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.ANDREOPA\Desktop\"/>
    </mc:Choice>
  </mc:AlternateContent>
  <xr:revisionPtr revIDLastSave="0" documentId="13_ncr:1_{846381B8-DD74-4D49-B09F-B993DB3166BB}" xr6:coauthVersionLast="44" xr6:coauthVersionMax="44" xr10:uidLastSave="{00000000-0000-0000-0000-000000000000}"/>
  <bookViews>
    <workbookView xWindow="28680" yWindow="-120" windowWidth="38640" windowHeight="21240" activeTab="2" xr2:uid="{B3AA460B-85EB-4E91-BB07-9B5760C60452}"/>
  </bookViews>
  <sheets>
    <sheet name="Données Formation" sheetId="10" r:id="rId1"/>
    <sheet name="Données salariés" sheetId="18" r:id="rId2"/>
    <sheet name="UF" sheetId="14" r:id="rId3"/>
  </sheets>
  <externalReferences>
    <externalReference r:id="rId4"/>
  </externalReferences>
  <definedNames>
    <definedName name="_xlnm._FilterDatabase" localSheetId="0" hidden="1">'Données Formation'!$B$5:$E$5</definedName>
    <definedName name="_xlnm._FilterDatabase" localSheetId="1" hidden="1">'Données salariés'!$B$6:$H$6</definedName>
    <definedName name="_xlnm._FilterDatabase" localSheetId="2" hidden="1">UF!$B$15:$AC$15</definedName>
    <definedName name="IndexListes">[1]Data!$A$2:$A$199</definedName>
    <definedName name="IndexTypesFormations">[1]Data!$S$2:$S$16</definedName>
    <definedName name="ListeFormations">[1]Data!$X$2:$X$91</definedName>
    <definedName name="ListeTypesFormations">[1]Data!$T$2:$T$16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7" i="14" l="1"/>
  <c r="O18" i="14"/>
  <c r="O19" i="14"/>
  <c r="O20" i="14"/>
  <c r="O21" i="14"/>
  <c r="O22" i="14"/>
  <c r="O23" i="14"/>
  <c r="O24" i="14"/>
  <c r="O25" i="14"/>
  <c r="O26" i="14"/>
  <c r="O27" i="14"/>
  <c r="O28" i="14"/>
  <c r="O29" i="14"/>
  <c r="O30" i="14"/>
  <c r="O31" i="14"/>
  <c r="O32" i="14"/>
  <c r="O33" i="14"/>
  <c r="O34" i="14"/>
  <c r="O35" i="14"/>
  <c r="O36" i="14"/>
  <c r="O37" i="14"/>
  <c r="O38" i="14"/>
  <c r="O39" i="14"/>
  <c r="O40" i="14"/>
  <c r="O41" i="14"/>
  <c r="O42" i="14"/>
  <c r="O43" i="14"/>
  <c r="O44" i="14"/>
  <c r="O45" i="14"/>
  <c r="O46" i="14"/>
  <c r="O47" i="14"/>
  <c r="O48" i="14"/>
  <c r="O49" i="14"/>
  <c r="O50" i="14"/>
  <c r="O51" i="14"/>
  <c r="O52" i="14"/>
  <c r="O53" i="14"/>
  <c r="O54" i="14"/>
  <c r="O55" i="14"/>
  <c r="O56" i="14"/>
  <c r="O57" i="14"/>
  <c r="O58" i="14"/>
  <c r="O59" i="14"/>
  <c r="O60" i="14"/>
  <c r="O61" i="14"/>
  <c r="O62" i="14"/>
  <c r="O63" i="14"/>
  <c r="O64" i="14"/>
  <c r="O65" i="14"/>
  <c r="O66" i="14"/>
  <c r="O67" i="14"/>
  <c r="O68" i="14"/>
  <c r="O69" i="14"/>
  <c r="O70" i="14"/>
  <c r="O71" i="14"/>
  <c r="O72" i="14"/>
  <c r="O73" i="14"/>
  <c r="O74" i="14"/>
  <c r="O75" i="14"/>
  <c r="O76" i="14"/>
  <c r="O77" i="14"/>
  <c r="O78" i="14"/>
  <c r="O79" i="14"/>
  <c r="O80" i="14"/>
  <c r="O81" i="14"/>
  <c r="O82" i="14"/>
  <c r="O83" i="14"/>
  <c r="O84" i="14"/>
  <c r="O85" i="14"/>
  <c r="O86" i="14"/>
  <c r="O87" i="14"/>
  <c r="O88" i="14"/>
  <c r="O89" i="14"/>
  <c r="O90" i="14"/>
  <c r="O91" i="14"/>
  <c r="O92" i="14"/>
  <c r="O93" i="14"/>
  <c r="O94" i="14"/>
  <c r="O95" i="14"/>
  <c r="O96" i="14"/>
  <c r="O97" i="14"/>
  <c r="O98" i="14"/>
  <c r="O99" i="14"/>
  <c r="O100" i="14"/>
  <c r="O101" i="14"/>
  <c r="O102" i="14"/>
  <c r="O103" i="14"/>
  <c r="O104" i="14"/>
  <c r="O105" i="14"/>
  <c r="O106" i="14"/>
  <c r="O107" i="14"/>
  <c r="O108" i="14"/>
  <c r="O109" i="14"/>
  <c r="O110" i="14"/>
  <c r="O111" i="14"/>
  <c r="O112" i="14"/>
  <c r="O113" i="14"/>
  <c r="O114" i="14"/>
  <c r="O115" i="14"/>
  <c r="O116" i="14"/>
  <c r="O117" i="14"/>
  <c r="O118" i="14"/>
  <c r="O119" i="14"/>
  <c r="O120" i="14"/>
  <c r="O121" i="14"/>
  <c r="O122" i="14"/>
  <c r="O123" i="14"/>
  <c r="O124" i="14"/>
  <c r="O125" i="14"/>
  <c r="O126" i="14"/>
  <c r="O127" i="14"/>
  <c r="O128" i="14"/>
  <c r="O129" i="14"/>
  <c r="O130" i="14"/>
  <c r="O131" i="14"/>
  <c r="O132" i="14"/>
  <c r="O133" i="14"/>
  <c r="O134" i="14"/>
  <c r="O135" i="14"/>
  <c r="O136" i="14"/>
  <c r="O137" i="14"/>
  <c r="O138" i="14"/>
  <c r="O139" i="14"/>
  <c r="O140" i="14"/>
  <c r="O141" i="14"/>
  <c r="O142" i="14"/>
  <c r="O143" i="14"/>
  <c r="O144" i="14"/>
  <c r="O145" i="14"/>
  <c r="O146" i="14"/>
  <c r="O147" i="14"/>
  <c r="O148" i="14"/>
  <c r="O149" i="14"/>
  <c r="O150" i="14"/>
  <c r="O151" i="14"/>
  <c r="O152" i="14"/>
  <c r="O153" i="14"/>
  <c r="O154" i="14"/>
  <c r="O155" i="14"/>
  <c r="O156" i="14"/>
  <c r="O157" i="14"/>
  <c r="O158" i="14"/>
  <c r="O159" i="14"/>
  <c r="O160" i="14"/>
  <c r="O161" i="14"/>
  <c r="O162" i="14"/>
  <c r="O163" i="14"/>
  <c r="O164" i="14"/>
  <c r="O165" i="14"/>
  <c r="O166" i="14"/>
  <c r="O167" i="14"/>
  <c r="O168" i="14"/>
  <c r="O169" i="14"/>
  <c r="O170" i="14"/>
  <c r="O171" i="14"/>
  <c r="O172" i="14"/>
  <c r="O173" i="14"/>
  <c r="O174" i="14"/>
  <c r="O175" i="14"/>
  <c r="O176" i="14"/>
  <c r="O177" i="14"/>
  <c r="O178" i="14"/>
  <c r="O179" i="14"/>
  <c r="O180" i="14"/>
  <c r="O181" i="14"/>
  <c r="O182" i="14"/>
  <c r="O183" i="14"/>
  <c r="O184" i="14"/>
  <c r="O185" i="14"/>
  <c r="O186" i="14"/>
  <c r="O187" i="14"/>
  <c r="O188" i="14"/>
  <c r="O189" i="14"/>
  <c r="O190" i="14"/>
  <c r="O191" i="14"/>
  <c r="O192" i="14"/>
  <c r="O193" i="14"/>
  <c r="O194" i="14"/>
  <c r="O195" i="14"/>
  <c r="O196" i="14"/>
  <c r="O197" i="14"/>
  <c r="O198" i="14"/>
  <c r="O199" i="14"/>
  <c r="O200" i="14"/>
  <c r="O201" i="14"/>
  <c r="O202" i="14"/>
  <c r="O203" i="14"/>
  <c r="O204" i="14"/>
  <c r="O205" i="14"/>
  <c r="O206" i="14"/>
  <c r="O207" i="14"/>
  <c r="O208" i="14"/>
  <c r="O209" i="14"/>
  <c r="O210" i="14"/>
  <c r="O211" i="14"/>
  <c r="O212" i="14"/>
  <c r="O213" i="14"/>
  <c r="O214" i="14"/>
  <c r="O215" i="14"/>
  <c r="O216" i="14"/>
  <c r="O217" i="14"/>
  <c r="O218" i="14"/>
  <c r="O219" i="14"/>
  <c r="O220" i="14"/>
  <c r="O221" i="14"/>
  <c r="O222" i="14"/>
  <c r="O223" i="14"/>
  <c r="O224" i="14"/>
  <c r="O225" i="14"/>
  <c r="O226" i="14"/>
  <c r="O227" i="14"/>
  <c r="O228" i="14"/>
  <c r="O229" i="14"/>
  <c r="O230" i="14"/>
  <c r="O231" i="14"/>
  <c r="O232" i="14"/>
  <c r="O233" i="14"/>
  <c r="O234" i="14"/>
  <c r="O235" i="14"/>
  <c r="O236" i="14"/>
  <c r="O237" i="14"/>
  <c r="O238" i="14"/>
  <c r="O239" i="14"/>
  <c r="O240" i="14"/>
  <c r="O241" i="14"/>
  <c r="O242" i="14"/>
  <c r="O243" i="14"/>
  <c r="O244" i="14"/>
  <c r="O245" i="14"/>
  <c r="O246" i="14"/>
  <c r="O247" i="14"/>
  <c r="O248" i="14"/>
  <c r="O249" i="14"/>
  <c r="O250" i="14"/>
  <c r="O251" i="14"/>
  <c r="O252" i="14"/>
  <c r="O253" i="14"/>
  <c r="O254" i="14"/>
  <c r="O255" i="14"/>
  <c r="O256" i="14"/>
  <c r="O257" i="14"/>
  <c r="O258" i="14"/>
  <c r="O259" i="14"/>
  <c r="O260" i="14"/>
  <c r="O261" i="14"/>
  <c r="O262" i="14"/>
  <c r="O263" i="14"/>
  <c r="O264" i="14"/>
  <c r="O265" i="14"/>
  <c r="O266" i="14"/>
  <c r="O267" i="14"/>
  <c r="O268" i="14"/>
  <c r="O269" i="14"/>
  <c r="O270" i="14"/>
  <c r="O271" i="14"/>
  <c r="O272" i="14"/>
  <c r="O273" i="14"/>
  <c r="O274" i="14"/>
  <c r="O275" i="14"/>
  <c r="O276" i="14"/>
  <c r="O277" i="14"/>
  <c r="O278" i="14"/>
  <c r="O279" i="14"/>
  <c r="O280" i="14"/>
  <c r="O281" i="14"/>
  <c r="O282" i="14"/>
  <c r="O283" i="14"/>
  <c r="O284" i="14"/>
  <c r="O285" i="14"/>
  <c r="O286" i="14"/>
  <c r="O287" i="14"/>
  <c r="O288" i="14"/>
  <c r="O289" i="14"/>
  <c r="O290" i="14"/>
  <c r="O291" i="14"/>
  <c r="O292" i="14"/>
  <c r="O293" i="14"/>
  <c r="O294" i="14"/>
  <c r="O295" i="14"/>
  <c r="O296" i="14"/>
  <c r="O297" i="14"/>
  <c r="O298" i="14"/>
  <c r="O299" i="14"/>
  <c r="O300" i="14"/>
  <c r="N17" i="14"/>
  <c r="N18" i="14"/>
  <c r="N19" i="14"/>
  <c r="N20" i="14"/>
  <c r="N21" i="14"/>
  <c r="N22" i="14"/>
  <c r="N23" i="14"/>
  <c r="N24" i="14"/>
  <c r="N25" i="14"/>
  <c r="N26" i="14"/>
  <c r="N27" i="14"/>
  <c r="N28" i="14"/>
  <c r="N29" i="14"/>
  <c r="N30" i="14"/>
  <c r="N31" i="14"/>
  <c r="N32" i="14"/>
  <c r="N33" i="14"/>
  <c r="N34" i="14"/>
  <c r="N35" i="14"/>
  <c r="N36" i="14"/>
  <c r="N37" i="14"/>
  <c r="N38" i="14"/>
  <c r="N39" i="14"/>
  <c r="N40" i="14"/>
  <c r="N41" i="14"/>
  <c r="N42" i="14"/>
  <c r="N43" i="14"/>
  <c r="N44" i="14"/>
  <c r="N45" i="14"/>
  <c r="N46" i="14"/>
  <c r="N47" i="14"/>
  <c r="N48" i="14"/>
  <c r="N49" i="14"/>
  <c r="N50" i="14"/>
  <c r="N51" i="14"/>
  <c r="N52" i="14"/>
  <c r="N53" i="14"/>
  <c r="N54" i="14"/>
  <c r="N55" i="14"/>
  <c r="N56" i="14"/>
  <c r="N57" i="14"/>
  <c r="N58" i="14"/>
  <c r="N59" i="14"/>
  <c r="N60" i="14"/>
  <c r="N61" i="14"/>
  <c r="N62" i="14"/>
  <c r="N63" i="14"/>
  <c r="N64" i="14"/>
  <c r="N65" i="14"/>
  <c r="N66" i="14"/>
  <c r="N67" i="14"/>
  <c r="N68" i="14"/>
  <c r="N69" i="14"/>
  <c r="N70" i="14"/>
  <c r="N71" i="14"/>
  <c r="N72" i="14"/>
  <c r="N73" i="14"/>
  <c r="N74" i="14"/>
  <c r="N75" i="14"/>
  <c r="N76" i="14"/>
  <c r="N77" i="14"/>
  <c r="N78" i="14"/>
  <c r="N79" i="14"/>
  <c r="N80" i="14"/>
  <c r="N81" i="14"/>
  <c r="N82" i="14"/>
  <c r="N83" i="14"/>
  <c r="N84" i="14"/>
  <c r="N85" i="14"/>
  <c r="N86" i="14"/>
  <c r="N87" i="14"/>
  <c r="N88" i="14"/>
  <c r="N89" i="14"/>
  <c r="N90" i="14"/>
  <c r="N91" i="14"/>
  <c r="N92" i="14"/>
  <c r="N93" i="14"/>
  <c r="N94" i="14"/>
  <c r="N95" i="14"/>
  <c r="N96" i="14"/>
  <c r="N97" i="14"/>
  <c r="N98" i="14"/>
  <c r="N99" i="14"/>
  <c r="N100" i="14"/>
  <c r="N101" i="14"/>
  <c r="N102" i="14"/>
  <c r="N103" i="14"/>
  <c r="N104" i="14"/>
  <c r="N105" i="14"/>
  <c r="N106" i="14"/>
  <c r="N107" i="14"/>
  <c r="N108" i="14"/>
  <c r="N109" i="14"/>
  <c r="N110" i="14"/>
  <c r="N111" i="14"/>
  <c r="N112" i="14"/>
  <c r="N113" i="14"/>
  <c r="N114" i="14"/>
  <c r="N115" i="14"/>
  <c r="N116" i="14"/>
  <c r="N117" i="14"/>
  <c r="N118" i="14"/>
  <c r="N119" i="14"/>
  <c r="N120" i="14"/>
  <c r="N121" i="14"/>
  <c r="N122" i="14"/>
  <c r="N123" i="14"/>
  <c r="N124" i="14"/>
  <c r="N125" i="14"/>
  <c r="N126" i="14"/>
  <c r="N127" i="14"/>
  <c r="N128" i="14"/>
  <c r="N129" i="14"/>
  <c r="N130" i="14"/>
  <c r="N131" i="14"/>
  <c r="N132" i="14"/>
  <c r="N133" i="14"/>
  <c r="N134" i="14"/>
  <c r="N135" i="14"/>
  <c r="N136" i="14"/>
  <c r="N137" i="14"/>
  <c r="N138" i="14"/>
  <c r="N139" i="14"/>
  <c r="N140" i="14"/>
  <c r="N141" i="14"/>
  <c r="N142" i="14"/>
  <c r="N143" i="14"/>
  <c r="N144" i="14"/>
  <c r="N145" i="14"/>
  <c r="N146" i="14"/>
  <c r="N147" i="14"/>
  <c r="N148" i="14"/>
  <c r="N149" i="14"/>
  <c r="N150" i="14"/>
  <c r="N151" i="14"/>
  <c r="N152" i="14"/>
  <c r="N153" i="14"/>
  <c r="N154" i="14"/>
  <c r="N155" i="14"/>
  <c r="N156" i="14"/>
  <c r="N157" i="14"/>
  <c r="N158" i="14"/>
  <c r="N159" i="14"/>
  <c r="N160" i="14"/>
  <c r="N161" i="14"/>
  <c r="N162" i="14"/>
  <c r="N163" i="14"/>
  <c r="N164" i="14"/>
  <c r="N165" i="14"/>
  <c r="N166" i="14"/>
  <c r="N167" i="14"/>
  <c r="N168" i="14"/>
  <c r="N169" i="14"/>
  <c r="N170" i="14"/>
  <c r="N171" i="14"/>
  <c r="N172" i="14"/>
  <c r="N173" i="14"/>
  <c r="N174" i="14"/>
  <c r="N175" i="14"/>
  <c r="N176" i="14"/>
  <c r="N177" i="14"/>
  <c r="N178" i="14"/>
  <c r="N179" i="14"/>
  <c r="N180" i="14"/>
  <c r="N181" i="14"/>
  <c r="N182" i="14"/>
  <c r="N183" i="14"/>
  <c r="N184" i="14"/>
  <c r="N185" i="14"/>
  <c r="N186" i="14"/>
  <c r="N187" i="14"/>
  <c r="N188" i="14"/>
  <c r="N189" i="14"/>
  <c r="N190" i="14"/>
  <c r="N191" i="14"/>
  <c r="N192" i="14"/>
  <c r="N193" i="14"/>
  <c r="N194" i="14"/>
  <c r="N195" i="14"/>
  <c r="N196" i="14"/>
  <c r="N197" i="14"/>
  <c r="N198" i="14"/>
  <c r="N199" i="14"/>
  <c r="N200" i="14"/>
  <c r="N201" i="14"/>
  <c r="N202" i="14"/>
  <c r="N203" i="14"/>
  <c r="N204" i="14"/>
  <c r="N205" i="14"/>
  <c r="N206" i="14"/>
  <c r="N207" i="14"/>
  <c r="N208" i="14"/>
  <c r="N209" i="14"/>
  <c r="N210" i="14"/>
  <c r="N211" i="14"/>
  <c r="N212" i="14"/>
  <c r="N213" i="14"/>
  <c r="N214" i="14"/>
  <c r="N215" i="14"/>
  <c r="N216" i="14"/>
  <c r="N217" i="14"/>
  <c r="N218" i="14"/>
  <c r="N219" i="14"/>
  <c r="N220" i="14"/>
  <c r="N221" i="14"/>
  <c r="N222" i="14"/>
  <c r="N223" i="14"/>
  <c r="N224" i="14"/>
  <c r="N225" i="14"/>
  <c r="N226" i="14"/>
  <c r="N227" i="14"/>
  <c r="N228" i="14"/>
  <c r="N229" i="14"/>
  <c r="N230" i="14"/>
  <c r="N231" i="14"/>
  <c r="N232" i="14"/>
  <c r="N233" i="14"/>
  <c r="N234" i="14"/>
  <c r="N235" i="14"/>
  <c r="N236" i="14"/>
  <c r="N237" i="14"/>
  <c r="N238" i="14"/>
  <c r="N239" i="14"/>
  <c r="N240" i="14"/>
  <c r="N241" i="14"/>
  <c r="N242" i="14"/>
  <c r="N243" i="14"/>
  <c r="N244" i="14"/>
  <c r="N245" i="14"/>
  <c r="N246" i="14"/>
  <c r="N247" i="14"/>
  <c r="N248" i="14"/>
  <c r="N249" i="14"/>
  <c r="N250" i="14"/>
  <c r="N251" i="14"/>
  <c r="N252" i="14"/>
  <c r="N253" i="14"/>
  <c r="N254" i="14"/>
  <c r="N255" i="14"/>
  <c r="N256" i="14"/>
  <c r="N257" i="14"/>
  <c r="N258" i="14"/>
  <c r="N259" i="14"/>
  <c r="N260" i="14"/>
  <c r="N261" i="14"/>
  <c r="N262" i="14"/>
  <c r="N263" i="14"/>
  <c r="N264" i="14"/>
  <c r="N265" i="14"/>
  <c r="N266" i="14"/>
  <c r="N267" i="14"/>
  <c r="N268" i="14"/>
  <c r="N269" i="14"/>
  <c r="N270" i="14"/>
  <c r="N271" i="14"/>
  <c r="N272" i="14"/>
  <c r="N273" i="14"/>
  <c r="N274" i="14"/>
  <c r="N275" i="14"/>
  <c r="N276" i="14"/>
  <c r="N277" i="14"/>
  <c r="N278" i="14"/>
  <c r="N279" i="14"/>
  <c r="N280" i="14"/>
  <c r="N281" i="14"/>
  <c r="N282" i="14"/>
  <c r="N283" i="14"/>
  <c r="N284" i="14"/>
  <c r="N285" i="14"/>
  <c r="N286" i="14"/>
  <c r="N287" i="14"/>
  <c r="N288" i="14"/>
  <c r="N289" i="14"/>
  <c r="N290" i="14"/>
  <c r="N291" i="14"/>
  <c r="N292" i="14"/>
  <c r="N293" i="14"/>
  <c r="N294" i="14"/>
  <c r="N295" i="14"/>
  <c r="N296" i="14"/>
  <c r="N297" i="14"/>
  <c r="N298" i="14"/>
  <c r="N299" i="14"/>
  <c r="N300" i="14"/>
  <c r="P17" i="14"/>
  <c r="P18" i="14"/>
  <c r="P19" i="14"/>
  <c r="P20" i="14"/>
  <c r="P21" i="14"/>
  <c r="P22" i="14"/>
  <c r="P23" i="14"/>
  <c r="P24" i="14"/>
  <c r="P25" i="14"/>
  <c r="P26" i="14"/>
  <c r="P27" i="14"/>
  <c r="P28" i="14"/>
  <c r="P29" i="14"/>
  <c r="P30" i="14"/>
  <c r="P31" i="14"/>
  <c r="P32" i="14"/>
  <c r="P33" i="14"/>
  <c r="P34" i="14"/>
  <c r="P35" i="14"/>
  <c r="P36" i="14"/>
  <c r="P37" i="14"/>
  <c r="P38" i="14"/>
  <c r="P39" i="14"/>
  <c r="P40" i="14"/>
  <c r="P41" i="14"/>
  <c r="P42" i="14"/>
  <c r="P43" i="14"/>
  <c r="P44" i="14"/>
  <c r="P45" i="14"/>
  <c r="P46" i="14"/>
  <c r="P47" i="14"/>
  <c r="P48" i="14"/>
  <c r="P49" i="14"/>
  <c r="P50" i="14"/>
  <c r="P51" i="14"/>
  <c r="P52" i="14"/>
  <c r="P53" i="14"/>
  <c r="P54" i="14"/>
  <c r="P55" i="14"/>
  <c r="P56" i="14"/>
  <c r="P57" i="14"/>
  <c r="P58" i="14"/>
  <c r="P59" i="14"/>
  <c r="P60" i="14"/>
  <c r="P61" i="14"/>
  <c r="P62" i="14"/>
  <c r="P63" i="14"/>
  <c r="P64" i="14"/>
  <c r="P65" i="14"/>
  <c r="P66" i="14"/>
  <c r="P67" i="14"/>
  <c r="P68" i="14"/>
  <c r="P69" i="14"/>
  <c r="P70" i="14"/>
  <c r="P71" i="14"/>
  <c r="P72" i="14"/>
  <c r="P73" i="14"/>
  <c r="P74" i="14"/>
  <c r="P75" i="14"/>
  <c r="P76" i="14"/>
  <c r="P77" i="14"/>
  <c r="P78" i="14"/>
  <c r="P79" i="14"/>
  <c r="P80" i="14"/>
  <c r="P81" i="14"/>
  <c r="P82" i="14"/>
  <c r="P83" i="14"/>
  <c r="P84" i="14"/>
  <c r="P85" i="14"/>
  <c r="P86" i="14"/>
  <c r="P87" i="14"/>
  <c r="P88" i="14"/>
  <c r="P89" i="14"/>
  <c r="P90" i="14"/>
  <c r="P91" i="14"/>
  <c r="P92" i="14"/>
  <c r="P93" i="14"/>
  <c r="P94" i="14"/>
  <c r="P95" i="14"/>
  <c r="P96" i="14"/>
  <c r="P97" i="14"/>
  <c r="P98" i="14"/>
  <c r="P99" i="14"/>
  <c r="P100" i="14"/>
  <c r="P101" i="14"/>
  <c r="P102" i="14"/>
  <c r="P103" i="14"/>
  <c r="P104" i="14"/>
  <c r="P105" i="14"/>
  <c r="P106" i="14"/>
  <c r="P107" i="14"/>
  <c r="P108" i="14"/>
  <c r="P109" i="14"/>
  <c r="P110" i="14"/>
  <c r="P111" i="14"/>
  <c r="P112" i="14"/>
  <c r="P113" i="14"/>
  <c r="P114" i="14"/>
  <c r="P115" i="14"/>
  <c r="P116" i="14"/>
  <c r="P117" i="14"/>
  <c r="P118" i="14"/>
  <c r="P119" i="14"/>
  <c r="P120" i="14"/>
  <c r="P121" i="14"/>
  <c r="P122" i="14"/>
  <c r="P123" i="14"/>
  <c r="P124" i="14"/>
  <c r="P125" i="14"/>
  <c r="P126" i="14"/>
  <c r="P127" i="14"/>
  <c r="P128" i="14"/>
  <c r="P129" i="14"/>
  <c r="P130" i="14"/>
  <c r="P131" i="14"/>
  <c r="P132" i="14"/>
  <c r="P133" i="14"/>
  <c r="P134" i="14"/>
  <c r="P135" i="14"/>
  <c r="P136" i="14"/>
  <c r="P137" i="14"/>
  <c r="P138" i="14"/>
  <c r="P139" i="14"/>
  <c r="P140" i="14"/>
  <c r="P141" i="14"/>
  <c r="P142" i="14"/>
  <c r="P143" i="14"/>
  <c r="P144" i="14"/>
  <c r="P145" i="14"/>
  <c r="P146" i="14"/>
  <c r="P147" i="14"/>
  <c r="P148" i="14"/>
  <c r="P149" i="14"/>
  <c r="P150" i="14"/>
  <c r="P151" i="14"/>
  <c r="P152" i="14"/>
  <c r="P153" i="14"/>
  <c r="P154" i="14"/>
  <c r="P155" i="14"/>
  <c r="P156" i="14"/>
  <c r="P157" i="14"/>
  <c r="P158" i="14"/>
  <c r="P159" i="14"/>
  <c r="P160" i="14"/>
  <c r="P161" i="14"/>
  <c r="P162" i="14"/>
  <c r="P163" i="14"/>
  <c r="P164" i="14"/>
  <c r="P165" i="14"/>
  <c r="P166" i="14"/>
  <c r="P167" i="14"/>
  <c r="P168" i="14"/>
  <c r="P169" i="14"/>
  <c r="P170" i="14"/>
  <c r="P171" i="14"/>
  <c r="P172" i="14"/>
  <c r="P173" i="14"/>
  <c r="P174" i="14"/>
  <c r="P175" i="14"/>
  <c r="P176" i="14"/>
  <c r="P177" i="14"/>
  <c r="P178" i="14"/>
  <c r="P179" i="14"/>
  <c r="P180" i="14"/>
  <c r="P181" i="14"/>
  <c r="P182" i="14"/>
  <c r="P183" i="14"/>
  <c r="P184" i="14"/>
  <c r="P185" i="14"/>
  <c r="P186" i="14"/>
  <c r="P187" i="14"/>
  <c r="P188" i="14"/>
  <c r="P189" i="14"/>
  <c r="P190" i="14"/>
  <c r="P191" i="14"/>
  <c r="P192" i="14"/>
  <c r="P193" i="14"/>
  <c r="P194" i="14"/>
  <c r="P195" i="14"/>
  <c r="P196" i="14"/>
  <c r="P197" i="14"/>
  <c r="P198" i="14"/>
  <c r="P199" i="14"/>
  <c r="P200" i="14"/>
  <c r="P201" i="14"/>
  <c r="P202" i="14"/>
  <c r="P203" i="14"/>
  <c r="P204" i="14"/>
  <c r="P205" i="14"/>
  <c r="P206" i="14"/>
  <c r="P207" i="14"/>
  <c r="P208" i="14"/>
  <c r="P209" i="14"/>
  <c r="P210" i="14"/>
  <c r="P211" i="14"/>
  <c r="P212" i="14"/>
  <c r="P213" i="14"/>
  <c r="P214" i="14"/>
  <c r="P215" i="14"/>
  <c r="P216" i="14"/>
  <c r="P217" i="14"/>
  <c r="P218" i="14"/>
  <c r="P219" i="14"/>
  <c r="P220" i="14"/>
  <c r="P221" i="14"/>
  <c r="P222" i="14"/>
  <c r="P223" i="14"/>
  <c r="P224" i="14"/>
  <c r="P225" i="14"/>
  <c r="P226" i="14"/>
  <c r="P227" i="14"/>
  <c r="P228" i="14"/>
  <c r="P229" i="14"/>
  <c r="P230" i="14"/>
  <c r="P231" i="14"/>
  <c r="P232" i="14"/>
  <c r="P233" i="14"/>
  <c r="P234" i="14"/>
  <c r="P235" i="14"/>
  <c r="P236" i="14"/>
  <c r="P237" i="14"/>
  <c r="P238" i="14"/>
  <c r="P239" i="14"/>
  <c r="P240" i="14"/>
  <c r="P241" i="14"/>
  <c r="P242" i="14"/>
  <c r="P243" i="14"/>
  <c r="P244" i="14"/>
  <c r="P245" i="14"/>
  <c r="P246" i="14"/>
  <c r="P247" i="14"/>
  <c r="P248" i="14"/>
  <c r="P249" i="14"/>
  <c r="P250" i="14"/>
  <c r="P251" i="14"/>
  <c r="P252" i="14"/>
  <c r="P253" i="14"/>
  <c r="P254" i="14"/>
  <c r="P255" i="14"/>
  <c r="P256" i="14"/>
  <c r="P257" i="14"/>
  <c r="P258" i="14"/>
  <c r="P259" i="14"/>
  <c r="P260" i="14"/>
  <c r="P261" i="14"/>
  <c r="P262" i="14"/>
  <c r="P263" i="14"/>
  <c r="P264" i="14"/>
  <c r="P265" i="14"/>
  <c r="P266" i="14"/>
  <c r="P267" i="14"/>
  <c r="P268" i="14"/>
  <c r="P269" i="14"/>
  <c r="P270" i="14"/>
  <c r="P271" i="14"/>
  <c r="P272" i="14"/>
  <c r="P273" i="14"/>
  <c r="P274" i="14"/>
  <c r="P275" i="14"/>
  <c r="P276" i="14"/>
  <c r="P277" i="14"/>
  <c r="P278" i="14"/>
  <c r="P279" i="14"/>
  <c r="P280" i="14"/>
  <c r="P281" i="14"/>
  <c r="P282" i="14"/>
  <c r="P283" i="14"/>
  <c r="P284" i="14"/>
  <c r="P285" i="14"/>
  <c r="P286" i="14"/>
  <c r="P287" i="14"/>
  <c r="P288" i="14"/>
  <c r="P289" i="14"/>
  <c r="P290" i="14"/>
  <c r="P291" i="14"/>
  <c r="P292" i="14"/>
  <c r="P293" i="14"/>
  <c r="P294" i="14"/>
  <c r="P295" i="14"/>
  <c r="P296" i="14"/>
  <c r="P297" i="14"/>
  <c r="P298" i="14"/>
  <c r="P299" i="14"/>
  <c r="P300" i="14"/>
  <c r="N11" i="14" l="1"/>
  <c r="N16" i="14"/>
  <c r="N10" i="14" s="1"/>
  <c r="P16" i="14"/>
  <c r="P11" i="14" s="1"/>
  <c r="O16" i="14"/>
  <c r="O11" i="14" s="1"/>
  <c r="O10" i="14" l="1"/>
  <c r="P10" i="14"/>
  <c r="D9" i="18"/>
  <c r="D10" i="18" s="1"/>
  <c r="D11" i="18" s="1"/>
  <c r="D12" i="18" s="1"/>
  <c r="D13" i="18" s="1"/>
  <c r="D14" i="18" s="1"/>
  <c r="D15" i="18" s="1"/>
  <c r="D16" i="18" s="1"/>
  <c r="D17" i="18" s="1"/>
  <c r="D18" i="18" s="1"/>
  <c r="D19" i="18" s="1"/>
  <c r="D20" i="18" s="1"/>
  <c r="D21" i="18" s="1"/>
  <c r="D22" i="18" s="1"/>
  <c r="D23" i="18" s="1"/>
  <c r="D24" i="18" s="1"/>
  <c r="D8" i="18"/>
  <c r="G17" i="14"/>
  <c r="I17" i="14"/>
  <c r="G18" i="14"/>
  <c r="I18" i="14"/>
  <c r="K18" i="14" s="1"/>
  <c r="G19" i="14"/>
  <c r="I19" i="14"/>
  <c r="G20" i="14"/>
  <c r="I20" i="14"/>
  <c r="G21" i="14"/>
  <c r="I21" i="14"/>
  <c r="G22" i="14"/>
  <c r="I22" i="14"/>
  <c r="J22" i="14"/>
  <c r="G23" i="14"/>
  <c r="I23" i="14"/>
  <c r="J23" i="14"/>
  <c r="G24" i="14"/>
  <c r="I24" i="14"/>
  <c r="J24" i="14"/>
  <c r="G25" i="14"/>
  <c r="I25" i="14"/>
  <c r="J25" i="14"/>
  <c r="G26" i="14"/>
  <c r="I26" i="14"/>
  <c r="J26" i="14"/>
  <c r="G27" i="14"/>
  <c r="I27" i="14"/>
  <c r="J27" i="14"/>
  <c r="G28" i="14"/>
  <c r="I28" i="14"/>
  <c r="J28" i="14"/>
  <c r="G29" i="14"/>
  <c r="I29" i="14"/>
  <c r="J29" i="14"/>
  <c r="G30" i="14"/>
  <c r="I30" i="14"/>
  <c r="J30" i="14"/>
  <c r="G31" i="14"/>
  <c r="I31" i="14"/>
  <c r="J31" i="14"/>
  <c r="G32" i="14"/>
  <c r="I32" i="14"/>
  <c r="J32" i="14"/>
  <c r="G33" i="14"/>
  <c r="I33" i="14"/>
  <c r="J33" i="14"/>
  <c r="G34" i="14"/>
  <c r="I34" i="14"/>
  <c r="J34" i="14"/>
  <c r="G35" i="14"/>
  <c r="I35" i="14"/>
  <c r="J35" i="14"/>
  <c r="G36" i="14"/>
  <c r="I36" i="14"/>
  <c r="J36" i="14"/>
  <c r="G37" i="14"/>
  <c r="I37" i="14"/>
  <c r="J37" i="14"/>
  <c r="G38" i="14"/>
  <c r="I38" i="14"/>
  <c r="J38" i="14"/>
  <c r="G39" i="14"/>
  <c r="I39" i="14"/>
  <c r="J39" i="14"/>
  <c r="G40" i="14"/>
  <c r="I40" i="14"/>
  <c r="J40" i="14"/>
  <c r="G41" i="14"/>
  <c r="I41" i="14"/>
  <c r="J41" i="14"/>
  <c r="G42" i="14"/>
  <c r="I42" i="14"/>
  <c r="J42" i="14"/>
  <c r="G43" i="14"/>
  <c r="I43" i="14"/>
  <c r="J43" i="14"/>
  <c r="G44" i="14"/>
  <c r="I44" i="14"/>
  <c r="J44" i="14"/>
  <c r="G45" i="14"/>
  <c r="I45" i="14"/>
  <c r="J45" i="14"/>
  <c r="G46" i="14"/>
  <c r="I46" i="14"/>
  <c r="J46" i="14"/>
  <c r="G47" i="14"/>
  <c r="I47" i="14"/>
  <c r="J47" i="14"/>
  <c r="G48" i="14"/>
  <c r="I48" i="14"/>
  <c r="J48" i="14"/>
  <c r="G49" i="14"/>
  <c r="I49" i="14"/>
  <c r="J49" i="14"/>
  <c r="G50" i="14"/>
  <c r="I50" i="14"/>
  <c r="J50" i="14"/>
  <c r="G51" i="14"/>
  <c r="I51" i="14"/>
  <c r="J51" i="14"/>
  <c r="G52" i="14"/>
  <c r="I52" i="14"/>
  <c r="J52" i="14"/>
  <c r="G53" i="14"/>
  <c r="I53" i="14"/>
  <c r="J53" i="14"/>
  <c r="G54" i="14"/>
  <c r="I54" i="14"/>
  <c r="J54" i="14"/>
  <c r="G55" i="14"/>
  <c r="I55" i="14"/>
  <c r="J55" i="14"/>
  <c r="G56" i="14"/>
  <c r="I56" i="14"/>
  <c r="J56" i="14"/>
  <c r="G57" i="14"/>
  <c r="I57" i="14"/>
  <c r="J57" i="14"/>
  <c r="G58" i="14"/>
  <c r="I58" i="14"/>
  <c r="J58" i="14"/>
  <c r="G59" i="14"/>
  <c r="I59" i="14"/>
  <c r="J59" i="14"/>
  <c r="G60" i="14"/>
  <c r="I60" i="14"/>
  <c r="J60" i="14"/>
  <c r="G61" i="14"/>
  <c r="I61" i="14"/>
  <c r="J61" i="14"/>
  <c r="G62" i="14"/>
  <c r="I62" i="14"/>
  <c r="J62" i="14"/>
  <c r="G63" i="14"/>
  <c r="I63" i="14"/>
  <c r="J63" i="14"/>
  <c r="G64" i="14"/>
  <c r="I64" i="14"/>
  <c r="J64" i="14"/>
  <c r="G65" i="14"/>
  <c r="I65" i="14"/>
  <c r="J65" i="14"/>
  <c r="G66" i="14"/>
  <c r="I66" i="14"/>
  <c r="J66" i="14"/>
  <c r="G67" i="14"/>
  <c r="I67" i="14"/>
  <c r="J67" i="14"/>
  <c r="G68" i="14"/>
  <c r="I68" i="14"/>
  <c r="J68" i="14"/>
  <c r="G69" i="14"/>
  <c r="I69" i="14"/>
  <c r="J69" i="14"/>
  <c r="G70" i="14"/>
  <c r="I70" i="14"/>
  <c r="J70" i="14"/>
  <c r="G71" i="14"/>
  <c r="I71" i="14"/>
  <c r="J71" i="14"/>
  <c r="G72" i="14"/>
  <c r="I72" i="14"/>
  <c r="J72" i="14"/>
  <c r="G73" i="14"/>
  <c r="I73" i="14"/>
  <c r="J73" i="14"/>
  <c r="G74" i="14"/>
  <c r="I74" i="14"/>
  <c r="J74" i="14"/>
  <c r="G75" i="14"/>
  <c r="I75" i="14"/>
  <c r="J75" i="14"/>
  <c r="G76" i="14"/>
  <c r="I76" i="14"/>
  <c r="J76" i="14"/>
  <c r="G77" i="14"/>
  <c r="I77" i="14"/>
  <c r="J77" i="14"/>
  <c r="G78" i="14"/>
  <c r="I78" i="14"/>
  <c r="J78" i="14"/>
  <c r="G79" i="14"/>
  <c r="I79" i="14"/>
  <c r="J79" i="14"/>
  <c r="G80" i="14"/>
  <c r="I80" i="14"/>
  <c r="J80" i="14"/>
  <c r="G81" i="14"/>
  <c r="I81" i="14"/>
  <c r="J81" i="14"/>
  <c r="G82" i="14"/>
  <c r="I82" i="14"/>
  <c r="J82" i="14"/>
  <c r="G83" i="14"/>
  <c r="I83" i="14"/>
  <c r="J83" i="14"/>
  <c r="G84" i="14"/>
  <c r="I84" i="14"/>
  <c r="J84" i="14"/>
  <c r="G85" i="14"/>
  <c r="I85" i="14"/>
  <c r="J85" i="14"/>
  <c r="G86" i="14"/>
  <c r="I86" i="14"/>
  <c r="J86" i="14"/>
  <c r="G87" i="14"/>
  <c r="I87" i="14"/>
  <c r="J87" i="14"/>
  <c r="G88" i="14"/>
  <c r="I88" i="14"/>
  <c r="J88" i="14"/>
  <c r="G89" i="14"/>
  <c r="I89" i="14"/>
  <c r="J89" i="14"/>
  <c r="G90" i="14"/>
  <c r="I90" i="14"/>
  <c r="J90" i="14"/>
  <c r="G91" i="14"/>
  <c r="I91" i="14"/>
  <c r="J91" i="14"/>
  <c r="G92" i="14"/>
  <c r="I92" i="14"/>
  <c r="J92" i="14"/>
  <c r="G93" i="14"/>
  <c r="I93" i="14"/>
  <c r="J93" i="14"/>
  <c r="G94" i="14"/>
  <c r="I94" i="14"/>
  <c r="J94" i="14"/>
  <c r="G95" i="14"/>
  <c r="I95" i="14"/>
  <c r="J95" i="14"/>
  <c r="G96" i="14"/>
  <c r="I96" i="14"/>
  <c r="J96" i="14"/>
  <c r="G97" i="14"/>
  <c r="I97" i="14"/>
  <c r="J97" i="14"/>
  <c r="G98" i="14"/>
  <c r="I98" i="14"/>
  <c r="J98" i="14"/>
  <c r="G99" i="14"/>
  <c r="I99" i="14"/>
  <c r="J99" i="14"/>
  <c r="G100" i="14"/>
  <c r="I100" i="14"/>
  <c r="J100" i="14"/>
  <c r="G101" i="14"/>
  <c r="I101" i="14"/>
  <c r="J101" i="14"/>
  <c r="G102" i="14"/>
  <c r="I102" i="14"/>
  <c r="J102" i="14"/>
  <c r="G103" i="14"/>
  <c r="I103" i="14"/>
  <c r="J103" i="14"/>
  <c r="G104" i="14"/>
  <c r="I104" i="14"/>
  <c r="J104" i="14"/>
  <c r="G105" i="14"/>
  <c r="I105" i="14"/>
  <c r="J105" i="14"/>
  <c r="G106" i="14"/>
  <c r="I106" i="14"/>
  <c r="J106" i="14"/>
  <c r="G107" i="14"/>
  <c r="I107" i="14"/>
  <c r="J107" i="14"/>
  <c r="G108" i="14"/>
  <c r="I108" i="14"/>
  <c r="J108" i="14"/>
  <c r="G109" i="14"/>
  <c r="I109" i="14"/>
  <c r="J109" i="14"/>
  <c r="G110" i="14"/>
  <c r="I110" i="14"/>
  <c r="J110" i="14"/>
  <c r="G111" i="14"/>
  <c r="I111" i="14"/>
  <c r="J111" i="14"/>
  <c r="G112" i="14"/>
  <c r="I112" i="14"/>
  <c r="J112" i="14"/>
  <c r="G113" i="14"/>
  <c r="I113" i="14"/>
  <c r="J113" i="14"/>
  <c r="G114" i="14"/>
  <c r="I114" i="14"/>
  <c r="J114" i="14"/>
  <c r="G115" i="14"/>
  <c r="I115" i="14"/>
  <c r="J115" i="14"/>
  <c r="G116" i="14"/>
  <c r="I116" i="14"/>
  <c r="J116" i="14"/>
  <c r="G117" i="14"/>
  <c r="I117" i="14"/>
  <c r="J117" i="14"/>
  <c r="G118" i="14"/>
  <c r="I118" i="14"/>
  <c r="J118" i="14"/>
  <c r="G119" i="14"/>
  <c r="I119" i="14"/>
  <c r="J119" i="14"/>
  <c r="G120" i="14"/>
  <c r="I120" i="14"/>
  <c r="J120" i="14"/>
  <c r="G121" i="14"/>
  <c r="I121" i="14"/>
  <c r="J121" i="14"/>
  <c r="G122" i="14"/>
  <c r="I122" i="14"/>
  <c r="J122" i="14"/>
  <c r="G123" i="14"/>
  <c r="I123" i="14"/>
  <c r="J123" i="14"/>
  <c r="G124" i="14"/>
  <c r="I124" i="14"/>
  <c r="J124" i="14"/>
  <c r="G125" i="14"/>
  <c r="I125" i="14"/>
  <c r="J125" i="14"/>
  <c r="G126" i="14"/>
  <c r="I126" i="14"/>
  <c r="J126" i="14"/>
  <c r="G127" i="14"/>
  <c r="I127" i="14"/>
  <c r="J127" i="14"/>
  <c r="G128" i="14"/>
  <c r="I128" i="14"/>
  <c r="J128" i="14"/>
  <c r="G129" i="14"/>
  <c r="I129" i="14"/>
  <c r="J129" i="14"/>
  <c r="G130" i="14"/>
  <c r="I130" i="14"/>
  <c r="J130" i="14"/>
  <c r="G131" i="14"/>
  <c r="I131" i="14"/>
  <c r="J131" i="14"/>
  <c r="G132" i="14"/>
  <c r="I132" i="14"/>
  <c r="J132" i="14"/>
  <c r="G133" i="14"/>
  <c r="I133" i="14"/>
  <c r="J133" i="14"/>
  <c r="G134" i="14"/>
  <c r="I134" i="14"/>
  <c r="J134" i="14"/>
  <c r="G135" i="14"/>
  <c r="I135" i="14"/>
  <c r="J135" i="14"/>
  <c r="G136" i="14"/>
  <c r="I136" i="14"/>
  <c r="J136" i="14"/>
  <c r="G137" i="14"/>
  <c r="I137" i="14"/>
  <c r="J137" i="14"/>
  <c r="G138" i="14"/>
  <c r="I138" i="14"/>
  <c r="J138" i="14"/>
  <c r="G139" i="14"/>
  <c r="I139" i="14"/>
  <c r="J139" i="14"/>
  <c r="G140" i="14"/>
  <c r="I140" i="14"/>
  <c r="J140" i="14"/>
  <c r="G141" i="14"/>
  <c r="I141" i="14"/>
  <c r="J141" i="14"/>
  <c r="G142" i="14"/>
  <c r="I142" i="14"/>
  <c r="J142" i="14"/>
  <c r="G143" i="14"/>
  <c r="I143" i="14"/>
  <c r="J143" i="14"/>
  <c r="G144" i="14"/>
  <c r="I144" i="14"/>
  <c r="J144" i="14"/>
  <c r="G145" i="14"/>
  <c r="I145" i="14"/>
  <c r="J145" i="14"/>
  <c r="G146" i="14"/>
  <c r="I146" i="14"/>
  <c r="J146" i="14"/>
  <c r="G147" i="14"/>
  <c r="I147" i="14"/>
  <c r="J147" i="14"/>
  <c r="G148" i="14"/>
  <c r="I148" i="14"/>
  <c r="J148" i="14"/>
  <c r="G149" i="14"/>
  <c r="I149" i="14"/>
  <c r="J149" i="14"/>
  <c r="G150" i="14"/>
  <c r="I150" i="14"/>
  <c r="J150" i="14"/>
  <c r="G151" i="14"/>
  <c r="I151" i="14"/>
  <c r="J151" i="14"/>
  <c r="G152" i="14"/>
  <c r="I152" i="14"/>
  <c r="J152" i="14"/>
  <c r="G153" i="14"/>
  <c r="I153" i="14"/>
  <c r="J153" i="14"/>
  <c r="G154" i="14"/>
  <c r="I154" i="14"/>
  <c r="J154" i="14"/>
  <c r="G155" i="14"/>
  <c r="I155" i="14"/>
  <c r="J155" i="14"/>
  <c r="G156" i="14"/>
  <c r="I156" i="14"/>
  <c r="J156" i="14"/>
  <c r="G157" i="14"/>
  <c r="I157" i="14"/>
  <c r="J157" i="14"/>
  <c r="G158" i="14"/>
  <c r="I158" i="14"/>
  <c r="J158" i="14"/>
  <c r="G159" i="14"/>
  <c r="I159" i="14"/>
  <c r="J159" i="14"/>
  <c r="G160" i="14"/>
  <c r="I160" i="14"/>
  <c r="J160" i="14"/>
  <c r="G161" i="14"/>
  <c r="I161" i="14"/>
  <c r="J161" i="14"/>
  <c r="G162" i="14"/>
  <c r="I162" i="14"/>
  <c r="J162" i="14"/>
  <c r="G163" i="14"/>
  <c r="I163" i="14"/>
  <c r="J163" i="14"/>
  <c r="G164" i="14"/>
  <c r="I164" i="14"/>
  <c r="J164" i="14"/>
  <c r="G165" i="14"/>
  <c r="I165" i="14"/>
  <c r="J165" i="14"/>
  <c r="G166" i="14"/>
  <c r="I166" i="14"/>
  <c r="J166" i="14"/>
  <c r="G167" i="14"/>
  <c r="I167" i="14"/>
  <c r="J167" i="14"/>
  <c r="G168" i="14"/>
  <c r="I168" i="14"/>
  <c r="J168" i="14"/>
  <c r="G169" i="14"/>
  <c r="I169" i="14"/>
  <c r="J169" i="14"/>
  <c r="G170" i="14"/>
  <c r="I170" i="14"/>
  <c r="J170" i="14"/>
  <c r="G171" i="14"/>
  <c r="I171" i="14"/>
  <c r="J171" i="14"/>
  <c r="G172" i="14"/>
  <c r="I172" i="14"/>
  <c r="J172" i="14"/>
  <c r="G173" i="14"/>
  <c r="I173" i="14"/>
  <c r="J173" i="14"/>
  <c r="G174" i="14"/>
  <c r="I174" i="14"/>
  <c r="J174" i="14"/>
  <c r="G175" i="14"/>
  <c r="I175" i="14"/>
  <c r="J175" i="14"/>
  <c r="G176" i="14"/>
  <c r="I176" i="14"/>
  <c r="J176" i="14"/>
  <c r="G177" i="14"/>
  <c r="I177" i="14"/>
  <c r="J177" i="14"/>
  <c r="G178" i="14"/>
  <c r="I178" i="14"/>
  <c r="J178" i="14"/>
  <c r="G179" i="14"/>
  <c r="I179" i="14"/>
  <c r="J179" i="14"/>
  <c r="G180" i="14"/>
  <c r="I180" i="14"/>
  <c r="J180" i="14"/>
  <c r="G181" i="14"/>
  <c r="I181" i="14"/>
  <c r="J181" i="14"/>
  <c r="G182" i="14"/>
  <c r="I182" i="14"/>
  <c r="J182" i="14"/>
  <c r="G183" i="14"/>
  <c r="I183" i="14"/>
  <c r="J183" i="14"/>
  <c r="G184" i="14"/>
  <c r="I184" i="14"/>
  <c r="J184" i="14"/>
  <c r="G185" i="14"/>
  <c r="I185" i="14"/>
  <c r="J185" i="14"/>
  <c r="G186" i="14"/>
  <c r="I186" i="14"/>
  <c r="J186" i="14"/>
  <c r="G187" i="14"/>
  <c r="I187" i="14"/>
  <c r="J187" i="14"/>
  <c r="G188" i="14"/>
  <c r="I188" i="14"/>
  <c r="J188" i="14"/>
  <c r="G189" i="14"/>
  <c r="I189" i="14"/>
  <c r="J189" i="14"/>
  <c r="G190" i="14"/>
  <c r="I190" i="14"/>
  <c r="J190" i="14"/>
  <c r="G191" i="14"/>
  <c r="I191" i="14"/>
  <c r="J191" i="14"/>
  <c r="G192" i="14"/>
  <c r="I192" i="14"/>
  <c r="J192" i="14"/>
  <c r="G193" i="14"/>
  <c r="I193" i="14"/>
  <c r="J193" i="14"/>
  <c r="G194" i="14"/>
  <c r="I194" i="14"/>
  <c r="J194" i="14"/>
  <c r="G195" i="14"/>
  <c r="I195" i="14"/>
  <c r="J195" i="14"/>
  <c r="G196" i="14"/>
  <c r="I196" i="14"/>
  <c r="J196" i="14"/>
  <c r="G197" i="14"/>
  <c r="I197" i="14"/>
  <c r="J197" i="14"/>
  <c r="G198" i="14"/>
  <c r="I198" i="14"/>
  <c r="J198" i="14"/>
  <c r="G199" i="14"/>
  <c r="I199" i="14"/>
  <c r="J199" i="14"/>
  <c r="G200" i="14"/>
  <c r="I200" i="14"/>
  <c r="J200" i="14"/>
  <c r="G201" i="14"/>
  <c r="I201" i="14"/>
  <c r="J201" i="14"/>
  <c r="G202" i="14"/>
  <c r="I202" i="14"/>
  <c r="J202" i="14"/>
  <c r="G203" i="14"/>
  <c r="I203" i="14"/>
  <c r="J203" i="14"/>
  <c r="G204" i="14"/>
  <c r="I204" i="14"/>
  <c r="J204" i="14"/>
  <c r="G205" i="14"/>
  <c r="I205" i="14"/>
  <c r="J205" i="14"/>
  <c r="G206" i="14"/>
  <c r="I206" i="14"/>
  <c r="J206" i="14"/>
  <c r="G207" i="14"/>
  <c r="I207" i="14"/>
  <c r="J207" i="14"/>
  <c r="G208" i="14"/>
  <c r="I208" i="14"/>
  <c r="J208" i="14"/>
  <c r="G209" i="14"/>
  <c r="I209" i="14"/>
  <c r="J209" i="14"/>
  <c r="G210" i="14"/>
  <c r="I210" i="14"/>
  <c r="J210" i="14"/>
  <c r="G211" i="14"/>
  <c r="I211" i="14"/>
  <c r="J211" i="14"/>
  <c r="G212" i="14"/>
  <c r="I212" i="14"/>
  <c r="J212" i="14"/>
  <c r="G213" i="14"/>
  <c r="I213" i="14"/>
  <c r="J213" i="14"/>
  <c r="G214" i="14"/>
  <c r="I214" i="14"/>
  <c r="J214" i="14"/>
  <c r="G215" i="14"/>
  <c r="I215" i="14"/>
  <c r="J215" i="14"/>
  <c r="G216" i="14"/>
  <c r="I216" i="14"/>
  <c r="J216" i="14"/>
  <c r="G217" i="14"/>
  <c r="I217" i="14"/>
  <c r="J217" i="14"/>
  <c r="G218" i="14"/>
  <c r="I218" i="14"/>
  <c r="J218" i="14"/>
  <c r="G219" i="14"/>
  <c r="I219" i="14"/>
  <c r="J219" i="14"/>
  <c r="G220" i="14"/>
  <c r="I220" i="14"/>
  <c r="J220" i="14"/>
  <c r="G221" i="14"/>
  <c r="I221" i="14"/>
  <c r="J221" i="14"/>
  <c r="G222" i="14"/>
  <c r="I222" i="14"/>
  <c r="J222" i="14"/>
  <c r="G223" i="14"/>
  <c r="I223" i="14"/>
  <c r="J223" i="14"/>
  <c r="G224" i="14"/>
  <c r="I224" i="14"/>
  <c r="J224" i="14"/>
  <c r="G225" i="14"/>
  <c r="I225" i="14"/>
  <c r="J225" i="14"/>
  <c r="G226" i="14"/>
  <c r="I226" i="14"/>
  <c r="J226" i="14"/>
  <c r="G227" i="14"/>
  <c r="I227" i="14"/>
  <c r="J227" i="14"/>
  <c r="G228" i="14"/>
  <c r="I228" i="14"/>
  <c r="J228" i="14"/>
  <c r="G229" i="14"/>
  <c r="I229" i="14"/>
  <c r="J229" i="14"/>
  <c r="G230" i="14"/>
  <c r="I230" i="14"/>
  <c r="J230" i="14"/>
  <c r="G231" i="14"/>
  <c r="I231" i="14"/>
  <c r="J231" i="14"/>
  <c r="G232" i="14"/>
  <c r="I232" i="14"/>
  <c r="J232" i="14"/>
  <c r="G233" i="14"/>
  <c r="I233" i="14"/>
  <c r="J233" i="14"/>
  <c r="G234" i="14"/>
  <c r="I234" i="14"/>
  <c r="J234" i="14"/>
  <c r="G235" i="14"/>
  <c r="I235" i="14"/>
  <c r="J235" i="14"/>
  <c r="G236" i="14"/>
  <c r="I236" i="14"/>
  <c r="J236" i="14"/>
  <c r="G237" i="14"/>
  <c r="I237" i="14"/>
  <c r="J237" i="14"/>
  <c r="G238" i="14"/>
  <c r="I238" i="14"/>
  <c r="J238" i="14"/>
  <c r="G239" i="14"/>
  <c r="I239" i="14"/>
  <c r="J239" i="14"/>
  <c r="G240" i="14"/>
  <c r="I240" i="14"/>
  <c r="J240" i="14"/>
  <c r="G241" i="14"/>
  <c r="I241" i="14"/>
  <c r="J241" i="14"/>
  <c r="G242" i="14"/>
  <c r="I242" i="14"/>
  <c r="J242" i="14"/>
  <c r="G243" i="14"/>
  <c r="I243" i="14"/>
  <c r="J243" i="14"/>
  <c r="G244" i="14"/>
  <c r="I244" i="14"/>
  <c r="J244" i="14"/>
  <c r="G245" i="14"/>
  <c r="I245" i="14"/>
  <c r="J245" i="14"/>
  <c r="G246" i="14"/>
  <c r="I246" i="14"/>
  <c r="J246" i="14"/>
  <c r="G247" i="14"/>
  <c r="I247" i="14"/>
  <c r="J247" i="14"/>
  <c r="G248" i="14"/>
  <c r="I248" i="14"/>
  <c r="J248" i="14"/>
  <c r="G249" i="14"/>
  <c r="I249" i="14"/>
  <c r="J249" i="14"/>
  <c r="G250" i="14"/>
  <c r="I250" i="14"/>
  <c r="J250" i="14"/>
  <c r="G251" i="14"/>
  <c r="I251" i="14"/>
  <c r="J251" i="14"/>
  <c r="G252" i="14"/>
  <c r="I252" i="14"/>
  <c r="J252" i="14"/>
  <c r="G253" i="14"/>
  <c r="I253" i="14"/>
  <c r="J253" i="14"/>
  <c r="G254" i="14"/>
  <c r="I254" i="14"/>
  <c r="J254" i="14"/>
  <c r="G255" i="14"/>
  <c r="I255" i="14"/>
  <c r="J255" i="14"/>
  <c r="G256" i="14"/>
  <c r="I256" i="14"/>
  <c r="J256" i="14"/>
  <c r="G257" i="14"/>
  <c r="I257" i="14"/>
  <c r="J257" i="14"/>
  <c r="G258" i="14"/>
  <c r="I258" i="14"/>
  <c r="J258" i="14"/>
  <c r="G259" i="14"/>
  <c r="I259" i="14"/>
  <c r="J259" i="14"/>
  <c r="G260" i="14"/>
  <c r="I260" i="14"/>
  <c r="J260" i="14"/>
  <c r="G261" i="14"/>
  <c r="I261" i="14"/>
  <c r="J261" i="14"/>
  <c r="G262" i="14"/>
  <c r="I262" i="14"/>
  <c r="J262" i="14"/>
  <c r="G263" i="14"/>
  <c r="I263" i="14"/>
  <c r="J263" i="14"/>
  <c r="G264" i="14"/>
  <c r="I264" i="14"/>
  <c r="J264" i="14"/>
  <c r="G265" i="14"/>
  <c r="I265" i="14"/>
  <c r="J265" i="14"/>
  <c r="G266" i="14"/>
  <c r="I266" i="14"/>
  <c r="J266" i="14"/>
  <c r="G267" i="14"/>
  <c r="I267" i="14"/>
  <c r="J267" i="14"/>
  <c r="G268" i="14"/>
  <c r="I268" i="14"/>
  <c r="J268" i="14"/>
  <c r="G269" i="14"/>
  <c r="I269" i="14"/>
  <c r="J269" i="14"/>
  <c r="G270" i="14"/>
  <c r="I270" i="14"/>
  <c r="J270" i="14"/>
  <c r="G271" i="14"/>
  <c r="I271" i="14"/>
  <c r="J271" i="14"/>
  <c r="G272" i="14"/>
  <c r="I272" i="14"/>
  <c r="J272" i="14"/>
  <c r="G273" i="14"/>
  <c r="I273" i="14"/>
  <c r="J273" i="14"/>
  <c r="G274" i="14"/>
  <c r="I274" i="14"/>
  <c r="J274" i="14"/>
  <c r="G275" i="14"/>
  <c r="I275" i="14"/>
  <c r="J275" i="14"/>
  <c r="G276" i="14"/>
  <c r="I276" i="14"/>
  <c r="J276" i="14"/>
  <c r="G277" i="14"/>
  <c r="I277" i="14"/>
  <c r="J277" i="14"/>
  <c r="G278" i="14"/>
  <c r="I278" i="14"/>
  <c r="J278" i="14"/>
  <c r="G279" i="14"/>
  <c r="I279" i="14"/>
  <c r="J279" i="14"/>
  <c r="G280" i="14"/>
  <c r="I280" i="14"/>
  <c r="J280" i="14"/>
  <c r="G281" i="14"/>
  <c r="I281" i="14"/>
  <c r="J281" i="14"/>
  <c r="G282" i="14"/>
  <c r="I282" i="14"/>
  <c r="J282" i="14"/>
  <c r="G283" i="14"/>
  <c r="I283" i="14"/>
  <c r="J283" i="14"/>
  <c r="G284" i="14"/>
  <c r="I284" i="14"/>
  <c r="J284" i="14"/>
  <c r="G285" i="14"/>
  <c r="I285" i="14"/>
  <c r="J285" i="14"/>
  <c r="G286" i="14"/>
  <c r="I286" i="14"/>
  <c r="J286" i="14"/>
  <c r="G287" i="14"/>
  <c r="I287" i="14"/>
  <c r="J287" i="14"/>
  <c r="G288" i="14"/>
  <c r="I288" i="14"/>
  <c r="J288" i="14"/>
  <c r="G289" i="14"/>
  <c r="I289" i="14"/>
  <c r="J289" i="14"/>
  <c r="G290" i="14"/>
  <c r="I290" i="14"/>
  <c r="J290" i="14"/>
  <c r="G291" i="14"/>
  <c r="I291" i="14"/>
  <c r="J291" i="14"/>
  <c r="G292" i="14"/>
  <c r="I292" i="14"/>
  <c r="J292" i="14"/>
  <c r="G293" i="14"/>
  <c r="I293" i="14"/>
  <c r="J293" i="14"/>
  <c r="G294" i="14"/>
  <c r="I294" i="14"/>
  <c r="J294" i="14"/>
  <c r="G295" i="14"/>
  <c r="I295" i="14"/>
  <c r="J295" i="14"/>
  <c r="G296" i="14"/>
  <c r="I296" i="14"/>
  <c r="J296" i="14"/>
  <c r="G297" i="14"/>
  <c r="I297" i="14"/>
  <c r="J297" i="14"/>
  <c r="G298" i="14"/>
  <c r="I298" i="14"/>
  <c r="J298" i="14"/>
  <c r="G299" i="14"/>
  <c r="I299" i="14"/>
  <c r="J299" i="14"/>
  <c r="G300" i="14"/>
  <c r="I300" i="14"/>
  <c r="J300" i="14"/>
  <c r="K26" i="14"/>
  <c r="K23" i="14"/>
  <c r="K210" i="14"/>
  <c r="K43" i="14"/>
  <c r="K59" i="14"/>
  <c r="K123" i="14"/>
  <c r="K187" i="14"/>
  <c r="K119" i="14"/>
  <c r="I16" i="14"/>
  <c r="K16" i="14" s="1"/>
  <c r="K17" i="14"/>
  <c r="K22" i="14"/>
  <c r="K221" i="14"/>
  <c r="D17" i="14"/>
  <c r="D18" i="14"/>
  <c r="D19" i="14"/>
  <c r="D20" i="14"/>
  <c r="D21" i="14"/>
  <c r="D22" i="14"/>
  <c r="D23" i="14"/>
  <c r="D24" i="14"/>
  <c r="D25" i="14"/>
  <c r="D26" i="14"/>
  <c r="D27" i="14"/>
  <c r="D28" i="14"/>
  <c r="D29" i="14"/>
  <c r="D30" i="14"/>
  <c r="D31" i="14"/>
  <c r="D32" i="14"/>
  <c r="D33" i="14"/>
  <c r="D34" i="14"/>
  <c r="D35" i="14"/>
  <c r="D36" i="14"/>
  <c r="D37" i="14"/>
  <c r="D38" i="14"/>
  <c r="D39" i="14"/>
  <c r="D40" i="14"/>
  <c r="D41" i="14"/>
  <c r="D42" i="14"/>
  <c r="D43" i="14"/>
  <c r="D44" i="14"/>
  <c r="D45" i="14"/>
  <c r="D46" i="14"/>
  <c r="D47" i="14"/>
  <c r="D48" i="14"/>
  <c r="D49" i="14"/>
  <c r="D50" i="14"/>
  <c r="D51" i="14"/>
  <c r="D52" i="14"/>
  <c r="D53" i="14"/>
  <c r="D54" i="14"/>
  <c r="D55" i="14"/>
  <c r="D56" i="14"/>
  <c r="D57" i="14"/>
  <c r="D58" i="14"/>
  <c r="D59" i="14"/>
  <c r="D60" i="14"/>
  <c r="D61" i="14"/>
  <c r="D62" i="14"/>
  <c r="D63" i="14"/>
  <c r="D64" i="14"/>
  <c r="D65" i="14"/>
  <c r="D66" i="14"/>
  <c r="D67" i="14"/>
  <c r="D68" i="14"/>
  <c r="D69" i="14"/>
  <c r="D70" i="14"/>
  <c r="D71" i="14"/>
  <c r="D72" i="14"/>
  <c r="D73" i="14"/>
  <c r="D74" i="14"/>
  <c r="D75" i="14"/>
  <c r="D76" i="14"/>
  <c r="D77" i="14"/>
  <c r="D78" i="14"/>
  <c r="D79" i="14"/>
  <c r="D80" i="14"/>
  <c r="D81" i="14"/>
  <c r="D82" i="14"/>
  <c r="D83" i="14"/>
  <c r="D84" i="14"/>
  <c r="D85" i="14"/>
  <c r="D86" i="14"/>
  <c r="D87" i="14"/>
  <c r="D88" i="14"/>
  <c r="D89" i="14"/>
  <c r="D90" i="14"/>
  <c r="D91" i="14"/>
  <c r="D92" i="14"/>
  <c r="D93" i="14"/>
  <c r="D94" i="14"/>
  <c r="D95" i="14"/>
  <c r="D96" i="14"/>
  <c r="D97" i="14"/>
  <c r="D98" i="14"/>
  <c r="D99" i="14"/>
  <c r="D100" i="14"/>
  <c r="D101" i="14"/>
  <c r="D102" i="14"/>
  <c r="D103" i="14"/>
  <c r="D104" i="14"/>
  <c r="D105" i="14"/>
  <c r="D106" i="14"/>
  <c r="D107" i="14"/>
  <c r="D108" i="14"/>
  <c r="D109" i="14"/>
  <c r="D110" i="14"/>
  <c r="D111" i="14"/>
  <c r="D112" i="14"/>
  <c r="D113" i="14"/>
  <c r="D114" i="14"/>
  <c r="D115" i="14"/>
  <c r="D116" i="14"/>
  <c r="D117" i="14"/>
  <c r="D118" i="14"/>
  <c r="D119" i="14"/>
  <c r="D120" i="14"/>
  <c r="D121" i="14"/>
  <c r="D122" i="14"/>
  <c r="D123" i="14"/>
  <c r="D124" i="14"/>
  <c r="D125" i="14"/>
  <c r="D126" i="14"/>
  <c r="D127" i="14"/>
  <c r="D128" i="14"/>
  <c r="D129" i="14"/>
  <c r="D130" i="14"/>
  <c r="D131" i="14"/>
  <c r="D132" i="14"/>
  <c r="D133" i="14"/>
  <c r="D134" i="14"/>
  <c r="D135" i="14"/>
  <c r="D136" i="14"/>
  <c r="D137" i="14"/>
  <c r="D138" i="14"/>
  <c r="D139" i="14"/>
  <c r="D140" i="14"/>
  <c r="D141" i="14"/>
  <c r="D142" i="14"/>
  <c r="D143" i="14"/>
  <c r="D144" i="14"/>
  <c r="D145" i="14"/>
  <c r="D146" i="14"/>
  <c r="D147" i="14"/>
  <c r="D148" i="14"/>
  <c r="D149" i="14"/>
  <c r="D150" i="14"/>
  <c r="D151" i="14"/>
  <c r="D152" i="14"/>
  <c r="D153" i="14"/>
  <c r="D154" i="14"/>
  <c r="D155" i="14"/>
  <c r="D156" i="14"/>
  <c r="D157" i="14"/>
  <c r="D158" i="14"/>
  <c r="D159" i="14"/>
  <c r="D160" i="14"/>
  <c r="D161" i="14"/>
  <c r="D162" i="14"/>
  <c r="D163" i="14"/>
  <c r="D164" i="14"/>
  <c r="D165" i="14"/>
  <c r="D166" i="14"/>
  <c r="D167" i="14"/>
  <c r="D168" i="14"/>
  <c r="D169" i="14"/>
  <c r="D170" i="14"/>
  <c r="D171" i="14"/>
  <c r="D172" i="14"/>
  <c r="D173" i="14"/>
  <c r="D174" i="14"/>
  <c r="D175" i="14"/>
  <c r="D176" i="14"/>
  <c r="D177" i="14"/>
  <c r="D178" i="14"/>
  <c r="D179" i="14"/>
  <c r="D180" i="14"/>
  <c r="D181" i="14"/>
  <c r="D182" i="14"/>
  <c r="D183" i="14"/>
  <c r="D184" i="14"/>
  <c r="D185" i="14"/>
  <c r="D186" i="14"/>
  <c r="D187" i="14"/>
  <c r="D188" i="14"/>
  <c r="D189" i="14"/>
  <c r="D190" i="14"/>
  <c r="D191" i="14"/>
  <c r="D192" i="14"/>
  <c r="D193" i="14"/>
  <c r="D194" i="14"/>
  <c r="D195" i="14"/>
  <c r="D196" i="14"/>
  <c r="D197" i="14"/>
  <c r="D198" i="14"/>
  <c r="D199" i="14"/>
  <c r="D200" i="14"/>
  <c r="D201" i="14"/>
  <c r="D202" i="14"/>
  <c r="D203" i="14"/>
  <c r="D204" i="14"/>
  <c r="D205" i="14"/>
  <c r="D206" i="14"/>
  <c r="D207" i="14"/>
  <c r="D208" i="14"/>
  <c r="D209" i="14"/>
  <c r="D210" i="14"/>
  <c r="D211" i="14"/>
  <c r="D212" i="14"/>
  <c r="D213" i="14"/>
  <c r="D214" i="14"/>
  <c r="D215" i="14"/>
  <c r="D216" i="14"/>
  <c r="D217" i="14"/>
  <c r="D218" i="14"/>
  <c r="D219" i="14"/>
  <c r="D220" i="14"/>
  <c r="D221" i="14"/>
  <c r="D222" i="14"/>
  <c r="D223" i="14"/>
  <c r="D224" i="14"/>
  <c r="D225" i="14"/>
  <c r="D226" i="14"/>
  <c r="D227" i="14"/>
  <c r="D228" i="14"/>
  <c r="D229" i="14"/>
  <c r="D230" i="14"/>
  <c r="D231" i="14"/>
  <c r="D232" i="14"/>
  <c r="D233" i="14"/>
  <c r="D234" i="14"/>
  <c r="D235" i="14"/>
  <c r="D236" i="14"/>
  <c r="D237" i="14"/>
  <c r="D238" i="14"/>
  <c r="D239" i="14"/>
  <c r="D240" i="14"/>
  <c r="D241" i="14"/>
  <c r="D242" i="14"/>
  <c r="D243" i="14"/>
  <c r="D244" i="14"/>
  <c r="D245" i="14"/>
  <c r="D246" i="14"/>
  <c r="D247" i="14"/>
  <c r="D248" i="14"/>
  <c r="D249" i="14"/>
  <c r="D250" i="14"/>
  <c r="D251" i="14"/>
  <c r="D252" i="14"/>
  <c r="D253" i="14"/>
  <c r="D254" i="14"/>
  <c r="D255" i="14"/>
  <c r="D256" i="14"/>
  <c r="D257" i="14"/>
  <c r="D258" i="14"/>
  <c r="D259" i="14"/>
  <c r="D260" i="14"/>
  <c r="D261" i="14"/>
  <c r="D262" i="14"/>
  <c r="D263" i="14"/>
  <c r="D264" i="14"/>
  <c r="D265" i="14"/>
  <c r="D266" i="14"/>
  <c r="D267" i="14"/>
  <c r="D268" i="14"/>
  <c r="D269" i="14"/>
  <c r="D270" i="14"/>
  <c r="D271" i="14"/>
  <c r="D272" i="14"/>
  <c r="D273" i="14"/>
  <c r="D274" i="14"/>
  <c r="D275" i="14"/>
  <c r="D276" i="14"/>
  <c r="D277" i="14"/>
  <c r="D278" i="14"/>
  <c r="D279" i="14"/>
  <c r="D280" i="14"/>
  <c r="D281" i="14"/>
  <c r="D282" i="14"/>
  <c r="D283" i="14"/>
  <c r="D284" i="14"/>
  <c r="D285" i="14"/>
  <c r="D286" i="14"/>
  <c r="D287" i="14"/>
  <c r="D288" i="14"/>
  <c r="D289" i="14"/>
  <c r="D290" i="14"/>
  <c r="D291" i="14"/>
  <c r="D292" i="14"/>
  <c r="D293" i="14"/>
  <c r="D294" i="14"/>
  <c r="D295" i="14"/>
  <c r="D296" i="14"/>
  <c r="D297" i="14"/>
  <c r="D298" i="14"/>
  <c r="D299" i="14"/>
  <c r="D300" i="14"/>
  <c r="D16" i="14"/>
  <c r="B4" i="18"/>
  <c r="G8" i="18" s="1"/>
  <c r="G16" i="14" l="1"/>
  <c r="K295" i="14"/>
  <c r="K231" i="14"/>
  <c r="K290" i="14"/>
  <c r="K93" i="14"/>
  <c r="K274" i="14"/>
  <c r="K141" i="14"/>
  <c r="K157" i="14"/>
  <c r="K263" i="14"/>
  <c r="K183" i="14"/>
  <c r="K264" i="14"/>
  <c r="K45" i="14"/>
  <c r="K77" i="14"/>
  <c r="K37" i="14"/>
  <c r="K21" i="14"/>
  <c r="K256" i="14"/>
  <c r="K280" i="14"/>
  <c r="K248" i="14"/>
  <c r="K189" i="14"/>
  <c r="K125" i="14"/>
  <c r="K57" i="14"/>
  <c r="K29" i="14"/>
  <c r="K242" i="14"/>
  <c r="K285" i="14"/>
  <c r="K205" i="14"/>
  <c r="K296" i="14"/>
  <c r="K272" i="14"/>
  <c r="K237" i="14"/>
  <c r="K173" i="14"/>
  <c r="K109" i="14"/>
  <c r="K52" i="14"/>
  <c r="K300" i="14"/>
  <c r="K294" i="14"/>
  <c r="K289" i="14"/>
  <c r="K284" i="14"/>
  <c r="K277" i="14"/>
  <c r="K269" i="14"/>
  <c r="K261" i="14"/>
  <c r="K253" i="14"/>
  <c r="K245" i="14"/>
  <c r="K233" i="14"/>
  <c r="K217" i="14"/>
  <c r="K201" i="14"/>
  <c r="K185" i="14"/>
  <c r="K169" i="14"/>
  <c r="K153" i="14"/>
  <c r="K137" i="14"/>
  <c r="K121" i="14"/>
  <c r="K105" i="14"/>
  <c r="K89" i="14"/>
  <c r="K73" i="14"/>
  <c r="K287" i="14"/>
  <c r="K266" i="14"/>
  <c r="K255" i="14"/>
  <c r="K234" i="14"/>
  <c r="K223" i="14"/>
  <c r="K171" i="14"/>
  <c r="K167" i="14"/>
  <c r="K107" i="14"/>
  <c r="K103" i="14"/>
  <c r="K298" i="14"/>
  <c r="K293" i="14"/>
  <c r="K288" i="14"/>
  <c r="K282" i="14"/>
  <c r="K276" i="14"/>
  <c r="K268" i="14"/>
  <c r="K260" i="14"/>
  <c r="K252" i="14"/>
  <c r="K244" i="14"/>
  <c r="K229" i="14"/>
  <c r="K213" i="14"/>
  <c r="K197" i="14"/>
  <c r="K181" i="14"/>
  <c r="K165" i="14"/>
  <c r="K149" i="14"/>
  <c r="K133" i="14"/>
  <c r="K117" i="14"/>
  <c r="K101" i="14"/>
  <c r="K85" i="14"/>
  <c r="K68" i="14"/>
  <c r="K279" i="14"/>
  <c r="K258" i="14"/>
  <c r="K247" i="14"/>
  <c r="K226" i="14"/>
  <c r="K215" i="14"/>
  <c r="K155" i="14"/>
  <c r="K151" i="14"/>
  <c r="K91" i="14"/>
  <c r="K87" i="14"/>
  <c r="K27" i="14"/>
  <c r="K130" i="14"/>
  <c r="K134" i="14"/>
  <c r="K138" i="14"/>
  <c r="K142" i="14"/>
  <c r="K146" i="14"/>
  <c r="K150" i="14"/>
  <c r="K154" i="14"/>
  <c r="K158" i="14"/>
  <c r="K162" i="14"/>
  <c r="K166" i="14"/>
  <c r="K170" i="14"/>
  <c r="K174" i="14"/>
  <c r="K178" i="14"/>
  <c r="K182" i="14"/>
  <c r="K186" i="14"/>
  <c r="K190" i="14"/>
  <c r="K194" i="14"/>
  <c r="K198" i="14"/>
  <c r="K202" i="14"/>
  <c r="K206" i="14"/>
  <c r="K214" i="14"/>
  <c r="K222" i="14"/>
  <c r="K230" i="14"/>
  <c r="K238" i="14"/>
  <c r="K246" i="14"/>
  <c r="K254" i="14"/>
  <c r="K262" i="14"/>
  <c r="K270" i="14"/>
  <c r="K278" i="14"/>
  <c r="K195" i="14"/>
  <c r="K207" i="14"/>
  <c r="K211" i="14"/>
  <c r="K219" i="14"/>
  <c r="K227" i="14"/>
  <c r="K235" i="14"/>
  <c r="K243" i="14"/>
  <c r="K251" i="14"/>
  <c r="K259" i="14"/>
  <c r="K267" i="14"/>
  <c r="K275" i="14"/>
  <c r="K283" i="14"/>
  <c r="K291" i="14"/>
  <c r="K299" i="14"/>
  <c r="K200" i="14"/>
  <c r="K208" i="14"/>
  <c r="K216" i="14"/>
  <c r="K224" i="14"/>
  <c r="K232" i="14"/>
  <c r="K240" i="14"/>
  <c r="K34" i="14"/>
  <c r="K42" i="14"/>
  <c r="K50" i="14"/>
  <c r="K56" i="14"/>
  <c r="K61" i="14"/>
  <c r="K66" i="14"/>
  <c r="K72" i="14"/>
  <c r="K76" i="14"/>
  <c r="K80" i="14"/>
  <c r="K84" i="14"/>
  <c r="K88" i="14"/>
  <c r="K92" i="14"/>
  <c r="K96" i="14"/>
  <c r="K100" i="14"/>
  <c r="K104" i="14"/>
  <c r="K108" i="14"/>
  <c r="K112" i="14"/>
  <c r="K116" i="14"/>
  <c r="K120" i="14"/>
  <c r="K124" i="14"/>
  <c r="K128" i="14"/>
  <c r="K132" i="14"/>
  <c r="K136" i="14"/>
  <c r="K140" i="14"/>
  <c r="K144" i="14"/>
  <c r="K148" i="14"/>
  <c r="K152" i="14"/>
  <c r="K156" i="14"/>
  <c r="K160" i="14"/>
  <c r="K164" i="14"/>
  <c r="K168" i="14"/>
  <c r="K172" i="14"/>
  <c r="K176" i="14"/>
  <c r="K180" i="14"/>
  <c r="K184" i="14"/>
  <c r="K188" i="14"/>
  <c r="K192" i="14"/>
  <c r="K196" i="14"/>
  <c r="K204" i="14"/>
  <c r="K212" i="14"/>
  <c r="K220" i="14"/>
  <c r="K228" i="14"/>
  <c r="K236" i="14"/>
  <c r="K297" i="14"/>
  <c r="K292" i="14"/>
  <c r="K286" i="14"/>
  <c r="K281" i="14"/>
  <c r="K273" i="14"/>
  <c r="K265" i="14"/>
  <c r="K257" i="14"/>
  <c r="K249" i="14"/>
  <c r="K241" i="14"/>
  <c r="K225" i="14"/>
  <c r="K209" i="14"/>
  <c r="K193" i="14"/>
  <c r="K177" i="14"/>
  <c r="K161" i="14"/>
  <c r="K145" i="14"/>
  <c r="K129" i="14"/>
  <c r="K113" i="14"/>
  <c r="K97" i="14"/>
  <c r="K81" i="14"/>
  <c r="K62" i="14"/>
  <c r="K271" i="14"/>
  <c r="K250" i="14"/>
  <c r="K239" i="14"/>
  <c r="K218" i="14"/>
  <c r="K203" i="14"/>
  <c r="K199" i="14"/>
  <c r="K139" i="14"/>
  <c r="K135" i="14"/>
  <c r="K75" i="14"/>
  <c r="K71" i="14"/>
  <c r="K55" i="14"/>
  <c r="K39" i="14"/>
  <c r="K191" i="14"/>
  <c r="K179" i="14"/>
  <c r="K175" i="14"/>
  <c r="K163" i="14"/>
  <c r="K159" i="14"/>
  <c r="K147" i="14"/>
  <c r="K143" i="14"/>
  <c r="K131" i="14"/>
  <c r="K127" i="14"/>
  <c r="K115" i="14"/>
  <c r="K111" i="14"/>
  <c r="K99" i="14"/>
  <c r="K95" i="14"/>
  <c r="K83" i="14"/>
  <c r="K79" i="14"/>
  <c r="K70" i="14"/>
  <c r="K65" i="14"/>
  <c r="K60" i="14"/>
  <c r="K54" i="14"/>
  <c r="K49" i="14"/>
  <c r="K41" i="14"/>
  <c r="K33" i="14"/>
  <c r="K25" i="14"/>
  <c r="K67" i="14"/>
  <c r="K51" i="14"/>
  <c r="K35" i="14"/>
  <c r="K19" i="14"/>
  <c r="K20" i="14"/>
  <c r="K24" i="14"/>
  <c r="K28" i="14"/>
  <c r="K32" i="14"/>
  <c r="K36" i="14"/>
  <c r="K40" i="14"/>
  <c r="K44" i="14"/>
  <c r="K48" i="14"/>
  <c r="K126" i="14"/>
  <c r="K122" i="14"/>
  <c r="K118" i="14"/>
  <c r="K114" i="14"/>
  <c r="K110" i="14"/>
  <c r="K106" i="14"/>
  <c r="K102" i="14"/>
  <c r="K98" i="14"/>
  <c r="K94" i="14"/>
  <c r="K90" i="14"/>
  <c r="K86" i="14"/>
  <c r="K82" i="14"/>
  <c r="K78" i="14"/>
  <c r="K74" i="14"/>
  <c r="K69" i="14"/>
  <c r="K64" i="14"/>
  <c r="K58" i="14"/>
  <c r="K53" i="14"/>
  <c r="K46" i="14"/>
  <c r="K38" i="14"/>
  <c r="K30" i="14"/>
  <c r="K63" i="14"/>
  <c r="K47" i="14"/>
  <c r="K31" i="14"/>
  <c r="G23" i="18"/>
  <c r="G19" i="18"/>
  <c r="G15" i="18"/>
  <c r="G11" i="18"/>
  <c r="G22" i="18"/>
  <c r="G18" i="18"/>
  <c r="J21" i="14" s="1"/>
  <c r="G14" i="18"/>
  <c r="G10" i="18"/>
  <c r="G21" i="18"/>
  <c r="G17" i="18"/>
  <c r="G13" i="18"/>
  <c r="G9" i="18"/>
  <c r="G24" i="18"/>
  <c r="G20" i="18"/>
  <c r="G16" i="18"/>
  <c r="G12" i="18"/>
  <c r="J17" i="14" s="1"/>
  <c r="G7" i="18"/>
  <c r="J20" i="14" s="1"/>
  <c r="J19" i="14" l="1"/>
  <c r="J18" i="14"/>
  <c r="J16" i="14"/>
  <c r="S17" i="14" l="1"/>
  <c r="X17" i="14" s="1"/>
  <c r="S18" i="14"/>
  <c r="X18" i="14" s="1"/>
  <c r="S19" i="14"/>
  <c r="X19" i="14" s="1"/>
  <c r="S20" i="14"/>
  <c r="X20" i="14" s="1"/>
  <c r="S21" i="14"/>
  <c r="X21" i="14" s="1"/>
  <c r="S22" i="14"/>
  <c r="X22" i="14" s="1"/>
  <c r="S23" i="14"/>
  <c r="X23" i="14" s="1"/>
  <c r="S24" i="14"/>
  <c r="X24" i="14" s="1"/>
  <c r="S25" i="14"/>
  <c r="X25" i="14" s="1"/>
  <c r="S26" i="14"/>
  <c r="X26" i="14" s="1"/>
  <c r="S27" i="14"/>
  <c r="X27" i="14" s="1"/>
  <c r="S28" i="14"/>
  <c r="X28" i="14" s="1"/>
  <c r="S29" i="14"/>
  <c r="X29" i="14" s="1"/>
  <c r="S30" i="14"/>
  <c r="X30" i="14" s="1"/>
  <c r="S31" i="14"/>
  <c r="X31" i="14" s="1"/>
  <c r="S32" i="14"/>
  <c r="X32" i="14" s="1"/>
  <c r="S33" i="14"/>
  <c r="X33" i="14" s="1"/>
  <c r="S34" i="14"/>
  <c r="X34" i="14" s="1"/>
  <c r="S35" i="14"/>
  <c r="X35" i="14" s="1"/>
  <c r="S36" i="14"/>
  <c r="X36" i="14" s="1"/>
  <c r="S37" i="14"/>
  <c r="X37" i="14" s="1"/>
  <c r="S38" i="14"/>
  <c r="X38" i="14" s="1"/>
  <c r="S39" i="14"/>
  <c r="X39" i="14" s="1"/>
  <c r="S40" i="14"/>
  <c r="X40" i="14" s="1"/>
  <c r="S41" i="14"/>
  <c r="X41" i="14" s="1"/>
  <c r="S42" i="14"/>
  <c r="X42" i="14" s="1"/>
  <c r="S43" i="14"/>
  <c r="X43" i="14" s="1"/>
  <c r="S44" i="14"/>
  <c r="X44" i="14" s="1"/>
  <c r="S45" i="14"/>
  <c r="X45" i="14" s="1"/>
  <c r="S46" i="14"/>
  <c r="X46" i="14" s="1"/>
  <c r="S47" i="14"/>
  <c r="X47" i="14" s="1"/>
  <c r="S48" i="14"/>
  <c r="X48" i="14" s="1"/>
  <c r="S49" i="14"/>
  <c r="X49" i="14" s="1"/>
  <c r="S50" i="14"/>
  <c r="X50" i="14" s="1"/>
  <c r="S51" i="14"/>
  <c r="X51" i="14" s="1"/>
  <c r="S52" i="14"/>
  <c r="X52" i="14" s="1"/>
  <c r="S53" i="14"/>
  <c r="X53" i="14" s="1"/>
  <c r="S54" i="14"/>
  <c r="X54" i="14" s="1"/>
  <c r="S55" i="14"/>
  <c r="X55" i="14" s="1"/>
  <c r="S56" i="14"/>
  <c r="X56" i="14" s="1"/>
  <c r="S57" i="14"/>
  <c r="X57" i="14" s="1"/>
  <c r="S58" i="14"/>
  <c r="X58" i="14" s="1"/>
  <c r="S59" i="14"/>
  <c r="X59" i="14" s="1"/>
  <c r="S60" i="14"/>
  <c r="X60" i="14" s="1"/>
  <c r="S61" i="14"/>
  <c r="X61" i="14" s="1"/>
  <c r="S62" i="14"/>
  <c r="X62" i="14" s="1"/>
  <c r="S63" i="14"/>
  <c r="X63" i="14" s="1"/>
  <c r="S64" i="14"/>
  <c r="X64" i="14" s="1"/>
  <c r="S65" i="14"/>
  <c r="X65" i="14" s="1"/>
  <c r="S66" i="14"/>
  <c r="X66" i="14" s="1"/>
  <c r="S67" i="14"/>
  <c r="X67" i="14" s="1"/>
  <c r="S68" i="14"/>
  <c r="X68" i="14" s="1"/>
  <c r="S69" i="14"/>
  <c r="X69" i="14" s="1"/>
  <c r="S70" i="14"/>
  <c r="X70" i="14" s="1"/>
  <c r="S71" i="14"/>
  <c r="X71" i="14" s="1"/>
  <c r="S72" i="14"/>
  <c r="X72" i="14" s="1"/>
  <c r="S73" i="14"/>
  <c r="X73" i="14" s="1"/>
  <c r="S74" i="14"/>
  <c r="X74" i="14" s="1"/>
  <c r="S75" i="14"/>
  <c r="X75" i="14" s="1"/>
  <c r="S76" i="14"/>
  <c r="X76" i="14" s="1"/>
  <c r="S77" i="14"/>
  <c r="X77" i="14" s="1"/>
  <c r="S78" i="14"/>
  <c r="X78" i="14" s="1"/>
  <c r="S79" i="14"/>
  <c r="X79" i="14" s="1"/>
  <c r="S80" i="14"/>
  <c r="X80" i="14" s="1"/>
  <c r="S81" i="14"/>
  <c r="X81" i="14" s="1"/>
  <c r="S82" i="14"/>
  <c r="X82" i="14" s="1"/>
  <c r="S83" i="14"/>
  <c r="X83" i="14" s="1"/>
  <c r="S84" i="14"/>
  <c r="X84" i="14" s="1"/>
  <c r="S85" i="14"/>
  <c r="X85" i="14" s="1"/>
  <c r="S86" i="14"/>
  <c r="X86" i="14" s="1"/>
  <c r="S87" i="14"/>
  <c r="X87" i="14" s="1"/>
  <c r="S88" i="14"/>
  <c r="X88" i="14" s="1"/>
  <c r="S89" i="14"/>
  <c r="X89" i="14" s="1"/>
  <c r="S90" i="14"/>
  <c r="X90" i="14" s="1"/>
  <c r="S91" i="14"/>
  <c r="X91" i="14" s="1"/>
  <c r="S92" i="14"/>
  <c r="X92" i="14" s="1"/>
  <c r="S93" i="14"/>
  <c r="X93" i="14" s="1"/>
  <c r="S94" i="14"/>
  <c r="X94" i="14" s="1"/>
  <c r="S95" i="14"/>
  <c r="X95" i="14" s="1"/>
  <c r="S96" i="14"/>
  <c r="X96" i="14" s="1"/>
  <c r="S97" i="14"/>
  <c r="X97" i="14" s="1"/>
  <c r="S98" i="14"/>
  <c r="X98" i="14" s="1"/>
  <c r="S99" i="14"/>
  <c r="X99" i="14" s="1"/>
  <c r="S100" i="14"/>
  <c r="X100" i="14" s="1"/>
  <c r="S101" i="14"/>
  <c r="X101" i="14" s="1"/>
  <c r="S102" i="14"/>
  <c r="X102" i="14" s="1"/>
  <c r="S103" i="14"/>
  <c r="X103" i="14" s="1"/>
  <c r="S104" i="14"/>
  <c r="X104" i="14" s="1"/>
  <c r="S105" i="14"/>
  <c r="X105" i="14" s="1"/>
  <c r="S106" i="14"/>
  <c r="X106" i="14" s="1"/>
  <c r="S107" i="14"/>
  <c r="X107" i="14" s="1"/>
  <c r="S108" i="14"/>
  <c r="X108" i="14" s="1"/>
  <c r="S109" i="14"/>
  <c r="X109" i="14" s="1"/>
  <c r="S110" i="14"/>
  <c r="X110" i="14" s="1"/>
  <c r="S111" i="14"/>
  <c r="X111" i="14" s="1"/>
  <c r="S112" i="14"/>
  <c r="X112" i="14" s="1"/>
  <c r="S113" i="14"/>
  <c r="X113" i="14" s="1"/>
  <c r="S114" i="14"/>
  <c r="X114" i="14" s="1"/>
  <c r="S115" i="14"/>
  <c r="X115" i="14" s="1"/>
  <c r="S116" i="14"/>
  <c r="X116" i="14" s="1"/>
  <c r="S117" i="14"/>
  <c r="X117" i="14" s="1"/>
  <c r="S118" i="14"/>
  <c r="X118" i="14" s="1"/>
  <c r="S119" i="14"/>
  <c r="X119" i="14" s="1"/>
  <c r="S120" i="14"/>
  <c r="X120" i="14" s="1"/>
  <c r="S121" i="14"/>
  <c r="X121" i="14" s="1"/>
  <c r="S122" i="14"/>
  <c r="X122" i="14" s="1"/>
  <c r="S123" i="14"/>
  <c r="X123" i="14" s="1"/>
  <c r="S124" i="14"/>
  <c r="X124" i="14" s="1"/>
  <c r="S125" i="14"/>
  <c r="X125" i="14" s="1"/>
  <c r="S126" i="14"/>
  <c r="X126" i="14" s="1"/>
  <c r="S127" i="14"/>
  <c r="X127" i="14" s="1"/>
  <c r="S128" i="14"/>
  <c r="X128" i="14" s="1"/>
  <c r="S129" i="14"/>
  <c r="X129" i="14" s="1"/>
  <c r="S130" i="14"/>
  <c r="X130" i="14" s="1"/>
  <c r="S131" i="14"/>
  <c r="X131" i="14" s="1"/>
  <c r="S132" i="14"/>
  <c r="X132" i="14" s="1"/>
  <c r="S133" i="14"/>
  <c r="X133" i="14" s="1"/>
  <c r="S134" i="14"/>
  <c r="X134" i="14" s="1"/>
  <c r="S135" i="14"/>
  <c r="X135" i="14" s="1"/>
  <c r="S136" i="14"/>
  <c r="X136" i="14" s="1"/>
  <c r="S137" i="14"/>
  <c r="X137" i="14" s="1"/>
  <c r="S138" i="14"/>
  <c r="X138" i="14" s="1"/>
  <c r="S139" i="14"/>
  <c r="X139" i="14" s="1"/>
  <c r="S140" i="14"/>
  <c r="X140" i="14" s="1"/>
  <c r="S141" i="14"/>
  <c r="X141" i="14" s="1"/>
  <c r="S142" i="14"/>
  <c r="X142" i="14" s="1"/>
  <c r="S143" i="14"/>
  <c r="X143" i="14" s="1"/>
  <c r="S144" i="14"/>
  <c r="X144" i="14" s="1"/>
  <c r="S145" i="14"/>
  <c r="X145" i="14" s="1"/>
  <c r="S146" i="14"/>
  <c r="X146" i="14" s="1"/>
  <c r="S147" i="14"/>
  <c r="X147" i="14" s="1"/>
  <c r="S148" i="14"/>
  <c r="X148" i="14" s="1"/>
  <c r="S149" i="14"/>
  <c r="X149" i="14" s="1"/>
  <c r="S150" i="14"/>
  <c r="X150" i="14" s="1"/>
  <c r="S151" i="14"/>
  <c r="X151" i="14" s="1"/>
  <c r="S152" i="14"/>
  <c r="X152" i="14" s="1"/>
  <c r="S153" i="14"/>
  <c r="X153" i="14" s="1"/>
  <c r="S154" i="14"/>
  <c r="X154" i="14" s="1"/>
  <c r="S155" i="14"/>
  <c r="X155" i="14" s="1"/>
  <c r="S156" i="14"/>
  <c r="X156" i="14" s="1"/>
  <c r="S157" i="14"/>
  <c r="X157" i="14" s="1"/>
  <c r="S158" i="14"/>
  <c r="X158" i="14" s="1"/>
  <c r="S159" i="14"/>
  <c r="X159" i="14" s="1"/>
  <c r="S160" i="14"/>
  <c r="X160" i="14" s="1"/>
  <c r="S161" i="14"/>
  <c r="X161" i="14" s="1"/>
  <c r="S162" i="14"/>
  <c r="X162" i="14" s="1"/>
  <c r="S163" i="14"/>
  <c r="X163" i="14" s="1"/>
  <c r="S164" i="14"/>
  <c r="X164" i="14" s="1"/>
  <c r="S165" i="14"/>
  <c r="X165" i="14" s="1"/>
  <c r="S166" i="14"/>
  <c r="X166" i="14" s="1"/>
  <c r="S167" i="14"/>
  <c r="X167" i="14" s="1"/>
  <c r="S168" i="14"/>
  <c r="X168" i="14" s="1"/>
  <c r="S169" i="14"/>
  <c r="X169" i="14" s="1"/>
  <c r="S170" i="14"/>
  <c r="X170" i="14" s="1"/>
  <c r="S171" i="14"/>
  <c r="X171" i="14" s="1"/>
  <c r="S172" i="14"/>
  <c r="X172" i="14" s="1"/>
  <c r="S173" i="14"/>
  <c r="X173" i="14" s="1"/>
  <c r="S174" i="14"/>
  <c r="X174" i="14" s="1"/>
  <c r="S175" i="14"/>
  <c r="X175" i="14" s="1"/>
  <c r="S176" i="14"/>
  <c r="X176" i="14" s="1"/>
  <c r="S177" i="14"/>
  <c r="X177" i="14" s="1"/>
  <c r="S178" i="14"/>
  <c r="X178" i="14" s="1"/>
  <c r="S179" i="14"/>
  <c r="X179" i="14" s="1"/>
  <c r="S180" i="14"/>
  <c r="X180" i="14" s="1"/>
  <c r="S181" i="14"/>
  <c r="X181" i="14" s="1"/>
  <c r="S182" i="14"/>
  <c r="X182" i="14" s="1"/>
  <c r="S183" i="14"/>
  <c r="X183" i="14" s="1"/>
  <c r="S184" i="14"/>
  <c r="X184" i="14" s="1"/>
  <c r="S185" i="14"/>
  <c r="X185" i="14" s="1"/>
  <c r="S186" i="14"/>
  <c r="X186" i="14" s="1"/>
  <c r="S187" i="14"/>
  <c r="X187" i="14" s="1"/>
  <c r="S188" i="14"/>
  <c r="X188" i="14" s="1"/>
  <c r="S189" i="14"/>
  <c r="X189" i="14" s="1"/>
  <c r="S190" i="14"/>
  <c r="X190" i="14" s="1"/>
  <c r="S191" i="14"/>
  <c r="X191" i="14" s="1"/>
  <c r="S192" i="14"/>
  <c r="X192" i="14" s="1"/>
  <c r="S193" i="14"/>
  <c r="X193" i="14" s="1"/>
  <c r="S194" i="14"/>
  <c r="X194" i="14" s="1"/>
  <c r="S195" i="14"/>
  <c r="X195" i="14" s="1"/>
  <c r="S196" i="14"/>
  <c r="X196" i="14" s="1"/>
  <c r="S197" i="14"/>
  <c r="X197" i="14" s="1"/>
  <c r="S198" i="14"/>
  <c r="X198" i="14" s="1"/>
  <c r="S199" i="14"/>
  <c r="X199" i="14" s="1"/>
  <c r="S200" i="14"/>
  <c r="X200" i="14" s="1"/>
  <c r="S201" i="14"/>
  <c r="X201" i="14" s="1"/>
  <c r="S202" i="14"/>
  <c r="X202" i="14" s="1"/>
  <c r="S203" i="14"/>
  <c r="X203" i="14" s="1"/>
  <c r="S204" i="14"/>
  <c r="X204" i="14" s="1"/>
  <c r="S205" i="14"/>
  <c r="X205" i="14" s="1"/>
  <c r="S206" i="14"/>
  <c r="X206" i="14" s="1"/>
  <c r="S207" i="14"/>
  <c r="X207" i="14" s="1"/>
  <c r="S208" i="14"/>
  <c r="X208" i="14" s="1"/>
  <c r="S209" i="14"/>
  <c r="X209" i="14" s="1"/>
  <c r="S210" i="14"/>
  <c r="X210" i="14" s="1"/>
  <c r="S211" i="14"/>
  <c r="X211" i="14" s="1"/>
  <c r="S212" i="14"/>
  <c r="X212" i="14" s="1"/>
  <c r="S213" i="14"/>
  <c r="X213" i="14" s="1"/>
  <c r="S214" i="14"/>
  <c r="X214" i="14" s="1"/>
  <c r="S215" i="14"/>
  <c r="X215" i="14" s="1"/>
  <c r="S216" i="14"/>
  <c r="X216" i="14" s="1"/>
  <c r="S217" i="14"/>
  <c r="X217" i="14" s="1"/>
  <c r="S218" i="14"/>
  <c r="X218" i="14" s="1"/>
  <c r="S219" i="14"/>
  <c r="X219" i="14" s="1"/>
  <c r="S220" i="14"/>
  <c r="X220" i="14" s="1"/>
  <c r="S221" i="14"/>
  <c r="X221" i="14" s="1"/>
  <c r="S222" i="14"/>
  <c r="X222" i="14" s="1"/>
  <c r="S223" i="14"/>
  <c r="X223" i="14" s="1"/>
  <c r="S224" i="14"/>
  <c r="X224" i="14" s="1"/>
  <c r="S225" i="14"/>
  <c r="X225" i="14" s="1"/>
  <c r="S226" i="14"/>
  <c r="X226" i="14" s="1"/>
  <c r="S227" i="14"/>
  <c r="X227" i="14" s="1"/>
  <c r="S228" i="14"/>
  <c r="X228" i="14" s="1"/>
  <c r="S229" i="14"/>
  <c r="X229" i="14" s="1"/>
  <c r="S230" i="14"/>
  <c r="X230" i="14" s="1"/>
  <c r="S231" i="14"/>
  <c r="X231" i="14" s="1"/>
  <c r="S232" i="14"/>
  <c r="X232" i="14" s="1"/>
  <c r="S233" i="14"/>
  <c r="X233" i="14" s="1"/>
  <c r="S234" i="14"/>
  <c r="X234" i="14" s="1"/>
  <c r="S235" i="14"/>
  <c r="X235" i="14" s="1"/>
  <c r="S236" i="14"/>
  <c r="X236" i="14" s="1"/>
  <c r="S237" i="14"/>
  <c r="X237" i="14" s="1"/>
  <c r="S238" i="14"/>
  <c r="X238" i="14" s="1"/>
  <c r="S239" i="14"/>
  <c r="X239" i="14" s="1"/>
  <c r="S240" i="14"/>
  <c r="X240" i="14" s="1"/>
  <c r="S241" i="14"/>
  <c r="X241" i="14" s="1"/>
  <c r="S242" i="14"/>
  <c r="X242" i="14" s="1"/>
  <c r="S243" i="14"/>
  <c r="X243" i="14" s="1"/>
  <c r="S244" i="14"/>
  <c r="X244" i="14" s="1"/>
  <c r="S245" i="14"/>
  <c r="X245" i="14" s="1"/>
  <c r="S246" i="14"/>
  <c r="X246" i="14" s="1"/>
  <c r="S247" i="14"/>
  <c r="X247" i="14" s="1"/>
  <c r="S248" i="14"/>
  <c r="X248" i="14" s="1"/>
  <c r="S249" i="14"/>
  <c r="X249" i="14" s="1"/>
  <c r="S250" i="14"/>
  <c r="X250" i="14" s="1"/>
  <c r="S251" i="14"/>
  <c r="X251" i="14" s="1"/>
  <c r="S252" i="14"/>
  <c r="X252" i="14" s="1"/>
  <c r="S253" i="14"/>
  <c r="X253" i="14" s="1"/>
  <c r="S254" i="14"/>
  <c r="X254" i="14" s="1"/>
  <c r="S255" i="14"/>
  <c r="X255" i="14" s="1"/>
  <c r="S256" i="14"/>
  <c r="X256" i="14" s="1"/>
  <c r="S257" i="14"/>
  <c r="X257" i="14" s="1"/>
  <c r="S258" i="14"/>
  <c r="X258" i="14" s="1"/>
  <c r="S259" i="14"/>
  <c r="X259" i="14" s="1"/>
  <c r="S260" i="14"/>
  <c r="X260" i="14" s="1"/>
  <c r="S261" i="14"/>
  <c r="X261" i="14" s="1"/>
  <c r="S262" i="14"/>
  <c r="X262" i="14" s="1"/>
  <c r="S263" i="14"/>
  <c r="X263" i="14" s="1"/>
  <c r="S264" i="14"/>
  <c r="X264" i="14" s="1"/>
  <c r="S265" i="14"/>
  <c r="X265" i="14" s="1"/>
  <c r="S266" i="14"/>
  <c r="X266" i="14" s="1"/>
  <c r="S267" i="14"/>
  <c r="X267" i="14" s="1"/>
  <c r="S268" i="14"/>
  <c r="X268" i="14" s="1"/>
  <c r="S269" i="14"/>
  <c r="X269" i="14" s="1"/>
  <c r="S270" i="14"/>
  <c r="X270" i="14" s="1"/>
  <c r="S271" i="14"/>
  <c r="X271" i="14" s="1"/>
  <c r="S272" i="14"/>
  <c r="X272" i="14" s="1"/>
  <c r="S273" i="14"/>
  <c r="X273" i="14" s="1"/>
  <c r="S274" i="14"/>
  <c r="X274" i="14" s="1"/>
  <c r="S275" i="14"/>
  <c r="X275" i="14" s="1"/>
  <c r="S276" i="14"/>
  <c r="X276" i="14" s="1"/>
  <c r="S277" i="14"/>
  <c r="X277" i="14" s="1"/>
  <c r="S278" i="14"/>
  <c r="X278" i="14" s="1"/>
  <c r="S279" i="14"/>
  <c r="X279" i="14" s="1"/>
  <c r="S280" i="14"/>
  <c r="X280" i="14" s="1"/>
  <c r="S281" i="14"/>
  <c r="X281" i="14" s="1"/>
  <c r="S282" i="14"/>
  <c r="X282" i="14" s="1"/>
  <c r="S283" i="14"/>
  <c r="X283" i="14" s="1"/>
  <c r="S284" i="14"/>
  <c r="X284" i="14" s="1"/>
  <c r="S285" i="14"/>
  <c r="X285" i="14" s="1"/>
  <c r="S286" i="14"/>
  <c r="X286" i="14" s="1"/>
  <c r="S287" i="14"/>
  <c r="X287" i="14" s="1"/>
  <c r="S288" i="14"/>
  <c r="X288" i="14" s="1"/>
  <c r="S289" i="14"/>
  <c r="X289" i="14" s="1"/>
  <c r="S290" i="14"/>
  <c r="X290" i="14" s="1"/>
  <c r="S291" i="14"/>
  <c r="X291" i="14" s="1"/>
  <c r="S292" i="14"/>
  <c r="X292" i="14" s="1"/>
  <c r="S293" i="14"/>
  <c r="X293" i="14" s="1"/>
  <c r="S294" i="14"/>
  <c r="X294" i="14" s="1"/>
  <c r="S295" i="14"/>
  <c r="X295" i="14" s="1"/>
  <c r="S296" i="14"/>
  <c r="X296" i="14" s="1"/>
  <c r="S297" i="14"/>
  <c r="X297" i="14" s="1"/>
  <c r="S298" i="14"/>
  <c r="X298" i="14" s="1"/>
  <c r="S299" i="14"/>
  <c r="X299" i="14" s="1"/>
  <c r="S300" i="14"/>
  <c r="X300" i="14" s="1"/>
  <c r="S16" i="14"/>
  <c r="X16" i="14" s="1"/>
  <c r="AC13" i="14" l="1"/>
  <c r="AB13" i="14"/>
  <c r="Y13" i="14"/>
  <c r="W13" i="14"/>
  <c r="U13" i="14"/>
  <c r="T13" i="14"/>
  <c r="Q13" i="14"/>
  <c r="P13" i="14"/>
  <c r="O13" i="14"/>
  <c r="N13" i="14"/>
  <c r="AC12" i="14"/>
  <c r="AB12" i="14"/>
  <c r="Y12" i="14"/>
  <c r="W12" i="14"/>
  <c r="U12" i="14"/>
  <c r="T12" i="14"/>
  <c r="Q12" i="14"/>
  <c r="P12" i="14"/>
  <c r="O12" i="14"/>
  <c r="N12" i="14"/>
  <c r="AC11" i="14"/>
  <c r="AB11" i="14"/>
  <c r="Y11" i="14"/>
  <c r="W11" i="14"/>
  <c r="U11" i="14"/>
  <c r="T11" i="14"/>
  <c r="S11" i="14"/>
  <c r="Q11" i="14"/>
  <c r="AC10" i="14"/>
  <c r="AB10" i="14"/>
  <c r="AA10" i="14"/>
  <c r="Z10" i="14"/>
  <c r="Y10" i="14"/>
  <c r="W10" i="14"/>
  <c r="U10" i="14"/>
  <c r="T10" i="14"/>
  <c r="S10" i="14"/>
  <c r="Q10" i="14"/>
  <c r="W8" i="14"/>
  <c r="W7" i="14"/>
  <c r="Y7" i="14" l="1"/>
  <c r="S13" i="14"/>
  <c r="S12" i="14"/>
  <c r="X13" i="14"/>
  <c r="X11" i="14"/>
  <c r="X10" i="14"/>
  <c r="X12" i="14"/>
</calcChain>
</file>

<file path=xl/sharedStrings.xml><?xml version="1.0" encoding="utf-8"?>
<sst xmlns="http://schemas.openxmlformats.org/spreadsheetml/2006/main" count="562" uniqueCount="227">
  <si>
    <t>ADAPT</t>
  </si>
  <si>
    <t>DEV</t>
  </si>
  <si>
    <t>Maniement des extincteurs</t>
  </si>
  <si>
    <t>CSQ</t>
  </si>
  <si>
    <t>RP1</t>
  </si>
  <si>
    <t>Formation PCR</t>
  </si>
  <si>
    <t>SCN1</t>
  </si>
  <si>
    <t>H0B0</t>
  </si>
  <si>
    <t>Performance Achat</t>
  </si>
  <si>
    <t>Formation GED</t>
  </si>
  <si>
    <t>Vision - Consolidation</t>
  </si>
  <si>
    <t>SharePoint - Plateforme Online de Communication</t>
  </si>
  <si>
    <t>HN3</t>
  </si>
  <si>
    <t>SCN2</t>
  </si>
  <si>
    <t>PR1CC</t>
  </si>
  <si>
    <t>M2</t>
  </si>
  <si>
    <t>M0</t>
  </si>
  <si>
    <t>SS4</t>
  </si>
  <si>
    <t>TRAVAUX EN HAUTEUR</t>
  </si>
  <si>
    <t>RP2</t>
  </si>
  <si>
    <t>PR1 CR</t>
  </si>
  <si>
    <t>M2 MR</t>
  </si>
  <si>
    <t>MS project</t>
  </si>
  <si>
    <t>PR1 CC</t>
  </si>
  <si>
    <t>TRAVAUX EN HAUTEUR / PORT DU HARNAIS</t>
  </si>
  <si>
    <t>B2/BR/H0</t>
  </si>
  <si>
    <t>CACES 3</t>
  </si>
  <si>
    <t>CACES 3B</t>
  </si>
  <si>
    <t>Entreprise</t>
  </si>
  <si>
    <t>Devise</t>
  </si>
  <si>
    <t>EUR</t>
  </si>
  <si>
    <t>Société</t>
  </si>
  <si>
    <t>TOTAL Développement des compétences (DEV)</t>
  </si>
  <si>
    <t>TOTAL GENERAL</t>
  </si>
  <si>
    <t>Sous total filtré</t>
  </si>
  <si>
    <t>Formation</t>
  </si>
  <si>
    <t>Type d'action</t>
  </si>
  <si>
    <t>Stagiaire</t>
  </si>
  <si>
    <t>Nom</t>
  </si>
  <si>
    <t>Matricule</t>
  </si>
  <si>
    <t>Section</t>
  </si>
  <si>
    <t>IAC</t>
  </si>
  <si>
    <t>ETAM</t>
  </si>
  <si>
    <t>OUV.</t>
  </si>
  <si>
    <t>Nombre de stagiaire</t>
  </si>
  <si>
    <t>Durée unitaire</t>
  </si>
  <si>
    <t>en heure</t>
  </si>
  <si>
    <t>Taux horaire</t>
  </si>
  <si>
    <t>Coût du temps passé</t>
  </si>
  <si>
    <t>Frais de déplacements</t>
  </si>
  <si>
    <t>Hébergement</t>
  </si>
  <si>
    <t>Transport</t>
  </si>
  <si>
    <t>Organisme</t>
  </si>
  <si>
    <t>Coûts pédagogiques</t>
  </si>
  <si>
    <t>Coût total</t>
  </si>
  <si>
    <t>Réalisé</t>
  </si>
  <si>
    <t>Annulé</t>
  </si>
  <si>
    <t>Début</t>
  </si>
  <si>
    <t>Fin</t>
  </si>
  <si>
    <t>Prévu au budget</t>
  </si>
  <si>
    <t>Améliorer la qualité opérationnelle en production</t>
  </si>
  <si>
    <t>Nombre d'heures / salarié</t>
  </si>
  <si>
    <t>Rappel Masse salariale 2020</t>
  </si>
  <si>
    <t>TOTAL Adaptation, Evolution et Maintien dans l'emploi (ADAPT)</t>
  </si>
  <si>
    <t>(1) Types d'actions : ADAPT - Adaptation, évolution et maintien dans l'emploi ; DEV - Développement des compétences</t>
  </si>
  <si>
    <t>(2) Pour les opérationnels, prendre le taux devis ; Pour les fonctionnels, le taux se calcule comme suit :</t>
  </si>
  <si>
    <t>(rém.mens.brute*T.de.charge*Coef.de.F.Généraux)/(horaire mensuel)</t>
  </si>
  <si>
    <t>DEVELOPPEMENT DES RICHESSES HUMAINES</t>
  </si>
  <si>
    <t>UF</t>
  </si>
  <si>
    <t>Evaluation financière d'entreprise</t>
  </si>
  <si>
    <t>Achats</t>
  </si>
  <si>
    <t>Finance</t>
  </si>
  <si>
    <t>Commentraires</t>
  </si>
  <si>
    <t>F</t>
  </si>
  <si>
    <t>H</t>
  </si>
  <si>
    <t>Ouvriers</t>
  </si>
  <si>
    <t>Sexe</t>
  </si>
  <si>
    <t>M</t>
  </si>
  <si>
    <t>LISTING FORMATION</t>
  </si>
  <si>
    <t>Type</t>
  </si>
  <si>
    <t>Activité</t>
  </si>
  <si>
    <t>Caractère</t>
  </si>
  <si>
    <t>Chef Manœuvre</t>
  </si>
  <si>
    <t>Habilitation</t>
  </si>
  <si>
    <t>Manutention</t>
  </si>
  <si>
    <t>Non obligatoire</t>
  </si>
  <si>
    <t>Comportement CCRA (Comportement Commercial du Responsable d'Affaires)</t>
  </si>
  <si>
    <t>Formation classique</t>
  </si>
  <si>
    <t>Commercial</t>
  </si>
  <si>
    <t>Pose de Chevilles</t>
  </si>
  <si>
    <t>Certification</t>
  </si>
  <si>
    <t>Montage</t>
  </si>
  <si>
    <t>Obligatoire</t>
  </si>
  <si>
    <t>Quick Locks</t>
  </si>
  <si>
    <t>Formation interne</t>
  </si>
  <si>
    <t>Sécurité - Sûreté</t>
  </si>
  <si>
    <t>RADAR</t>
  </si>
  <si>
    <t>Ingénierie</t>
  </si>
  <si>
    <t>QUARTZ - Achats</t>
  </si>
  <si>
    <t>Encadrement tech. Amiante</t>
  </si>
  <si>
    <t>Amiante</t>
  </si>
  <si>
    <t>Responsable Technique Amiante</t>
  </si>
  <si>
    <t>SS4 Encadrant</t>
  </si>
  <si>
    <t>SS4 Opérateur</t>
  </si>
  <si>
    <t>Gestes et Postures</t>
  </si>
  <si>
    <t>Bien-être au travail</t>
  </si>
  <si>
    <t>Demarche commerciale</t>
  </si>
  <si>
    <t>QUARTZ - Ventes</t>
  </si>
  <si>
    <t>Communication au cœur du management</t>
  </si>
  <si>
    <t>Communication</t>
  </si>
  <si>
    <t>CACES 1 R389</t>
  </si>
  <si>
    <t>Conduite d'engins</t>
  </si>
  <si>
    <t>CACES 1B R386</t>
  </si>
  <si>
    <t>CACES 3 R389</t>
  </si>
  <si>
    <t>CACES 3A R386</t>
  </si>
  <si>
    <t>CACES 3B R386</t>
  </si>
  <si>
    <t>CACES 5 R389</t>
  </si>
  <si>
    <t>CACES 9
R372</t>
  </si>
  <si>
    <t>Séminaire CE</t>
  </si>
  <si>
    <t>Management</t>
  </si>
  <si>
    <t>Seminaire DR</t>
  </si>
  <si>
    <t>Echaffaudage (fixe ou roulant)</t>
  </si>
  <si>
    <t>Echaffaudage</t>
  </si>
  <si>
    <t>Montage échaffaudage</t>
  </si>
  <si>
    <t>Réception échaffaudage</t>
  </si>
  <si>
    <t>Réception vérification confirmité échaffaudage</t>
  </si>
  <si>
    <t>Vérification utilisation échaffaudage</t>
  </si>
  <si>
    <t>Electrique</t>
  </si>
  <si>
    <t>Essais</t>
  </si>
  <si>
    <t>QUARTZ - Système de gestion et d'information - M2 Budget/Affaires</t>
  </si>
  <si>
    <t>QUARTZ - Comptabilité</t>
  </si>
  <si>
    <t>Fluides Frigo Acquerir les connaissances de base</t>
  </si>
  <si>
    <t>Frigoriste</t>
  </si>
  <si>
    <t>Fluides Frigo Attestation</t>
  </si>
  <si>
    <t>Gestion de projet</t>
  </si>
  <si>
    <t>QUARTZ - Gestion d'affaires</t>
  </si>
  <si>
    <t>Echo</t>
  </si>
  <si>
    <t>Corporate</t>
  </si>
  <si>
    <t>EIM</t>
  </si>
  <si>
    <t>Ethique</t>
  </si>
  <si>
    <t>Manager la prévention Une affaire à ne pas manquer</t>
  </si>
  <si>
    <t>Manager la prévention Une entreprise à vivre</t>
  </si>
  <si>
    <t>QUARTZ - Système de gestion et d'information - M1 Découverte</t>
  </si>
  <si>
    <t>QUARTZ - Gestion Administrative d'entreprise</t>
  </si>
  <si>
    <t>EPI 3</t>
  </si>
  <si>
    <t>Incendie</t>
  </si>
  <si>
    <t>Guide et Serre file</t>
  </si>
  <si>
    <t>Permis feu</t>
  </si>
  <si>
    <t>permis feu obligatoire</t>
  </si>
  <si>
    <t>Fondamentaux aux outils informatiques</t>
  </si>
  <si>
    <t>Informatique</t>
  </si>
  <si>
    <t>Ingénierie des  Exigences</t>
  </si>
  <si>
    <t>Fondamentaux Juridiques comment sécuriser vos affaires</t>
  </si>
  <si>
    <t>Juridique</t>
  </si>
  <si>
    <t>QUARTZ - Système de gestion et d'information - M3 Gestion et droit</t>
  </si>
  <si>
    <t>Pont/Elingingage</t>
  </si>
  <si>
    <t>Strategie marketing</t>
  </si>
  <si>
    <t>Marketing</t>
  </si>
  <si>
    <t>Mécanique</t>
  </si>
  <si>
    <t>Nucléaire</t>
  </si>
  <si>
    <t>Ventilation  COSTIC</t>
  </si>
  <si>
    <t>Ventillation Nucléaire</t>
  </si>
  <si>
    <t>Audit Qualité</t>
  </si>
  <si>
    <t>Qualité</t>
  </si>
  <si>
    <t>Système de Management QSE</t>
  </si>
  <si>
    <t>Radioprotection</t>
  </si>
  <si>
    <t>PCR LUG</t>
  </si>
  <si>
    <t>PCR RN</t>
  </si>
  <si>
    <t>RP1 RN</t>
  </si>
  <si>
    <t>RP2 RN</t>
  </si>
  <si>
    <t>CHSCT</t>
  </si>
  <si>
    <t>Ressources Humaines</t>
  </si>
  <si>
    <t>DUP</t>
  </si>
  <si>
    <t>Formation Handicap</t>
  </si>
  <si>
    <t>Législation sociale</t>
  </si>
  <si>
    <t>Référent Sureté</t>
  </si>
  <si>
    <t>Safety Excellence</t>
  </si>
  <si>
    <t>Sécurité routière</t>
  </si>
  <si>
    <t>SST - Sauveteur Secouriste au Travail</t>
  </si>
  <si>
    <t>TEST FME (Foreign Material Exclusion)</t>
  </si>
  <si>
    <t>Tricastin - Formation Accueil sécurité</t>
  </si>
  <si>
    <t>H0B0 E-learning</t>
  </si>
  <si>
    <t>Extincteurs</t>
  </si>
  <si>
    <t>B2/BR/H0 RECYCLAGE</t>
  </si>
  <si>
    <t>Coût total Formation (2020)</t>
  </si>
  <si>
    <t>Rappel Masse salariale 2021</t>
  </si>
  <si>
    <t>Rappel taux Budget 2020</t>
  </si>
  <si>
    <t>Budget formation 2020 / Masse salariale</t>
  </si>
  <si>
    <t>Formation prévue</t>
  </si>
  <si>
    <t>Budget année</t>
  </si>
  <si>
    <t>Domaine de formation</t>
  </si>
  <si>
    <t>Mode de formation</t>
  </si>
  <si>
    <t>Langues</t>
  </si>
  <si>
    <t>Effectif</t>
  </si>
  <si>
    <t>Données salariés</t>
  </si>
  <si>
    <t>NOM</t>
  </si>
  <si>
    <t>Date de naissance</t>
  </si>
  <si>
    <t>Tranche d'âge</t>
  </si>
  <si>
    <t>Tranche âge</t>
  </si>
  <si>
    <t>A mettre à jour chaque mois</t>
  </si>
  <si>
    <t>Espagnol</t>
  </si>
  <si>
    <t>Anglais</t>
  </si>
  <si>
    <t>Oui</t>
  </si>
  <si>
    <t>A distance</t>
  </si>
  <si>
    <t>SUD</t>
  </si>
  <si>
    <t>PI</t>
  </si>
  <si>
    <t>NORD</t>
  </si>
  <si>
    <t>Cadres forfait jours</t>
  </si>
  <si>
    <t>Classification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</si>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</sst>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/m/yy\ h:mm;@"/>
    <numFmt numFmtId="165" formatCode="#,###&quot; &quot;"/>
    <numFmt numFmtId="166" formatCode="0.00&quot; &quot;%&quot; &quot;"/>
    <numFmt numFmtId="167" formatCode=";;;"/>
    <numFmt numFmtId="168" formatCode="#,###.00&quot; &quot;"/>
    <numFmt numFmtId="169" formatCode="00"/>
  </numFmts>
  <fonts count="26" x14ac:knownFonts="1">
    <font>
      <sz val="11"/>
      <color theme="1"/>
      <name val="Calibri"/>
      <family val="2"/>
      <scheme val="minor"/>
    </font>
    <font>
      <sz val="8.5"/>
      <color indexed="18"/>
      <name val="Arial"/>
      <family val="2"/>
    </font>
    <font>
      <u/>
      <sz val="6.4"/>
      <color theme="10"/>
      <name val="Helv"/>
    </font>
    <font>
      <sz val="10.25"/>
      <name val="Tms Rmn"/>
    </font>
    <font>
      <b/>
      <sz val="16"/>
      <color indexed="18"/>
      <name val="Arial"/>
      <family val="2"/>
    </font>
    <font>
      <sz val="10"/>
      <name val="Arial"/>
      <family val="2"/>
    </font>
    <font>
      <b/>
      <sz val="10"/>
      <color rgb="FF000080"/>
      <name val="Arial"/>
      <family val="2"/>
    </font>
    <font>
      <sz val="10"/>
      <color rgb="FF000080"/>
      <name val="Arial"/>
      <family val="2"/>
    </font>
    <font>
      <sz val="10"/>
      <color indexed="18"/>
      <name val="Arial"/>
      <family val="2"/>
    </font>
    <font>
      <sz val="9.75"/>
      <color indexed="18"/>
      <name val="Arial"/>
      <family val="2"/>
    </font>
    <font>
      <sz val="8.5"/>
      <color rgb="FFFF0000"/>
      <name val="Arial"/>
      <family val="2"/>
    </font>
    <font>
      <b/>
      <sz val="8.5"/>
      <color indexed="18"/>
      <name val="Arial"/>
      <family val="2"/>
    </font>
    <font>
      <i/>
      <sz val="8.5"/>
      <color rgb="FF000080"/>
      <name val="Arial"/>
      <family val="2"/>
    </font>
    <font>
      <i/>
      <sz val="8.5"/>
      <color indexed="18"/>
      <name val="Arial"/>
      <family val="2"/>
    </font>
    <font>
      <b/>
      <i/>
      <sz val="8.5"/>
      <color indexed="18"/>
      <name val="Arial"/>
      <family val="2"/>
    </font>
    <font>
      <sz val="7"/>
      <color indexed="18"/>
      <name val="Arial"/>
      <family val="2"/>
    </font>
    <font>
      <sz val="10"/>
      <color rgb="FF003399"/>
      <name val="Arial"/>
      <family val="2"/>
    </font>
    <font>
      <sz val="8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.5"/>
      <name val="Helv"/>
    </font>
    <font>
      <b/>
      <sz val="16"/>
      <color theme="0"/>
      <name val="Arial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gray125">
        <fgColor indexed="18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  <xf numFmtId="0" fontId="3" fillId="0" borderId="0"/>
    <xf numFmtId="9" fontId="5" fillId="0" borderId="0" applyFont="0" applyFill="0" applyBorder="0" applyAlignment="0" applyProtection="0"/>
    <xf numFmtId="0" fontId="21" fillId="0" borderId="0"/>
  </cellStyleXfs>
  <cellXfs count="106">
    <xf numFmtId="0" fontId="0" fillId="0" borderId="0" xfId="0"/>
    <xf numFmtId="0" fontId="1" fillId="0" borderId="0" xfId="0" applyFont="1"/>
    <xf numFmtId="164" fontId="5" fillId="0" borderId="0" xfId="0" applyNumberFormat="1" applyFont="1" applyAlignment="1">
      <alignment horizontal="left"/>
    </xf>
    <xf numFmtId="0" fontId="1" fillId="0" borderId="0" xfId="0" applyFont="1" applyAlignment="1">
      <alignment horizontal="center"/>
    </xf>
    <xf numFmtId="0" fontId="7" fillId="0" borderId="1" xfId="0" applyFont="1" applyBorder="1" applyAlignment="1">
      <alignment horizontal="left" wrapText="1"/>
    </xf>
    <xf numFmtId="4" fontId="7" fillId="0" borderId="1" xfId="0" applyNumberFormat="1" applyFont="1" applyBorder="1" applyAlignment="1">
      <alignment horizontal="left"/>
    </xf>
    <xf numFmtId="165" fontId="8" fillId="0" borderId="1" xfId="0" applyNumberFormat="1" applyFont="1" applyBorder="1"/>
    <xf numFmtId="166" fontId="8" fillId="2" borderId="1" xfId="0" applyNumberFormat="1" applyFont="1" applyFill="1" applyBorder="1"/>
    <xf numFmtId="0" fontId="9" fillId="0" borderId="0" xfId="0" applyFont="1"/>
    <xf numFmtId="0" fontId="10" fillId="0" borderId="0" xfId="0" applyFont="1"/>
    <xf numFmtId="165" fontId="1" fillId="0" borderId="0" xfId="0" applyNumberFormat="1" applyFont="1"/>
    <xf numFmtId="4" fontId="1" fillId="0" borderId="0" xfId="0" applyNumberFormat="1" applyFont="1" applyAlignment="1">
      <alignment horizontal="left"/>
    </xf>
    <xf numFmtId="167" fontId="1" fillId="1" borderId="2" xfId="0" applyNumberFormat="1" applyFont="1" applyFill="1" applyBorder="1" applyAlignment="1">
      <alignment horizontal="center"/>
    </xf>
    <xf numFmtId="165" fontId="1" fillId="0" borderId="5" xfId="0" applyNumberFormat="1" applyFont="1" applyBorder="1" applyAlignment="1">
      <alignment horizontal="center" vertical="center"/>
    </xf>
    <xf numFmtId="168" fontId="1" fillId="1" borderId="6" xfId="0" applyNumberFormat="1" applyFont="1" applyFill="1" applyBorder="1" applyAlignment="1">
      <alignment horizontal="center" vertical="center"/>
    </xf>
    <xf numFmtId="165" fontId="1" fillId="1" borderId="6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/>
    <xf numFmtId="165" fontId="1" fillId="0" borderId="7" xfId="0" applyNumberFormat="1" applyFont="1" applyBorder="1" applyAlignment="1">
      <alignment horizontal="center" vertical="center"/>
    </xf>
    <xf numFmtId="168" fontId="11" fillId="1" borderId="8" xfId="0" applyNumberFormat="1" applyFont="1" applyFill="1" applyBorder="1" applyAlignment="1">
      <alignment horizontal="center" vertical="center"/>
    </xf>
    <xf numFmtId="165" fontId="11" fillId="1" borderId="8" xfId="0" applyNumberFormat="1" applyFont="1" applyFill="1" applyBorder="1" applyAlignment="1">
      <alignment horizontal="center" vertical="center"/>
    </xf>
    <xf numFmtId="169" fontId="1" fillId="1" borderId="2" xfId="0" applyNumberFormat="1" applyFont="1" applyFill="1" applyBorder="1" applyAlignment="1">
      <alignment horizontal="center"/>
    </xf>
    <xf numFmtId="165" fontId="1" fillId="0" borderId="9" xfId="0" applyNumberFormat="1" applyFont="1" applyBorder="1" applyAlignment="1">
      <alignment horizontal="center"/>
    </xf>
    <xf numFmtId="168" fontId="11" fillId="3" borderId="2" xfId="0" applyNumberFormat="1" applyFont="1" applyFill="1" applyBorder="1" applyAlignment="1">
      <alignment vertical="center"/>
    </xf>
    <xf numFmtId="169" fontId="14" fillId="1" borderId="8" xfId="0" applyNumberFormat="1" applyFont="1" applyFill="1" applyBorder="1" applyAlignment="1">
      <alignment horizontal="center"/>
    </xf>
    <xf numFmtId="165" fontId="13" fillId="0" borderId="7" xfId="0" applyNumberFormat="1" applyFont="1" applyBorder="1" applyAlignment="1">
      <alignment horizontal="center" vertical="center"/>
    </xf>
    <xf numFmtId="168" fontId="14" fillId="1" borderId="8" xfId="0" applyNumberFormat="1" applyFont="1" applyFill="1" applyBorder="1" applyAlignment="1">
      <alignment horizontal="center" vertical="center"/>
    </xf>
    <xf numFmtId="165" fontId="14" fillId="1" borderId="8" xfId="0" applyNumberFormat="1" applyFont="1" applyFill="1" applyBorder="1" applyAlignment="1">
      <alignment horizontal="center" vertical="center"/>
    </xf>
    <xf numFmtId="165" fontId="8" fillId="0" borderId="0" xfId="0" applyNumberFormat="1" applyFont="1" applyBorder="1" applyAlignment="1">
      <alignment wrapText="1"/>
    </xf>
    <xf numFmtId="165" fontId="8" fillId="0" borderId="0" xfId="0" applyNumberFormat="1" applyFont="1" applyFill="1" applyBorder="1" applyAlignment="1" applyProtection="1">
      <alignment wrapText="1"/>
      <protection locked="0"/>
    </xf>
    <xf numFmtId="0" fontId="0" fillId="0" borderId="19" xfId="0" applyBorder="1"/>
    <xf numFmtId="0" fontId="0" fillId="0" borderId="13" xfId="0" applyBorder="1"/>
    <xf numFmtId="0" fontId="1" fillId="4" borderId="1" xfId="0" applyFont="1" applyFill="1" applyBorder="1" applyAlignment="1">
      <alignment horizontal="center" vertical="center" wrapText="1"/>
    </xf>
    <xf numFmtId="0" fontId="15" fillId="4" borderId="14" xfId="0" applyFont="1" applyFill="1" applyBorder="1" applyAlignment="1">
      <alignment horizontal="center" vertical="center" wrapText="1"/>
    </xf>
    <xf numFmtId="0" fontId="15" fillId="4" borderId="15" xfId="0" applyFont="1" applyFill="1" applyBorder="1" applyAlignment="1">
      <alignment horizontal="center" vertical="center" wrapText="1"/>
    </xf>
    <xf numFmtId="0" fontId="15" fillId="4" borderId="16" xfId="0" applyFont="1" applyFill="1" applyBorder="1" applyAlignment="1">
      <alignment horizontal="center" vertical="center" wrapText="1"/>
    </xf>
    <xf numFmtId="0" fontId="15" fillId="4" borderId="17" xfId="0" applyFont="1" applyFill="1" applyBorder="1" applyAlignment="1">
      <alignment horizontal="center" vertical="center" wrapText="1"/>
    </xf>
    <xf numFmtId="0" fontId="15" fillId="4" borderId="13" xfId="0" applyFont="1" applyFill="1" applyBorder="1" applyAlignment="1">
      <alignment horizontal="center" vertical="center" wrapText="1"/>
    </xf>
    <xf numFmtId="0" fontId="15" fillId="4" borderId="18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right"/>
    </xf>
    <xf numFmtId="0" fontId="7" fillId="4" borderId="1" xfId="0" applyFont="1" applyFill="1" applyBorder="1" applyAlignment="1">
      <alignment horizontal="right"/>
    </xf>
    <xf numFmtId="0" fontId="7" fillId="4" borderId="1" xfId="0" applyFont="1" applyFill="1" applyBorder="1" applyAlignment="1">
      <alignment horizontal="right" wrapText="1"/>
    </xf>
    <xf numFmtId="0" fontId="8" fillId="4" borderId="3" xfId="0" applyFont="1" applyFill="1" applyBorder="1" applyAlignment="1">
      <alignment horizontal="left"/>
    </xf>
    <xf numFmtId="0" fontId="8" fillId="4" borderId="4" xfId="0" applyFont="1" applyFill="1" applyBorder="1" applyAlignment="1">
      <alignment horizontal="left"/>
    </xf>
    <xf numFmtId="0" fontId="8" fillId="4" borderId="2" xfId="0" applyFont="1" applyFill="1" applyBorder="1" applyAlignment="1">
      <alignment horizontal="left"/>
    </xf>
    <xf numFmtId="165" fontId="16" fillId="0" borderId="1" xfId="0" applyNumberFormat="1" applyFont="1" applyFill="1" applyBorder="1" applyProtection="1">
      <protection locked="0"/>
    </xf>
    <xf numFmtId="165" fontId="8" fillId="0" borderId="1" xfId="0" applyNumberFormat="1" applyFont="1" applyFill="1" applyBorder="1" applyProtection="1">
      <protection locked="0"/>
    </xf>
    <xf numFmtId="0" fontId="8" fillId="4" borderId="3" xfId="0" applyFont="1" applyFill="1" applyBorder="1" applyAlignment="1"/>
    <xf numFmtId="0" fontId="8" fillId="4" borderId="4" xfId="0" applyFont="1" applyFill="1" applyBorder="1" applyAlignment="1"/>
    <xf numFmtId="0" fontId="8" fillId="4" borderId="2" xfId="0" applyFont="1" applyFill="1" applyBorder="1" applyAlignment="1"/>
    <xf numFmtId="4" fontId="7" fillId="0" borderId="0" xfId="0" applyNumberFormat="1" applyFont="1" applyBorder="1" applyAlignment="1">
      <alignment horizontal="left"/>
    </xf>
    <xf numFmtId="0" fontId="0" fillId="0" borderId="0" xfId="0" applyAlignment="1">
      <alignment wrapText="1"/>
    </xf>
    <xf numFmtId="0" fontId="4" fillId="0" borderId="0" xfId="0" applyFont="1" applyAlignment="1">
      <alignment horizontal="center"/>
    </xf>
    <xf numFmtId="0" fontId="18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20" fillId="4" borderId="20" xfId="0" applyFont="1" applyFill="1" applyBorder="1" applyAlignment="1">
      <alignment horizontal="center" vertical="center" wrapText="1"/>
    </xf>
    <xf numFmtId="0" fontId="20" fillId="4" borderId="20" xfId="0" applyFont="1" applyFill="1" applyBorder="1" applyAlignment="1">
      <alignment horizontal="center" vertical="center"/>
    </xf>
    <xf numFmtId="0" fontId="0" fillId="0" borderId="20" xfId="0" applyBorder="1" applyAlignment="1">
      <alignment horizontal="left" vertical="center" wrapText="1"/>
    </xf>
    <xf numFmtId="0" fontId="0" fillId="0" borderId="20" xfId="0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165" fontId="18" fillId="0" borderId="20" xfId="4" applyNumberFormat="1" applyFont="1" applyBorder="1" applyAlignment="1" applyProtection="1">
      <alignment horizontal="left" vertical="center" wrapText="1"/>
      <protection locked="0"/>
    </xf>
    <xf numFmtId="0" fontId="18" fillId="0" borderId="20" xfId="0" applyFont="1" applyBorder="1" applyAlignment="1">
      <alignment horizontal="left" vertical="center" wrapText="1"/>
    </xf>
    <xf numFmtId="4" fontId="7" fillId="0" borderId="1" xfId="0" applyNumberFormat="1" applyFont="1" applyBorder="1" applyAlignment="1">
      <alignment horizontal="right" wrapText="1"/>
    </xf>
    <xf numFmtId="0" fontId="0" fillId="0" borderId="10" xfId="0" applyBorder="1"/>
    <xf numFmtId="0" fontId="7" fillId="0" borderId="0" xfId="0" applyFont="1" applyBorder="1" applyAlignment="1">
      <alignment horizontal="left" wrapText="1"/>
    </xf>
    <xf numFmtId="0" fontId="0" fillId="0" borderId="1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14" fontId="18" fillId="0" borderId="0" xfId="0" applyNumberFormat="1" applyFont="1" applyAlignment="1">
      <alignment horizontal="left" vertical="center"/>
    </xf>
    <xf numFmtId="14" fontId="23" fillId="0" borderId="0" xfId="0" applyNumberFormat="1" applyFont="1" applyAlignment="1">
      <alignment horizontal="left" vertical="center" wrapText="1"/>
    </xf>
    <xf numFmtId="0" fontId="18" fillId="0" borderId="0" xfId="0" applyFont="1" applyAlignment="1">
      <alignment horizontal="center" vertical="center" wrapText="1"/>
    </xf>
    <xf numFmtId="14" fontId="23" fillId="0" borderId="0" xfId="0" applyNumberFormat="1" applyFont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165" fontId="18" fillId="0" borderId="20" xfId="4" applyNumberFormat="1" applyFont="1" applyBorder="1" applyAlignment="1" applyProtection="1">
      <alignment horizontal="center" vertical="center" wrapText="1"/>
      <protection locked="0"/>
    </xf>
    <xf numFmtId="0" fontId="18" fillId="0" borderId="2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14" fontId="0" fillId="0" borderId="20" xfId="0" applyNumberFormat="1" applyBorder="1" applyAlignment="1">
      <alignment horizontal="center" vertical="center"/>
    </xf>
    <xf numFmtId="14" fontId="18" fillId="0" borderId="20" xfId="4" applyNumberFormat="1" applyFont="1" applyBorder="1" applyAlignment="1" applyProtection="1">
      <alignment horizontal="center" vertical="center" wrapText="1"/>
      <protection locked="0"/>
    </xf>
    <xf numFmtId="0" fontId="24" fillId="0" borderId="0" xfId="0" applyFont="1" applyAlignment="1">
      <alignment horizontal="left" indent="1"/>
    </xf>
    <xf numFmtId="1" fontId="0" fillId="0" borderId="20" xfId="0" applyNumberFormat="1" applyBorder="1" applyAlignment="1">
      <alignment horizontal="center" vertical="center" wrapText="1"/>
    </xf>
    <xf numFmtId="0" fontId="25" fillId="0" borderId="1" xfId="0" applyFont="1" applyFill="1" applyBorder="1" applyAlignment="1">
      <alignment horizontal="left" wrapText="1"/>
    </xf>
    <xf numFmtId="0" fontId="19" fillId="6" borderId="0" xfId="0" applyFont="1" applyFill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5" borderId="10" xfId="0" applyFont="1" applyFill="1" applyBorder="1" applyAlignment="1">
      <alignment horizontal="center" vertical="center" wrapText="1"/>
    </xf>
    <xf numFmtId="0" fontId="1" fillId="5" borderId="13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22" fillId="6" borderId="0" xfId="0" applyFont="1" applyFill="1" applyAlignment="1">
      <alignment horizontal="center"/>
    </xf>
    <xf numFmtId="165" fontId="1" fillId="0" borderId="1" xfId="0" applyNumberFormat="1" applyFont="1" applyBorder="1" applyAlignment="1">
      <alignment horizontal="right" vertical="center"/>
    </xf>
    <xf numFmtId="165" fontId="1" fillId="0" borderId="1" xfId="0" applyNumberFormat="1" applyFont="1" applyBorder="1" applyAlignment="1">
      <alignment horizontal="right" vertical="center" wrapText="1"/>
    </xf>
    <xf numFmtId="165" fontId="11" fillId="0" borderId="1" xfId="0" applyNumberFormat="1" applyFont="1" applyBorder="1" applyAlignment="1">
      <alignment horizontal="right"/>
    </xf>
    <xf numFmtId="165" fontId="13" fillId="0" borderId="1" xfId="0" applyNumberFormat="1" applyFont="1" applyBorder="1" applyAlignment="1">
      <alignment horizontal="right" vertical="center" wrapText="1"/>
    </xf>
    <xf numFmtId="0" fontId="0" fillId="7" borderId="10" xfId="0" applyFill="1" applyBorder="1"/>
    <xf numFmtId="0" fontId="0" fillId="7" borderId="19" xfId="0" applyFill="1" applyBorder="1"/>
    <xf numFmtId="165" fontId="1" fillId="7" borderId="5" xfId="0" applyNumberFormat="1" applyFont="1" applyFill="1" applyBorder="1" applyAlignment="1">
      <alignment horizontal="center" vertical="center"/>
    </xf>
    <xf numFmtId="165" fontId="1" fillId="7" borderId="7" xfId="0" applyNumberFormat="1" applyFont="1" applyFill="1" applyBorder="1" applyAlignment="1">
      <alignment horizontal="center" vertical="center"/>
    </xf>
  </cellXfs>
  <cellStyles count="5">
    <cellStyle name="Hyperlink 3" xfId="1" xr:uid="{AAEF8E03-E415-4644-98C7-252C8DB29F27}"/>
    <cellStyle name="Normal" xfId="0" builtinId="0"/>
    <cellStyle name="Normal 2" xfId="2" xr:uid="{570A0A62-A021-496B-BE27-B69371273351}"/>
    <cellStyle name="Normal 3" xfId="4" xr:uid="{DB089B82-7ACA-4D02-802B-305BE107F24F}"/>
    <cellStyle name="Pourcentage 2" xfId="3" xr:uid="{DA10C608-4C8C-4E32-94ED-C7AF4CE72C02}"/>
  </cellStyles>
  <dxfs count="0"/>
  <tableStyles count="0" defaultTableStyle="TableStyleMedium2" defaultPivotStyle="PivotStyleLight16"/>
  <colors>
    <mruColors>
      <color rgb="FF000099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ominique.reyal/Desktop/Budget%202020/Budget%20TN%202020%20(Version%2018102019)/11140-TN%20UF/11140-UF%20Tunzini%20Nucl&#233;aire%20(Version%207.1-18102019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HOME"/>
      <sheetName val="3-AIPC"/>
      <sheetName val="4-SOC.CH."/>
      <sheetName val="4-STAFF"/>
      <sheetName val="4-STAFF SUM."/>
      <sheetName val="4-TRAINING"/>
      <sheetName val="5-INVEST"/>
      <sheetName val="5-LEASE"/>
      <sheetName val="5-INVEST SUM."/>
      <sheetName val="INSUR"/>
      <sheetName val="6-OH"/>
      <sheetName val="7-HRS-RATES"/>
      <sheetName val="7-AIS-AIPC"/>
      <sheetName val="2-SEGM"/>
      <sheetName val="8-CASH"/>
      <sheetName val="7-VAR"/>
      <sheetName val="9-SUM."/>
      <sheetName val="PRES."/>
      <sheetName val="REPORTING"/>
      <sheetName val="7-ERP"/>
      <sheetName val="6-ENV"/>
      <sheetName val="REPORTING PE"/>
      <sheetName val="4-SOC.CH. (2)"/>
      <sheetName val="6-EQUIP."/>
      <sheetName val="Dictionary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>
        <row r="2">
          <cell r="A2">
            <v>1</v>
          </cell>
          <cell r="S2">
            <v>1</v>
          </cell>
          <cell r="T2" t="str">
            <v>Quartz</v>
          </cell>
          <cell r="X2" t="str">
            <v>Quartz - Système de gestion et d'information - M1 Découverte</v>
          </cell>
        </row>
        <row r="3">
          <cell r="A3">
            <v>2</v>
          </cell>
          <cell r="S3">
            <v>2</v>
          </cell>
          <cell r="T3" t="str">
            <v>Marketing et Commercial</v>
          </cell>
          <cell r="X3" t="str">
            <v>Quartz - Système de gestion et d'information - M2 Budget/Affaires</v>
          </cell>
        </row>
        <row r="4">
          <cell r="A4">
            <v>3</v>
          </cell>
          <cell r="S4">
            <v>3</v>
          </cell>
          <cell r="T4" t="str">
            <v>Prévention &amp; sécurité</v>
          </cell>
          <cell r="X4" t="str">
            <v>Quartz - Système de gestion et d'information - M3 Entreprise</v>
          </cell>
        </row>
        <row r="5">
          <cell r="A5">
            <v>4</v>
          </cell>
          <cell r="S5">
            <v>4</v>
          </cell>
          <cell r="T5" t="str">
            <v>Management projets/affaires/contrats</v>
          </cell>
          <cell r="X5" t="str">
            <v>Quartz - Formation pratique pour les Instances Représentatives du Personnel</v>
          </cell>
        </row>
        <row r="6">
          <cell r="A6">
            <v>5</v>
          </cell>
          <cell r="S6">
            <v>5</v>
          </cell>
          <cell r="T6" t="str">
            <v>Management et Leadership</v>
          </cell>
          <cell r="X6"/>
        </row>
        <row r="7">
          <cell r="A7">
            <v>6</v>
          </cell>
          <cell r="S7">
            <v>6</v>
          </cell>
          <cell r="T7" t="str">
            <v>Ethique et vigilance</v>
          </cell>
          <cell r="X7" t="str">
            <v>Comportement Commercial du Responsable d'Affaires (CCRA)</v>
          </cell>
        </row>
        <row r="8">
          <cell r="A8">
            <v>7</v>
          </cell>
          <cell r="S8">
            <v>7</v>
          </cell>
          <cell r="T8" t="str">
            <v>Achats</v>
          </cell>
          <cell r="X8" t="str">
            <v>Marketing - Se tourner vers le marché pour piloter sa stratégie</v>
          </cell>
        </row>
        <row r="9">
          <cell r="A9">
            <v>8</v>
          </cell>
          <cell r="S9">
            <v>8</v>
          </cell>
          <cell r="T9" t="str">
            <v>Richesses Humaines</v>
          </cell>
          <cell r="X9" t="str">
            <v>Séminaire de perfectionnement Responsable d'affaires expérimenté</v>
          </cell>
        </row>
        <row r="10">
          <cell r="A10">
            <v>9</v>
          </cell>
          <cell r="S10">
            <v>9</v>
          </cell>
          <cell r="T10" t="str">
            <v>Métiers et Technique</v>
          </cell>
          <cell r="X10" t="str">
            <v>Comportement du Monteur pour satisfaire le client</v>
          </cell>
        </row>
        <row r="11">
          <cell r="A11">
            <v>10</v>
          </cell>
          <cell r="S11">
            <v>10</v>
          </cell>
          <cell r="T11" t="str">
            <v>Finance</v>
          </cell>
          <cell r="X11" t="str">
            <v>La communication du Technicien dans sa relation client</v>
          </cell>
        </row>
        <row r="12">
          <cell r="A12">
            <v>11</v>
          </cell>
          <cell r="S12">
            <v>11</v>
          </cell>
          <cell r="T12" t="str">
            <v>Outils informatiques</v>
          </cell>
          <cell r="X12" t="str">
            <v>Manager l'Action et la Relation Commerciales dans l'entreprise (MARC)</v>
          </cell>
        </row>
        <row r="13">
          <cell r="A13">
            <v>12</v>
          </cell>
          <cell r="S13">
            <v>12</v>
          </cell>
          <cell r="T13" t="str">
            <v>Langues</v>
          </cell>
          <cell r="X13"/>
        </row>
        <row r="14">
          <cell r="A14">
            <v>13</v>
          </cell>
          <cell r="S14">
            <v>13</v>
          </cell>
          <cell r="T14" t="str">
            <v>Diversité</v>
          </cell>
          <cell r="X14" t="str">
            <v>La prévention dans le management : des entreprises performantes - Directeurs</v>
          </cell>
        </row>
        <row r="15">
          <cell r="A15">
            <v>14</v>
          </cell>
          <cell r="S15">
            <v>14</v>
          </cell>
          <cell r="T15" t="str">
            <v>Industries de l'environnement</v>
          </cell>
          <cell r="X15" t="str">
            <v>La prévention dans le management : une entreprise performante - Chefs d'entreprise</v>
          </cell>
        </row>
        <row r="16">
          <cell r="A16">
            <v>15</v>
          </cell>
          <cell r="S16">
            <v>15</v>
          </cell>
          <cell r="T16" t="str">
            <v>Autres</v>
          </cell>
          <cell r="X16" t="str">
            <v>Manager la prévention - Un chantier à réussir</v>
          </cell>
        </row>
        <row r="17">
          <cell r="A17">
            <v>16</v>
          </cell>
          <cell r="X17" t="str">
            <v>Manager la prévention - Une affaire à ne pas manquer</v>
          </cell>
        </row>
        <row r="18">
          <cell r="A18">
            <v>17</v>
          </cell>
          <cell r="X18" t="str">
            <v>Mission Correspondant prévention en entreprise</v>
          </cell>
        </row>
        <row r="19">
          <cell r="A19">
            <v>18</v>
          </cell>
          <cell r="X19" t="str">
            <v>Formation des représentants au CHSCT</v>
          </cell>
        </row>
        <row r="20">
          <cell r="A20">
            <v>19</v>
          </cell>
          <cell r="X20"/>
        </row>
        <row r="21">
          <cell r="A21">
            <v>20</v>
          </cell>
          <cell r="X21" t="str">
            <v>Fondamentaux juridiques pour une bonne conduite des affaires</v>
          </cell>
        </row>
        <row r="22">
          <cell r="A22">
            <v>21</v>
          </cell>
          <cell r="X22" t="str">
            <v>Sous-traitance : les clés pour la réussir</v>
          </cell>
        </row>
        <row r="23">
          <cell r="A23">
            <v>22</v>
          </cell>
          <cell r="X23" t="str">
            <v xml:space="preserve">Spécificités des projets à l’export </v>
          </cell>
        </row>
        <row r="24">
          <cell r="A24">
            <v>23</v>
          </cell>
          <cell r="X24" t="str">
            <v>Les fondamentaux du pilotage d'affaires</v>
          </cell>
        </row>
        <row r="25">
          <cell r="A25">
            <v>24</v>
          </cell>
          <cell r="X25" t="str">
            <v>Les Missions du Responsable de Chantier - MRC</v>
          </cell>
        </row>
        <row r="26">
          <cell r="A26">
            <v>25</v>
          </cell>
          <cell r="X26" t="str">
            <v>L'essentiel de la gestion de chantier</v>
          </cell>
        </row>
        <row r="27">
          <cell r="A27">
            <v>26</v>
          </cell>
          <cell r="X27" t="str">
            <v>Management de projet</v>
          </cell>
        </row>
        <row r="28">
          <cell r="A28">
            <v>27</v>
          </cell>
          <cell r="X28" t="str">
            <v>GPS : Gérer - Piloter - Satisfaire</v>
          </cell>
        </row>
        <row r="29">
          <cell r="A29">
            <v>28</v>
          </cell>
          <cell r="X29" t="str">
            <v>Management de contrat maintenance Industrie</v>
          </cell>
        </row>
        <row r="30">
          <cell r="A30">
            <v>29</v>
          </cell>
          <cell r="X30" t="str">
            <v>Technicien de maintenance : développer ma fonction pour un meilleur service au client</v>
          </cell>
        </row>
        <row r="31">
          <cell r="A31">
            <v>30</v>
          </cell>
          <cell r="X31" t="str">
            <v>Séminaire de perfectionnement des RA expérimentés</v>
          </cell>
        </row>
        <row r="32">
          <cell r="A32">
            <v>31</v>
          </cell>
          <cell r="X32"/>
        </row>
        <row r="33">
          <cell r="A33">
            <v>32</v>
          </cell>
          <cell r="X33" t="str">
            <v>Entretien individuel de management (EIM)</v>
          </cell>
        </row>
        <row r="34">
          <cell r="A34">
            <v>33</v>
          </cell>
          <cell r="X34" t="str">
            <v>Séminaire Chef d'entreprise 1</v>
          </cell>
        </row>
        <row r="35">
          <cell r="A35">
            <v>34</v>
          </cell>
          <cell r="X35" t="str">
            <v>Séminaire Chef d'entreprise 2</v>
          </cell>
        </row>
        <row r="36">
          <cell r="A36">
            <v>35</v>
          </cell>
          <cell r="X36" t="str">
            <v xml:space="preserve">Séminaire des Directeurs </v>
          </cell>
        </row>
        <row r="37">
          <cell r="A37">
            <v>36</v>
          </cell>
          <cell r="X37" t="str">
            <v>Séminaire Directeurs VEE</v>
          </cell>
        </row>
        <row r="38">
          <cell r="A38">
            <v>37</v>
          </cell>
          <cell r="X38" t="str">
            <v>Séminaire Directeurs VEIS</v>
          </cell>
        </row>
        <row r="39">
          <cell r="A39">
            <v>38</v>
          </cell>
          <cell r="X39" t="str">
            <v>ECHO</v>
          </cell>
        </row>
        <row r="40">
          <cell r="A40">
            <v>39</v>
          </cell>
          <cell r="X40" t="str">
            <v>Dialogue social</v>
          </cell>
        </row>
        <row r="41">
          <cell r="A41">
            <v>40</v>
          </cell>
          <cell r="X41" t="str">
            <v>La communication au cœur du management</v>
          </cell>
        </row>
        <row r="42">
          <cell r="A42">
            <v>41</v>
          </cell>
          <cell r="X42" t="str">
            <v>Manager son équipe maintenance</v>
          </cell>
        </row>
        <row r="43">
          <cell r="A43">
            <v>42</v>
          </cell>
          <cell r="X43"/>
        </row>
        <row r="44">
          <cell r="A44">
            <v>43</v>
          </cell>
          <cell r="X44" t="str">
            <v xml:space="preserve">Ethique - Anti-corruption </v>
          </cell>
        </row>
        <row r="45">
          <cell r="A45">
            <v>44</v>
          </cell>
          <cell r="X45" t="str">
            <v>GDPR</v>
          </cell>
        </row>
        <row r="46">
          <cell r="A46">
            <v>45</v>
          </cell>
          <cell r="X46"/>
        </row>
        <row r="47">
          <cell r="A47">
            <v>46</v>
          </cell>
          <cell r="X47" t="str">
            <v>Les achats à l’international</v>
          </cell>
        </row>
        <row r="48">
          <cell r="A48">
            <v>47</v>
          </cell>
          <cell r="X48" t="str">
            <v>L'essentiel de la négociation d'achats</v>
          </cell>
        </row>
        <row r="49">
          <cell r="A49">
            <v>48</v>
          </cell>
          <cell r="X49" t="str">
            <v>L'essentiel des contrats d'achats et de la relation contractuelle</v>
          </cell>
        </row>
        <row r="50">
          <cell r="A50">
            <v>49</v>
          </cell>
          <cell r="X50" t="str">
            <v>Marketing Achats : méthode, outils, performance</v>
          </cell>
        </row>
        <row r="51">
          <cell r="A51">
            <v>50</v>
          </cell>
          <cell r="X51"/>
        </row>
        <row r="52">
          <cell r="A52">
            <v>51</v>
          </cell>
          <cell r="X52" t="str">
            <v>Formation de formateurs</v>
          </cell>
        </row>
        <row r="53">
          <cell r="A53">
            <v>52</v>
          </cell>
          <cell r="X53" t="str">
            <v>Tuteur en entreprise</v>
          </cell>
        </row>
        <row r="54">
          <cell r="A54">
            <v>53</v>
          </cell>
          <cell r="X54" t="str">
            <v>Formation économique et sociale des élus du Comité d'Entreprise</v>
          </cell>
        </row>
        <row r="55">
          <cell r="A55">
            <v>54</v>
          </cell>
          <cell r="X55" t="str">
            <v>Législation sociale</v>
          </cell>
        </row>
        <row r="56">
          <cell r="A56">
            <v>55</v>
          </cell>
          <cell r="X56" t="str">
            <v>Pratique de la paye</v>
          </cell>
        </row>
        <row r="57">
          <cell r="A57">
            <v>56</v>
          </cell>
          <cell r="X57" t="str">
            <v>Recruited by your energy : les clés de l'entretien de recrutement</v>
          </cell>
        </row>
        <row r="58">
          <cell r="A58">
            <v>57</v>
          </cell>
          <cell r="X58"/>
        </row>
        <row r="59">
          <cell r="A59">
            <v>58</v>
          </cell>
          <cell r="X59" t="str">
            <v>CITEOS - Carrefour à feux : maintenance</v>
          </cell>
        </row>
        <row r="60">
          <cell r="A60">
            <v>59</v>
          </cell>
          <cell r="X60" t="str">
            <v>CITEOS - Eclairage public : les fondamentaux</v>
          </cell>
        </row>
        <row r="61">
          <cell r="A61">
            <v>60</v>
          </cell>
          <cell r="X61" t="str">
            <v>CITEOS - Eclairage public - perfectionnement monteurs</v>
          </cell>
        </row>
        <row r="62">
          <cell r="A62">
            <v>61</v>
          </cell>
          <cell r="X62" t="str">
            <v>CITEOS - Eclairage public : - perfectionnement RA et techniciens</v>
          </cell>
        </row>
        <row r="63">
          <cell r="A63">
            <v>62</v>
          </cell>
          <cell r="X63" t="str">
            <v>CITEOS - Eclairage public et mise en valeur par la lumière : pilotage des installations DMX et DALI</v>
          </cell>
        </row>
        <row r="64">
          <cell r="A64">
            <v>63</v>
          </cell>
          <cell r="X64" t="str">
            <v>CITEOS - Mise en valeur par la lumière - Perfectionnement pour Monteurs</v>
          </cell>
        </row>
        <row r="65">
          <cell r="A65">
            <v>64</v>
          </cell>
          <cell r="X65" t="str">
            <v>CITEOS - Mise en valeur par la lumière - Perfectionnement pour RA et Techniciens</v>
          </cell>
        </row>
        <row r="66">
          <cell r="A66">
            <v>65</v>
          </cell>
          <cell r="X66" t="str">
            <v>CITEOS / VINCI Energies - Eclairage : technologie LED</v>
          </cell>
        </row>
        <row r="67">
          <cell r="A67">
            <v>66</v>
          </cell>
          <cell r="X67" t="str">
            <v>CITEOS / VINCI Energies - Infrastructures de recharge pour véhicules électriques</v>
          </cell>
        </row>
        <row r="68">
          <cell r="A68">
            <v>67</v>
          </cell>
          <cell r="X68" t="str">
            <v>Responsable d'affaires - Réseaux d'infrastructures d'électricité</v>
          </cell>
        </row>
        <row r="69">
          <cell r="A69">
            <v>68</v>
          </cell>
          <cell r="X69"/>
        </row>
        <row r="70">
          <cell r="A70">
            <v>69</v>
          </cell>
          <cell r="X70" t="str">
            <v>Evaluation financière d'entreprise</v>
          </cell>
        </row>
        <row r="71">
          <cell r="A71">
            <v>70</v>
          </cell>
          <cell r="X71" t="str">
            <v>Gestion financière de l'entreprise</v>
          </cell>
        </row>
        <row r="72">
          <cell r="A72">
            <v>71</v>
          </cell>
          <cell r="X72"/>
        </row>
        <row r="73">
          <cell r="A73">
            <v>72</v>
          </cell>
          <cell r="X73" t="str">
            <v>Codex Quartz Inside - Achats  </v>
          </cell>
        </row>
        <row r="74">
          <cell r="A74">
            <v>73</v>
          </cell>
          <cell r="X74" t="str">
            <v>Codex Quartz Inside - Comptabilité  </v>
          </cell>
        </row>
        <row r="75">
          <cell r="A75">
            <v>74</v>
          </cell>
          <cell r="X75" t="str">
            <v>Codex Quartz Inside - Gestion administrative d'entreprise  </v>
          </cell>
        </row>
        <row r="76">
          <cell r="A76">
            <v>75</v>
          </cell>
          <cell r="X76" t="str">
            <v>Codex Quartz Inside - Gestion administrative et financière de société  </v>
          </cell>
        </row>
        <row r="77">
          <cell r="A77">
            <v>76</v>
          </cell>
          <cell r="X77" t="str">
            <v>Codex Quartz Inside - Gestion Codex RH et paie dans SAP  </v>
          </cell>
        </row>
        <row r="78">
          <cell r="A78">
            <v>77</v>
          </cell>
          <cell r="X78" t="str">
            <v>Codex Quartz Inside - Gestion Codex RH et paie interfacée (paie dans HR Access)  </v>
          </cell>
        </row>
        <row r="79">
          <cell r="A79">
            <v>78</v>
          </cell>
          <cell r="X79" t="str">
            <v>Codex Quartz Inside - Gestion d'affaires  </v>
          </cell>
        </row>
        <row r="80">
          <cell r="A80">
            <v>79</v>
          </cell>
          <cell r="X80" t="str">
            <v>Codex Quartz Inside - Gestion d'affaires - E-learning  </v>
          </cell>
        </row>
        <row r="81">
          <cell r="A81">
            <v>80</v>
          </cell>
          <cell r="X81" t="str">
            <v>Codex Quartz Inside - Gestion d'entreprise  </v>
          </cell>
        </row>
        <row r="82">
          <cell r="A82">
            <v>81</v>
          </cell>
          <cell r="X82" t="str">
            <v>Codex Quartz Inside - Gestion d'entreprise - E-learning  </v>
          </cell>
        </row>
        <row r="83">
          <cell r="A83">
            <v>82</v>
          </cell>
          <cell r="X83" t="str">
            <v>Codex Quartz Inside - Gestion des équipements  </v>
          </cell>
        </row>
        <row r="84">
          <cell r="A84">
            <v>83</v>
          </cell>
          <cell r="X84" t="str">
            <v>Codex Quartz Inside - Gestion des stocks  </v>
          </cell>
        </row>
        <row r="85">
          <cell r="A85">
            <v>84</v>
          </cell>
          <cell r="X85" t="str">
            <v>Codex Quartz Inside - Ventes  </v>
          </cell>
        </row>
        <row r="86">
          <cell r="A86">
            <v>85</v>
          </cell>
          <cell r="X86" t="str">
            <v>BI (Business Intelligence) - Module de création appliqué aux Achats  </v>
          </cell>
        </row>
        <row r="87">
          <cell r="A87">
            <v>86</v>
          </cell>
          <cell r="X87" t="str">
            <v>BI (Business Intelligence) - Module de création appliqué aux Affaires  </v>
          </cell>
        </row>
        <row r="88">
          <cell r="A88">
            <v>87</v>
          </cell>
          <cell r="X88" t="str">
            <v>BI AFFAIRES - Formation au module Explorer  </v>
          </cell>
        </row>
        <row r="89">
          <cell r="A89">
            <v>88</v>
          </cell>
          <cell r="X89" t="str">
            <v>ESPACES COLLABORATIFS    </v>
          </cell>
        </row>
        <row r="90">
          <cell r="A90">
            <v>89</v>
          </cell>
          <cell r="X90" t="str">
            <v>HR ACCESS - Gestion administrative et paie  </v>
          </cell>
        </row>
        <row r="91">
          <cell r="A91">
            <v>90</v>
          </cell>
          <cell r="X91" t="str">
            <v>Formation Navision</v>
          </cell>
        </row>
        <row r="92">
          <cell r="A92">
            <v>91</v>
          </cell>
        </row>
        <row r="93">
          <cell r="A93">
            <v>92</v>
          </cell>
        </row>
        <row r="94">
          <cell r="A94">
            <v>93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</row>
        <row r="103">
          <cell r="A103">
            <v>102</v>
          </cell>
        </row>
        <row r="104">
          <cell r="A104">
            <v>103</v>
          </cell>
        </row>
        <row r="105">
          <cell r="A105">
            <v>104</v>
          </cell>
        </row>
        <row r="106">
          <cell r="A106">
            <v>105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  <row r="134">
          <cell r="A134">
            <v>133</v>
          </cell>
        </row>
        <row r="135">
          <cell r="A135">
            <v>134</v>
          </cell>
        </row>
        <row r="136">
          <cell r="A136">
            <v>135</v>
          </cell>
        </row>
        <row r="137">
          <cell r="A137">
            <v>136</v>
          </cell>
        </row>
        <row r="138">
          <cell r="A138">
            <v>137</v>
          </cell>
        </row>
        <row r="139">
          <cell r="A139">
            <v>138</v>
          </cell>
        </row>
        <row r="140">
          <cell r="A140">
            <v>139</v>
          </cell>
        </row>
        <row r="141">
          <cell r="A141">
            <v>140</v>
          </cell>
        </row>
        <row r="142">
          <cell r="A142">
            <v>141</v>
          </cell>
        </row>
        <row r="143">
          <cell r="A143">
            <v>142</v>
          </cell>
        </row>
        <row r="144">
          <cell r="A144">
            <v>143</v>
          </cell>
        </row>
        <row r="145">
          <cell r="A145">
            <v>144</v>
          </cell>
        </row>
        <row r="146">
          <cell r="A146">
            <v>145</v>
          </cell>
        </row>
        <row r="147">
          <cell r="A147">
            <v>146</v>
          </cell>
        </row>
        <row r="148">
          <cell r="A148">
            <v>147</v>
          </cell>
        </row>
        <row r="149">
          <cell r="A149">
            <v>148</v>
          </cell>
        </row>
        <row r="150">
          <cell r="A150">
            <v>149</v>
          </cell>
        </row>
        <row r="151">
          <cell r="A151">
            <v>150</v>
          </cell>
        </row>
        <row r="152">
          <cell r="A152">
            <v>151</v>
          </cell>
        </row>
        <row r="153">
          <cell r="A153">
            <v>152</v>
          </cell>
        </row>
        <row r="154">
          <cell r="A154">
            <v>153</v>
          </cell>
        </row>
        <row r="155">
          <cell r="A155">
            <v>154</v>
          </cell>
        </row>
        <row r="156">
          <cell r="A156">
            <v>155</v>
          </cell>
        </row>
        <row r="157">
          <cell r="A157">
            <v>156</v>
          </cell>
        </row>
        <row r="158">
          <cell r="A158">
            <v>157</v>
          </cell>
        </row>
        <row r="159">
          <cell r="A159">
            <v>158</v>
          </cell>
        </row>
        <row r="160">
          <cell r="A160">
            <v>159</v>
          </cell>
        </row>
        <row r="161">
          <cell r="A161">
            <v>160</v>
          </cell>
        </row>
        <row r="162">
          <cell r="A162">
            <v>161</v>
          </cell>
        </row>
        <row r="163">
          <cell r="A163">
            <v>162</v>
          </cell>
        </row>
        <row r="164">
          <cell r="A164">
            <v>163</v>
          </cell>
        </row>
        <row r="165">
          <cell r="A165">
            <v>164</v>
          </cell>
        </row>
        <row r="166">
          <cell r="A166">
            <v>165</v>
          </cell>
        </row>
        <row r="167">
          <cell r="A167">
            <v>166</v>
          </cell>
        </row>
        <row r="168">
          <cell r="A168">
            <v>167</v>
          </cell>
        </row>
        <row r="169">
          <cell r="A169">
            <v>168</v>
          </cell>
        </row>
        <row r="170">
          <cell r="A170">
            <v>169</v>
          </cell>
        </row>
        <row r="171">
          <cell r="A171">
            <v>170</v>
          </cell>
        </row>
        <row r="172">
          <cell r="A172">
            <v>171</v>
          </cell>
        </row>
        <row r="173">
          <cell r="A173">
            <v>172</v>
          </cell>
        </row>
        <row r="174">
          <cell r="A174">
            <v>173</v>
          </cell>
        </row>
        <row r="175">
          <cell r="A175">
            <v>174</v>
          </cell>
        </row>
        <row r="176">
          <cell r="A176">
            <v>175</v>
          </cell>
        </row>
        <row r="177">
          <cell r="A177">
            <v>176</v>
          </cell>
        </row>
        <row r="178">
          <cell r="A178">
            <v>177</v>
          </cell>
        </row>
        <row r="179">
          <cell r="A179">
            <v>178</v>
          </cell>
        </row>
        <row r="180">
          <cell r="A180">
            <v>179</v>
          </cell>
        </row>
        <row r="181">
          <cell r="A181">
            <v>180</v>
          </cell>
        </row>
        <row r="182">
          <cell r="A182">
            <v>181</v>
          </cell>
        </row>
        <row r="183">
          <cell r="A183">
            <v>182</v>
          </cell>
        </row>
        <row r="184">
          <cell r="A184">
            <v>183</v>
          </cell>
        </row>
        <row r="185">
          <cell r="A185">
            <v>184</v>
          </cell>
        </row>
        <row r="186">
          <cell r="A186">
            <v>185</v>
          </cell>
        </row>
        <row r="187">
          <cell r="A187">
            <v>186</v>
          </cell>
        </row>
        <row r="188">
          <cell r="A188">
            <v>187</v>
          </cell>
        </row>
        <row r="189">
          <cell r="A189">
            <v>188</v>
          </cell>
        </row>
        <row r="190">
          <cell r="A190">
            <v>189</v>
          </cell>
        </row>
        <row r="191">
          <cell r="A191">
            <v>190</v>
          </cell>
        </row>
        <row r="192">
          <cell r="A192">
            <v>191</v>
          </cell>
        </row>
        <row r="193">
          <cell r="A193">
            <v>192</v>
          </cell>
        </row>
        <row r="194">
          <cell r="A194">
            <v>193</v>
          </cell>
        </row>
        <row r="195">
          <cell r="A195">
            <v>194</v>
          </cell>
        </row>
        <row r="196">
          <cell r="A196">
            <v>195</v>
          </cell>
        </row>
        <row r="197">
          <cell r="A197">
            <v>196</v>
          </cell>
        </row>
        <row r="198">
          <cell r="A198">
            <v>197</v>
          </cell>
        </row>
        <row r="199">
          <cell r="A199">
            <v>198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5AC80-1192-47DE-8846-AA25898E63C5}">
  <dimension ref="B1:E107"/>
  <sheetViews>
    <sheetView showGridLines="0" workbookViewId="0">
      <selection activeCell="D103" sqref="D103"/>
    </sheetView>
  </sheetViews>
  <sheetFormatPr baseColWidth="10" defaultRowHeight="14.4" x14ac:dyDescent="0.3"/>
  <cols>
    <col min="1" max="1" width="4.21875" customWidth="1"/>
    <col min="2" max="2" width="38" style="51" customWidth="1"/>
    <col min="3" max="3" width="18.77734375" customWidth="1"/>
    <col min="4" max="4" width="19.6640625" bestFit="1" customWidth="1"/>
    <col min="5" max="5" width="14.44140625" bestFit="1" customWidth="1"/>
  </cols>
  <sheetData>
    <row r="1" spans="2:5" ht="63.6" customHeight="1" x14ac:dyDescent="0.3">
      <c r="B1" s="53"/>
      <c r="C1" s="54"/>
      <c r="D1" s="54"/>
      <c r="E1" s="54"/>
    </row>
    <row r="2" spans="2:5" ht="18" x14ac:dyDescent="0.3">
      <c r="B2" s="81" t="s">
        <v>78</v>
      </c>
      <c r="C2" s="81"/>
      <c r="D2" s="81"/>
      <c r="E2" s="81"/>
    </row>
    <row r="3" spans="2:5" x14ac:dyDescent="0.3">
      <c r="B3" s="53"/>
      <c r="C3" s="54"/>
      <c r="D3" s="54"/>
      <c r="E3" s="54"/>
    </row>
    <row r="4" spans="2:5" x14ac:dyDescent="0.3">
      <c r="B4" s="53"/>
      <c r="C4" s="54"/>
      <c r="D4" s="54"/>
      <c r="E4" s="54"/>
    </row>
    <row r="5" spans="2:5" ht="15.6" x14ac:dyDescent="0.3">
      <c r="B5" s="55" t="s">
        <v>35</v>
      </c>
      <c r="C5" s="56" t="s">
        <v>79</v>
      </c>
      <c r="D5" s="56" t="s">
        <v>80</v>
      </c>
      <c r="E5" s="56" t="s">
        <v>81</v>
      </c>
    </row>
    <row r="6" spans="2:5" ht="28.8" x14ac:dyDescent="0.3">
      <c r="B6" s="57" t="s">
        <v>60</v>
      </c>
      <c r="C6" s="58" t="s">
        <v>87</v>
      </c>
      <c r="D6" s="58" t="s">
        <v>163</v>
      </c>
      <c r="E6" s="59" t="s">
        <v>85</v>
      </c>
    </row>
    <row r="7" spans="2:5" x14ac:dyDescent="0.3">
      <c r="B7" s="57" t="s">
        <v>162</v>
      </c>
      <c r="C7" s="58" t="s">
        <v>87</v>
      </c>
      <c r="D7" s="58" t="s">
        <v>163</v>
      </c>
      <c r="E7" s="59" t="s">
        <v>85</v>
      </c>
    </row>
    <row r="8" spans="2:5" x14ac:dyDescent="0.3">
      <c r="B8" s="57" t="s">
        <v>25</v>
      </c>
      <c r="C8" s="58" t="s">
        <v>83</v>
      </c>
      <c r="D8" s="58" t="s">
        <v>127</v>
      </c>
      <c r="E8" s="59" t="s">
        <v>92</v>
      </c>
    </row>
    <row r="9" spans="2:5" x14ac:dyDescent="0.3">
      <c r="B9" s="57" t="s">
        <v>183</v>
      </c>
      <c r="C9" s="58" t="s">
        <v>83</v>
      </c>
      <c r="D9" s="58" t="s">
        <v>127</v>
      </c>
      <c r="E9" s="59" t="s">
        <v>92</v>
      </c>
    </row>
    <row r="10" spans="2:5" x14ac:dyDescent="0.3">
      <c r="B10" s="57" t="s">
        <v>110</v>
      </c>
      <c r="C10" s="58" t="s">
        <v>83</v>
      </c>
      <c r="D10" s="58" t="s">
        <v>111</v>
      </c>
      <c r="E10" s="59" t="s">
        <v>92</v>
      </c>
    </row>
    <row r="11" spans="2:5" x14ac:dyDescent="0.3">
      <c r="B11" s="57" t="s">
        <v>112</v>
      </c>
      <c r="C11" s="58" t="s">
        <v>83</v>
      </c>
      <c r="D11" s="58" t="s">
        <v>111</v>
      </c>
      <c r="E11" s="59" t="s">
        <v>92</v>
      </c>
    </row>
    <row r="12" spans="2:5" x14ac:dyDescent="0.3">
      <c r="B12" s="60" t="s">
        <v>26</v>
      </c>
      <c r="C12" s="58" t="s">
        <v>83</v>
      </c>
      <c r="D12" s="58" t="s">
        <v>111</v>
      </c>
      <c r="E12" s="59" t="s">
        <v>92</v>
      </c>
    </row>
    <row r="13" spans="2:5" x14ac:dyDescent="0.3">
      <c r="B13" s="57" t="s">
        <v>113</v>
      </c>
      <c r="C13" s="58" t="s">
        <v>83</v>
      </c>
      <c r="D13" s="58" t="s">
        <v>111</v>
      </c>
      <c r="E13" s="59" t="s">
        <v>92</v>
      </c>
    </row>
    <row r="14" spans="2:5" x14ac:dyDescent="0.3">
      <c r="B14" s="57" t="s">
        <v>114</v>
      </c>
      <c r="C14" s="58" t="s">
        <v>83</v>
      </c>
      <c r="D14" s="58" t="s">
        <v>111</v>
      </c>
      <c r="E14" s="59" t="s">
        <v>92</v>
      </c>
    </row>
    <row r="15" spans="2:5" x14ac:dyDescent="0.3">
      <c r="B15" s="60" t="s">
        <v>27</v>
      </c>
      <c r="C15" s="58" t="s">
        <v>83</v>
      </c>
      <c r="D15" s="58" t="s">
        <v>111</v>
      </c>
      <c r="E15" s="59" t="s">
        <v>92</v>
      </c>
    </row>
    <row r="16" spans="2:5" x14ac:dyDescent="0.3">
      <c r="B16" s="57" t="s">
        <v>115</v>
      </c>
      <c r="C16" s="58" t="s">
        <v>83</v>
      </c>
      <c r="D16" s="58" t="s">
        <v>111</v>
      </c>
      <c r="E16" s="59" t="s">
        <v>92</v>
      </c>
    </row>
    <row r="17" spans="2:5" x14ac:dyDescent="0.3">
      <c r="B17" s="57" t="s">
        <v>116</v>
      </c>
      <c r="C17" s="58" t="s">
        <v>83</v>
      </c>
      <c r="D17" s="58" t="s">
        <v>111</v>
      </c>
      <c r="E17" s="59" t="s">
        <v>92</v>
      </c>
    </row>
    <row r="18" spans="2:5" ht="28.8" x14ac:dyDescent="0.3">
      <c r="B18" s="57" t="s">
        <v>117</v>
      </c>
      <c r="C18" s="58" t="s">
        <v>83</v>
      </c>
      <c r="D18" s="58" t="s">
        <v>111</v>
      </c>
      <c r="E18" s="59" t="s">
        <v>92</v>
      </c>
    </row>
    <row r="19" spans="2:5" x14ac:dyDescent="0.3">
      <c r="B19" s="57" t="s">
        <v>82</v>
      </c>
      <c r="C19" s="58" t="s">
        <v>83</v>
      </c>
      <c r="D19" s="58" t="s">
        <v>84</v>
      </c>
      <c r="E19" s="59" t="s">
        <v>85</v>
      </c>
    </row>
    <row r="20" spans="2:5" x14ac:dyDescent="0.3">
      <c r="B20" s="57" t="s">
        <v>170</v>
      </c>
      <c r="C20" s="60" t="s">
        <v>87</v>
      </c>
      <c r="D20" s="58" t="s">
        <v>171</v>
      </c>
      <c r="E20" s="59" t="s">
        <v>85</v>
      </c>
    </row>
    <row r="21" spans="2:5" x14ac:dyDescent="0.3">
      <c r="B21" s="57" t="s">
        <v>108</v>
      </c>
      <c r="C21" s="58" t="s">
        <v>87</v>
      </c>
      <c r="D21" s="58" t="s">
        <v>109</v>
      </c>
      <c r="E21" s="59" t="s">
        <v>85</v>
      </c>
    </row>
    <row r="22" spans="2:5" ht="28.8" x14ac:dyDescent="0.3">
      <c r="B22" s="60" t="s">
        <v>86</v>
      </c>
      <c r="C22" s="60" t="s">
        <v>87</v>
      </c>
      <c r="D22" s="60" t="s">
        <v>88</v>
      </c>
      <c r="E22" s="59" t="s">
        <v>85</v>
      </c>
    </row>
    <row r="23" spans="2:5" x14ac:dyDescent="0.3">
      <c r="B23" s="60" t="s">
        <v>3</v>
      </c>
      <c r="C23" s="60" t="s">
        <v>90</v>
      </c>
      <c r="D23" s="60" t="s">
        <v>95</v>
      </c>
      <c r="E23" s="59" t="s">
        <v>92</v>
      </c>
    </row>
    <row r="24" spans="2:5" x14ac:dyDescent="0.3">
      <c r="B24" s="57" t="s">
        <v>106</v>
      </c>
      <c r="C24" s="58" t="s">
        <v>87</v>
      </c>
      <c r="D24" s="58" t="s">
        <v>88</v>
      </c>
      <c r="E24" s="59" t="s">
        <v>85</v>
      </c>
    </row>
    <row r="25" spans="2:5" x14ac:dyDescent="0.3">
      <c r="B25" s="57" t="s">
        <v>172</v>
      </c>
      <c r="C25" s="60" t="s">
        <v>87</v>
      </c>
      <c r="D25" s="58" t="s">
        <v>171</v>
      </c>
      <c r="E25" s="59" t="s">
        <v>85</v>
      </c>
    </row>
    <row r="26" spans="2:5" x14ac:dyDescent="0.3">
      <c r="B26" s="60" t="s">
        <v>121</v>
      </c>
      <c r="C26" s="60" t="s">
        <v>87</v>
      </c>
      <c r="D26" s="60" t="s">
        <v>122</v>
      </c>
      <c r="E26" s="59" t="s">
        <v>85</v>
      </c>
    </row>
    <row r="27" spans="2:5" x14ac:dyDescent="0.3">
      <c r="B27" s="57" t="s">
        <v>136</v>
      </c>
      <c r="C27" s="58" t="s">
        <v>87</v>
      </c>
      <c r="D27" s="58" t="s">
        <v>137</v>
      </c>
      <c r="E27" s="59" t="s">
        <v>85</v>
      </c>
    </row>
    <row r="28" spans="2:5" x14ac:dyDescent="0.3">
      <c r="B28" s="57" t="s">
        <v>138</v>
      </c>
      <c r="C28" s="58" t="s">
        <v>87</v>
      </c>
      <c r="D28" s="58" t="s">
        <v>119</v>
      </c>
      <c r="E28" s="59" t="s">
        <v>85</v>
      </c>
    </row>
    <row r="29" spans="2:5" x14ac:dyDescent="0.3">
      <c r="B29" s="57" t="s">
        <v>99</v>
      </c>
      <c r="C29" s="58" t="s">
        <v>87</v>
      </c>
      <c r="D29" s="58" t="s">
        <v>100</v>
      </c>
      <c r="E29" s="59" t="s">
        <v>85</v>
      </c>
    </row>
    <row r="30" spans="2:5" x14ac:dyDescent="0.3">
      <c r="B30" s="57" t="s">
        <v>144</v>
      </c>
      <c r="C30" s="58" t="s">
        <v>87</v>
      </c>
      <c r="D30" s="58" t="s">
        <v>145</v>
      </c>
      <c r="E30" s="59" t="s">
        <v>92</v>
      </c>
    </row>
    <row r="31" spans="2:5" x14ac:dyDescent="0.3">
      <c r="B31" s="57" t="s">
        <v>128</v>
      </c>
      <c r="C31" s="58" t="s">
        <v>87</v>
      </c>
      <c r="D31" s="58" t="s">
        <v>128</v>
      </c>
      <c r="E31" s="59" t="s">
        <v>85</v>
      </c>
    </row>
    <row r="32" spans="2:5" x14ac:dyDescent="0.3">
      <c r="B32" s="57" t="s">
        <v>139</v>
      </c>
      <c r="C32" s="58" t="s">
        <v>87</v>
      </c>
      <c r="D32" s="58" t="s">
        <v>137</v>
      </c>
      <c r="E32" s="59" t="s">
        <v>85</v>
      </c>
    </row>
    <row r="33" spans="2:5" x14ac:dyDescent="0.3">
      <c r="B33" s="60" t="s">
        <v>69</v>
      </c>
      <c r="C33" s="58" t="s">
        <v>87</v>
      </c>
      <c r="D33" s="60" t="s">
        <v>71</v>
      </c>
      <c r="E33" s="59" t="s">
        <v>85</v>
      </c>
    </row>
    <row r="34" spans="2:5" x14ac:dyDescent="0.3">
      <c r="B34" s="60" t="s">
        <v>182</v>
      </c>
      <c r="C34" s="60" t="s">
        <v>87</v>
      </c>
      <c r="D34" s="60" t="s">
        <v>145</v>
      </c>
      <c r="E34" s="59" t="s">
        <v>92</v>
      </c>
    </row>
    <row r="35" spans="2:5" ht="28.8" x14ac:dyDescent="0.3">
      <c r="B35" s="57" t="s">
        <v>131</v>
      </c>
      <c r="C35" s="58" t="s">
        <v>87</v>
      </c>
      <c r="D35" s="58" t="s">
        <v>132</v>
      </c>
      <c r="E35" s="59" t="s">
        <v>85</v>
      </c>
    </row>
    <row r="36" spans="2:5" x14ac:dyDescent="0.3">
      <c r="B36" s="57" t="s">
        <v>133</v>
      </c>
      <c r="C36" s="58" t="s">
        <v>87</v>
      </c>
      <c r="D36" s="58" t="s">
        <v>132</v>
      </c>
      <c r="E36" s="59" t="s">
        <v>85</v>
      </c>
    </row>
    <row r="37" spans="2:5" x14ac:dyDescent="0.3">
      <c r="B37" s="60" t="s">
        <v>149</v>
      </c>
      <c r="C37" s="58" t="s">
        <v>87</v>
      </c>
      <c r="D37" s="60" t="s">
        <v>150</v>
      </c>
      <c r="E37" s="59" t="s">
        <v>85</v>
      </c>
    </row>
    <row r="38" spans="2:5" ht="28.8" x14ac:dyDescent="0.3">
      <c r="B38" s="57" t="s">
        <v>152</v>
      </c>
      <c r="C38" s="58" t="s">
        <v>87</v>
      </c>
      <c r="D38" s="58" t="s">
        <v>153</v>
      </c>
      <c r="E38" s="59" t="s">
        <v>85</v>
      </c>
    </row>
    <row r="39" spans="2:5" x14ac:dyDescent="0.3">
      <c r="B39" s="60" t="s">
        <v>9</v>
      </c>
      <c r="C39" s="58" t="s">
        <v>87</v>
      </c>
      <c r="D39" s="60" t="s">
        <v>150</v>
      </c>
      <c r="E39" s="59" t="s">
        <v>85</v>
      </c>
    </row>
    <row r="40" spans="2:5" x14ac:dyDescent="0.3">
      <c r="B40" s="60" t="s">
        <v>173</v>
      </c>
      <c r="C40" s="58" t="s">
        <v>87</v>
      </c>
      <c r="D40" s="60" t="s">
        <v>171</v>
      </c>
      <c r="E40" s="59" t="s">
        <v>85</v>
      </c>
    </row>
    <row r="41" spans="2:5" x14ac:dyDescent="0.3">
      <c r="B41" s="60" t="s">
        <v>5</v>
      </c>
      <c r="C41" s="58" t="s">
        <v>90</v>
      </c>
      <c r="D41" s="60" t="s">
        <v>165</v>
      </c>
      <c r="E41" s="59" t="s">
        <v>92</v>
      </c>
    </row>
    <row r="42" spans="2:5" x14ac:dyDescent="0.3">
      <c r="B42" s="57" t="s">
        <v>104</v>
      </c>
      <c r="C42" s="58" t="s">
        <v>87</v>
      </c>
      <c r="D42" s="60" t="s">
        <v>105</v>
      </c>
      <c r="E42" s="59" t="s">
        <v>85</v>
      </c>
    </row>
    <row r="43" spans="2:5" x14ac:dyDescent="0.3">
      <c r="B43" s="57" t="s">
        <v>146</v>
      </c>
      <c r="C43" s="58" t="s">
        <v>87</v>
      </c>
      <c r="D43" s="60" t="s">
        <v>145</v>
      </c>
      <c r="E43" s="59" t="s">
        <v>92</v>
      </c>
    </row>
    <row r="44" spans="2:5" x14ac:dyDescent="0.3">
      <c r="B44" s="57" t="s">
        <v>7</v>
      </c>
      <c r="C44" s="58" t="s">
        <v>83</v>
      </c>
      <c r="D44" s="60" t="s">
        <v>127</v>
      </c>
      <c r="E44" s="59" t="s">
        <v>92</v>
      </c>
    </row>
    <row r="45" spans="2:5" x14ac:dyDescent="0.3">
      <c r="B45" s="57" t="s">
        <v>181</v>
      </c>
      <c r="C45" s="58" t="s">
        <v>83</v>
      </c>
      <c r="D45" s="60" t="s">
        <v>127</v>
      </c>
      <c r="E45" s="59" t="s">
        <v>92</v>
      </c>
    </row>
    <row r="46" spans="2:5" x14ac:dyDescent="0.3">
      <c r="B46" s="60" t="s">
        <v>12</v>
      </c>
      <c r="C46" s="60" t="s">
        <v>83</v>
      </c>
      <c r="D46" s="60" t="s">
        <v>159</v>
      </c>
      <c r="E46" s="59" t="s">
        <v>92</v>
      </c>
    </row>
    <row r="47" spans="2:5" x14ac:dyDescent="0.3">
      <c r="B47" s="57" t="s">
        <v>151</v>
      </c>
      <c r="C47" s="58" t="s">
        <v>87</v>
      </c>
      <c r="D47" s="60" t="s">
        <v>97</v>
      </c>
      <c r="E47" s="59" t="s">
        <v>85</v>
      </c>
    </row>
    <row r="48" spans="2:5" x14ac:dyDescent="0.3">
      <c r="B48" s="60" t="s">
        <v>174</v>
      </c>
      <c r="C48" s="60" t="s">
        <v>87</v>
      </c>
      <c r="D48" s="60" t="s">
        <v>171</v>
      </c>
      <c r="E48" s="59" t="s">
        <v>85</v>
      </c>
    </row>
    <row r="49" spans="2:5" x14ac:dyDescent="0.3">
      <c r="B49" s="57" t="s">
        <v>77</v>
      </c>
      <c r="C49" s="58" t="s">
        <v>83</v>
      </c>
      <c r="D49" s="60" t="s">
        <v>158</v>
      </c>
      <c r="E49" s="59" t="s">
        <v>92</v>
      </c>
    </row>
    <row r="50" spans="2:5" x14ac:dyDescent="0.3">
      <c r="B50" s="60" t="s">
        <v>16</v>
      </c>
      <c r="C50" s="58" t="s">
        <v>83</v>
      </c>
      <c r="D50" s="60" t="s">
        <v>158</v>
      </c>
      <c r="E50" s="59" t="s">
        <v>92</v>
      </c>
    </row>
    <row r="51" spans="2:5" x14ac:dyDescent="0.3">
      <c r="B51" s="60" t="s">
        <v>15</v>
      </c>
      <c r="C51" s="58" t="s">
        <v>83</v>
      </c>
      <c r="D51" s="60" t="s">
        <v>158</v>
      </c>
      <c r="E51" s="59" t="s">
        <v>92</v>
      </c>
    </row>
    <row r="52" spans="2:5" x14ac:dyDescent="0.3">
      <c r="B52" s="60" t="s">
        <v>21</v>
      </c>
      <c r="C52" s="58" t="s">
        <v>83</v>
      </c>
      <c r="D52" s="60" t="s">
        <v>158</v>
      </c>
      <c r="E52" s="59" t="s">
        <v>92</v>
      </c>
    </row>
    <row r="53" spans="2:5" ht="28.8" x14ac:dyDescent="0.3">
      <c r="B53" s="57" t="s">
        <v>140</v>
      </c>
      <c r="C53" s="58" t="s">
        <v>87</v>
      </c>
      <c r="D53" s="58" t="s">
        <v>134</v>
      </c>
      <c r="E53" s="59" t="s">
        <v>85</v>
      </c>
    </row>
    <row r="54" spans="2:5" ht="28.8" x14ac:dyDescent="0.3">
      <c r="B54" s="57" t="s">
        <v>141</v>
      </c>
      <c r="C54" s="58" t="s">
        <v>87</v>
      </c>
      <c r="D54" s="58" t="s">
        <v>119</v>
      </c>
      <c r="E54" s="59" t="s">
        <v>85</v>
      </c>
    </row>
    <row r="55" spans="2:5" x14ac:dyDescent="0.3">
      <c r="B55" s="60" t="s">
        <v>2</v>
      </c>
      <c r="C55" s="60"/>
      <c r="D55" s="60" t="s">
        <v>145</v>
      </c>
      <c r="E55" s="59" t="s">
        <v>92</v>
      </c>
    </row>
    <row r="56" spans="2:5" x14ac:dyDescent="0.3">
      <c r="B56" s="57" t="s">
        <v>123</v>
      </c>
      <c r="C56" s="58" t="s">
        <v>87</v>
      </c>
      <c r="D56" s="60" t="s">
        <v>122</v>
      </c>
      <c r="E56" s="59" t="s">
        <v>85</v>
      </c>
    </row>
    <row r="57" spans="2:5" x14ac:dyDescent="0.3">
      <c r="B57" s="60" t="s">
        <v>22</v>
      </c>
      <c r="C57" s="58" t="s">
        <v>87</v>
      </c>
      <c r="D57" s="60" t="s">
        <v>134</v>
      </c>
      <c r="E57" s="59" t="s">
        <v>85</v>
      </c>
    </row>
    <row r="58" spans="2:5" x14ac:dyDescent="0.3">
      <c r="B58" s="57" t="s">
        <v>166</v>
      </c>
      <c r="C58" s="60" t="s">
        <v>90</v>
      </c>
      <c r="D58" s="60" t="s">
        <v>165</v>
      </c>
      <c r="E58" s="59" t="s">
        <v>92</v>
      </c>
    </row>
    <row r="59" spans="2:5" x14ac:dyDescent="0.3">
      <c r="B59" s="57" t="s">
        <v>167</v>
      </c>
      <c r="C59" s="58" t="s">
        <v>90</v>
      </c>
      <c r="D59" s="60" t="s">
        <v>165</v>
      </c>
      <c r="E59" s="59" t="s">
        <v>92</v>
      </c>
    </row>
    <row r="60" spans="2:5" x14ac:dyDescent="0.3">
      <c r="B60" s="60" t="s">
        <v>8</v>
      </c>
      <c r="C60" s="60" t="s">
        <v>87</v>
      </c>
      <c r="D60" s="60" t="s">
        <v>70</v>
      </c>
      <c r="E60" s="59" t="s">
        <v>85</v>
      </c>
    </row>
    <row r="61" spans="2:5" x14ac:dyDescent="0.3">
      <c r="B61" s="57" t="s">
        <v>147</v>
      </c>
      <c r="C61" s="58" t="s">
        <v>148</v>
      </c>
      <c r="D61" s="60" t="s">
        <v>145</v>
      </c>
      <c r="E61" s="59" t="s">
        <v>92</v>
      </c>
    </row>
    <row r="62" spans="2:5" x14ac:dyDescent="0.3">
      <c r="B62" s="57" t="s">
        <v>155</v>
      </c>
      <c r="C62" s="58" t="s">
        <v>83</v>
      </c>
      <c r="D62" s="60" t="s">
        <v>84</v>
      </c>
      <c r="E62" s="59" t="s">
        <v>92</v>
      </c>
    </row>
    <row r="63" spans="2:5" x14ac:dyDescent="0.3">
      <c r="B63" s="57" t="s">
        <v>89</v>
      </c>
      <c r="C63" s="58" t="s">
        <v>90</v>
      </c>
      <c r="D63" s="60" t="s">
        <v>91</v>
      </c>
      <c r="E63" s="59" t="s">
        <v>92</v>
      </c>
    </row>
    <row r="64" spans="2:5" x14ac:dyDescent="0.3">
      <c r="B64" s="60" t="s">
        <v>23</v>
      </c>
      <c r="C64" s="60" t="s">
        <v>83</v>
      </c>
      <c r="D64" s="60" t="s">
        <v>159</v>
      </c>
      <c r="E64" s="59" t="s">
        <v>92</v>
      </c>
    </row>
    <row r="65" spans="2:5" x14ac:dyDescent="0.3">
      <c r="B65" s="60" t="s">
        <v>20</v>
      </c>
      <c r="C65" s="60" t="s">
        <v>83</v>
      </c>
      <c r="D65" s="60" t="s">
        <v>159</v>
      </c>
      <c r="E65" s="59" t="s">
        <v>92</v>
      </c>
    </row>
    <row r="66" spans="2:5" x14ac:dyDescent="0.3">
      <c r="B66" s="60" t="s">
        <v>14</v>
      </c>
      <c r="C66" s="60" t="s">
        <v>83</v>
      </c>
      <c r="D66" s="60" t="s">
        <v>159</v>
      </c>
      <c r="E66" s="59" t="s">
        <v>92</v>
      </c>
    </row>
    <row r="67" spans="2:5" x14ac:dyDescent="0.3">
      <c r="B67" s="57" t="s">
        <v>98</v>
      </c>
      <c r="C67" s="58" t="s">
        <v>87</v>
      </c>
      <c r="D67" s="60" t="s">
        <v>70</v>
      </c>
      <c r="E67" s="59" t="s">
        <v>85</v>
      </c>
    </row>
    <row r="68" spans="2:5" x14ac:dyDescent="0.3">
      <c r="B68" s="57" t="s">
        <v>130</v>
      </c>
      <c r="C68" s="58" t="s">
        <v>87</v>
      </c>
      <c r="D68" s="60" t="s">
        <v>71</v>
      </c>
      <c r="E68" s="59" t="s">
        <v>85</v>
      </c>
    </row>
    <row r="69" spans="2:5" ht="28.8" x14ac:dyDescent="0.3">
      <c r="B69" s="57" t="s">
        <v>143</v>
      </c>
      <c r="C69" s="58" t="s">
        <v>87</v>
      </c>
      <c r="D69" s="60" t="s">
        <v>71</v>
      </c>
      <c r="E69" s="59" t="s">
        <v>85</v>
      </c>
    </row>
    <row r="70" spans="2:5" x14ac:dyDescent="0.3">
      <c r="B70" s="57" t="s">
        <v>135</v>
      </c>
      <c r="C70" s="58" t="s">
        <v>87</v>
      </c>
      <c r="D70" s="60" t="s">
        <v>134</v>
      </c>
      <c r="E70" s="59" t="s">
        <v>85</v>
      </c>
    </row>
    <row r="71" spans="2:5" ht="28.8" x14ac:dyDescent="0.3">
      <c r="B71" s="60" t="s">
        <v>142</v>
      </c>
      <c r="C71" s="60" t="s">
        <v>87</v>
      </c>
      <c r="D71" s="60" t="s">
        <v>137</v>
      </c>
      <c r="E71" s="59" t="s">
        <v>85</v>
      </c>
    </row>
    <row r="72" spans="2:5" ht="28.8" x14ac:dyDescent="0.3">
      <c r="B72" s="60" t="s">
        <v>129</v>
      </c>
      <c r="C72" s="58" t="s">
        <v>87</v>
      </c>
      <c r="D72" s="60" t="s">
        <v>71</v>
      </c>
      <c r="E72" s="59" t="s">
        <v>85</v>
      </c>
    </row>
    <row r="73" spans="2:5" ht="28.8" x14ac:dyDescent="0.3">
      <c r="B73" s="57" t="s">
        <v>154</v>
      </c>
      <c r="C73" s="58" t="s">
        <v>87</v>
      </c>
      <c r="D73" s="60" t="s">
        <v>153</v>
      </c>
      <c r="E73" s="59" t="s">
        <v>85</v>
      </c>
    </row>
    <row r="74" spans="2:5" x14ac:dyDescent="0.3">
      <c r="B74" s="57" t="s">
        <v>107</v>
      </c>
      <c r="C74" s="58" t="s">
        <v>87</v>
      </c>
      <c r="D74" s="60" t="s">
        <v>88</v>
      </c>
      <c r="E74" s="59" t="s">
        <v>85</v>
      </c>
    </row>
    <row r="75" spans="2:5" x14ac:dyDescent="0.3">
      <c r="B75" s="57" t="s">
        <v>93</v>
      </c>
      <c r="C75" s="58" t="s">
        <v>94</v>
      </c>
      <c r="D75" s="60" t="s">
        <v>95</v>
      </c>
      <c r="E75" s="59" t="s">
        <v>85</v>
      </c>
    </row>
    <row r="76" spans="2:5" x14ac:dyDescent="0.3">
      <c r="B76" s="57" t="s">
        <v>96</v>
      </c>
      <c r="C76" s="58" t="s">
        <v>87</v>
      </c>
      <c r="D76" s="60" t="s">
        <v>97</v>
      </c>
      <c r="E76" s="59" t="s">
        <v>85</v>
      </c>
    </row>
    <row r="77" spans="2:5" x14ac:dyDescent="0.3">
      <c r="B77" s="57" t="s">
        <v>124</v>
      </c>
      <c r="C77" s="58" t="s">
        <v>87</v>
      </c>
      <c r="D77" s="60" t="s">
        <v>122</v>
      </c>
      <c r="E77" s="59" t="s">
        <v>85</v>
      </c>
    </row>
    <row r="78" spans="2:5" ht="28.8" x14ac:dyDescent="0.3">
      <c r="B78" s="60" t="s">
        <v>125</v>
      </c>
      <c r="C78" s="60" t="s">
        <v>87</v>
      </c>
      <c r="D78" s="60" t="s">
        <v>122</v>
      </c>
      <c r="E78" s="59" t="s">
        <v>85</v>
      </c>
    </row>
    <row r="79" spans="2:5" x14ac:dyDescent="0.3">
      <c r="B79" s="57" t="s">
        <v>175</v>
      </c>
      <c r="C79" s="60" t="s">
        <v>87</v>
      </c>
      <c r="D79" s="60" t="s">
        <v>95</v>
      </c>
      <c r="E79" s="59" t="s">
        <v>92</v>
      </c>
    </row>
    <row r="80" spans="2:5" x14ac:dyDescent="0.3">
      <c r="B80" s="57" t="s">
        <v>101</v>
      </c>
      <c r="C80" s="58" t="s">
        <v>87</v>
      </c>
      <c r="D80" s="60" t="s">
        <v>100</v>
      </c>
      <c r="E80" s="59" t="s">
        <v>85</v>
      </c>
    </row>
    <row r="81" spans="2:5" x14ac:dyDescent="0.3">
      <c r="B81" s="60" t="s">
        <v>4</v>
      </c>
      <c r="C81" s="60" t="s">
        <v>83</v>
      </c>
      <c r="D81" s="60" t="s">
        <v>165</v>
      </c>
      <c r="E81" s="59" t="s">
        <v>92</v>
      </c>
    </row>
    <row r="82" spans="2:5" x14ac:dyDescent="0.3">
      <c r="B82" s="57" t="s">
        <v>168</v>
      </c>
      <c r="C82" s="60" t="s">
        <v>83</v>
      </c>
      <c r="D82" s="60" t="s">
        <v>165</v>
      </c>
      <c r="E82" s="59" t="s">
        <v>92</v>
      </c>
    </row>
    <row r="83" spans="2:5" x14ac:dyDescent="0.3">
      <c r="B83" s="60" t="s">
        <v>19</v>
      </c>
      <c r="C83" s="60" t="s">
        <v>83</v>
      </c>
      <c r="D83" s="60" t="s">
        <v>165</v>
      </c>
      <c r="E83" s="59" t="s">
        <v>92</v>
      </c>
    </row>
    <row r="84" spans="2:5" x14ac:dyDescent="0.3">
      <c r="B84" s="61" t="s">
        <v>169</v>
      </c>
      <c r="C84" s="60" t="s">
        <v>83</v>
      </c>
      <c r="D84" s="60" t="s">
        <v>165</v>
      </c>
      <c r="E84" s="59" t="s">
        <v>92</v>
      </c>
    </row>
    <row r="85" spans="2:5" x14ac:dyDescent="0.3">
      <c r="B85" s="57" t="s">
        <v>176</v>
      </c>
      <c r="C85" s="60" t="s">
        <v>87</v>
      </c>
      <c r="D85" s="58" t="s">
        <v>95</v>
      </c>
      <c r="E85" s="59" t="s">
        <v>85</v>
      </c>
    </row>
    <row r="86" spans="2:5" x14ac:dyDescent="0.3">
      <c r="B86" s="60" t="s">
        <v>6</v>
      </c>
      <c r="C86" s="60" t="s">
        <v>83</v>
      </c>
      <c r="D86" s="60" t="s">
        <v>159</v>
      </c>
      <c r="E86" s="59" t="s">
        <v>92</v>
      </c>
    </row>
    <row r="87" spans="2:5" x14ac:dyDescent="0.3">
      <c r="B87" s="60" t="s">
        <v>13</v>
      </c>
      <c r="C87" s="60" t="s">
        <v>83</v>
      </c>
      <c r="D87" s="60" t="s">
        <v>159</v>
      </c>
      <c r="E87" s="59" t="s">
        <v>92</v>
      </c>
    </row>
    <row r="88" spans="2:5" x14ac:dyDescent="0.3">
      <c r="B88" s="57" t="s">
        <v>177</v>
      </c>
      <c r="C88" s="58" t="s">
        <v>87</v>
      </c>
      <c r="D88" s="58" t="s">
        <v>95</v>
      </c>
      <c r="E88" s="59" t="s">
        <v>85</v>
      </c>
    </row>
    <row r="89" spans="2:5" x14ac:dyDescent="0.3">
      <c r="B89" s="57" t="s">
        <v>118</v>
      </c>
      <c r="C89" s="58" t="s">
        <v>87</v>
      </c>
      <c r="D89" s="58" t="s">
        <v>119</v>
      </c>
      <c r="E89" s="59" t="s">
        <v>85</v>
      </c>
    </row>
    <row r="90" spans="2:5" x14ac:dyDescent="0.3">
      <c r="B90" s="57" t="s">
        <v>120</v>
      </c>
      <c r="C90" s="58" t="s">
        <v>87</v>
      </c>
      <c r="D90" s="58" t="s">
        <v>119</v>
      </c>
      <c r="E90" s="59" t="s">
        <v>85</v>
      </c>
    </row>
    <row r="91" spans="2:5" ht="28.8" x14ac:dyDescent="0.3">
      <c r="B91" s="60" t="s">
        <v>11</v>
      </c>
      <c r="C91" s="58" t="s">
        <v>87</v>
      </c>
      <c r="D91" s="60" t="s">
        <v>109</v>
      </c>
      <c r="E91" s="59" t="s">
        <v>85</v>
      </c>
    </row>
    <row r="92" spans="2:5" x14ac:dyDescent="0.3">
      <c r="B92" s="60" t="s">
        <v>17</v>
      </c>
      <c r="C92" s="60" t="s">
        <v>87</v>
      </c>
      <c r="D92" s="60" t="s">
        <v>100</v>
      </c>
      <c r="E92" s="59" t="s">
        <v>92</v>
      </c>
    </row>
    <row r="93" spans="2:5" x14ac:dyDescent="0.3">
      <c r="B93" s="57" t="s">
        <v>102</v>
      </c>
      <c r="C93" s="58" t="s">
        <v>87</v>
      </c>
      <c r="D93" s="60" t="s">
        <v>100</v>
      </c>
      <c r="E93" s="59" t="s">
        <v>92</v>
      </c>
    </row>
    <row r="94" spans="2:5" x14ac:dyDescent="0.3">
      <c r="B94" s="57" t="s">
        <v>103</v>
      </c>
      <c r="C94" s="58" t="s">
        <v>87</v>
      </c>
      <c r="D94" s="60" t="s">
        <v>100</v>
      </c>
      <c r="E94" s="59" t="s">
        <v>92</v>
      </c>
    </row>
    <row r="95" spans="2:5" x14ac:dyDescent="0.3">
      <c r="B95" s="60" t="s">
        <v>178</v>
      </c>
      <c r="C95" s="60" t="s">
        <v>87</v>
      </c>
      <c r="D95" s="58" t="s">
        <v>95</v>
      </c>
      <c r="E95" s="59" t="s">
        <v>85</v>
      </c>
    </row>
    <row r="96" spans="2:5" x14ac:dyDescent="0.3">
      <c r="B96" s="57" t="s">
        <v>156</v>
      </c>
      <c r="C96" s="58" t="s">
        <v>87</v>
      </c>
      <c r="D96" s="58" t="s">
        <v>157</v>
      </c>
      <c r="E96" s="59" t="s">
        <v>85</v>
      </c>
    </row>
    <row r="97" spans="2:5" x14ac:dyDescent="0.3">
      <c r="B97" s="57" t="s">
        <v>164</v>
      </c>
      <c r="C97" s="60" t="s">
        <v>87</v>
      </c>
      <c r="D97" s="58" t="s">
        <v>163</v>
      </c>
      <c r="E97" s="59" t="s">
        <v>85</v>
      </c>
    </row>
    <row r="98" spans="2:5" x14ac:dyDescent="0.3">
      <c r="B98" s="57" t="s">
        <v>179</v>
      </c>
      <c r="C98" s="58" t="s">
        <v>87</v>
      </c>
      <c r="D98" s="58" t="s">
        <v>95</v>
      </c>
      <c r="E98" s="59" t="s">
        <v>92</v>
      </c>
    </row>
    <row r="99" spans="2:5" x14ac:dyDescent="0.3">
      <c r="B99" s="60" t="s">
        <v>18</v>
      </c>
      <c r="C99" s="60" t="s">
        <v>83</v>
      </c>
      <c r="D99" s="60" t="s">
        <v>84</v>
      </c>
      <c r="E99" s="59" t="s">
        <v>92</v>
      </c>
    </row>
    <row r="100" spans="2:5" x14ac:dyDescent="0.3">
      <c r="B100" s="60" t="s">
        <v>24</v>
      </c>
      <c r="C100" s="60" t="s">
        <v>83</v>
      </c>
      <c r="D100" s="60" t="s">
        <v>84</v>
      </c>
      <c r="E100" s="59" t="s">
        <v>92</v>
      </c>
    </row>
    <row r="101" spans="2:5" x14ac:dyDescent="0.3">
      <c r="B101" s="60" t="s">
        <v>180</v>
      </c>
      <c r="C101" s="60" t="s">
        <v>87</v>
      </c>
      <c r="D101" s="60" t="s">
        <v>95</v>
      </c>
      <c r="E101" s="59" t="s">
        <v>92</v>
      </c>
    </row>
    <row r="102" spans="2:5" x14ac:dyDescent="0.3">
      <c r="B102" s="57" t="s">
        <v>160</v>
      </c>
      <c r="C102" s="60" t="s">
        <v>87</v>
      </c>
      <c r="D102" s="60" t="s">
        <v>159</v>
      </c>
      <c r="E102" s="59" t="s">
        <v>85</v>
      </c>
    </row>
    <row r="103" spans="2:5" x14ac:dyDescent="0.3">
      <c r="B103" s="60" t="s">
        <v>161</v>
      </c>
      <c r="C103" s="60" t="s">
        <v>87</v>
      </c>
      <c r="D103" s="60" t="s">
        <v>159</v>
      </c>
      <c r="E103" s="59" t="s">
        <v>85</v>
      </c>
    </row>
    <row r="104" spans="2:5" x14ac:dyDescent="0.3">
      <c r="B104" s="57" t="s">
        <v>126</v>
      </c>
      <c r="C104" s="58" t="s">
        <v>87</v>
      </c>
      <c r="D104" s="60" t="s">
        <v>122</v>
      </c>
      <c r="E104" s="59" t="s">
        <v>85</v>
      </c>
    </row>
    <row r="105" spans="2:5" x14ac:dyDescent="0.3">
      <c r="B105" s="57" t="s">
        <v>201</v>
      </c>
      <c r="C105" s="58" t="s">
        <v>87</v>
      </c>
      <c r="D105" s="60" t="s">
        <v>192</v>
      </c>
      <c r="E105" s="59" t="s">
        <v>85</v>
      </c>
    </row>
    <row r="106" spans="2:5" x14ac:dyDescent="0.3">
      <c r="B106" s="57" t="s">
        <v>200</v>
      </c>
      <c r="C106" s="58" t="s">
        <v>87</v>
      </c>
      <c r="D106" s="60" t="s">
        <v>192</v>
      </c>
      <c r="E106" s="59" t="s">
        <v>85</v>
      </c>
    </row>
    <row r="107" spans="2:5" x14ac:dyDescent="0.3">
      <c r="B107" s="60" t="s">
        <v>10</v>
      </c>
      <c r="C107" s="58" t="s">
        <v>87</v>
      </c>
      <c r="D107" s="60" t="s">
        <v>71</v>
      </c>
      <c r="E107" s="59" t="s">
        <v>85</v>
      </c>
    </row>
  </sheetData>
  <autoFilter ref="B5:E5" xr:uid="{5CDEC81E-EA66-4941-830F-AB37D5EBE84C}">
    <sortState xmlns:xlrd2="http://schemas.microsoft.com/office/spreadsheetml/2017/richdata2" ref="B6:E107">
      <sortCondition ref="B5"/>
    </sortState>
  </autoFilter>
  <mergeCells count="1">
    <mergeCell ref="B2:E2"/>
  </mergeCells>
  <phoneticPr fontId="17" type="noConversion"/>
  <dataValidations count="2">
    <dataValidation type="list" allowBlank="1" showInputMessage="1" showErrorMessage="1" errorTitle="Donnée erronée" error="Sélectionner une option dans la liste déroulante." sqref="E6:E107" xr:uid="{9F5DA4ED-8700-4165-AB18-C5D47AA10873}">
      <formula1>"Obligatoire,Non obligatoire"</formula1>
    </dataValidation>
    <dataValidation type="list" allowBlank="1" showInputMessage="1" showErrorMessage="1" errorTitle="Donnée erronée" error="Sélectionner une option dans la liste déroulante." sqref="C6:C107" xr:uid="{CE12F3C4-CABA-441E-8616-DAA06BDC59F6}">
      <formula1>"Certification,Habilitation,Formation classique,Formation interne"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66C2D3-FA4D-422D-8D65-578A94CB66FA}">
  <dimension ref="B1:I24"/>
  <sheetViews>
    <sheetView showGridLines="0" workbookViewId="0">
      <selection activeCell="H7" sqref="H7"/>
    </sheetView>
  </sheetViews>
  <sheetFormatPr baseColWidth="10" defaultRowHeight="14.4" x14ac:dyDescent="0.3"/>
  <cols>
    <col min="2" max="2" width="23.6640625" customWidth="1"/>
    <col min="3" max="3" width="15" bestFit="1" customWidth="1"/>
    <col min="4" max="4" width="10.44140625" bestFit="1" customWidth="1"/>
    <col min="5" max="5" width="7.5546875" style="75" customWidth="1"/>
    <col min="6" max="6" width="20.21875" bestFit="1" customWidth="1"/>
    <col min="7" max="7" width="17.33203125" customWidth="1"/>
    <col min="8" max="8" width="17.6640625" bestFit="1" customWidth="1"/>
  </cols>
  <sheetData>
    <row r="1" spans="2:9" ht="66" customHeight="1" x14ac:dyDescent="0.3">
      <c r="B1" s="53"/>
      <c r="C1" s="53"/>
      <c r="D1" s="53"/>
      <c r="E1" s="70"/>
      <c r="F1" s="54"/>
      <c r="G1" s="54"/>
    </row>
    <row r="2" spans="2:9" ht="18" x14ac:dyDescent="0.3">
      <c r="B2" s="81" t="s">
        <v>194</v>
      </c>
      <c r="C2" s="81"/>
      <c r="D2" s="81"/>
      <c r="E2" s="81"/>
      <c r="F2" s="81"/>
      <c r="G2" s="81"/>
      <c r="H2" s="81"/>
      <c r="I2" s="78" t="s">
        <v>199</v>
      </c>
    </row>
    <row r="3" spans="2:9" x14ac:dyDescent="0.3">
      <c r="B3" s="53"/>
      <c r="C3" s="53"/>
      <c r="D3" s="53"/>
      <c r="E3" s="70"/>
      <c r="F3" s="54"/>
      <c r="G3" s="54"/>
    </row>
    <row r="4" spans="2:9" x14ac:dyDescent="0.3">
      <c r="B4" s="69">
        <f ca="1">TODAY()</f>
        <v>44202</v>
      </c>
      <c r="C4" s="69"/>
      <c r="D4" s="69"/>
      <c r="E4" s="71"/>
      <c r="F4" s="68"/>
      <c r="G4" s="68"/>
    </row>
    <row r="5" spans="2:9" x14ac:dyDescent="0.3">
      <c r="B5" s="53"/>
      <c r="C5" s="53"/>
      <c r="D5" s="53"/>
      <c r="E5" s="70"/>
      <c r="F5" s="54"/>
      <c r="G5" s="54"/>
    </row>
    <row r="6" spans="2:9" ht="15.6" x14ac:dyDescent="0.3">
      <c r="B6" s="55" t="s">
        <v>195</v>
      </c>
      <c r="C6" s="55" t="s">
        <v>28</v>
      </c>
      <c r="D6" s="55" t="s">
        <v>39</v>
      </c>
      <c r="E6" s="55" t="s">
        <v>76</v>
      </c>
      <c r="F6" s="56" t="s">
        <v>196</v>
      </c>
      <c r="G6" s="56" t="s">
        <v>197</v>
      </c>
      <c r="H6" s="56" t="s">
        <v>208</v>
      </c>
    </row>
    <row r="7" spans="2:9" x14ac:dyDescent="0.3">
      <c r="B7" s="57" t="s">
        <v>209</v>
      </c>
      <c r="C7" s="57" t="s">
        <v>204</v>
      </c>
      <c r="D7" s="79">
        <v>6075678</v>
      </c>
      <c r="E7" s="72" t="s">
        <v>74</v>
      </c>
      <c r="F7" s="76">
        <v>32133</v>
      </c>
      <c r="G7" s="59" t="str">
        <f t="shared" ref="G7:G24" ca="1" si="0">IF((($B$4-F7)/365)&gt;50,"&gt; 50 ans",IF((($B$4-F7)/365)&lt;31,"&lt; ou = 30 ans","Entre 31 et 50 ans"))</f>
        <v>Entre 31 et 50 ans</v>
      </c>
      <c r="H7" s="59" t="s">
        <v>75</v>
      </c>
    </row>
    <row r="8" spans="2:9" x14ac:dyDescent="0.3">
      <c r="B8" s="57" t="s">
        <v>210</v>
      </c>
      <c r="C8" s="57" t="s">
        <v>205</v>
      </c>
      <c r="D8" s="79">
        <f>D7+7485</f>
        <v>6083163</v>
      </c>
      <c r="E8" s="72" t="s">
        <v>73</v>
      </c>
      <c r="F8" s="76">
        <v>34502</v>
      </c>
      <c r="G8" s="59" t="str">
        <f t="shared" ca="1" si="0"/>
        <v>&lt; ou = 30 ans</v>
      </c>
      <c r="H8" s="59" t="s">
        <v>207</v>
      </c>
    </row>
    <row r="9" spans="2:9" x14ac:dyDescent="0.3">
      <c r="B9" s="57" t="s">
        <v>211</v>
      </c>
      <c r="C9" s="60" t="s">
        <v>206</v>
      </c>
      <c r="D9" s="79">
        <f t="shared" ref="D9:D24" si="1">D8+7485</f>
        <v>6090648</v>
      </c>
      <c r="E9" s="73" t="s">
        <v>74</v>
      </c>
      <c r="F9" s="77">
        <v>35072</v>
      </c>
      <c r="G9" s="59" t="str">
        <f t="shared" ca="1" si="0"/>
        <v>&lt; ou = 30 ans</v>
      </c>
      <c r="H9" s="59" t="s">
        <v>42</v>
      </c>
    </row>
    <row r="10" spans="2:9" x14ac:dyDescent="0.3">
      <c r="B10" s="57" t="s">
        <v>212</v>
      </c>
      <c r="C10" s="57" t="s">
        <v>206</v>
      </c>
      <c r="D10" s="79">
        <f t="shared" si="1"/>
        <v>6098133</v>
      </c>
      <c r="E10" s="72" t="s">
        <v>74</v>
      </c>
      <c r="F10" s="76">
        <v>30231</v>
      </c>
      <c r="G10" s="59" t="str">
        <f t="shared" ca="1" si="0"/>
        <v>Entre 31 et 50 ans</v>
      </c>
      <c r="H10" s="59" t="s">
        <v>42</v>
      </c>
    </row>
    <row r="11" spans="2:9" x14ac:dyDescent="0.3">
      <c r="B11" s="57" t="s">
        <v>213</v>
      </c>
      <c r="C11" s="61" t="s">
        <v>68</v>
      </c>
      <c r="D11" s="79">
        <f t="shared" si="1"/>
        <v>6105618</v>
      </c>
      <c r="E11" s="74" t="s">
        <v>73</v>
      </c>
      <c r="F11" s="77">
        <v>32972</v>
      </c>
      <c r="G11" s="59" t="str">
        <f t="shared" ca="1" si="0"/>
        <v>&lt; ou = 30 ans</v>
      </c>
      <c r="H11" s="59" t="s">
        <v>207</v>
      </c>
    </row>
    <row r="12" spans="2:9" x14ac:dyDescent="0.3">
      <c r="B12" s="57" t="s">
        <v>214</v>
      </c>
      <c r="C12" s="57" t="s">
        <v>206</v>
      </c>
      <c r="D12" s="79">
        <f t="shared" si="1"/>
        <v>6113103</v>
      </c>
      <c r="E12" s="72" t="s">
        <v>74</v>
      </c>
      <c r="F12" s="76">
        <v>35859</v>
      </c>
      <c r="G12" s="59" t="str">
        <f t="shared" ca="1" si="0"/>
        <v>&lt; ou = 30 ans</v>
      </c>
      <c r="H12" s="59" t="s">
        <v>42</v>
      </c>
    </row>
    <row r="13" spans="2:9" x14ac:dyDescent="0.3">
      <c r="B13" s="57" t="s">
        <v>215</v>
      </c>
      <c r="C13" s="57" t="s">
        <v>204</v>
      </c>
      <c r="D13" s="79">
        <f t="shared" si="1"/>
        <v>6120588</v>
      </c>
      <c r="E13" s="72" t="s">
        <v>74</v>
      </c>
      <c r="F13" s="77">
        <v>34594</v>
      </c>
      <c r="G13" s="59" t="str">
        <f t="shared" ca="1" si="0"/>
        <v>&lt; ou = 30 ans</v>
      </c>
      <c r="H13" s="59" t="s">
        <v>207</v>
      </c>
    </row>
    <row r="14" spans="2:9" x14ac:dyDescent="0.3">
      <c r="B14" s="57" t="s">
        <v>216</v>
      </c>
      <c r="C14" s="60" t="s">
        <v>206</v>
      </c>
      <c r="D14" s="79">
        <f t="shared" si="1"/>
        <v>6128073</v>
      </c>
      <c r="E14" s="73" t="s">
        <v>74</v>
      </c>
      <c r="F14" s="76">
        <v>31331</v>
      </c>
      <c r="G14" s="59" t="str">
        <f t="shared" ca="1" si="0"/>
        <v>Entre 31 et 50 ans</v>
      </c>
      <c r="H14" s="59" t="s">
        <v>42</v>
      </c>
    </row>
    <row r="15" spans="2:9" x14ac:dyDescent="0.3">
      <c r="B15" s="57" t="s">
        <v>217</v>
      </c>
      <c r="C15" s="57" t="s">
        <v>206</v>
      </c>
      <c r="D15" s="79">
        <f t="shared" si="1"/>
        <v>6135558</v>
      </c>
      <c r="E15" s="72" t="s">
        <v>74</v>
      </c>
      <c r="F15" s="76">
        <v>31456</v>
      </c>
      <c r="G15" s="59" t="str">
        <f t="shared" ca="1" si="0"/>
        <v>Entre 31 et 50 ans</v>
      </c>
      <c r="H15" s="59" t="s">
        <v>207</v>
      </c>
    </row>
    <row r="16" spans="2:9" x14ac:dyDescent="0.3">
      <c r="B16" s="57" t="s">
        <v>218</v>
      </c>
      <c r="C16" s="60" t="s">
        <v>206</v>
      </c>
      <c r="D16" s="79">
        <f t="shared" si="1"/>
        <v>6143043</v>
      </c>
      <c r="E16" s="73" t="s">
        <v>74</v>
      </c>
      <c r="F16" s="76">
        <v>36769</v>
      </c>
      <c r="G16" s="59" t="str">
        <f t="shared" ca="1" si="0"/>
        <v>&lt; ou = 30 ans</v>
      </c>
      <c r="H16" s="59" t="s">
        <v>42</v>
      </c>
    </row>
    <row r="17" spans="2:8" x14ac:dyDescent="0.3">
      <c r="B17" s="57" t="s">
        <v>219</v>
      </c>
      <c r="C17" s="57" t="s">
        <v>204</v>
      </c>
      <c r="D17" s="79">
        <f t="shared" si="1"/>
        <v>6150528</v>
      </c>
      <c r="E17" s="72" t="s">
        <v>73</v>
      </c>
      <c r="F17" s="76">
        <v>32166</v>
      </c>
      <c r="G17" s="59" t="str">
        <f t="shared" ca="1" si="0"/>
        <v>Entre 31 et 50 ans</v>
      </c>
      <c r="H17" s="59" t="s">
        <v>42</v>
      </c>
    </row>
    <row r="18" spans="2:8" x14ac:dyDescent="0.3">
      <c r="B18" s="57" t="s">
        <v>220</v>
      </c>
      <c r="C18" s="57" t="s">
        <v>205</v>
      </c>
      <c r="D18" s="79">
        <f t="shared" si="1"/>
        <v>6158013</v>
      </c>
      <c r="E18" s="72" t="s">
        <v>74</v>
      </c>
      <c r="F18" s="76">
        <v>28856</v>
      </c>
      <c r="G18" s="59" t="str">
        <f t="shared" ca="1" si="0"/>
        <v>Entre 31 et 50 ans</v>
      </c>
      <c r="H18" s="59" t="s">
        <v>207</v>
      </c>
    </row>
    <row r="19" spans="2:8" x14ac:dyDescent="0.3">
      <c r="B19" s="57" t="s">
        <v>221</v>
      </c>
      <c r="C19" s="57" t="s">
        <v>205</v>
      </c>
      <c r="D19" s="79">
        <f t="shared" si="1"/>
        <v>6165498</v>
      </c>
      <c r="E19" s="72" t="s">
        <v>74</v>
      </c>
      <c r="F19" s="76">
        <v>26363</v>
      </c>
      <c r="G19" s="59" t="str">
        <f t="shared" ca="1" si="0"/>
        <v>Entre 31 et 50 ans</v>
      </c>
      <c r="H19" s="59" t="s">
        <v>207</v>
      </c>
    </row>
    <row r="20" spans="2:8" x14ac:dyDescent="0.3">
      <c r="B20" s="57" t="s">
        <v>222</v>
      </c>
      <c r="C20" s="60" t="s">
        <v>206</v>
      </c>
      <c r="D20" s="79">
        <f t="shared" si="1"/>
        <v>6172983</v>
      </c>
      <c r="E20" s="73" t="s">
        <v>74</v>
      </c>
      <c r="F20" s="76">
        <v>25422</v>
      </c>
      <c r="G20" s="59" t="str">
        <f t="shared" ca="1" si="0"/>
        <v>&gt; 50 ans</v>
      </c>
      <c r="H20" s="59" t="s">
        <v>42</v>
      </c>
    </row>
    <row r="21" spans="2:8" x14ac:dyDescent="0.3">
      <c r="B21" s="57" t="s">
        <v>223</v>
      </c>
      <c r="C21" s="60" t="s">
        <v>206</v>
      </c>
      <c r="D21" s="79">
        <f t="shared" si="1"/>
        <v>6180468</v>
      </c>
      <c r="E21" s="73" t="s">
        <v>74</v>
      </c>
      <c r="F21" s="76">
        <v>35308</v>
      </c>
      <c r="G21" s="59" t="str">
        <f t="shared" ca="1" si="0"/>
        <v>&lt; ou = 30 ans</v>
      </c>
      <c r="H21" s="59" t="s">
        <v>42</v>
      </c>
    </row>
    <row r="22" spans="2:8" x14ac:dyDescent="0.3">
      <c r="B22" s="57" t="s">
        <v>224</v>
      </c>
      <c r="C22" s="57" t="s">
        <v>205</v>
      </c>
      <c r="D22" s="79">
        <f t="shared" si="1"/>
        <v>6187953</v>
      </c>
      <c r="E22" s="72" t="s">
        <v>74</v>
      </c>
      <c r="F22" s="76">
        <v>33938</v>
      </c>
      <c r="G22" s="59" t="str">
        <f t="shared" ca="1" si="0"/>
        <v>&lt; ou = 30 ans</v>
      </c>
      <c r="H22" s="59" t="s">
        <v>207</v>
      </c>
    </row>
    <row r="23" spans="2:8" x14ac:dyDescent="0.3">
      <c r="B23" s="57" t="s">
        <v>225</v>
      </c>
      <c r="C23" s="60" t="s">
        <v>204</v>
      </c>
      <c r="D23" s="79">
        <f t="shared" si="1"/>
        <v>6195438</v>
      </c>
      <c r="E23" s="73" t="s">
        <v>74</v>
      </c>
      <c r="F23" s="77">
        <v>36557</v>
      </c>
      <c r="G23" s="59" t="str">
        <f t="shared" ca="1" si="0"/>
        <v>&lt; ou = 30 ans</v>
      </c>
      <c r="H23" s="59" t="s">
        <v>42</v>
      </c>
    </row>
    <row r="24" spans="2:8" x14ac:dyDescent="0.3">
      <c r="B24" s="57" t="s">
        <v>226</v>
      </c>
      <c r="C24" s="57" t="s">
        <v>205</v>
      </c>
      <c r="D24" s="79">
        <f t="shared" si="1"/>
        <v>6202923</v>
      </c>
      <c r="E24" s="72" t="s">
        <v>74</v>
      </c>
      <c r="F24" s="76">
        <v>27265</v>
      </c>
      <c r="G24" s="59" t="str">
        <f t="shared" ca="1" si="0"/>
        <v>Entre 31 et 50 ans</v>
      </c>
      <c r="H24" s="59" t="s">
        <v>207</v>
      </c>
    </row>
  </sheetData>
  <autoFilter ref="B6:H6" xr:uid="{925AE145-3CB8-44D3-8AE9-8E71FCAC3136}"/>
  <mergeCells count="1">
    <mergeCell ref="B2:H2"/>
  </mergeCells>
  <phoneticPr fontId="1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52C1C5-9495-42BC-ABBD-6FEE03297E91}">
  <dimension ref="A4:AD300"/>
  <sheetViews>
    <sheetView showGridLines="0" tabSelected="1" zoomScaleNormal="100" workbookViewId="0">
      <pane xSplit="8" ySplit="15" topLeftCell="I16" activePane="bottomRight" state="frozen"/>
      <selection pane="topRight" activeCell="I1" sqref="I1"/>
      <selection pane="bottomLeft" activeCell="A13" sqref="A13"/>
      <selection pane="bottomRight" activeCell="P11" sqref="N10:P11"/>
    </sheetView>
  </sheetViews>
  <sheetFormatPr baseColWidth="10" defaultRowHeight="14.4" x14ac:dyDescent="0.3"/>
  <cols>
    <col min="1" max="1" width="2.88671875" customWidth="1"/>
    <col min="2" max="2" width="19.109375" customWidth="1"/>
    <col min="3" max="3" width="37.88671875" customWidth="1"/>
    <col min="4" max="4" width="14.44140625" bestFit="1" customWidth="1"/>
    <col min="5" max="6" width="14.33203125" customWidth="1"/>
    <col min="7" max="7" width="14.88671875" customWidth="1"/>
    <col min="8" max="8" width="17.6640625" customWidth="1"/>
    <col min="9" max="9" width="4.6640625" customWidth="1"/>
    <col min="10" max="10" width="16" bestFit="1" customWidth="1"/>
    <col min="11" max="11" width="8.33203125" bestFit="1" customWidth="1"/>
    <col min="12" max="12" width="9.5546875" customWidth="1"/>
    <col min="22" max="22" width="15.88671875" bestFit="1" customWidth="1"/>
    <col min="24" max="24" width="23.33203125" bestFit="1" customWidth="1"/>
    <col min="25" max="25" width="16" customWidth="1"/>
    <col min="26" max="27" width="12.33203125" customWidth="1"/>
    <col min="30" max="30" width="37.44140625" customWidth="1"/>
  </cols>
  <sheetData>
    <row r="4" spans="1:30" ht="15.6" customHeight="1" x14ac:dyDescent="0.4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</row>
    <row r="5" spans="1:30" ht="21" x14ac:dyDescent="0.4">
      <c r="B5" s="97" t="s">
        <v>67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52"/>
      <c r="AA5" s="52"/>
    </row>
    <row r="6" spans="1:30" ht="21" x14ac:dyDescent="0.4"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1"/>
      <c r="U6" s="1"/>
      <c r="V6" s="1"/>
      <c r="W6" s="1"/>
      <c r="X6" s="52"/>
      <c r="Y6" s="2"/>
      <c r="Z6" s="2"/>
      <c r="AA6" s="2"/>
    </row>
    <row r="7" spans="1:30" x14ac:dyDescent="0.3">
      <c r="B7" s="39" t="s">
        <v>28</v>
      </c>
      <c r="C7" s="4"/>
      <c r="D7" s="41" t="s">
        <v>189</v>
      </c>
      <c r="E7" s="4">
        <v>2021</v>
      </c>
      <c r="F7" s="64"/>
      <c r="H7" s="62" t="s">
        <v>29</v>
      </c>
      <c r="I7" s="5" t="s">
        <v>30</v>
      </c>
      <c r="J7" s="50"/>
      <c r="K7" s="50"/>
      <c r="N7" s="1"/>
      <c r="O7" s="1"/>
      <c r="P7" s="42" t="s">
        <v>185</v>
      </c>
      <c r="Q7" s="43"/>
      <c r="R7" s="44"/>
      <c r="S7" s="6"/>
      <c r="T7" s="47" t="s">
        <v>187</v>
      </c>
      <c r="U7" s="48"/>
      <c r="V7" s="49"/>
      <c r="W7" s="7">
        <f>IF(S7=0,0,X12/S7)</f>
        <v>0</v>
      </c>
      <c r="X7" s="47" t="s">
        <v>61</v>
      </c>
      <c r="Y7" s="6">
        <f>Q12/(COUNTIF(K16:K300,"Unique"))</f>
        <v>6</v>
      </c>
      <c r="Z7" s="28"/>
      <c r="AA7" s="28"/>
    </row>
    <row r="8" spans="1:30" x14ac:dyDescent="0.3">
      <c r="B8" s="40" t="s">
        <v>31</v>
      </c>
      <c r="C8" s="4"/>
      <c r="D8" s="41" t="s">
        <v>193</v>
      </c>
      <c r="E8" s="80"/>
      <c r="F8" s="64"/>
      <c r="H8" s="8"/>
      <c r="I8" s="8"/>
      <c r="J8" s="8"/>
      <c r="K8" s="8"/>
      <c r="L8" s="8"/>
      <c r="M8" s="8"/>
      <c r="N8" s="8"/>
      <c r="O8" s="8"/>
      <c r="P8" s="42" t="s">
        <v>62</v>
      </c>
      <c r="Q8" s="43"/>
      <c r="R8" s="44"/>
      <c r="S8" s="45"/>
      <c r="T8" s="47" t="s">
        <v>186</v>
      </c>
      <c r="U8" s="48"/>
      <c r="V8" s="49"/>
      <c r="W8" s="7">
        <f>IF(Y8=0,0,Y8/S8)</f>
        <v>0</v>
      </c>
      <c r="X8" s="47" t="s">
        <v>184</v>
      </c>
      <c r="Y8" s="46"/>
      <c r="Z8" s="29"/>
      <c r="AA8" s="29"/>
    </row>
    <row r="9" spans="1:30" x14ac:dyDescent="0.3">
      <c r="A9" s="1"/>
      <c r="B9" s="1"/>
      <c r="C9" s="9"/>
      <c r="D9" s="9"/>
      <c r="E9" s="9"/>
      <c r="F9" s="9"/>
      <c r="G9" s="9"/>
      <c r="H9" s="3"/>
      <c r="I9" s="3"/>
      <c r="J9" s="3"/>
      <c r="K9" s="3"/>
      <c r="L9" s="3"/>
      <c r="M9" s="1"/>
      <c r="N9" s="1"/>
      <c r="O9" s="1"/>
      <c r="P9" s="1"/>
      <c r="Q9" s="1"/>
      <c r="R9" s="1"/>
      <c r="S9" s="1"/>
      <c r="T9" s="1"/>
      <c r="U9" s="1"/>
      <c r="V9" s="10"/>
      <c r="W9" s="1"/>
      <c r="X9" s="1"/>
      <c r="Y9" s="11"/>
    </row>
    <row r="10" spans="1:30" x14ac:dyDescent="0.3">
      <c r="B10" s="1"/>
      <c r="C10" s="1"/>
      <c r="D10" s="1"/>
      <c r="E10" s="98" t="s">
        <v>63</v>
      </c>
      <c r="F10" s="98"/>
      <c r="G10" s="98"/>
      <c r="H10" s="98"/>
      <c r="I10" s="12"/>
      <c r="J10" s="12"/>
      <c r="K10" s="12"/>
      <c r="L10" s="12"/>
      <c r="M10" s="12" t="s">
        <v>0</v>
      </c>
      <c r="N10" s="104" t="e">
        <f>SUMPRODUCT((E$16:E$19711=M$10)*(N$16:N$19711))</f>
        <v>#VALUE!</v>
      </c>
      <c r="O10" s="104" t="e">
        <f>SUMPRODUCT((E$16:E$19711=M$10)*(O$16:O$19711))</f>
        <v>#VALUE!</v>
      </c>
      <c r="P10" s="104" t="e">
        <f>SUMPRODUCT((E$16:E$19711=M$10)*(P$16:P$19711))</f>
        <v>#VALUE!</v>
      </c>
      <c r="Q10" s="13">
        <f>SUMPRODUCT(($E$16:$E$19711=$M$10)*(Q$16:Q$19711))</f>
        <v>36</v>
      </c>
      <c r="R10" s="14"/>
      <c r="S10" s="13">
        <f>SUMPRODUCT(($E$16:$E$19711=$M$10)*(S$16:S$19711))</f>
        <v>3240</v>
      </c>
      <c r="T10" s="13">
        <f>SUMPRODUCT(($E$16:$E$19711=$M$10)*(T$16:T$19711))</f>
        <v>0</v>
      </c>
      <c r="U10" s="13">
        <f>SUMPRODUCT(($E$16:$E$19711=$M$10)*(U$16:U$19711))</f>
        <v>0</v>
      </c>
      <c r="V10" s="15"/>
      <c r="W10" s="13">
        <f t="shared" ref="W10:AC10" si="0">SUMPRODUCT(($E$16:$E$19711=$M$10)*(W$16:W$19711))</f>
        <v>750</v>
      </c>
      <c r="X10" s="13">
        <f t="shared" si="0"/>
        <v>3990</v>
      </c>
      <c r="Y10" s="13">
        <f t="shared" si="0"/>
        <v>1</v>
      </c>
      <c r="Z10" s="13">
        <f t="shared" si="0"/>
        <v>0</v>
      </c>
      <c r="AA10" s="13">
        <f t="shared" si="0"/>
        <v>0</v>
      </c>
      <c r="AB10" s="13">
        <f t="shared" si="0"/>
        <v>0</v>
      </c>
      <c r="AC10" s="13">
        <f t="shared" si="0"/>
        <v>0</v>
      </c>
    </row>
    <row r="11" spans="1:30" x14ac:dyDescent="0.3">
      <c r="B11" s="16" t="s">
        <v>64</v>
      </c>
      <c r="C11" s="17"/>
      <c r="D11" s="17"/>
      <c r="E11" s="99" t="s">
        <v>32</v>
      </c>
      <c r="F11" s="99"/>
      <c r="G11" s="99"/>
      <c r="H11" s="99"/>
      <c r="I11" s="12"/>
      <c r="J11" s="12"/>
      <c r="K11" s="12"/>
      <c r="L11" s="12"/>
      <c r="M11" s="12" t="s">
        <v>1</v>
      </c>
      <c r="N11" s="105" t="e">
        <f>SUMPRODUCT((E$16:E$19711=M$11)*(N$16:N$19711))</f>
        <v>#VALUE!</v>
      </c>
      <c r="O11" s="105" t="e">
        <f>SUMPRODUCT((E$16:E$19711=M$11)*(O$16:O$19711))</f>
        <v>#VALUE!</v>
      </c>
      <c r="P11" s="105" t="e">
        <f>SUMPRODUCT((E$16:E$19711=M$11)*(P$16:P$19711))</f>
        <v>#VALUE!</v>
      </c>
      <c r="Q11" s="18">
        <f>SUMPRODUCT(($E$16:$E$19711=$M$11)*(Q$16:Q$19711))</f>
        <v>0</v>
      </c>
      <c r="R11" s="19"/>
      <c r="S11" s="18">
        <f>SUMPRODUCT(($E$16:$E$19711=$M$11)*(S$16:S$19711))</f>
        <v>0</v>
      </c>
      <c r="T11" s="18">
        <f>SUMPRODUCT(($E$16:$E$19711=$M$11)*(T$16:T$19711))</f>
        <v>0</v>
      </c>
      <c r="U11" s="18">
        <f>SUMPRODUCT(($E$16:$E$19711=$M$11)*(U$16:U$19711))</f>
        <v>0</v>
      </c>
      <c r="V11" s="20"/>
      <c r="W11" s="18">
        <f>SUMPRODUCT(($E$16:$E$19711=$M$11)*(W$16:W$19711))</f>
        <v>0</v>
      </c>
      <c r="X11" s="18">
        <f>SUMPRODUCT(($E$16:$E$19711=$M$11)*(X$16:X$19711))</f>
        <v>0</v>
      </c>
      <c r="Y11" s="18">
        <f>SUMPRODUCT(($E$16:$E$19711=$M$11)*(Y$16:Y$19711))</f>
        <v>0</v>
      </c>
      <c r="Z11" s="18"/>
      <c r="AA11" s="18"/>
      <c r="AB11" s="13">
        <f>SUMPRODUCT(($E$16:$E$19711=$M$11)*(AB$16:AB$19711))</f>
        <v>0</v>
      </c>
      <c r="AC11" s="18">
        <f>SUMPRODUCT(($E$16:$E$19711=$M$11)*(AC$16:AC$19711))</f>
        <v>0</v>
      </c>
    </row>
    <row r="12" spans="1:30" x14ac:dyDescent="0.3">
      <c r="B12" s="16" t="s">
        <v>65</v>
      </c>
      <c r="C12" s="17"/>
      <c r="D12" s="17"/>
      <c r="E12" s="100" t="s">
        <v>33</v>
      </c>
      <c r="F12" s="100"/>
      <c r="G12" s="100"/>
      <c r="H12" s="100"/>
      <c r="I12" s="21"/>
      <c r="J12" s="21"/>
      <c r="K12" s="21"/>
      <c r="L12" s="21"/>
      <c r="M12" s="21"/>
      <c r="N12" s="22">
        <f>SUM(N16:N18951)</f>
        <v>2</v>
      </c>
      <c r="O12" s="22">
        <f>SUM(O16:O18951)</f>
        <v>0</v>
      </c>
      <c r="P12" s="22">
        <f>SUM(P16:P18951)</f>
        <v>4</v>
      </c>
      <c r="Q12" s="22">
        <f>SUM(Q16:Q18951)</f>
        <v>36</v>
      </c>
      <c r="R12" s="23"/>
      <c r="S12" s="22">
        <f>SUM(S16:S18951)</f>
        <v>3240</v>
      </c>
      <c r="T12" s="22">
        <f>SUM(T16:T18951)</f>
        <v>0</v>
      </c>
      <c r="U12" s="22">
        <f>SUM(U16:U18951)</f>
        <v>0</v>
      </c>
      <c r="V12" s="23"/>
      <c r="W12" s="22">
        <f>SUM(W16:W18951)</f>
        <v>750</v>
      </c>
      <c r="X12" s="22">
        <f>SUM(X16:X18951)</f>
        <v>3990</v>
      </c>
      <c r="Y12" s="22">
        <f>SUM(Y16:Y18951)</f>
        <v>1</v>
      </c>
      <c r="Z12" s="22"/>
      <c r="AA12" s="22"/>
      <c r="AB12" s="22">
        <f>SUM(AB16:AB18951)</f>
        <v>0</v>
      </c>
      <c r="AC12" s="22">
        <f>SUM(AC16:AC18951)</f>
        <v>0</v>
      </c>
    </row>
    <row r="13" spans="1:30" x14ac:dyDescent="0.3">
      <c r="B13" s="16" t="s">
        <v>66</v>
      </c>
      <c r="C13" s="17"/>
      <c r="D13" s="17"/>
      <c r="E13" s="101" t="s">
        <v>34</v>
      </c>
      <c r="F13" s="101"/>
      <c r="G13" s="101"/>
      <c r="H13" s="101"/>
      <c r="I13" s="24"/>
      <c r="J13" s="24"/>
      <c r="K13" s="24"/>
      <c r="L13" s="24"/>
      <c r="M13" s="24"/>
      <c r="N13" s="25">
        <f>SUBTOTAL(9,N16:N18951)</f>
        <v>2</v>
      </c>
      <c r="O13" s="25">
        <f>SUBTOTAL(9,O16:O18951)</f>
        <v>0</v>
      </c>
      <c r="P13" s="25">
        <f>SUBTOTAL(9,P16:P18951)</f>
        <v>4</v>
      </c>
      <c r="Q13" s="25">
        <f>SUBTOTAL(9,Q16:Q18951)</f>
        <v>36</v>
      </c>
      <c r="R13" s="26"/>
      <c r="S13" s="25">
        <f>SUBTOTAL(9,S16:S18951)</f>
        <v>3240</v>
      </c>
      <c r="T13" s="25">
        <f>SUBTOTAL(9,T16:T18951)</f>
        <v>0</v>
      </c>
      <c r="U13" s="25">
        <f>SUBTOTAL(9,U16:U18951)</f>
        <v>0</v>
      </c>
      <c r="V13" s="27"/>
      <c r="W13" s="25">
        <f>SUBTOTAL(9,W16:W18951)</f>
        <v>750</v>
      </c>
      <c r="X13" s="25">
        <f>SUBTOTAL(9,X16:X18951)</f>
        <v>3990</v>
      </c>
      <c r="Y13" s="25">
        <f>SUBTOTAL(9,Y16:Y18951)</f>
        <v>1</v>
      </c>
      <c r="Z13" s="25"/>
      <c r="AA13" s="25"/>
      <c r="AB13" s="25">
        <f>SUBTOTAL(9,AB16:AB18951)</f>
        <v>0</v>
      </c>
      <c r="AC13" s="25">
        <f>SUBTOTAL(9,AC16:AC18951)</f>
        <v>0</v>
      </c>
    </row>
    <row r="14" spans="1:30" ht="14.4" customHeight="1" x14ac:dyDescent="0.3">
      <c r="B14" s="86" t="s">
        <v>190</v>
      </c>
      <c r="C14" s="86" t="s">
        <v>35</v>
      </c>
      <c r="D14" s="86" t="s">
        <v>81</v>
      </c>
      <c r="E14" s="86" t="s">
        <v>36</v>
      </c>
      <c r="F14" s="86" t="s">
        <v>191</v>
      </c>
      <c r="G14" s="88" t="s">
        <v>37</v>
      </c>
      <c r="H14" s="89"/>
      <c r="I14" s="86" t="s">
        <v>76</v>
      </c>
      <c r="J14" s="86" t="s">
        <v>198</v>
      </c>
      <c r="K14" s="86"/>
      <c r="L14" s="84" t="s">
        <v>59</v>
      </c>
      <c r="M14" s="90" t="s">
        <v>40</v>
      </c>
      <c r="N14" s="88" t="s">
        <v>44</v>
      </c>
      <c r="O14" s="94"/>
      <c r="P14" s="89"/>
      <c r="Q14" s="32" t="s">
        <v>45</v>
      </c>
      <c r="R14" s="86" t="s">
        <v>47</v>
      </c>
      <c r="S14" s="86" t="s">
        <v>48</v>
      </c>
      <c r="T14" s="95" t="s">
        <v>49</v>
      </c>
      <c r="U14" s="96"/>
      <c r="V14" s="86" t="s">
        <v>52</v>
      </c>
      <c r="W14" s="86" t="s">
        <v>53</v>
      </c>
      <c r="X14" s="92" t="s">
        <v>54</v>
      </c>
      <c r="Y14" s="84" t="s">
        <v>55</v>
      </c>
      <c r="Z14" s="86" t="s">
        <v>57</v>
      </c>
      <c r="AA14" s="86" t="s">
        <v>58</v>
      </c>
      <c r="AB14" s="86" t="s">
        <v>188</v>
      </c>
      <c r="AC14" s="86" t="s">
        <v>56</v>
      </c>
      <c r="AD14" s="82" t="s">
        <v>72</v>
      </c>
    </row>
    <row r="15" spans="1:30" x14ac:dyDescent="0.3">
      <c r="B15" s="87"/>
      <c r="C15" s="87"/>
      <c r="D15" s="87"/>
      <c r="E15" s="87"/>
      <c r="F15" s="87"/>
      <c r="G15" s="33" t="s">
        <v>39</v>
      </c>
      <c r="H15" s="34" t="s">
        <v>38</v>
      </c>
      <c r="I15" s="87"/>
      <c r="J15" s="87"/>
      <c r="K15" s="87"/>
      <c r="L15" s="85"/>
      <c r="M15" s="91"/>
      <c r="N15" s="35" t="s">
        <v>41</v>
      </c>
      <c r="O15" s="36" t="s">
        <v>42</v>
      </c>
      <c r="P15" s="34" t="s">
        <v>43</v>
      </c>
      <c r="Q15" s="37" t="s">
        <v>46</v>
      </c>
      <c r="R15" s="87"/>
      <c r="S15" s="87"/>
      <c r="T15" s="35" t="s">
        <v>50</v>
      </c>
      <c r="U15" s="38" t="s">
        <v>51</v>
      </c>
      <c r="V15" s="87"/>
      <c r="W15" s="87"/>
      <c r="X15" s="93"/>
      <c r="Y15" s="85"/>
      <c r="Z15" s="87"/>
      <c r="AA15" s="87"/>
      <c r="AB15" s="87"/>
      <c r="AC15" s="87"/>
      <c r="AD15" s="83"/>
    </row>
    <row r="16" spans="1:30" x14ac:dyDescent="0.3">
      <c r="B16" s="63" t="s">
        <v>192</v>
      </c>
      <c r="C16" s="63" t="s">
        <v>200</v>
      </c>
      <c r="D16" s="63" t="str">
        <f>IF(C16=0,"",VLOOKUP(C16,'Données Formation'!B$6:E107,4,FALSE))</f>
        <v>Non obligatoire</v>
      </c>
      <c r="E16" s="63" t="s">
        <v>0</v>
      </c>
      <c r="F16" s="63" t="s">
        <v>203</v>
      </c>
      <c r="G16" s="63">
        <f>IF(H16=0,"",VLOOKUP(H16,'Données salariés'!B$6:G24,3,TRUE))</f>
        <v>6105618</v>
      </c>
      <c r="H16" s="63" t="s">
        <v>213</v>
      </c>
      <c r="I16" s="63" t="str">
        <f>IF(H16=0,"",VLOOKUP(H16,'Données salariés'!B$6:G24,4,TRUE))</f>
        <v>F</v>
      </c>
      <c r="J16" s="63" t="str">
        <f ca="1">IF(H16=0,"",VLOOKUP(H16,'Données salariés'!B$6:G24,6,TRUE))</f>
        <v>&lt; ou = 30 ans</v>
      </c>
      <c r="K16" s="63" t="str">
        <f>IF(H16=0,"",IF(SUMPRODUCT(($H$15:$H15=$H16)*($I$15:$I15=$I16)*($Y$15:$Y15=$Y16) )=0,"Unique","Doublon"))</f>
        <v>Unique</v>
      </c>
      <c r="L16" s="63" t="s">
        <v>202</v>
      </c>
      <c r="M16" s="63"/>
      <c r="N16" s="102">
        <f>IF(H16=0,"",IF(VLOOKUP(H16,'Données salariés'!B$6:H$300,7,TRUE)="Cadres forfait jours",1,""))</f>
        <v>1</v>
      </c>
      <c r="O16" s="102" t="str">
        <f>IF(H16=0,"",IF(VLOOKUP(H16,'Données salariés'!B$6:H$300,7,TRUE)="ETAM",1,""))</f>
        <v/>
      </c>
      <c r="P16" s="102" t="str">
        <f>IF(H16=0,"",IF(VLOOKUP(H16,'Données salariés'!B$6:H$300,7,TRUE)="Ouvriers",1,""))</f>
        <v/>
      </c>
      <c r="Q16" s="63">
        <v>36</v>
      </c>
      <c r="R16" s="63">
        <v>90</v>
      </c>
      <c r="S16" s="63">
        <f>R16*Q16</f>
        <v>3240</v>
      </c>
      <c r="T16" s="63"/>
      <c r="U16" s="63"/>
      <c r="V16" s="63"/>
      <c r="W16" s="63">
        <v>750</v>
      </c>
      <c r="X16" s="63">
        <f>S16+T16+U16+W16</f>
        <v>3990</v>
      </c>
      <c r="Y16" s="65">
        <v>1</v>
      </c>
      <c r="Z16" s="65"/>
      <c r="AA16" s="65"/>
      <c r="AB16" s="65"/>
      <c r="AC16" s="65"/>
      <c r="AD16" s="63"/>
    </row>
    <row r="17" spans="2:30" x14ac:dyDescent="0.3">
      <c r="B17" s="30"/>
      <c r="C17" s="30"/>
      <c r="D17" s="30" t="str">
        <f>IF(C17=0,"",VLOOKUP(C17,'Données Formation'!B$6:E108,4,FALSE))</f>
        <v/>
      </c>
      <c r="E17" s="30" t="s">
        <v>0</v>
      </c>
      <c r="F17" s="30"/>
      <c r="G17" s="30">
        <f>IF(H17=0,"",VLOOKUP(H17,'Données salariés'!B$6:G25,3,TRUE))</f>
        <v>6113103</v>
      </c>
      <c r="H17" s="30" t="s">
        <v>214</v>
      </c>
      <c r="I17" s="30" t="str">
        <f>IF(H17=0,"",VLOOKUP(H17,'Données salariés'!B$6:G25,4,TRUE))</f>
        <v>H</v>
      </c>
      <c r="J17" s="30" t="str">
        <f ca="1">IF(H17=0,"",VLOOKUP(H17,'Données salariés'!B$6:G25,6,TRUE))</f>
        <v>&lt; ou = 30 ans</v>
      </c>
      <c r="K17" s="30" t="str">
        <f>IF(H17=0,"",IF(SUMPRODUCT(($H$15:$H16=$H17)*($I$15:$I16=$I17)*($Y$15:$Y16=$Y17) )=0,"Unique","Doublon"))</f>
        <v>Unique</v>
      </c>
      <c r="L17" s="30"/>
      <c r="M17" s="30"/>
      <c r="N17" s="103">
        <f>IF(H17=0,"",IF(VLOOKUP(H17,'Données salariés'!B$6:H$300,7,TRUE)="Cadres forfait jours",1,""))</f>
        <v>1</v>
      </c>
      <c r="O17" s="103" t="str">
        <f>IF(H17=0,"",IF(VLOOKUP(H17,'Données salariés'!B$6:H$300,7,TRUE)="ETAM",1,""))</f>
        <v/>
      </c>
      <c r="P17" s="103" t="str">
        <f>IF(H17=0,"",IF(VLOOKUP(H17,'Données salariés'!B$6:H$300,7,TRUE)="Ouvriers",1,""))</f>
        <v/>
      </c>
      <c r="Q17" s="30"/>
      <c r="R17" s="30"/>
      <c r="S17" s="30">
        <f t="shared" ref="S17:S80" si="1">R17*Q17</f>
        <v>0</v>
      </c>
      <c r="T17" s="30"/>
      <c r="U17" s="30"/>
      <c r="V17" s="30"/>
      <c r="W17" s="30"/>
      <c r="X17" s="30">
        <f t="shared" ref="X17:X80" si="2">S17+T17+U17+W17</f>
        <v>0</v>
      </c>
      <c r="Y17" s="66"/>
      <c r="Z17" s="66"/>
      <c r="AA17" s="66"/>
      <c r="AB17" s="66"/>
      <c r="AC17" s="66"/>
      <c r="AD17" s="30"/>
    </row>
    <row r="18" spans="2:30" x14ac:dyDescent="0.3">
      <c r="B18" s="30"/>
      <c r="C18" s="30"/>
      <c r="D18" s="30" t="str">
        <f>IF(C18=0,"",VLOOKUP(C18,'Données Formation'!B$6:E109,4,FALSE))</f>
        <v/>
      </c>
      <c r="E18" s="30" t="s">
        <v>1</v>
      </c>
      <c r="F18" s="30"/>
      <c r="G18" s="30">
        <f>IF(H18=0,"",VLOOKUP(H18,'Données salariés'!B$6:G26,3,TRUE))</f>
        <v>6150528</v>
      </c>
      <c r="H18" s="30" t="s">
        <v>219</v>
      </c>
      <c r="I18" s="30" t="str">
        <f>IF(H18=0,"",VLOOKUP(H18,'Données salariés'!B$6:G26,4,TRUE))</f>
        <v>F</v>
      </c>
      <c r="J18" s="30" t="str">
        <f ca="1">IF(H18=0,"",VLOOKUP(H18,'Données salariés'!B$6:G26,6,TRUE))</f>
        <v>Entre 31 et 50 ans</v>
      </c>
      <c r="K18" s="30" t="str">
        <f>IF(H18=0,"",IF(SUMPRODUCT(($H$15:$H17=$H18)*($I$15:$I17=$I18)*($Y$15:$Y17=$Y18) )=0,"Unique","Doublon"))</f>
        <v>Unique</v>
      </c>
      <c r="L18" s="30"/>
      <c r="M18" s="30"/>
      <c r="N18" s="103" t="str">
        <f>IF(H18=0,"",IF(VLOOKUP(H18,'Données salariés'!B$6:H$300,7,TRUE)="Cadres forfait jours",1,""))</f>
        <v/>
      </c>
      <c r="O18" s="103" t="str">
        <f>IF(H18=0,"",IF(VLOOKUP(H18,'Données salariés'!B$6:H$300,7,TRUE)="ETAM",1,""))</f>
        <v/>
      </c>
      <c r="P18" s="103">
        <f>IF(H18=0,"",IF(VLOOKUP(H18,'Données salariés'!B$6:H$300,7,TRUE)="Ouvriers",1,""))</f>
        <v>1</v>
      </c>
      <c r="Q18" s="30"/>
      <c r="R18" s="30"/>
      <c r="S18" s="30">
        <f t="shared" si="1"/>
        <v>0</v>
      </c>
      <c r="T18" s="30"/>
      <c r="U18" s="30"/>
      <c r="V18" s="30"/>
      <c r="W18" s="30"/>
      <c r="X18" s="30">
        <f t="shared" si="2"/>
        <v>0</v>
      </c>
      <c r="Y18" s="66"/>
      <c r="Z18" s="66"/>
      <c r="AA18" s="66"/>
      <c r="AB18" s="66"/>
      <c r="AC18" s="66"/>
      <c r="AD18" s="30"/>
    </row>
    <row r="19" spans="2:30" x14ac:dyDescent="0.3">
      <c r="B19" s="30"/>
      <c r="C19" s="30"/>
      <c r="D19" s="30" t="str">
        <f>IF(C19=0,"",VLOOKUP(C19,'Données Formation'!B$6:E110,4,FALSE))</f>
        <v/>
      </c>
      <c r="E19" s="30" t="s">
        <v>0</v>
      </c>
      <c r="F19" s="30"/>
      <c r="G19" s="30">
        <f>IF(H19=0,"",VLOOKUP(H19,'Données salariés'!B$6:G27,3,TRUE))</f>
        <v>6172983</v>
      </c>
      <c r="H19" s="30" t="s">
        <v>222</v>
      </c>
      <c r="I19" s="30" t="str">
        <f>IF(H19=0,"",VLOOKUP(H19,'Données salariés'!B$6:G27,4,TRUE))</f>
        <v>H</v>
      </c>
      <c r="J19" s="30" t="str">
        <f ca="1">IF(H19=0,"",VLOOKUP(H19,'Données salariés'!B$6:G27,6,TRUE))</f>
        <v>&gt; 50 ans</v>
      </c>
      <c r="K19" s="30" t="str">
        <f>IF(H19=0,"",IF(SUMPRODUCT(($H$15:$H18=$H19)*($I$15:$I18=$I19)*($Y$15:$Y18=$Y19) )=0,"Unique","Doublon"))</f>
        <v>Unique</v>
      </c>
      <c r="L19" s="30"/>
      <c r="M19" s="30"/>
      <c r="N19" s="103" t="str">
        <f>IF(H19=0,"",IF(VLOOKUP(H19,'Données salariés'!B$6:H$300,7,TRUE)="Cadres forfait jours",1,""))</f>
        <v/>
      </c>
      <c r="O19" s="103" t="str">
        <f>IF(H19=0,"",IF(VLOOKUP(H19,'Données salariés'!B$6:H$300,7,TRUE)="ETAM",1,""))</f>
        <v/>
      </c>
      <c r="P19" s="103">
        <f>IF(H19=0,"",IF(VLOOKUP(H19,'Données salariés'!B$6:H$300,7,TRUE)="Ouvriers",1,""))</f>
        <v>1</v>
      </c>
      <c r="Q19" s="30"/>
      <c r="R19" s="30"/>
      <c r="S19" s="30">
        <f t="shared" si="1"/>
        <v>0</v>
      </c>
      <c r="T19" s="30"/>
      <c r="U19" s="30"/>
      <c r="V19" s="30"/>
      <c r="W19" s="30"/>
      <c r="X19" s="30">
        <f t="shared" si="2"/>
        <v>0</v>
      </c>
      <c r="Y19" s="66"/>
      <c r="Z19" s="66"/>
      <c r="AA19" s="66"/>
      <c r="AB19" s="66"/>
      <c r="AC19" s="66"/>
      <c r="AD19" s="30"/>
    </row>
    <row r="20" spans="2:30" x14ac:dyDescent="0.3">
      <c r="B20" s="30"/>
      <c r="C20" s="30"/>
      <c r="D20" s="30" t="str">
        <f>IF(C20=0,"",VLOOKUP(C20,'Données Formation'!B$6:E111,4,FALSE))</f>
        <v/>
      </c>
      <c r="E20" s="30" t="s">
        <v>1</v>
      </c>
      <c r="F20" s="30"/>
      <c r="G20" s="30">
        <f>IF(H20=0,"",VLOOKUP(H20,'Données salariés'!B$6:G28,3,TRUE))</f>
        <v>6075678</v>
      </c>
      <c r="H20" s="30" t="s">
        <v>209</v>
      </c>
      <c r="I20" s="30" t="str">
        <f>IF(H20=0,"",VLOOKUP(H20,'Données salariés'!B$6:G28,4,TRUE))</f>
        <v>H</v>
      </c>
      <c r="J20" s="30" t="str">
        <f ca="1">IF(H20=0,"",VLOOKUP(H20,'Données salariés'!B$6:G28,6,TRUE))</f>
        <v>Entre 31 et 50 ans</v>
      </c>
      <c r="K20" s="30" t="str">
        <f>IF(H20=0,"",IF(SUMPRODUCT(($H$15:$H19=$H20)*($I$15:$I19=$I20)*($Y$15:$Y19=$Y20) )=0,"Unique","Doublon"))</f>
        <v>Unique</v>
      </c>
      <c r="L20" s="30"/>
      <c r="M20" s="30"/>
      <c r="N20" s="103" t="str">
        <f>IF(H20=0,"",IF(VLOOKUP(H20,'Données salariés'!B$6:H$300,7,TRUE)="Cadres forfait jours",1,""))</f>
        <v/>
      </c>
      <c r="O20" s="103" t="str">
        <f>IF(H20=0,"",IF(VLOOKUP(H20,'Données salariés'!B$6:H$300,7,TRUE)="ETAM",1,""))</f>
        <v/>
      </c>
      <c r="P20" s="103">
        <f>IF(H20=0,"",IF(VLOOKUP(H20,'Données salariés'!B$6:H$300,7,TRUE)="Ouvriers",1,""))</f>
        <v>1</v>
      </c>
      <c r="Q20" s="30"/>
      <c r="R20" s="30"/>
      <c r="S20" s="30">
        <f t="shared" si="1"/>
        <v>0</v>
      </c>
      <c r="T20" s="30"/>
      <c r="U20" s="30"/>
      <c r="V20" s="30"/>
      <c r="W20" s="30"/>
      <c r="X20" s="30">
        <f t="shared" si="2"/>
        <v>0</v>
      </c>
      <c r="Y20" s="66"/>
      <c r="Z20" s="66"/>
      <c r="AA20" s="66"/>
      <c r="AB20" s="66"/>
      <c r="AC20" s="66"/>
      <c r="AD20" s="30"/>
    </row>
    <row r="21" spans="2:30" x14ac:dyDescent="0.3">
      <c r="B21" s="30"/>
      <c r="C21" s="30"/>
      <c r="D21" s="30" t="str">
        <f>IF(C21=0,"",VLOOKUP(C21,'Données Formation'!B$6:E112,4,FALSE))</f>
        <v/>
      </c>
      <c r="E21" s="30"/>
      <c r="F21" s="30"/>
      <c r="G21" s="30">
        <f>IF(H21=0,"",VLOOKUP(H21,'Données salariés'!B$6:G29,3,TRUE))</f>
        <v>6158013</v>
      </c>
      <c r="H21" s="30" t="s">
        <v>220</v>
      </c>
      <c r="I21" s="30" t="str">
        <f>IF(H21=0,"",VLOOKUP(H21,'Données salariés'!B$6:G29,4,TRUE))</f>
        <v>H</v>
      </c>
      <c r="J21" s="30" t="str">
        <f ca="1">IF(H21=0,"",VLOOKUP(H21,'Données salariés'!B$6:G29,6,TRUE))</f>
        <v>Entre 31 et 50 ans</v>
      </c>
      <c r="K21" s="30" t="str">
        <f>IF(H21=0,"",IF(SUMPRODUCT(($H$15:$H20=$H21)*($I$15:$I20=$I21)*($Y$15:$Y20=$Y21) )=0,"Unique","Doublon"))</f>
        <v>Unique</v>
      </c>
      <c r="L21" s="30"/>
      <c r="M21" s="30"/>
      <c r="N21" s="103" t="str">
        <f>IF(H21=0,"",IF(VLOOKUP(H21,'Données salariés'!B$6:H$300,7,TRUE)="Cadres forfait jours",1,""))</f>
        <v/>
      </c>
      <c r="O21" s="103" t="str">
        <f>IF(H21=0,"",IF(VLOOKUP(H21,'Données salariés'!B$6:H$300,7,TRUE)="ETAM",1,""))</f>
        <v/>
      </c>
      <c r="P21" s="103">
        <f>IF(H21=0,"",IF(VLOOKUP(H21,'Données salariés'!B$6:H$300,7,TRUE)="Ouvriers",1,""))</f>
        <v>1</v>
      </c>
      <c r="Q21" s="30"/>
      <c r="R21" s="30"/>
      <c r="S21" s="30">
        <f t="shared" si="1"/>
        <v>0</v>
      </c>
      <c r="T21" s="30"/>
      <c r="U21" s="30"/>
      <c r="V21" s="30"/>
      <c r="W21" s="30"/>
      <c r="X21" s="30">
        <f t="shared" si="2"/>
        <v>0</v>
      </c>
      <c r="Y21" s="66"/>
      <c r="Z21" s="66"/>
      <c r="AA21" s="66"/>
      <c r="AB21" s="66"/>
      <c r="AC21" s="66"/>
      <c r="AD21" s="30"/>
    </row>
    <row r="22" spans="2:30" x14ac:dyDescent="0.3">
      <c r="B22" s="30"/>
      <c r="C22" s="30"/>
      <c r="D22" s="30" t="str">
        <f>IF(C22=0,"",VLOOKUP(C22,'Données Formation'!B$6:E113,4,FALSE))</f>
        <v/>
      </c>
      <c r="E22" s="30"/>
      <c r="F22" s="30"/>
      <c r="G22" s="30" t="str">
        <f>IF(H22=0,"",VLOOKUP(H22,'Données salariés'!B$6:G30,3,TRUE))</f>
        <v/>
      </c>
      <c r="H22" s="30"/>
      <c r="I22" s="30" t="str">
        <f>IF(H22=0,"",VLOOKUP(H22,'Données salariés'!B$6:G30,4,TRUE))</f>
        <v/>
      </c>
      <c r="J22" s="30" t="str">
        <f>IF(H22=0,"",VLOOKUP(H22,'Données salariés'!B$6:G30,6,TRUE))</f>
        <v/>
      </c>
      <c r="K22" s="30" t="str">
        <f>IF(H22=0,"",IF(SUMPRODUCT(($H$15:$H21=$H22)*($I$15:$I21=$I22)*($Y$15:$Y21=$Y22) )=0,"Unique","Doublon"))</f>
        <v/>
      </c>
      <c r="L22" s="30"/>
      <c r="M22" s="30"/>
      <c r="N22" s="30" t="str">
        <f>IF(H22=0,"",IF(VLOOKUP(H22,'Données salariés'!B$6:H$300,7,TRUE)="Cadres forfait jours",1,""))</f>
        <v/>
      </c>
      <c r="O22" s="30" t="str">
        <f>IF(H22=0,"",IF(VLOOKUP(H22,'Données salariés'!B$6:H$300,7,TRUE)="ETAM",1,""))</f>
        <v/>
      </c>
      <c r="P22" s="30" t="str">
        <f>IF(H22=0,"",IF(VLOOKUP(H22,'Données salariés'!B$6:H$300,7,TRUE)="Ouvriers",1,""))</f>
        <v/>
      </c>
      <c r="Q22" s="30"/>
      <c r="R22" s="30"/>
      <c r="S22" s="30">
        <f t="shared" si="1"/>
        <v>0</v>
      </c>
      <c r="T22" s="30"/>
      <c r="U22" s="30"/>
      <c r="V22" s="30"/>
      <c r="W22" s="30"/>
      <c r="X22" s="30">
        <f t="shared" si="2"/>
        <v>0</v>
      </c>
      <c r="Y22" s="66"/>
      <c r="Z22" s="66"/>
      <c r="AA22" s="66"/>
      <c r="AB22" s="66"/>
      <c r="AC22" s="66"/>
      <c r="AD22" s="30"/>
    </row>
    <row r="23" spans="2:30" x14ac:dyDescent="0.3">
      <c r="B23" s="30"/>
      <c r="C23" s="30"/>
      <c r="D23" s="30" t="str">
        <f>IF(C23=0,"",VLOOKUP(C23,'Données Formation'!B$6:E114,4,FALSE))</f>
        <v/>
      </c>
      <c r="E23" s="30"/>
      <c r="F23" s="30"/>
      <c r="G23" s="30" t="str">
        <f>IF(H23=0,"",VLOOKUP(H23,'Données salariés'!B$6:G31,3,TRUE))</f>
        <v/>
      </c>
      <c r="H23" s="30"/>
      <c r="I23" s="30" t="str">
        <f>IF(H23=0,"",VLOOKUP(H23,'Données salariés'!B$6:G31,4,TRUE))</f>
        <v/>
      </c>
      <c r="J23" s="30" t="str">
        <f>IF(H23=0,"",VLOOKUP(H23,'Données salariés'!B$6:G31,6,TRUE))</f>
        <v/>
      </c>
      <c r="K23" s="30" t="str">
        <f>IF(H23=0,"",IF(SUMPRODUCT(($H$15:$H22=$H23)*($I$15:$I22=$I23)*($Y$15:$Y22=$Y23) )=0,"Unique","Doublon"))</f>
        <v/>
      </c>
      <c r="L23" s="30"/>
      <c r="M23" s="30"/>
      <c r="N23" s="30" t="str">
        <f>IF(H23=0,"",IF(VLOOKUP(H23,'Données salariés'!B$6:H$300,7,TRUE)="Cadres forfait jours",1,""))</f>
        <v/>
      </c>
      <c r="O23" s="30" t="str">
        <f>IF(H23=0,"",IF(VLOOKUP(H23,'Données salariés'!B$6:H$300,7,TRUE)="ETAM",1,""))</f>
        <v/>
      </c>
      <c r="P23" s="30" t="str">
        <f>IF(H23=0,"",IF(VLOOKUP(H23,'Données salariés'!B$6:H$300,7,TRUE)="Ouvriers",1,""))</f>
        <v/>
      </c>
      <c r="Q23" s="30"/>
      <c r="R23" s="30"/>
      <c r="S23" s="30">
        <f t="shared" si="1"/>
        <v>0</v>
      </c>
      <c r="T23" s="30"/>
      <c r="U23" s="30"/>
      <c r="V23" s="30"/>
      <c r="W23" s="30"/>
      <c r="X23" s="30">
        <f t="shared" si="2"/>
        <v>0</v>
      </c>
      <c r="Y23" s="66"/>
      <c r="Z23" s="66"/>
      <c r="AA23" s="66"/>
      <c r="AB23" s="66"/>
      <c r="AC23" s="66"/>
      <c r="AD23" s="30"/>
    </row>
    <row r="24" spans="2:30" x14ac:dyDescent="0.3">
      <c r="B24" s="30"/>
      <c r="C24" s="30"/>
      <c r="D24" s="30" t="str">
        <f>IF(C24=0,"",VLOOKUP(C24,'Données Formation'!B$6:E115,4,FALSE))</f>
        <v/>
      </c>
      <c r="E24" s="30"/>
      <c r="F24" s="30"/>
      <c r="G24" s="30" t="str">
        <f>IF(H24=0,"",VLOOKUP(H24,'Données salariés'!B$6:G32,3,TRUE))</f>
        <v/>
      </c>
      <c r="H24" s="30"/>
      <c r="I24" s="30" t="str">
        <f>IF(H24=0,"",VLOOKUP(H24,'Données salariés'!B$6:G32,4,TRUE))</f>
        <v/>
      </c>
      <c r="J24" s="30" t="str">
        <f>IF(H24=0,"",VLOOKUP(H24,'Données salariés'!B$6:G32,6,TRUE))</f>
        <v/>
      </c>
      <c r="K24" s="30" t="str">
        <f>IF(H24=0,"",IF(SUMPRODUCT(($H$15:$H23=$H24)*($I$15:$I23=$I24)*($Y$15:$Y23=$Y24) )=0,"Unique","Doublon"))</f>
        <v/>
      </c>
      <c r="L24" s="30"/>
      <c r="M24" s="30"/>
      <c r="N24" s="30" t="str">
        <f>IF(H24=0,"",IF(VLOOKUP(H24,'Données salariés'!B$6:H$300,7,TRUE)="Cadres forfait jours",1,""))</f>
        <v/>
      </c>
      <c r="O24" s="30" t="str">
        <f>IF(H24=0,"",IF(VLOOKUP(H24,'Données salariés'!B$6:H$300,7,TRUE)="ETAM",1,""))</f>
        <v/>
      </c>
      <c r="P24" s="30" t="str">
        <f>IF(H24=0,"",IF(VLOOKUP(H24,'Données salariés'!B$6:H$300,7,TRUE)="Ouvriers",1,""))</f>
        <v/>
      </c>
      <c r="Q24" s="30"/>
      <c r="R24" s="30"/>
      <c r="S24" s="30">
        <f t="shared" si="1"/>
        <v>0</v>
      </c>
      <c r="T24" s="30"/>
      <c r="U24" s="30"/>
      <c r="V24" s="30"/>
      <c r="W24" s="30"/>
      <c r="X24" s="30">
        <f t="shared" si="2"/>
        <v>0</v>
      </c>
      <c r="Y24" s="66"/>
      <c r="Z24" s="66"/>
      <c r="AA24" s="66"/>
      <c r="AB24" s="66"/>
      <c r="AC24" s="66"/>
      <c r="AD24" s="30"/>
    </row>
    <row r="25" spans="2:30" x14ac:dyDescent="0.3">
      <c r="B25" s="30"/>
      <c r="C25" s="30"/>
      <c r="D25" s="30" t="str">
        <f>IF(C25=0,"",VLOOKUP(C25,'Données Formation'!B$6:E116,4,FALSE))</f>
        <v/>
      </c>
      <c r="E25" s="30"/>
      <c r="F25" s="30"/>
      <c r="G25" s="30" t="str">
        <f>IF(H25=0,"",VLOOKUP(H25,'Données salariés'!B$6:G33,3,TRUE))</f>
        <v/>
      </c>
      <c r="H25" s="30"/>
      <c r="I25" s="30" t="str">
        <f>IF(H25=0,"",VLOOKUP(H25,'Données salariés'!B$6:G33,4,TRUE))</f>
        <v/>
      </c>
      <c r="J25" s="30" t="str">
        <f>IF(H25=0,"",VLOOKUP(H25,'Données salariés'!B$6:G33,6,TRUE))</f>
        <v/>
      </c>
      <c r="K25" s="30" t="str">
        <f>IF(H25=0,"",IF(SUMPRODUCT(($H$15:$H24=$H25)*($I$15:$I24=$I25)*($Y$15:$Y24=$Y25) )=0,"Unique","Doublon"))</f>
        <v/>
      </c>
      <c r="L25" s="30"/>
      <c r="M25" s="30"/>
      <c r="N25" s="30" t="str">
        <f>IF(H25=0,"",IF(VLOOKUP(H25,'Données salariés'!B$6:H$300,7,TRUE)="Cadres forfait jours",1,""))</f>
        <v/>
      </c>
      <c r="O25" s="30" t="str">
        <f>IF(H25=0,"",IF(VLOOKUP(H25,'Données salariés'!B$6:H$300,7,TRUE)="ETAM",1,""))</f>
        <v/>
      </c>
      <c r="P25" s="30" t="str">
        <f>IF(H25=0,"",IF(VLOOKUP(H25,'Données salariés'!B$6:H$300,7,TRUE)="Ouvriers",1,""))</f>
        <v/>
      </c>
      <c r="Q25" s="30"/>
      <c r="R25" s="30"/>
      <c r="S25" s="30">
        <f t="shared" si="1"/>
        <v>0</v>
      </c>
      <c r="T25" s="30"/>
      <c r="U25" s="30"/>
      <c r="V25" s="30"/>
      <c r="W25" s="30"/>
      <c r="X25" s="30">
        <f t="shared" si="2"/>
        <v>0</v>
      </c>
      <c r="Y25" s="66"/>
      <c r="Z25" s="66"/>
      <c r="AA25" s="66"/>
      <c r="AB25" s="66"/>
      <c r="AC25" s="66"/>
      <c r="AD25" s="30"/>
    </row>
    <row r="26" spans="2:30" x14ac:dyDescent="0.3">
      <c r="B26" s="30"/>
      <c r="C26" s="30"/>
      <c r="D26" s="30" t="str">
        <f>IF(C26=0,"",VLOOKUP(C26,'Données Formation'!B$6:E117,4,FALSE))</f>
        <v/>
      </c>
      <c r="E26" s="30"/>
      <c r="F26" s="30"/>
      <c r="G26" s="30" t="str">
        <f>IF(H26=0,"",VLOOKUP(H26,'Données salariés'!B$6:G34,3,TRUE))</f>
        <v/>
      </c>
      <c r="H26" s="30"/>
      <c r="I26" s="30" t="str">
        <f>IF(H26=0,"",VLOOKUP(H26,'Données salariés'!B$6:G34,4,TRUE))</f>
        <v/>
      </c>
      <c r="J26" s="30" t="str">
        <f>IF(H26=0,"",VLOOKUP(H26,'Données salariés'!B$6:G34,6,TRUE))</f>
        <v/>
      </c>
      <c r="K26" s="30" t="str">
        <f>IF(H26=0,"",IF(SUMPRODUCT(($H$15:$H25=$H26)*($I$15:$I25=$I26)*($Y$15:$Y25=$Y26) )=0,"Unique","Doublon"))</f>
        <v/>
      </c>
      <c r="L26" s="30"/>
      <c r="M26" s="30"/>
      <c r="N26" s="30" t="str">
        <f>IF(H26=0,"",IF(VLOOKUP(H26,'Données salariés'!B$6:H$300,7,TRUE)="Cadres forfait jours",1,""))</f>
        <v/>
      </c>
      <c r="O26" s="30" t="str">
        <f>IF(H26=0,"",IF(VLOOKUP(H26,'Données salariés'!B$6:H$300,7,TRUE)="ETAM",1,""))</f>
        <v/>
      </c>
      <c r="P26" s="30" t="str">
        <f>IF(H26=0,"",IF(VLOOKUP(H26,'Données salariés'!B$6:H$300,7,TRUE)="Ouvriers",1,""))</f>
        <v/>
      </c>
      <c r="Q26" s="30"/>
      <c r="R26" s="30"/>
      <c r="S26" s="30">
        <f t="shared" si="1"/>
        <v>0</v>
      </c>
      <c r="T26" s="30"/>
      <c r="U26" s="30"/>
      <c r="V26" s="30"/>
      <c r="W26" s="30"/>
      <c r="X26" s="30">
        <f t="shared" si="2"/>
        <v>0</v>
      </c>
      <c r="Y26" s="66"/>
      <c r="Z26" s="66"/>
      <c r="AA26" s="66"/>
      <c r="AB26" s="66"/>
      <c r="AC26" s="66"/>
      <c r="AD26" s="30"/>
    </row>
    <row r="27" spans="2:30" x14ac:dyDescent="0.3">
      <c r="B27" s="30"/>
      <c r="C27" s="30"/>
      <c r="D27" s="30" t="str">
        <f>IF(C27=0,"",VLOOKUP(C27,'Données Formation'!B$6:E118,4,FALSE))</f>
        <v/>
      </c>
      <c r="E27" s="30"/>
      <c r="F27" s="30"/>
      <c r="G27" s="30" t="str">
        <f>IF(H27=0,"",VLOOKUP(H27,'Données salariés'!B$6:G35,3,TRUE))</f>
        <v/>
      </c>
      <c r="H27" s="30"/>
      <c r="I27" s="30" t="str">
        <f>IF(H27=0,"",VLOOKUP(H27,'Données salariés'!B$6:G35,4,TRUE))</f>
        <v/>
      </c>
      <c r="J27" s="30" t="str">
        <f>IF(H27=0,"",VLOOKUP(H27,'Données salariés'!B$6:G35,6,TRUE))</f>
        <v/>
      </c>
      <c r="K27" s="30" t="str">
        <f>IF(H27=0,"",IF(SUMPRODUCT(($H$15:$H26=$H27)*($I$15:$I26=$I27)*($Y$15:$Y26=$Y27) )=0,"Unique","Doublon"))</f>
        <v/>
      </c>
      <c r="L27" s="30"/>
      <c r="M27" s="30"/>
      <c r="N27" s="30" t="str">
        <f>IF(H27=0,"",IF(VLOOKUP(H27,'Données salariés'!B$6:H$300,7,TRUE)="Cadres forfait jours",1,""))</f>
        <v/>
      </c>
      <c r="O27" s="30" t="str">
        <f>IF(H27=0,"",IF(VLOOKUP(H27,'Données salariés'!B$6:H$300,7,TRUE)="ETAM",1,""))</f>
        <v/>
      </c>
      <c r="P27" s="30" t="str">
        <f>IF(H27=0,"",IF(VLOOKUP(H27,'Données salariés'!B$6:H$300,7,TRUE)="Ouvriers",1,""))</f>
        <v/>
      </c>
      <c r="Q27" s="30"/>
      <c r="R27" s="30"/>
      <c r="S27" s="30">
        <f t="shared" si="1"/>
        <v>0</v>
      </c>
      <c r="T27" s="30"/>
      <c r="U27" s="30"/>
      <c r="V27" s="30"/>
      <c r="W27" s="30"/>
      <c r="X27" s="30">
        <f t="shared" si="2"/>
        <v>0</v>
      </c>
      <c r="Y27" s="66"/>
      <c r="Z27" s="66"/>
      <c r="AA27" s="66"/>
      <c r="AB27" s="66"/>
      <c r="AC27" s="66"/>
      <c r="AD27" s="30"/>
    </row>
    <row r="28" spans="2:30" x14ac:dyDescent="0.3">
      <c r="B28" s="30"/>
      <c r="C28" s="30"/>
      <c r="D28" s="30" t="str">
        <f>IF(C28=0,"",VLOOKUP(C28,'Données Formation'!B$6:E119,4,FALSE))</f>
        <v/>
      </c>
      <c r="E28" s="30"/>
      <c r="F28" s="30"/>
      <c r="G28" s="30" t="str">
        <f>IF(H28=0,"",VLOOKUP(H28,'Données salariés'!B$6:G36,3,TRUE))</f>
        <v/>
      </c>
      <c r="H28" s="30"/>
      <c r="I28" s="30" t="str">
        <f>IF(H28=0,"",VLOOKUP(H28,'Données salariés'!B$6:G36,4,TRUE))</f>
        <v/>
      </c>
      <c r="J28" s="30" t="str">
        <f>IF(H28=0,"",VLOOKUP(H28,'Données salariés'!B$6:G36,6,TRUE))</f>
        <v/>
      </c>
      <c r="K28" s="30" t="str">
        <f>IF(H28=0,"",IF(SUMPRODUCT(($H$15:$H27=$H28)*($I$15:$I27=$I28)*($Y$15:$Y27=$Y28) )=0,"Unique","Doublon"))</f>
        <v/>
      </c>
      <c r="L28" s="30"/>
      <c r="M28" s="30"/>
      <c r="N28" s="30" t="str">
        <f>IF(H28=0,"",IF(VLOOKUP(H28,'Données salariés'!B$6:H$300,7,TRUE)="Cadres forfait jours",1,""))</f>
        <v/>
      </c>
      <c r="O28" s="30" t="str">
        <f>IF(H28=0,"",IF(VLOOKUP(H28,'Données salariés'!B$6:H$300,7,TRUE)="ETAM",1,""))</f>
        <v/>
      </c>
      <c r="P28" s="30" t="str">
        <f>IF(H28=0,"",IF(VLOOKUP(H28,'Données salariés'!B$6:H$300,7,TRUE)="Ouvriers",1,""))</f>
        <v/>
      </c>
      <c r="Q28" s="30"/>
      <c r="R28" s="30"/>
      <c r="S28" s="30">
        <f t="shared" si="1"/>
        <v>0</v>
      </c>
      <c r="T28" s="30"/>
      <c r="U28" s="30"/>
      <c r="V28" s="30"/>
      <c r="W28" s="30"/>
      <c r="X28" s="30">
        <f t="shared" si="2"/>
        <v>0</v>
      </c>
      <c r="Y28" s="66"/>
      <c r="Z28" s="66"/>
      <c r="AA28" s="66"/>
      <c r="AB28" s="66"/>
      <c r="AC28" s="66"/>
      <c r="AD28" s="30"/>
    </row>
    <row r="29" spans="2:30" x14ac:dyDescent="0.3">
      <c r="B29" s="30"/>
      <c r="C29" s="30"/>
      <c r="D29" s="30" t="str">
        <f>IF(C29=0,"",VLOOKUP(C29,'Données Formation'!B$6:E120,4,FALSE))</f>
        <v/>
      </c>
      <c r="E29" s="30"/>
      <c r="F29" s="30"/>
      <c r="G29" s="30" t="str">
        <f>IF(H29=0,"",VLOOKUP(H29,'Données salariés'!B$6:G37,3,TRUE))</f>
        <v/>
      </c>
      <c r="H29" s="30"/>
      <c r="I29" s="30" t="str">
        <f>IF(H29=0,"",VLOOKUP(H29,'Données salariés'!B$6:G37,4,TRUE))</f>
        <v/>
      </c>
      <c r="J29" s="30" t="str">
        <f>IF(H29=0,"",VLOOKUP(H29,'Données salariés'!B$6:G37,6,TRUE))</f>
        <v/>
      </c>
      <c r="K29" s="30" t="str">
        <f>IF(H29=0,"",IF(SUMPRODUCT(($H$15:$H28=$H29)*($I$15:$I28=$I29)*($Y$15:$Y28=$Y29) )=0,"Unique","Doublon"))</f>
        <v/>
      </c>
      <c r="L29" s="30"/>
      <c r="M29" s="30"/>
      <c r="N29" s="30" t="str">
        <f>IF(H29=0,"",IF(VLOOKUP(H29,'Données salariés'!B$6:H$300,7,TRUE)="Cadres forfait jours",1,""))</f>
        <v/>
      </c>
      <c r="O29" s="30" t="str">
        <f>IF(H29=0,"",IF(VLOOKUP(H29,'Données salariés'!B$6:H$300,7,TRUE)="ETAM",1,""))</f>
        <v/>
      </c>
      <c r="P29" s="30" t="str">
        <f>IF(H29=0,"",IF(VLOOKUP(H29,'Données salariés'!B$6:H$300,7,TRUE)="Ouvriers",1,""))</f>
        <v/>
      </c>
      <c r="Q29" s="30"/>
      <c r="R29" s="30"/>
      <c r="S29" s="30">
        <f t="shared" si="1"/>
        <v>0</v>
      </c>
      <c r="T29" s="30"/>
      <c r="U29" s="30"/>
      <c r="V29" s="30"/>
      <c r="W29" s="30"/>
      <c r="X29" s="30">
        <f t="shared" si="2"/>
        <v>0</v>
      </c>
      <c r="Y29" s="66"/>
      <c r="Z29" s="66"/>
      <c r="AA29" s="66"/>
      <c r="AB29" s="66"/>
      <c r="AC29" s="66"/>
      <c r="AD29" s="30"/>
    </row>
    <row r="30" spans="2:30" x14ac:dyDescent="0.3">
      <c r="B30" s="30"/>
      <c r="C30" s="30"/>
      <c r="D30" s="30" t="str">
        <f>IF(C30=0,"",VLOOKUP(C30,'Données Formation'!B$6:E121,4,FALSE))</f>
        <v/>
      </c>
      <c r="E30" s="30"/>
      <c r="F30" s="30"/>
      <c r="G30" s="30" t="str">
        <f>IF(H30=0,"",VLOOKUP(H30,'Données salariés'!B$6:G38,3,TRUE))</f>
        <v/>
      </c>
      <c r="H30" s="30"/>
      <c r="I30" s="30" t="str">
        <f>IF(H30=0,"",VLOOKUP(H30,'Données salariés'!B$6:G38,4,TRUE))</f>
        <v/>
      </c>
      <c r="J30" s="30" t="str">
        <f>IF(H30=0,"",VLOOKUP(H30,'Données salariés'!B$6:G38,6,TRUE))</f>
        <v/>
      </c>
      <c r="K30" s="30" t="str">
        <f>IF(H30=0,"",IF(SUMPRODUCT(($H$15:$H29=$H30)*($I$15:$I29=$I30)*($Y$15:$Y29=$Y30) )=0,"Unique","Doublon"))</f>
        <v/>
      </c>
      <c r="L30" s="30"/>
      <c r="M30" s="30"/>
      <c r="N30" s="30" t="str">
        <f>IF(H30=0,"",IF(VLOOKUP(H30,'Données salariés'!B$6:H$300,7,TRUE)="Cadres forfait jours",1,""))</f>
        <v/>
      </c>
      <c r="O30" s="30" t="str">
        <f>IF(H30=0,"",IF(VLOOKUP(H30,'Données salariés'!B$6:H$300,7,TRUE)="ETAM",1,""))</f>
        <v/>
      </c>
      <c r="P30" s="30" t="str">
        <f>IF(H30=0,"",IF(VLOOKUP(H30,'Données salariés'!B$6:H$300,7,TRUE)="Ouvriers",1,""))</f>
        <v/>
      </c>
      <c r="Q30" s="30"/>
      <c r="R30" s="30"/>
      <c r="S30" s="30">
        <f t="shared" si="1"/>
        <v>0</v>
      </c>
      <c r="T30" s="30"/>
      <c r="U30" s="30"/>
      <c r="V30" s="30"/>
      <c r="W30" s="30"/>
      <c r="X30" s="30">
        <f t="shared" si="2"/>
        <v>0</v>
      </c>
      <c r="Y30" s="66"/>
      <c r="Z30" s="66"/>
      <c r="AA30" s="66"/>
      <c r="AB30" s="66"/>
      <c r="AC30" s="66"/>
      <c r="AD30" s="30"/>
    </row>
    <row r="31" spans="2:30" x14ac:dyDescent="0.3">
      <c r="B31" s="30"/>
      <c r="C31" s="30"/>
      <c r="D31" s="30" t="str">
        <f>IF(C31=0,"",VLOOKUP(C31,'Données Formation'!B$6:E122,4,FALSE))</f>
        <v/>
      </c>
      <c r="E31" s="30"/>
      <c r="F31" s="30"/>
      <c r="G31" s="30" t="str">
        <f>IF(H31=0,"",VLOOKUP(H31,'Données salariés'!B$6:G39,3,TRUE))</f>
        <v/>
      </c>
      <c r="H31" s="30"/>
      <c r="I31" s="30" t="str">
        <f>IF(H31=0,"",VLOOKUP(H31,'Données salariés'!B$6:G39,4,TRUE))</f>
        <v/>
      </c>
      <c r="J31" s="30" t="str">
        <f>IF(H31=0,"",VLOOKUP(H31,'Données salariés'!B$6:G39,6,TRUE))</f>
        <v/>
      </c>
      <c r="K31" s="30" t="str">
        <f>IF(H31=0,"",IF(SUMPRODUCT(($H$15:$H30=$H31)*($I$15:$I30=$I31)*($Y$15:$Y30=$Y31) )=0,"Unique","Doublon"))</f>
        <v/>
      </c>
      <c r="L31" s="30"/>
      <c r="M31" s="30"/>
      <c r="N31" s="30" t="str">
        <f>IF(H31=0,"",IF(VLOOKUP(H31,'Données salariés'!B$6:H$300,7,TRUE)="Cadres forfait jours",1,""))</f>
        <v/>
      </c>
      <c r="O31" s="30" t="str">
        <f>IF(H31=0,"",IF(VLOOKUP(H31,'Données salariés'!B$6:H$300,7,TRUE)="ETAM",1,""))</f>
        <v/>
      </c>
      <c r="P31" s="30" t="str">
        <f>IF(H31=0,"",IF(VLOOKUP(H31,'Données salariés'!B$6:H$300,7,TRUE)="Ouvriers",1,""))</f>
        <v/>
      </c>
      <c r="Q31" s="30"/>
      <c r="R31" s="30"/>
      <c r="S31" s="30">
        <f t="shared" si="1"/>
        <v>0</v>
      </c>
      <c r="T31" s="30"/>
      <c r="U31" s="30"/>
      <c r="V31" s="30"/>
      <c r="W31" s="30"/>
      <c r="X31" s="30">
        <f t="shared" si="2"/>
        <v>0</v>
      </c>
      <c r="Y31" s="66"/>
      <c r="Z31" s="66"/>
      <c r="AA31" s="66"/>
      <c r="AB31" s="66"/>
      <c r="AC31" s="66"/>
      <c r="AD31" s="30"/>
    </row>
    <row r="32" spans="2:30" x14ac:dyDescent="0.3">
      <c r="B32" s="30"/>
      <c r="C32" s="30"/>
      <c r="D32" s="30" t="str">
        <f>IF(C32=0,"",VLOOKUP(C32,'Données Formation'!B$6:E123,4,FALSE))</f>
        <v/>
      </c>
      <c r="E32" s="30"/>
      <c r="F32" s="30"/>
      <c r="G32" s="30" t="str">
        <f>IF(H32=0,"",VLOOKUP(H32,'Données salariés'!B$6:G40,3,TRUE))</f>
        <v/>
      </c>
      <c r="H32" s="30"/>
      <c r="I32" s="30" t="str">
        <f>IF(H32=0,"",VLOOKUP(H32,'Données salariés'!B$6:G40,4,TRUE))</f>
        <v/>
      </c>
      <c r="J32" s="30" t="str">
        <f>IF(H32=0,"",VLOOKUP(H32,'Données salariés'!B$6:G40,6,TRUE))</f>
        <v/>
      </c>
      <c r="K32" s="30" t="str">
        <f>IF(H32=0,"",IF(SUMPRODUCT(($H$15:$H31=$H32)*($I$15:$I31=$I32)*($Y$15:$Y31=$Y32) )=0,"Unique","Doublon"))</f>
        <v/>
      </c>
      <c r="L32" s="30"/>
      <c r="M32" s="30"/>
      <c r="N32" s="30" t="str">
        <f>IF(H32=0,"",IF(VLOOKUP(H32,'Données salariés'!B$6:H$300,7,TRUE)="Cadres forfait jours",1,""))</f>
        <v/>
      </c>
      <c r="O32" s="30" t="str">
        <f>IF(H32=0,"",IF(VLOOKUP(H32,'Données salariés'!B$6:H$300,7,TRUE)="ETAM",1,""))</f>
        <v/>
      </c>
      <c r="P32" s="30" t="str">
        <f>IF(H32=0,"",IF(VLOOKUP(H32,'Données salariés'!B$6:H$300,7,TRUE)="Ouvriers",1,""))</f>
        <v/>
      </c>
      <c r="Q32" s="30"/>
      <c r="R32" s="30"/>
      <c r="S32" s="30">
        <f t="shared" si="1"/>
        <v>0</v>
      </c>
      <c r="T32" s="30"/>
      <c r="U32" s="30"/>
      <c r="V32" s="30"/>
      <c r="W32" s="30"/>
      <c r="X32" s="30">
        <f t="shared" si="2"/>
        <v>0</v>
      </c>
      <c r="Y32" s="66"/>
      <c r="Z32" s="66"/>
      <c r="AA32" s="66"/>
      <c r="AB32" s="66"/>
      <c r="AC32" s="66"/>
      <c r="AD32" s="30"/>
    </row>
    <row r="33" spans="2:30" x14ac:dyDescent="0.3">
      <c r="B33" s="30"/>
      <c r="C33" s="30"/>
      <c r="D33" s="30" t="str">
        <f>IF(C33=0,"",VLOOKUP(C33,'Données Formation'!B$6:E124,4,FALSE))</f>
        <v/>
      </c>
      <c r="E33" s="30"/>
      <c r="F33" s="30"/>
      <c r="G33" s="30" t="str">
        <f>IF(H33=0,"",VLOOKUP(H33,'Données salariés'!B$6:G41,3,TRUE))</f>
        <v/>
      </c>
      <c r="H33" s="30"/>
      <c r="I33" s="30" t="str">
        <f>IF(H33=0,"",VLOOKUP(H33,'Données salariés'!B$6:G41,4,TRUE))</f>
        <v/>
      </c>
      <c r="J33" s="30" t="str">
        <f>IF(H33=0,"",VLOOKUP(H33,'Données salariés'!B$6:G41,6,TRUE))</f>
        <v/>
      </c>
      <c r="K33" s="30" t="str">
        <f>IF(H33=0,"",IF(SUMPRODUCT(($H$15:$H32=$H33)*($I$15:$I32=$I33)*($Y$15:$Y32=$Y33) )=0,"Unique","Doublon"))</f>
        <v/>
      </c>
      <c r="L33" s="30"/>
      <c r="M33" s="30"/>
      <c r="N33" s="30" t="str">
        <f>IF(H33=0,"",IF(VLOOKUP(H33,'Données salariés'!B$6:H$300,7,TRUE)="Cadres forfait jours",1,""))</f>
        <v/>
      </c>
      <c r="O33" s="30" t="str">
        <f>IF(H33=0,"",IF(VLOOKUP(H33,'Données salariés'!B$6:H$300,7,TRUE)="ETAM",1,""))</f>
        <v/>
      </c>
      <c r="P33" s="30" t="str">
        <f>IF(H33=0,"",IF(VLOOKUP(H33,'Données salariés'!B$6:H$300,7,TRUE)="Ouvriers",1,""))</f>
        <v/>
      </c>
      <c r="Q33" s="30"/>
      <c r="R33" s="30"/>
      <c r="S33" s="30">
        <f t="shared" si="1"/>
        <v>0</v>
      </c>
      <c r="T33" s="30"/>
      <c r="U33" s="30"/>
      <c r="V33" s="30"/>
      <c r="W33" s="30"/>
      <c r="X33" s="30">
        <f t="shared" si="2"/>
        <v>0</v>
      </c>
      <c r="Y33" s="66"/>
      <c r="Z33" s="66"/>
      <c r="AA33" s="66"/>
      <c r="AB33" s="66"/>
      <c r="AC33" s="66"/>
      <c r="AD33" s="30"/>
    </row>
    <row r="34" spans="2:30" x14ac:dyDescent="0.3">
      <c r="B34" s="30"/>
      <c r="C34" s="30"/>
      <c r="D34" s="30" t="str">
        <f>IF(C34=0,"",VLOOKUP(C34,'Données Formation'!B$6:E125,4,FALSE))</f>
        <v/>
      </c>
      <c r="E34" s="30"/>
      <c r="F34" s="30"/>
      <c r="G34" s="30" t="str">
        <f>IF(H34=0,"",VLOOKUP(H34,'Données salariés'!B$6:G42,3,TRUE))</f>
        <v/>
      </c>
      <c r="H34" s="30"/>
      <c r="I34" s="30" t="str">
        <f>IF(H34=0,"",VLOOKUP(H34,'Données salariés'!B$6:G42,4,TRUE))</f>
        <v/>
      </c>
      <c r="J34" s="30" t="str">
        <f>IF(H34=0,"",VLOOKUP(H34,'Données salariés'!B$6:G42,6,TRUE))</f>
        <v/>
      </c>
      <c r="K34" s="30" t="str">
        <f>IF(H34=0,"",IF(SUMPRODUCT(($H$15:$H33=$H34)*($I$15:$I33=$I34)*($Y$15:$Y33=$Y34) )=0,"Unique","Doublon"))</f>
        <v/>
      </c>
      <c r="L34" s="30"/>
      <c r="M34" s="30"/>
      <c r="N34" s="30" t="str">
        <f>IF(H34=0,"",IF(VLOOKUP(H34,'Données salariés'!B$6:H$300,7,TRUE)="Cadres forfait jours",1,""))</f>
        <v/>
      </c>
      <c r="O34" s="30" t="str">
        <f>IF(H34=0,"",IF(VLOOKUP(H34,'Données salariés'!B$6:H$300,7,TRUE)="ETAM",1,""))</f>
        <v/>
      </c>
      <c r="P34" s="30" t="str">
        <f>IF(H34=0,"",IF(VLOOKUP(H34,'Données salariés'!B$6:H$300,7,TRUE)="Ouvriers",1,""))</f>
        <v/>
      </c>
      <c r="Q34" s="30"/>
      <c r="R34" s="30"/>
      <c r="S34" s="30">
        <f t="shared" si="1"/>
        <v>0</v>
      </c>
      <c r="T34" s="30"/>
      <c r="U34" s="30"/>
      <c r="V34" s="30"/>
      <c r="W34" s="30"/>
      <c r="X34" s="30">
        <f t="shared" si="2"/>
        <v>0</v>
      </c>
      <c r="Y34" s="66"/>
      <c r="Z34" s="66"/>
      <c r="AA34" s="66"/>
      <c r="AB34" s="66"/>
      <c r="AC34" s="66"/>
      <c r="AD34" s="30"/>
    </row>
    <row r="35" spans="2:30" x14ac:dyDescent="0.3">
      <c r="B35" s="30"/>
      <c r="C35" s="30"/>
      <c r="D35" s="30" t="str">
        <f>IF(C35=0,"",VLOOKUP(C35,'Données Formation'!B$6:E126,4,FALSE))</f>
        <v/>
      </c>
      <c r="E35" s="30"/>
      <c r="F35" s="30"/>
      <c r="G35" s="30" t="str">
        <f>IF(H35=0,"",VLOOKUP(H35,'Données salariés'!B$6:G43,3,TRUE))</f>
        <v/>
      </c>
      <c r="H35" s="30"/>
      <c r="I35" s="30" t="str">
        <f>IF(H35=0,"",VLOOKUP(H35,'Données salariés'!B$6:G43,4,TRUE))</f>
        <v/>
      </c>
      <c r="J35" s="30" t="str">
        <f>IF(H35=0,"",VLOOKUP(H35,'Données salariés'!B$6:G43,6,TRUE))</f>
        <v/>
      </c>
      <c r="K35" s="30" t="str">
        <f>IF(H35=0,"",IF(SUMPRODUCT(($H$15:$H34=$H35)*($I$15:$I34=$I35)*($Y$15:$Y34=$Y35) )=0,"Unique","Doublon"))</f>
        <v/>
      </c>
      <c r="L35" s="30"/>
      <c r="M35" s="30"/>
      <c r="N35" s="30" t="str">
        <f>IF(H35=0,"",IF(VLOOKUP(H35,'Données salariés'!B$6:H$300,7,TRUE)="Cadres forfait jours",1,""))</f>
        <v/>
      </c>
      <c r="O35" s="30" t="str">
        <f>IF(H35=0,"",IF(VLOOKUP(H35,'Données salariés'!B$6:H$300,7,TRUE)="ETAM",1,""))</f>
        <v/>
      </c>
      <c r="P35" s="30" t="str">
        <f>IF(H35=0,"",IF(VLOOKUP(H35,'Données salariés'!B$6:H$300,7,TRUE)="Ouvriers",1,""))</f>
        <v/>
      </c>
      <c r="Q35" s="30"/>
      <c r="R35" s="30"/>
      <c r="S35" s="30">
        <f t="shared" si="1"/>
        <v>0</v>
      </c>
      <c r="T35" s="30"/>
      <c r="U35" s="30"/>
      <c r="V35" s="30"/>
      <c r="W35" s="30"/>
      <c r="X35" s="30">
        <f t="shared" si="2"/>
        <v>0</v>
      </c>
      <c r="Y35" s="66"/>
      <c r="Z35" s="66"/>
      <c r="AA35" s="66"/>
      <c r="AB35" s="66"/>
      <c r="AC35" s="66"/>
      <c r="AD35" s="30"/>
    </row>
    <row r="36" spans="2:30" x14ac:dyDescent="0.3">
      <c r="B36" s="30"/>
      <c r="C36" s="30"/>
      <c r="D36" s="30" t="str">
        <f>IF(C36=0,"",VLOOKUP(C36,'Données Formation'!B$6:E127,4,FALSE))</f>
        <v/>
      </c>
      <c r="E36" s="30"/>
      <c r="F36" s="30"/>
      <c r="G36" s="30" t="str">
        <f>IF(H36=0,"",VLOOKUP(H36,'Données salariés'!B$6:G44,3,TRUE))</f>
        <v/>
      </c>
      <c r="H36" s="30"/>
      <c r="I36" s="30" t="str">
        <f>IF(H36=0,"",VLOOKUP(H36,'Données salariés'!B$6:G44,4,TRUE))</f>
        <v/>
      </c>
      <c r="J36" s="30" t="str">
        <f>IF(H36=0,"",VLOOKUP(H36,'Données salariés'!B$6:G44,6,TRUE))</f>
        <v/>
      </c>
      <c r="K36" s="30" t="str">
        <f>IF(H36=0,"",IF(SUMPRODUCT(($H$15:$H35=$H36)*($I$15:$I35=$I36)*($Y$15:$Y35=$Y36) )=0,"Unique","Doublon"))</f>
        <v/>
      </c>
      <c r="L36" s="30"/>
      <c r="M36" s="30"/>
      <c r="N36" s="30" t="str">
        <f>IF(H36=0,"",IF(VLOOKUP(H36,'Données salariés'!B$6:H$300,7,TRUE)="Cadres forfait jours",1,""))</f>
        <v/>
      </c>
      <c r="O36" s="30" t="str">
        <f>IF(H36=0,"",IF(VLOOKUP(H36,'Données salariés'!B$6:H$300,7,TRUE)="ETAM",1,""))</f>
        <v/>
      </c>
      <c r="P36" s="30" t="str">
        <f>IF(H36=0,"",IF(VLOOKUP(H36,'Données salariés'!B$6:H$300,7,TRUE)="Ouvriers",1,""))</f>
        <v/>
      </c>
      <c r="Q36" s="30"/>
      <c r="R36" s="30"/>
      <c r="S36" s="30">
        <f t="shared" si="1"/>
        <v>0</v>
      </c>
      <c r="T36" s="30"/>
      <c r="U36" s="30"/>
      <c r="V36" s="30"/>
      <c r="W36" s="30"/>
      <c r="X36" s="30">
        <f t="shared" si="2"/>
        <v>0</v>
      </c>
      <c r="Y36" s="66"/>
      <c r="Z36" s="66"/>
      <c r="AA36" s="66"/>
      <c r="AB36" s="66"/>
      <c r="AC36" s="66"/>
      <c r="AD36" s="30"/>
    </row>
    <row r="37" spans="2:30" x14ac:dyDescent="0.3">
      <c r="B37" s="30"/>
      <c r="C37" s="30"/>
      <c r="D37" s="30" t="str">
        <f>IF(C37=0,"",VLOOKUP(C37,'Données Formation'!B$6:E128,4,FALSE))</f>
        <v/>
      </c>
      <c r="E37" s="30"/>
      <c r="F37" s="30"/>
      <c r="G37" s="30" t="str">
        <f>IF(H37=0,"",VLOOKUP(H37,'Données salariés'!B$6:G45,3,TRUE))</f>
        <v/>
      </c>
      <c r="H37" s="30"/>
      <c r="I37" s="30" t="str">
        <f>IF(H37=0,"",VLOOKUP(H37,'Données salariés'!B$6:G45,4,TRUE))</f>
        <v/>
      </c>
      <c r="J37" s="30" t="str">
        <f>IF(H37=0,"",VLOOKUP(H37,'Données salariés'!B$6:G45,6,TRUE))</f>
        <v/>
      </c>
      <c r="K37" s="30" t="str">
        <f>IF(H37=0,"",IF(SUMPRODUCT(($H$15:$H36=$H37)*($I$15:$I36=$I37)*($Y$15:$Y36=$Y37) )=0,"Unique","Doublon"))</f>
        <v/>
      </c>
      <c r="L37" s="30"/>
      <c r="M37" s="30"/>
      <c r="N37" s="30" t="str">
        <f>IF(H37=0,"",IF(VLOOKUP(H37,'Données salariés'!B$6:H$300,7,TRUE)="Cadres forfait jours",1,""))</f>
        <v/>
      </c>
      <c r="O37" s="30" t="str">
        <f>IF(H37=0,"",IF(VLOOKUP(H37,'Données salariés'!B$6:H$300,7,TRUE)="ETAM",1,""))</f>
        <v/>
      </c>
      <c r="P37" s="30" t="str">
        <f>IF(H37=0,"",IF(VLOOKUP(H37,'Données salariés'!B$6:H$300,7,TRUE)="Ouvriers",1,""))</f>
        <v/>
      </c>
      <c r="Q37" s="30"/>
      <c r="R37" s="30"/>
      <c r="S37" s="30">
        <f t="shared" si="1"/>
        <v>0</v>
      </c>
      <c r="T37" s="30"/>
      <c r="U37" s="30"/>
      <c r="V37" s="30"/>
      <c r="W37" s="30"/>
      <c r="X37" s="30">
        <f t="shared" si="2"/>
        <v>0</v>
      </c>
      <c r="Y37" s="66"/>
      <c r="Z37" s="66"/>
      <c r="AA37" s="66"/>
      <c r="AB37" s="66"/>
      <c r="AC37" s="66"/>
      <c r="AD37" s="30"/>
    </row>
    <row r="38" spans="2:30" x14ac:dyDescent="0.3">
      <c r="B38" s="30"/>
      <c r="C38" s="30"/>
      <c r="D38" s="30" t="str">
        <f>IF(C38=0,"",VLOOKUP(C38,'Données Formation'!B$6:E129,4,FALSE))</f>
        <v/>
      </c>
      <c r="E38" s="30"/>
      <c r="F38" s="30"/>
      <c r="G38" s="30" t="str">
        <f>IF(H38=0,"",VLOOKUP(H38,'Données salariés'!B$6:G46,3,TRUE))</f>
        <v/>
      </c>
      <c r="H38" s="30"/>
      <c r="I38" s="30" t="str">
        <f>IF(H38=0,"",VLOOKUP(H38,'Données salariés'!B$6:G46,4,TRUE))</f>
        <v/>
      </c>
      <c r="J38" s="30" t="str">
        <f>IF(H38=0,"",VLOOKUP(H38,'Données salariés'!B$6:G46,6,TRUE))</f>
        <v/>
      </c>
      <c r="K38" s="30" t="str">
        <f>IF(H38=0,"",IF(SUMPRODUCT(($H$15:$H37=$H38)*($I$15:$I37=$I38)*($Y$15:$Y37=$Y38) )=0,"Unique","Doublon"))</f>
        <v/>
      </c>
      <c r="L38" s="30"/>
      <c r="M38" s="30"/>
      <c r="N38" s="30" t="str">
        <f>IF(H38=0,"",IF(VLOOKUP(H38,'Données salariés'!B$6:H$300,7,TRUE)="Cadres forfait jours",1,""))</f>
        <v/>
      </c>
      <c r="O38" s="30" t="str">
        <f>IF(H38=0,"",IF(VLOOKUP(H38,'Données salariés'!B$6:H$300,7,TRUE)="ETAM",1,""))</f>
        <v/>
      </c>
      <c r="P38" s="30" t="str">
        <f>IF(H38=0,"",IF(VLOOKUP(H38,'Données salariés'!B$6:H$300,7,TRUE)="Ouvriers",1,""))</f>
        <v/>
      </c>
      <c r="Q38" s="30"/>
      <c r="R38" s="30"/>
      <c r="S38" s="30">
        <f t="shared" si="1"/>
        <v>0</v>
      </c>
      <c r="T38" s="30"/>
      <c r="U38" s="30"/>
      <c r="V38" s="30"/>
      <c r="W38" s="30"/>
      <c r="X38" s="30">
        <f t="shared" si="2"/>
        <v>0</v>
      </c>
      <c r="Y38" s="66"/>
      <c r="Z38" s="66"/>
      <c r="AA38" s="66"/>
      <c r="AB38" s="66"/>
      <c r="AC38" s="66"/>
      <c r="AD38" s="30"/>
    </row>
    <row r="39" spans="2:30" x14ac:dyDescent="0.3">
      <c r="B39" s="30"/>
      <c r="C39" s="30"/>
      <c r="D39" s="30" t="str">
        <f>IF(C39=0,"",VLOOKUP(C39,'Données Formation'!B$6:E130,4,FALSE))</f>
        <v/>
      </c>
      <c r="E39" s="30"/>
      <c r="F39" s="30"/>
      <c r="G39" s="30" t="str">
        <f>IF(H39=0,"",VLOOKUP(H39,'Données salariés'!B$6:G47,3,TRUE))</f>
        <v/>
      </c>
      <c r="H39" s="30"/>
      <c r="I39" s="30" t="str">
        <f>IF(H39=0,"",VLOOKUP(H39,'Données salariés'!B$6:G47,4,TRUE))</f>
        <v/>
      </c>
      <c r="J39" s="30" t="str">
        <f>IF(H39=0,"",VLOOKUP(H39,'Données salariés'!B$6:G47,6,TRUE))</f>
        <v/>
      </c>
      <c r="K39" s="30" t="str">
        <f>IF(H39=0,"",IF(SUMPRODUCT(($H$15:$H38=$H39)*($I$15:$I38=$I39)*($Y$15:$Y38=$Y39) )=0,"Unique","Doublon"))</f>
        <v/>
      </c>
      <c r="L39" s="30"/>
      <c r="M39" s="30"/>
      <c r="N39" s="30" t="str">
        <f>IF(H39=0,"",IF(VLOOKUP(H39,'Données salariés'!B$6:H$300,7,TRUE)="Cadres forfait jours",1,""))</f>
        <v/>
      </c>
      <c r="O39" s="30" t="str">
        <f>IF(H39=0,"",IF(VLOOKUP(H39,'Données salariés'!B$6:H$300,7,TRUE)="ETAM",1,""))</f>
        <v/>
      </c>
      <c r="P39" s="30" t="str">
        <f>IF(H39=0,"",IF(VLOOKUP(H39,'Données salariés'!B$6:H$300,7,TRUE)="Ouvriers",1,""))</f>
        <v/>
      </c>
      <c r="Q39" s="30"/>
      <c r="R39" s="30"/>
      <c r="S39" s="30">
        <f t="shared" si="1"/>
        <v>0</v>
      </c>
      <c r="T39" s="30"/>
      <c r="U39" s="30"/>
      <c r="V39" s="30"/>
      <c r="W39" s="30"/>
      <c r="X39" s="30">
        <f t="shared" si="2"/>
        <v>0</v>
      </c>
      <c r="Y39" s="66"/>
      <c r="Z39" s="66"/>
      <c r="AA39" s="66"/>
      <c r="AB39" s="66"/>
      <c r="AC39" s="66"/>
      <c r="AD39" s="30"/>
    </row>
    <row r="40" spans="2:30" x14ac:dyDescent="0.3">
      <c r="B40" s="30"/>
      <c r="C40" s="30"/>
      <c r="D40" s="30" t="str">
        <f>IF(C40=0,"",VLOOKUP(C40,'Données Formation'!B$6:E131,4,FALSE))</f>
        <v/>
      </c>
      <c r="E40" s="30"/>
      <c r="F40" s="30"/>
      <c r="G40" s="30" t="str">
        <f>IF(H40=0,"",VLOOKUP(H40,'Données salariés'!B$6:G48,3,TRUE))</f>
        <v/>
      </c>
      <c r="H40" s="30"/>
      <c r="I40" s="30" t="str">
        <f>IF(H40=0,"",VLOOKUP(H40,'Données salariés'!B$6:G48,4,TRUE))</f>
        <v/>
      </c>
      <c r="J40" s="30" t="str">
        <f>IF(H40=0,"",VLOOKUP(H40,'Données salariés'!B$6:G48,6,TRUE))</f>
        <v/>
      </c>
      <c r="K40" s="30" t="str">
        <f>IF(H40=0,"",IF(SUMPRODUCT(($H$15:$H39=$H40)*($I$15:$I39=$I40)*($Y$15:$Y39=$Y40) )=0,"Unique","Doublon"))</f>
        <v/>
      </c>
      <c r="L40" s="30"/>
      <c r="M40" s="30"/>
      <c r="N40" s="30" t="str">
        <f>IF(H40=0,"",IF(VLOOKUP(H40,'Données salariés'!B$6:H$300,7,TRUE)="Cadres forfait jours",1,""))</f>
        <v/>
      </c>
      <c r="O40" s="30" t="str">
        <f>IF(H40=0,"",IF(VLOOKUP(H40,'Données salariés'!B$6:H$300,7,TRUE)="ETAM",1,""))</f>
        <v/>
      </c>
      <c r="P40" s="30" t="str">
        <f>IF(H40=0,"",IF(VLOOKUP(H40,'Données salariés'!B$6:H$300,7,TRUE)="Ouvriers",1,""))</f>
        <v/>
      </c>
      <c r="Q40" s="30"/>
      <c r="R40" s="30"/>
      <c r="S40" s="30">
        <f t="shared" si="1"/>
        <v>0</v>
      </c>
      <c r="T40" s="30"/>
      <c r="U40" s="30"/>
      <c r="V40" s="30"/>
      <c r="W40" s="30"/>
      <c r="X40" s="30">
        <f t="shared" si="2"/>
        <v>0</v>
      </c>
      <c r="Y40" s="66"/>
      <c r="Z40" s="66"/>
      <c r="AA40" s="66"/>
      <c r="AB40" s="66"/>
      <c r="AC40" s="66"/>
      <c r="AD40" s="30"/>
    </row>
    <row r="41" spans="2:30" x14ac:dyDescent="0.3">
      <c r="B41" s="30"/>
      <c r="C41" s="30"/>
      <c r="D41" s="30" t="str">
        <f>IF(C41=0,"",VLOOKUP(C41,'Données Formation'!B$6:E132,4,FALSE))</f>
        <v/>
      </c>
      <c r="E41" s="30"/>
      <c r="F41" s="30"/>
      <c r="G41" s="30" t="str">
        <f>IF(H41=0,"",VLOOKUP(H41,'Données salariés'!B$6:G49,3,TRUE))</f>
        <v/>
      </c>
      <c r="H41" s="30"/>
      <c r="I41" s="30" t="str">
        <f>IF(H41=0,"",VLOOKUP(H41,'Données salariés'!B$6:G49,4,TRUE))</f>
        <v/>
      </c>
      <c r="J41" s="30" t="str">
        <f>IF(H41=0,"",VLOOKUP(H41,'Données salariés'!B$6:G49,6,TRUE))</f>
        <v/>
      </c>
      <c r="K41" s="30" t="str">
        <f>IF(H41=0,"",IF(SUMPRODUCT(($H$15:$H40=$H41)*($I$15:$I40=$I41)*($Y$15:$Y40=$Y41) )=0,"Unique","Doublon"))</f>
        <v/>
      </c>
      <c r="L41" s="30"/>
      <c r="M41" s="30"/>
      <c r="N41" s="30" t="str">
        <f>IF(H41=0,"",IF(VLOOKUP(H41,'Données salariés'!B$6:H$300,7,TRUE)="Cadres forfait jours",1,""))</f>
        <v/>
      </c>
      <c r="O41" s="30" t="str">
        <f>IF(H41=0,"",IF(VLOOKUP(H41,'Données salariés'!B$6:H$300,7,TRUE)="ETAM",1,""))</f>
        <v/>
      </c>
      <c r="P41" s="30" t="str">
        <f>IF(H41=0,"",IF(VLOOKUP(H41,'Données salariés'!B$6:H$300,7,TRUE)="Ouvriers",1,""))</f>
        <v/>
      </c>
      <c r="Q41" s="30"/>
      <c r="R41" s="30"/>
      <c r="S41" s="30">
        <f t="shared" si="1"/>
        <v>0</v>
      </c>
      <c r="T41" s="30"/>
      <c r="U41" s="30"/>
      <c r="V41" s="30"/>
      <c r="W41" s="30"/>
      <c r="X41" s="30">
        <f t="shared" si="2"/>
        <v>0</v>
      </c>
      <c r="Y41" s="66"/>
      <c r="Z41" s="66"/>
      <c r="AA41" s="66"/>
      <c r="AB41" s="66"/>
      <c r="AC41" s="66"/>
      <c r="AD41" s="30"/>
    </row>
    <row r="42" spans="2:30" x14ac:dyDescent="0.3">
      <c r="B42" s="30"/>
      <c r="C42" s="30"/>
      <c r="D42" s="30" t="str">
        <f>IF(C42=0,"",VLOOKUP(C42,'Données Formation'!B$6:E133,4,FALSE))</f>
        <v/>
      </c>
      <c r="E42" s="30"/>
      <c r="F42" s="30"/>
      <c r="G42" s="30" t="str">
        <f>IF(H42=0,"",VLOOKUP(H42,'Données salariés'!B$6:G50,3,TRUE))</f>
        <v/>
      </c>
      <c r="H42" s="30"/>
      <c r="I42" s="30" t="str">
        <f>IF(H42=0,"",VLOOKUP(H42,'Données salariés'!B$6:G50,4,TRUE))</f>
        <v/>
      </c>
      <c r="J42" s="30" t="str">
        <f>IF(H42=0,"",VLOOKUP(H42,'Données salariés'!B$6:G50,6,TRUE))</f>
        <v/>
      </c>
      <c r="K42" s="30" t="str">
        <f>IF(H42=0,"",IF(SUMPRODUCT(($H$15:$H41=$H42)*($I$15:$I41=$I42)*($Y$15:$Y41=$Y42) )=0,"Unique","Doublon"))</f>
        <v/>
      </c>
      <c r="L42" s="30"/>
      <c r="M42" s="30"/>
      <c r="N42" s="30" t="str">
        <f>IF(H42=0,"",IF(VLOOKUP(H42,'Données salariés'!B$6:H$300,7,TRUE)="Cadres forfait jours",1,""))</f>
        <v/>
      </c>
      <c r="O42" s="30" t="str">
        <f>IF(H42=0,"",IF(VLOOKUP(H42,'Données salariés'!B$6:H$300,7,TRUE)="ETAM",1,""))</f>
        <v/>
      </c>
      <c r="P42" s="30" t="str">
        <f>IF(H42=0,"",IF(VLOOKUP(H42,'Données salariés'!B$6:H$300,7,TRUE)="Ouvriers",1,""))</f>
        <v/>
      </c>
      <c r="Q42" s="30"/>
      <c r="R42" s="30"/>
      <c r="S42" s="30">
        <f t="shared" si="1"/>
        <v>0</v>
      </c>
      <c r="T42" s="30"/>
      <c r="U42" s="30"/>
      <c r="V42" s="30"/>
      <c r="W42" s="30"/>
      <c r="X42" s="30">
        <f t="shared" si="2"/>
        <v>0</v>
      </c>
      <c r="Y42" s="66"/>
      <c r="Z42" s="66"/>
      <c r="AA42" s="66"/>
      <c r="AB42" s="66"/>
      <c r="AC42" s="66"/>
      <c r="AD42" s="30"/>
    </row>
    <row r="43" spans="2:30" x14ac:dyDescent="0.3">
      <c r="B43" s="30"/>
      <c r="C43" s="30"/>
      <c r="D43" s="30" t="str">
        <f>IF(C43=0,"",VLOOKUP(C43,'Données Formation'!B$6:E134,4,FALSE))</f>
        <v/>
      </c>
      <c r="E43" s="30"/>
      <c r="F43" s="30"/>
      <c r="G43" s="30" t="str">
        <f>IF(H43=0,"",VLOOKUP(H43,'Données salariés'!B$6:G51,3,TRUE))</f>
        <v/>
      </c>
      <c r="H43" s="30"/>
      <c r="I43" s="30" t="str">
        <f>IF(H43=0,"",VLOOKUP(H43,'Données salariés'!B$6:G51,4,TRUE))</f>
        <v/>
      </c>
      <c r="J43" s="30" t="str">
        <f>IF(H43=0,"",VLOOKUP(H43,'Données salariés'!B$6:G51,6,TRUE))</f>
        <v/>
      </c>
      <c r="K43" s="30" t="str">
        <f>IF(H43=0,"",IF(SUMPRODUCT(($H$15:$H42=$H43)*($I$15:$I42=$I43)*($Y$15:$Y42=$Y43) )=0,"Unique","Doublon"))</f>
        <v/>
      </c>
      <c r="L43" s="30"/>
      <c r="M43" s="30"/>
      <c r="N43" s="30" t="str">
        <f>IF(H43=0,"",IF(VLOOKUP(H43,'Données salariés'!B$6:H$300,7,TRUE)="Cadres forfait jours",1,""))</f>
        <v/>
      </c>
      <c r="O43" s="30" t="str">
        <f>IF(H43=0,"",IF(VLOOKUP(H43,'Données salariés'!B$6:H$300,7,TRUE)="ETAM",1,""))</f>
        <v/>
      </c>
      <c r="P43" s="30" t="str">
        <f>IF(H43=0,"",IF(VLOOKUP(H43,'Données salariés'!B$6:H$300,7,TRUE)="Ouvriers",1,""))</f>
        <v/>
      </c>
      <c r="Q43" s="30"/>
      <c r="R43" s="30"/>
      <c r="S43" s="30">
        <f t="shared" si="1"/>
        <v>0</v>
      </c>
      <c r="T43" s="30"/>
      <c r="U43" s="30"/>
      <c r="V43" s="30"/>
      <c r="W43" s="30"/>
      <c r="X43" s="30">
        <f t="shared" si="2"/>
        <v>0</v>
      </c>
      <c r="Y43" s="66"/>
      <c r="Z43" s="66"/>
      <c r="AA43" s="66"/>
      <c r="AB43" s="66"/>
      <c r="AC43" s="66"/>
      <c r="AD43" s="30"/>
    </row>
    <row r="44" spans="2:30" x14ac:dyDescent="0.3">
      <c r="B44" s="30"/>
      <c r="C44" s="30"/>
      <c r="D44" s="30" t="str">
        <f>IF(C44=0,"",VLOOKUP(C44,'Données Formation'!B$6:E135,4,FALSE))</f>
        <v/>
      </c>
      <c r="E44" s="30"/>
      <c r="F44" s="30"/>
      <c r="G44" s="30" t="str">
        <f>IF(H44=0,"",VLOOKUP(H44,'Données salariés'!B$6:G52,3,TRUE))</f>
        <v/>
      </c>
      <c r="H44" s="30"/>
      <c r="I44" s="30" t="str">
        <f>IF(H44=0,"",VLOOKUP(H44,'Données salariés'!B$6:G52,4,TRUE))</f>
        <v/>
      </c>
      <c r="J44" s="30" t="str">
        <f>IF(H44=0,"",VLOOKUP(H44,'Données salariés'!B$6:G52,6,TRUE))</f>
        <v/>
      </c>
      <c r="K44" s="30" t="str">
        <f>IF(H44=0,"",IF(SUMPRODUCT(($H$15:$H43=$H44)*($I$15:$I43=$I44)*($Y$15:$Y43=$Y44) )=0,"Unique","Doublon"))</f>
        <v/>
      </c>
      <c r="L44" s="30"/>
      <c r="M44" s="30"/>
      <c r="N44" s="30" t="str">
        <f>IF(H44=0,"",IF(VLOOKUP(H44,'Données salariés'!B$6:H$300,7,TRUE)="Cadres forfait jours",1,""))</f>
        <v/>
      </c>
      <c r="O44" s="30" t="str">
        <f>IF(H44=0,"",IF(VLOOKUP(H44,'Données salariés'!B$6:H$300,7,TRUE)="ETAM",1,""))</f>
        <v/>
      </c>
      <c r="P44" s="30" t="str">
        <f>IF(H44=0,"",IF(VLOOKUP(H44,'Données salariés'!B$6:H$300,7,TRUE)="Ouvriers",1,""))</f>
        <v/>
      </c>
      <c r="Q44" s="30"/>
      <c r="R44" s="30"/>
      <c r="S44" s="30">
        <f t="shared" si="1"/>
        <v>0</v>
      </c>
      <c r="T44" s="30"/>
      <c r="U44" s="30"/>
      <c r="V44" s="30"/>
      <c r="W44" s="30"/>
      <c r="X44" s="30">
        <f t="shared" si="2"/>
        <v>0</v>
      </c>
      <c r="Y44" s="66"/>
      <c r="Z44" s="66"/>
      <c r="AA44" s="66"/>
      <c r="AB44" s="66"/>
      <c r="AC44" s="66"/>
      <c r="AD44" s="30"/>
    </row>
    <row r="45" spans="2:30" x14ac:dyDescent="0.3">
      <c r="B45" s="30"/>
      <c r="C45" s="30"/>
      <c r="D45" s="30" t="str">
        <f>IF(C45=0,"",VLOOKUP(C45,'Données Formation'!B$6:E136,4,FALSE))</f>
        <v/>
      </c>
      <c r="E45" s="30"/>
      <c r="F45" s="30"/>
      <c r="G45" s="30" t="str">
        <f>IF(H45=0,"",VLOOKUP(H45,'Données salariés'!B$6:G53,3,TRUE))</f>
        <v/>
      </c>
      <c r="H45" s="30"/>
      <c r="I45" s="30" t="str">
        <f>IF(H45=0,"",VLOOKUP(H45,'Données salariés'!B$6:G53,4,TRUE))</f>
        <v/>
      </c>
      <c r="J45" s="30" t="str">
        <f>IF(H45=0,"",VLOOKUP(H45,'Données salariés'!B$6:G53,6,TRUE))</f>
        <v/>
      </c>
      <c r="K45" s="30" t="str">
        <f>IF(H45=0,"",IF(SUMPRODUCT(($H$15:$H44=$H45)*($I$15:$I44=$I45)*($Y$15:$Y44=$Y45) )=0,"Unique","Doublon"))</f>
        <v/>
      </c>
      <c r="L45" s="30"/>
      <c r="M45" s="30"/>
      <c r="N45" s="30" t="str">
        <f>IF(H45=0,"",IF(VLOOKUP(H45,'Données salariés'!B$6:H$300,7,TRUE)="Cadres forfait jours",1,""))</f>
        <v/>
      </c>
      <c r="O45" s="30" t="str">
        <f>IF(H45=0,"",IF(VLOOKUP(H45,'Données salariés'!B$6:H$300,7,TRUE)="ETAM",1,""))</f>
        <v/>
      </c>
      <c r="P45" s="30" t="str">
        <f>IF(H45=0,"",IF(VLOOKUP(H45,'Données salariés'!B$6:H$300,7,TRUE)="Ouvriers",1,""))</f>
        <v/>
      </c>
      <c r="Q45" s="30"/>
      <c r="R45" s="30"/>
      <c r="S45" s="30">
        <f t="shared" si="1"/>
        <v>0</v>
      </c>
      <c r="T45" s="30"/>
      <c r="U45" s="30"/>
      <c r="V45" s="30"/>
      <c r="W45" s="30"/>
      <c r="X45" s="30">
        <f t="shared" si="2"/>
        <v>0</v>
      </c>
      <c r="Y45" s="66"/>
      <c r="Z45" s="66"/>
      <c r="AA45" s="66"/>
      <c r="AB45" s="66"/>
      <c r="AC45" s="66"/>
      <c r="AD45" s="30"/>
    </row>
    <row r="46" spans="2:30" x14ac:dyDescent="0.3">
      <c r="B46" s="30"/>
      <c r="C46" s="30"/>
      <c r="D46" s="30" t="str">
        <f>IF(C46=0,"",VLOOKUP(C46,'Données Formation'!B$6:E137,4,FALSE))</f>
        <v/>
      </c>
      <c r="E46" s="30"/>
      <c r="F46" s="30"/>
      <c r="G46" s="30" t="str">
        <f>IF(H46=0,"",VLOOKUP(H46,'Données salariés'!B$6:G54,3,TRUE))</f>
        <v/>
      </c>
      <c r="H46" s="30"/>
      <c r="I46" s="30" t="str">
        <f>IF(H46=0,"",VLOOKUP(H46,'Données salariés'!B$6:G54,4,TRUE))</f>
        <v/>
      </c>
      <c r="J46" s="30" t="str">
        <f>IF(H46=0,"",VLOOKUP(H46,'Données salariés'!B$6:G54,6,TRUE))</f>
        <v/>
      </c>
      <c r="K46" s="30" t="str">
        <f>IF(H46=0,"",IF(SUMPRODUCT(($H$15:$H45=$H46)*($I$15:$I45=$I46)*($Y$15:$Y45=$Y46) )=0,"Unique","Doublon"))</f>
        <v/>
      </c>
      <c r="L46" s="30"/>
      <c r="M46" s="30"/>
      <c r="N46" s="30" t="str">
        <f>IF(H46=0,"",IF(VLOOKUP(H46,'Données salariés'!B$6:H$300,7,TRUE)="Cadres forfait jours",1,""))</f>
        <v/>
      </c>
      <c r="O46" s="30" t="str">
        <f>IF(H46=0,"",IF(VLOOKUP(H46,'Données salariés'!B$6:H$300,7,TRUE)="ETAM",1,""))</f>
        <v/>
      </c>
      <c r="P46" s="30" t="str">
        <f>IF(H46=0,"",IF(VLOOKUP(H46,'Données salariés'!B$6:H$300,7,TRUE)="Ouvriers",1,""))</f>
        <v/>
      </c>
      <c r="Q46" s="30"/>
      <c r="R46" s="30"/>
      <c r="S46" s="30">
        <f t="shared" si="1"/>
        <v>0</v>
      </c>
      <c r="T46" s="30"/>
      <c r="U46" s="30"/>
      <c r="V46" s="30"/>
      <c r="W46" s="30"/>
      <c r="X46" s="30">
        <f t="shared" si="2"/>
        <v>0</v>
      </c>
      <c r="Y46" s="66"/>
      <c r="Z46" s="66"/>
      <c r="AA46" s="66"/>
      <c r="AB46" s="66"/>
      <c r="AC46" s="66"/>
      <c r="AD46" s="30"/>
    </row>
    <row r="47" spans="2:30" x14ac:dyDescent="0.3">
      <c r="B47" s="30"/>
      <c r="C47" s="30"/>
      <c r="D47" s="30" t="str">
        <f>IF(C47=0,"",VLOOKUP(C47,'Données Formation'!B$6:E138,4,FALSE))</f>
        <v/>
      </c>
      <c r="E47" s="30"/>
      <c r="F47" s="30"/>
      <c r="G47" s="30" t="str">
        <f>IF(H47=0,"",VLOOKUP(H47,'Données salariés'!B$6:G55,3,TRUE))</f>
        <v/>
      </c>
      <c r="H47" s="30"/>
      <c r="I47" s="30" t="str">
        <f>IF(H47=0,"",VLOOKUP(H47,'Données salariés'!B$6:G55,4,TRUE))</f>
        <v/>
      </c>
      <c r="J47" s="30" t="str">
        <f>IF(H47=0,"",VLOOKUP(H47,'Données salariés'!B$6:G55,6,TRUE))</f>
        <v/>
      </c>
      <c r="K47" s="30" t="str">
        <f>IF(H47=0,"",IF(SUMPRODUCT(($H$15:$H46=$H47)*($I$15:$I46=$I47)*($Y$15:$Y46=$Y47) )=0,"Unique","Doublon"))</f>
        <v/>
      </c>
      <c r="L47" s="30"/>
      <c r="M47" s="30"/>
      <c r="N47" s="30" t="str">
        <f>IF(H47=0,"",IF(VLOOKUP(H47,'Données salariés'!B$6:H$300,7,TRUE)="Cadres forfait jours",1,""))</f>
        <v/>
      </c>
      <c r="O47" s="30" t="str">
        <f>IF(H47=0,"",IF(VLOOKUP(H47,'Données salariés'!B$6:H$300,7,TRUE)="ETAM",1,""))</f>
        <v/>
      </c>
      <c r="P47" s="30" t="str">
        <f>IF(H47=0,"",IF(VLOOKUP(H47,'Données salariés'!B$6:H$300,7,TRUE)="Ouvriers",1,""))</f>
        <v/>
      </c>
      <c r="Q47" s="30"/>
      <c r="R47" s="30"/>
      <c r="S47" s="30">
        <f t="shared" si="1"/>
        <v>0</v>
      </c>
      <c r="T47" s="30"/>
      <c r="U47" s="30"/>
      <c r="V47" s="30"/>
      <c r="W47" s="30"/>
      <c r="X47" s="30">
        <f t="shared" si="2"/>
        <v>0</v>
      </c>
      <c r="Y47" s="66"/>
      <c r="Z47" s="66"/>
      <c r="AA47" s="66"/>
      <c r="AB47" s="66"/>
      <c r="AC47" s="66"/>
      <c r="AD47" s="30"/>
    </row>
    <row r="48" spans="2:30" x14ac:dyDescent="0.3">
      <c r="B48" s="30"/>
      <c r="C48" s="30"/>
      <c r="D48" s="30" t="str">
        <f>IF(C48=0,"",VLOOKUP(C48,'Données Formation'!B$6:E139,4,FALSE))</f>
        <v/>
      </c>
      <c r="E48" s="30"/>
      <c r="F48" s="30"/>
      <c r="G48" s="30" t="str">
        <f>IF(H48=0,"",VLOOKUP(H48,'Données salariés'!B$6:G56,3,TRUE))</f>
        <v/>
      </c>
      <c r="H48" s="30"/>
      <c r="I48" s="30" t="str">
        <f>IF(H48=0,"",VLOOKUP(H48,'Données salariés'!B$6:G56,4,TRUE))</f>
        <v/>
      </c>
      <c r="J48" s="30" t="str">
        <f>IF(H48=0,"",VLOOKUP(H48,'Données salariés'!B$6:G56,6,TRUE))</f>
        <v/>
      </c>
      <c r="K48" s="30" t="str">
        <f>IF(H48=0,"",IF(SUMPRODUCT(($H$15:$H47=$H48)*($I$15:$I47=$I48)*($Y$15:$Y47=$Y48) )=0,"Unique","Doublon"))</f>
        <v/>
      </c>
      <c r="L48" s="30"/>
      <c r="M48" s="30"/>
      <c r="N48" s="30" t="str">
        <f>IF(H48=0,"",IF(VLOOKUP(H48,'Données salariés'!B$6:H$300,7,TRUE)="Cadres forfait jours",1,""))</f>
        <v/>
      </c>
      <c r="O48" s="30" t="str">
        <f>IF(H48=0,"",IF(VLOOKUP(H48,'Données salariés'!B$6:H$300,7,TRUE)="ETAM",1,""))</f>
        <v/>
      </c>
      <c r="P48" s="30" t="str">
        <f>IF(H48=0,"",IF(VLOOKUP(H48,'Données salariés'!B$6:H$300,7,TRUE)="Ouvriers",1,""))</f>
        <v/>
      </c>
      <c r="Q48" s="30"/>
      <c r="R48" s="30"/>
      <c r="S48" s="30">
        <f t="shared" si="1"/>
        <v>0</v>
      </c>
      <c r="T48" s="30"/>
      <c r="U48" s="30"/>
      <c r="V48" s="30"/>
      <c r="W48" s="30"/>
      <c r="X48" s="30">
        <f t="shared" si="2"/>
        <v>0</v>
      </c>
      <c r="Y48" s="66"/>
      <c r="Z48" s="66"/>
      <c r="AA48" s="66"/>
      <c r="AB48" s="66"/>
      <c r="AC48" s="66"/>
      <c r="AD48" s="30"/>
    </row>
    <row r="49" spans="2:30" x14ac:dyDescent="0.3">
      <c r="B49" s="30"/>
      <c r="C49" s="30"/>
      <c r="D49" s="30" t="str">
        <f>IF(C49=0,"",VLOOKUP(C49,'Données Formation'!B$6:E140,4,FALSE))</f>
        <v/>
      </c>
      <c r="E49" s="30"/>
      <c r="F49" s="30"/>
      <c r="G49" s="30" t="str">
        <f>IF(H49=0,"",VLOOKUP(H49,'Données salariés'!B$6:G57,3,TRUE))</f>
        <v/>
      </c>
      <c r="H49" s="30"/>
      <c r="I49" s="30" t="str">
        <f>IF(H49=0,"",VLOOKUP(H49,'Données salariés'!B$6:G57,4,TRUE))</f>
        <v/>
      </c>
      <c r="J49" s="30" t="str">
        <f>IF(H49=0,"",VLOOKUP(H49,'Données salariés'!B$6:G57,6,TRUE))</f>
        <v/>
      </c>
      <c r="K49" s="30" t="str">
        <f>IF(H49=0,"",IF(SUMPRODUCT(($H$15:$H48=$H49)*($I$15:$I48=$I49)*($Y$15:$Y48=$Y49) )=0,"Unique","Doublon"))</f>
        <v/>
      </c>
      <c r="L49" s="30"/>
      <c r="M49" s="30"/>
      <c r="N49" s="30" t="str">
        <f>IF(H49=0,"",IF(VLOOKUP(H49,'Données salariés'!B$6:H$300,7,TRUE)="Cadres forfait jours",1,""))</f>
        <v/>
      </c>
      <c r="O49" s="30" t="str">
        <f>IF(H49=0,"",IF(VLOOKUP(H49,'Données salariés'!B$6:H$300,7,TRUE)="ETAM",1,""))</f>
        <v/>
      </c>
      <c r="P49" s="30" t="str">
        <f>IF(H49=0,"",IF(VLOOKUP(H49,'Données salariés'!B$6:H$300,7,TRUE)="Ouvriers",1,""))</f>
        <v/>
      </c>
      <c r="Q49" s="30"/>
      <c r="R49" s="30"/>
      <c r="S49" s="30">
        <f t="shared" si="1"/>
        <v>0</v>
      </c>
      <c r="T49" s="30"/>
      <c r="U49" s="30"/>
      <c r="V49" s="30"/>
      <c r="W49" s="30"/>
      <c r="X49" s="30">
        <f t="shared" si="2"/>
        <v>0</v>
      </c>
      <c r="Y49" s="66"/>
      <c r="Z49" s="66"/>
      <c r="AA49" s="66"/>
      <c r="AB49" s="66"/>
      <c r="AC49" s="66"/>
      <c r="AD49" s="30"/>
    </row>
    <row r="50" spans="2:30" x14ac:dyDescent="0.3">
      <c r="B50" s="30"/>
      <c r="C50" s="30"/>
      <c r="D50" s="30" t="str">
        <f>IF(C50=0,"",VLOOKUP(C50,'Données Formation'!B$6:E141,4,FALSE))</f>
        <v/>
      </c>
      <c r="E50" s="30"/>
      <c r="F50" s="30"/>
      <c r="G50" s="30" t="str">
        <f>IF(H50=0,"",VLOOKUP(H50,'Données salariés'!B$6:G58,3,TRUE))</f>
        <v/>
      </c>
      <c r="H50" s="30"/>
      <c r="I50" s="30" t="str">
        <f>IF(H50=0,"",VLOOKUP(H50,'Données salariés'!B$6:G58,4,TRUE))</f>
        <v/>
      </c>
      <c r="J50" s="30" t="str">
        <f>IF(H50=0,"",VLOOKUP(H50,'Données salariés'!B$6:G58,6,TRUE))</f>
        <v/>
      </c>
      <c r="K50" s="30" t="str">
        <f>IF(H50=0,"",IF(SUMPRODUCT(($H$15:$H49=$H50)*($I$15:$I49=$I50)*($Y$15:$Y49=$Y50) )=0,"Unique","Doublon"))</f>
        <v/>
      </c>
      <c r="L50" s="30"/>
      <c r="M50" s="30"/>
      <c r="N50" s="30" t="str">
        <f>IF(H50=0,"",IF(VLOOKUP(H50,'Données salariés'!B$6:H$300,7,TRUE)="Cadres forfait jours",1,""))</f>
        <v/>
      </c>
      <c r="O50" s="30" t="str">
        <f>IF(H50=0,"",IF(VLOOKUP(H50,'Données salariés'!B$6:H$300,7,TRUE)="ETAM",1,""))</f>
        <v/>
      </c>
      <c r="P50" s="30" t="str">
        <f>IF(H50=0,"",IF(VLOOKUP(H50,'Données salariés'!B$6:H$300,7,TRUE)="Ouvriers",1,""))</f>
        <v/>
      </c>
      <c r="Q50" s="30"/>
      <c r="R50" s="30"/>
      <c r="S50" s="30">
        <f t="shared" si="1"/>
        <v>0</v>
      </c>
      <c r="T50" s="30"/>
      <c r="U50" s="30"/>
      <c r="V50" s="30"/>
      <c r="W50" s="30"/>
      <c r="X50" s="30">
        <f t="shared" si="2"/>
        <v>0</v>
      </c>
      <c r="Y50" s="66"/>
      <c r="Z50" s="66"/>
      <c r="AA50" s="66"/>
      <c r="AB50" s="66"/>
      <c r="AC50" s="66"/>
      <c r="AD50" s="30"/>
    </row>
    <row r="51" spans="2:30" x14ac:dyDescent="0.3">
      <c r="B51" s="30"/>
      <c r="C51" s="30"/>
      <c r="D51" s="30" t="str">
        <f>IF(C51=0,"",VLOOKUP(C51,'Données Formation'!B$6:E142,4,FALSE))</f>
        <v/>
      </c>
      <c r="E51" s="30"/>
      <c r="F51" s="30"/>
      <c r="G51" s="30" t="str">
        <f>IF(H51=0,"",VLOOKUP(H51,'Données salariés'!B$6:G59,3,TRUE))</f>
        <v/>
      </c>
      <c r="H51" s="30"/>
      <c r="I51" s="30" t="str">
        <f>IF(H51=0,"",VLOOKUP(H51,'Données salariés'!B$6:G59,4,TRUE))</f>
        <v/>
      </c>
      <c r="J51" s="30" t="str">
        <f>IF(H51=0,"",VLOOKUP(H51,'Données salariés'!B$6:G59,6,TRUE))</f>
        <v/>
      </c>
      <c r="K51" s="30" t="str">
        <f>IF(H51=0,"",IF(SUMPRODUCT(($H$15:$H50=$H51)*($I$15:$I50=$I51)*($Y$15:$Y50=$Y51) )=0,"Unique","Doublon"))</f>
        <v/>
      </c>
      <c r="L51" s="30"/>
      <c r="M51" s="30"/>
      <c r="N51" s="30" t="str">
        <f>IF(H51=0,"",IF(VLOOKUP(H51,'Données salariés'!B$6:H$300,7,TRUE)="Cadres forfait jours",1,""))</f>
        <v/>
      </c>
      <c r="O51" s="30" t="str">
        <f>IF(H51=0,"",IF(VLOOKUP(H51,'Données salariés'!B$6:H$300,7,TRUE)="ETAM",1,""))</f>
        <v/>
      </c>
      <c r="P51" s="30" t="str">
        <f>IF(H51=0,"",IF(VLOOKUP(H51,'Données salariés'!B$6:H$300,7,TRUE)="Ouvriers",1,""))</f>
        <v/>
      </c>
      <c r="Q51" s="30"/>
      <c r="R51" s="30"/>
      <c r="S51" s="30">
        <f t="shared" si="1"/>
        <v>0</v>
      </c>
      <c r="T51" s="30"/>
      <c r="U51" s="30"/>
      <c r="V51" s="30"/>
      <c r="W51" s="30"/>
      <c r="X51" s="30">
        <f t="shared" si="2"/>
        <v>0</v>
      </c>
      <c r="Y51" s="66"/>
      <c r="Z51" s="66"/>
      <c r="AA51" s="66"/>
      <c r="AB51" s="66"/>
      <c r="AC51" s="66"/>
      <c r="AD51" s="30"/>
    </row>
    <row r="52" spans="2:30" x14ac:dyDescent="0.3">
      <c r="B52" s="30"/>
      <c r="C52" s="30"/>
      <c r="D52" s="30" t="str">
        <f>IF(C52=0,"",VLOOKUP(C52,'Données Formation'!B$6:E143,4,FALSE))</f>
        <v/>
      </c>
      <c r="E52" s="30"/>
      <c r="F52" s="30"/>
      <c r="G52" s="30" t="str">
        <f>IF(H52=0,"",VLOOKUP(H52,'Données salariés'!B$6:G60,3,TRUE))</f>
        <v/>
      </c>
      <c r="H52" s="30"/>
      <c r="I52" s="30" t="str">
        <f>IF(H52=0,"",VLOOKUP(H52,'Données salariés'!B$6:G60,4,TRUE))</f>
        <v/>
      </c>
      <c r="J52" s="30" t="str">
        <f>IF(H52=0,"",VLOOKUP(H52,'Données salariés'!B$6:G60,6,TRUE))</f>
        <v/>
      </c>
      <c r="K52" s="30" t="str">
        <f>IF(H52=0,"",IF(SUMPRODUCT(($H$15:$H51=$H52)*($I$15:$I51=$I52)*($Y$15:$Y51=$Y52) )=0,"Unique","Doublon"))</f>
        <v/>
      </c>
      <c r="L52" s="30"/>
      <c r="M52" s="30"/>
      <c r="N52" s="30" t="str">
        <f>IF(H52=0,"",IF(VLOOKUP(H52,'Données salariés'!B$6:H$300,7,TRUE)="Cadres forfait jours",1,""))</f>
        <v/>
      </c>
      <c r="O52" s="30" t="str">
        <f>IF(H52=0,"",IF(VLOOKUP(H52,'Données salariés'!B$6:H$300,7,TRUE)="ETAM",1,""))</f>
        <v/>
      </c>
      <c r="P52" s="30" t="str">
        <f>IF(H52=0,"",IF(VLOOKUP(H52,'Données salariés'!B$6:H$300,7,TRUE)="Ouvriers",1,""))</f>
        <v/>
      </c>
      <c r="Q52" s="30"/>
      <c r="R52" s="30"/>
      <c r="S52" s="30">
        <f t="shared" si="1"/>
        <v>0</v>
      </c>
      <c r="T52" s="30"/>
      <c r="U52" s="30"/>
      <c r="V52" s="30"/>
      <c r="W52" s="30"/>
      <c r="X52" s="30">
        <f t="shared" si="2"/>
        <v>0</v>
      </c>
      <c r="Y52" s="66"/>
      <c r="Z52" s="66"/>
      <c r="AA52" s="66"/>
      <c r="AB52" s="66"/>
      <c r="AC52" s="66"/>
      <c r="AD52" s="30"/>
    </row>
    <row r="53" spans="2:30" x14ac:dyDescent="0.3">
      <c r="B53" s="30"/>
      <c r="C53" s="30"/>
      <c r="D53" s="30" t="str">
        <f>IF(C53=0,"",VLOOKUP(C53,'Données Formation'!B$6:E144,4,FALSE))</f>
        <v/>
      </c>
      <c r="E53" s="30"/>
      <c r="F53" s="30"/>
      <c r="G53" s="30" t="str">
        <f>IF(H53=0,"",VLOOKUP(H53,'Données salariés'!B$6:G61,3,TRUE))</f>
        <v/>
      </c>
      <c r="H53" s="30"/>
      <c r="I53" s="30" t="str">
        <f>IF(H53=0,"",VLOOKUP(H53,'Données salariés'!B$6:G61,4,TRUE))</f>
        <v/>
      </c>
      <c r="J53" s="30" t="str">
        <f>IF(H53=0,"",VLOOKUP(H53,'Données salariés'!B$6:G61,6,TRUE))</f>
        <v/>
      </c>
      <c r="K53" s="30" t="str">
        <f>IF(H53=0,"",IF(SUMPRODUCT(($H$15:$H52=$H53)*($I$15:$I52=$I53)*($Y$15:$Y52=$Y53) )=0,"Unique","Doublon"))</f>
        <v/>
      </c>
      <c r="L53" s="30"/>
      <c r="M53" s="30"/>
      <c r="N53" s="30" t="str">
        <f>IF(H53=0,"",IF(VLOOKUP(H53,'Données salariés'!B$6:H$300,7,TRUE)="Cadres forfait jours",1,""))</f>
        <v/>
      </c>
      <c r="O53" s="30" t="str">
        <f>IF(H53=0,"",IF(VLOOKUP(H53,'Données salariés'!B$6:H$300,7,TRUE)="ETAM",1,""))</f>
        <v/>
      </c>
      <c r="P53" s="30" t="str">
        <f>IF(H53=0,"",IF(VLOOKUP(H53,'Données salariés'!B$6:H$300,7,TRUE)="Ouvriers",1,""))</f>
        <v/>
      </c>
      <c r="Q53" s="30"/>
      <c r="R53" s="30"/>
      <c r="S53" s="30">
        <f t="shared" si="1"/>
        <v>0</v>
      </c>
      <c r="T53" s="30"/>
      <c r="U53" s="30"/>
      <c r="V53" s="30"/>
      <c r="W53" s="30"/>
      <c r="X53" s="30">
        <f t="shared" si="2"/>
        <v>0</v>
      </c>
      <c r="Y53" s="66"/>
      <c r="Z53" s="66"/>
      <c r="AA53" s="66"/>
      <c r="AB53" s="66"/>
      <c r="AC53" s="66"/>
      <c r="AD53" s="30"/>
    </row>
    <row r="54" spans="2:30" x14ac:dyDescent="0.3">
      <c r="B54" s="30"/>
      <c r="C54" s="30"/>
      <c r="D54" s="30" t="str">
        <f>IF(C54=0,"",VLOOKUP(C54,'Données Formation'!B$6:E145,4,FALSE))</f>
        <v/>
      </c>
      <c r="E54" s="30"/>
      <c r="F54" s="30"/>
      <c r="G54" s="30" t="str">
        <f>IF(H54=0,"",VLOOKUP(H54,'Données salariés'!B$6:G62,3,TRUE))</f>
        <v/>
      </c>
      <c r="H54" s="30"/>
      <c r="I54" s="30" t="str">
        <f>IF(H54=0,"",VLOOKUP(H54,'Données salariés'!B$6:G62,4,TRUE))</f>
        <v/>
      </c>
      <c r="J54" s="30" t="str">
        <f>IF(H54=0,"",VLOOKUP(H54,'Données salariés'!B$6:G62,6,TRUE))</f>
        <v/>
      </c>
      <c r="K54" s="30" t="str">
        <f>IF(H54=0,"",IF(SUMPRODUCT(($H$15:$H53=$H54)*($I$15:$I53=$I54)*($Y$15:$Y53=$Y54) )=0,"Unique","Doublon"))</f>
        <v/>
      </c>
      <c r="L54" s="30"/>
      <c r="M54" s="30"/>
      <c r="N54" s="30" t="str">
        <f>IF(H54=0,"",IF(VLOOKUP(H54,'Données salariés'!B$6:H$300,7,TRUE)="Cadres forfait jours",1,""))</f>
        <v/>
      </c>
      <c r="O54" s="30" t="str">
        <f>IF(H54=0,"",IF(VLOOKUP(H54,'Données salariés'!B$6:H$300,7,TRUE)="ETAM",1,""))</f>
        <v/>
      </c>
      <c r="P54" s="30" t="str">
        <f>IF(H54=0,"",IF(VLOOKUP(H54,'Données salariés'!B$6:H$300,7,TRUE)="Ouvriers",1,""))</f>
        <v/>
      </c>
      <c r="Q54" s="30"/>
      <c r="R54" s="30"/>
      <c r="S54" s="30">
        <f t="shared" si="1"/>
        <v>0</v>
      </c>
      <c r="T54" s="30"/>
      <c r="U54" s="30"/>
      <c r="V54" s="30"/>
      <c r="W54" s="30"/>
      <c r="X54" s="30">
        <f t="shared" si="2"/>
        <v>0</v>
      </c>
      <c r="Y54" s="66"/>
      <c r="Z54" s="66"/>
      <c r="AA54" s="66"/>
      <c r="AB54" s="66"/>
      <c r="AC54" s="66"/>
      <c r="AD54" s="30"/>
    </row>
    <row r="55" spans="2:30" x14ac:dyDescent="0.3">
      <c r="B55" s="30"/>
      <c r="C55" s="30"/>
      <c r="D55" s="30" t="str">
        <f>IF(C55=0,"",VLOOKUP(C55,'Données Formation'!B$6:E146,4,FALSE))</f>
        <v/>
      </c>
      <c r="E55" s="30"/>
      <c r="F55" s="30"/>
      <c r="G55" s="30" t="str">
        <f>IF(H55=0,"",VLOOKUP(H55,'Données salariés'!B$6:G63,3,TRUE))</f>
        <v/>
      </c>
      <c r="H55" s="30"/>
      <c r="I55" s="30" t="str">
        <f>IF(H55=0,"",VLOOKUP(H55,'Données salariés'!B$6:G63,4,TRUE))</f>
        <v/>
      </c>
      <c r="J55" s="30" t="str">
        <f>IF(H55=0,"",VLOOKUP(H55,'Données salariés'!B$6:G63,6,TRUE))</f>
        <v/>
      </c>
      <c r="K55" s="30" t="str">
        <f>IF(H55=0,"",IF(SUMPRODUCT(($H$15:$H54=$H55)*($I$15:$I54=$I55)*($Y$15:$Y54=$Y55) )=0,"Unique","Doublon"))</f>
        <v/>
      </c>
      <c r="L55" s="30"/>
      <c r="M55" s="30"/>
      <c r="N55" s="30" t="str">
        <f>IF(H55=0,"",IF(VLOOKUP(H55,'Données salariés'!B$6:H$300,7,TRUE)="Cadres forfait jours",1,""))</f>
        <v/>
      </c>
      <c r="O55" s="30" t="str">
        <f>IF(H55=0,"",IF(VLOOKUP(H55,'Données salariés'!B$6:H$300,7,TRUE)="ETAM",1,""))</f>
        <v/>
      </c>
      <c r="P55" s="30" t="str">
        <f>IF(H55=0,"",IF(VLOOKUP(H55,'Données salariés'!B$6:H$300,7,TRUE)="Ouvriers",1,""))</f>
        <v/>
      </c>
      <c r="Q55" s="30"/>
      <c r="R55" s="30"/>
      <c r="S55" s="30">
        <f t="shared" si="1"/>
        <v>0</v>
      </c>
      <c r="T55" s="30"/>
      <c r="U55" s="30"/>
      <c r="V55" s="30"/>
      <c r="W55" s="30"/>
      <c r="X55" s="30">
        <f t="shared" si="2"/>
        <v>0</v>
      </c>
      <c r="Y55" s="66"/>
      <c r="Z55" s="66"/>
      <c r="AA55" s="66"/>
      <c r="AB55" s="66"/>
      <c r="AC55" s="66"/>
      <c r="AD55" s="30"/>
    </row>
    <row r="56" spans="2:30" x14ac:dyDescent="0.3">
      <c r="B56" s="30"/>
      <c r="C56" s="30"/>
      <c r="D56" s="30" t="str">
        <f>IF(C56=0,"",VLOOKUP(C56,'Données Formation'!B$6:E147,4,FALSE))</f>
        <v/>
      </c>
      <c r="E56" s="30"/>
      <c r="F56" s="30"/>
      <c r="G56" s="30" t="str">
        <f>IF(H56=0,"",VLOOKUP(H56,'Données salariés'!B$6:G64,3,TRUE))</f>
        <v/>
      </c>
      <c r="H56" s="30"/>
      <c r="I56" s="30" t="str">
        <f>IF(H56=0,"",VLOOKUP(H56,'Données salariés'!B$6:G64,4,TRUE))</f>
        <v/>
      </c>
      <c r="J56" s="30" t="str">
        <f>IF(H56=0,"",VLOOKUP(H56,'Données salariés'!B$6:G64,6,TRUE))</f>
        <v/>
      </c>
      <c r="K56" s="30" t="str">
        <f>IF(H56=0,"",IF(SUMPRODUCT(($H$15:$H55=$H56)*($I$15:$I55=$I56)*($Y$15:$Y55=$Y56) )=0,"Unique","Doublon"))</f>
        <v/>
      </c>
      <c r="L56" s="30"/>
      <c r="M56" s="30"/>
      <c r="N56" s="30" t="str">
        <f>IF(H56=0,"",IF(VLOOKUP(H56,'Données salariés'!B$6:H$300,7,TRUE)="Cadres forfait jours",1,""))</f>
        <v/>
      </c>
      <c r="O56" s="30" t="str">
        <f>IF(H56=0,"",IF(VLOOKUP(H56,'Données salariés'!B$6:H$300,7,TRUE)="ETAM",1,""))</f>
        <v/>
      </c>
      <c r="P56" s="30" t="str">
        <f>IF(H56=0,"",IF(VLOOKUP(H56,'Données salariés'!B$6:H$300,7,TRUE)="Ouvriers",1,""))</f>
        <v/>
      </c>
      <c r="Q56" s="30"/>
      <c r="R56" s="30"/>
      <c r="S56" s="30">
        <f t="shared" si="1"/>
        <v>0</v>
      </c>
      <c r="T56" s="30"/>
      <c r="U56" s="30"/>
      <c r="V56" s="30"/>
      <c r="W56" s="30"/>
      <c r="X56" s="30">
        <f t="shared" si="2"/>
        <v>0</v>
      </c>
      <c r="Y56" s="66"/>
      <c r="Z56" s="66"/>
      <c r="AA56" s="66"/>
      <c r="AB56" s="66"/>
      <c r="AC56" s="66"/>
      <c r="AD56" s="30"/>
    </row>
    <row r="57" spans="2:30" x14ac:dyDescent="0.3">
      <c r="B57" s="30"/>
      <c r="C57" s="30"/>
      <c r="D57" s="30" t="str">
        <f>IF(C57=0,"",VLOOKUP(C57,'Données Formation'!B$6:E148,4,FALSE))</f>
        <v/>
      </c>
      <c r="E57" s="30"/>
      <c r="F57" s="30"/>
      <c r="G57" s="30" t="str">
        <f>IF(H57=0,"",VLOOKUP(H57,'Données salariés'!B$6:G65,3,TRUE))</f>
        <v/>
      </c>
      <c r="H57" s="30"/>
      <c r="I57" s="30" t="str">
        <f>IF(H57=0,"",VLOOKUP(H57,'Données salariés'!B$6:G65,4,TRUE))</f>
        <v/>
      </c>
      <c r="J57" s="30" t="str">
        <f>IF(H57=0,"",VLOOKUP(H57,'Données salariés'!B$6:G65,6,TRUE))</f>
        <v/>
      </c>
      <c r="K57" s="30" t="str">
        <f>IF(H57=0,"",IF(SUMPRODUCT(($H$15:$H56=$H57)*($I$15:$I56=$I57)*($Y$15:$Y56=$Y57) )=0,"Unique","Doublon"))</f>
        <v/>
      </c>
      <c r="L57" s="30"/>
      <c r="M57" s="30"/>
      <c r="N57" s="30" t="str">
        <f>IF(H57=0,"",IF(VLOOKUP(H57,'Données salariés'!B$6:H$300,7,TRUE)="Cadres forfait jours",1,""))</f>
        <v/>
      </c>
      <c r="O57" s="30" t="str">
        <f>IF(H57=0,"",IF(VLOOKUP(H57,'Données salariés'!B$6:H$300,7,TRUE)="ETAM",1,""))</f>
        <v/>
      </c>
      <c r="P57" s="30" t="str">
        <f>IF(H57=0,"",IF(VLOOKUP(H57,'Données salariés'!B$6:H$300,7,TRUE)="Ouvriers",1,""))</f>
        <v/>
      </c>
      <c r="Q57" s="30"/>
      <c r="R57" s="30"/>
      <c r="S57" s="30">
        <f t="shared" si="1"/>
        <v>0</v>
      </c>
      <c r="T57" s="30"/>
      <c r="U57" s="30"/>
      <c r="V57" s="30"/>
      <c r="W57" s="30"/>
      <c r="X57" s="30">
        <f t="shared" si="2"/>
        <v>0</v>
      </c>
      <c r="Y57" s="66"/>
      <c r="Z57" s="66"/>
      <c r="AA57" s="66"/>
      <c r="AB57" s="66"/>
      <c r="AC57" s="66"/>
      <c r="AD57" s="30"/>
    </row>
    <row r="58" spans="2:30" x14ac:dyDescent="0.3">
      <c r="B58" s="30"/>
      <c r="C58" s="30"/>
      <c r="D58" s="30" t="str">
        <f>IF(C58=0,"",VLOOKUP(C58,'Données Formation'!B$6:E149,4,FALSE))</f>
        <v/>
      </c>
      <c r="E58" s="30"/>
      <c r="F58" s="30"/>
      <c r="G58" s="30" t="str">
        <f>IF(H58=0,"",VLOOKUP(H58,'Données salariés'!B$6:G66,3,TRUE))</f>
        <v/>
      </c>
      <c r="H58" s="30"/>
      <c r="I58" s="30" t="str">
        <f>IF(H58=0,"",VLOOKUP(H58,'Données salariés'!B$6:G66,4,TRUE))</f>
        <v/>
      </c>
      <c r="J58" s="30" t="str">
        <f>IF(H58=0,"",VLOOKUP(H58,'Données salariés'!B$6:G66,6,TRUE))</f>
        <v/>
      </c>
      <c r="K58" s="30" t="str">
        <f>IF(H58=0,"",IF(SUMPRODUCT(($H$15:$H57=$H58)*($I$15:$I57=$I58)*($Y$15:$Y57=$Y58) )=0,"Unique","Doublon"))</f>
        <v/>
      </c>
      <c r="L58" s="30"/>
      <c r="M58" s="30"/>
      <c r="N58" s="30" t="str">
        <f>IF(H58=0,"",IF(VLOOKUP(H58,'Données salariés'!B$6:H$300,7,TRUE)="Cadres forfait jours",1,""))</f>
        <v/>
      </c>
      <c r="O58" s="30" t="str">
        <f>IF(H58=0,"",IF(VLOOKUP(H58,'Données salariés'!B$6:H$300,7,TRUE)="ETAM",1,""))</f>
        <v/>
      </c>
      <c r="P58" s="30" t="str">
        <f>IF(H58=0,"",IF(VLOOKUP(H58,'Données salariés'!B$6:H$300,7,TRUE)="Ouvriers",1,""))</f>
        <v/>
      </c>
      <c r="Q58" s="30"/>
      <c r="R58" s="30"/>
      <c r="S58" s="30">
        <f t="shared" si="1"/>
        <v>0</v>
      </c>
      <c r="T58" s="30"/>
      <c r="U58" s="30"/>
      <c r="V58" s="30"/>
      <c r="W58" s="30"/>
      <c r="X58" s="30">
        <f t="shared" si="2"/>
        <v>0</v>
      </c>
      <c r="Y58" s="66"/>
      <c r="Z58" s="66"/>
      <c r="AA58" s="66"/>
      <c r="AB58" s="66"/>
      <c r="AC58" s="66"/>
      <c r="AD58" s="30"/>
    </row>
    <row r="59" spans="2:30" x14ac:dyDescent="0.3">
      <c r="B59" s="30"/>
      <c r="C59" s="30"/>
      <c r="D59" s="30" t="str">
        <f>IF(C59=0,"",VLOOKUP(C59,'Données Formation'!B$6:E150,4,FALSE))</f>
        <v/>
      </c>
      <c r="E59" s="30"/>
      <c r="F59" s="30"/>
      <c r="G59" s="30" t="str">
        <f>IF(H59=0,"",VLOOKUP(H59,'Données salariés'!B$6:G67,3,TRUE))</f>
        <v/>
      </c>
      <c r="H59" s="30"/>
      <c r="I59" s="30" t="str">
        <f>IF(H59=0,"",VLOOKUP(H59,'Données salariés'!B$6:G67,4,TRUE))</f>
        <v/>
      </c>
      <c r="J59" s="30" t="str">
        <f>IF(H59=0,"",VLOOKUP(H59,'Données salariés'!B$6:G67,6,TRUE))</f>
        <v/>
      </c>
      <c r="K59" s="30" t="str">
        <f>IF(H59=0,"",IF(SUMPRODUCT(($H$15:$H58=$H59)*($I$15:$I58=$I59)*($Y$15:$Y58=$Y59) )=0,"Unique","Doublon"))</f>
        <v/>
      </c>
      <c r="L59" s="30"/>
      <c r="M59" s="30"/>
      <c r="N59" s="30" t="str">
        <f>IF(H59=0,"",IF(VLOOKUP(H59,'Données salariés'!B$6:H$300,7,TRUE)="Cadres forfait jours",1,""))</f>
        <v/>
      </c>
      <c r="O59" s="30" t="str">
        <f>IF(H59=0,"",IF(VLOOKUP(H59,'Données salariés'!B$6:H$300,7,TRUE)="ETAM",1,""))</f>
        <v/>
      </c>
      <c r="P59" s="30" t="str">
        <f>IF(H59=0,"",IF(VLOOKUP(H59,'Données salariés'!B$6:H$300,7,TRUE)="Ouvriers",1,""))</f>
        <v/>
      </c>
      <c r="Q59" s="30"/>
      <c r="R59" s="30"/>
      <c r="S59" s="30">
        <f t="shared" si="1"/>
        <v>0</v>
      </c>
      <c r="T59" s="30"/>
      <c r="U59" s="30"/>
      <c r="V59" s="30"/>
      <c r="W59" s="30"/>
      <c r="X59" s="30">
        <f t="shared" si="2"/>
        <v>0</v>
      </c>
      <c r="Y59" s="66"/>
      <c r="Z59" s="66"/>
      <c r="AA59" s="66"/>
      <c r="AB59" s="66"/>
      <c r="AC59" s="66"/>
      <c r="AD59" s="30"/>
    </row>
    <row r="60" spans="2:30" x14ac:dyDescent="0.3">
      <c r="B60" s="30"/>
      <c r="C60" s="30"/>
      <c r="D60" s="30" t="str">
        <f>IF(C60=0,"",VLOOKUP(C60,'Données Formation'!B$6:E151,4,FALSE))</f>
        <v/>
      </c>
      <c r="E60" s="30"/>
      <c r="F60" s="30"/>
      <c r="G60" s="30" t="str">
        <f>IF(H60=0,"",VLOOKUP(H60,'Données salariés'!B$6:G68,3,TRUE))</f>
        <v/>
      </c>
      <c r="H60" s="30"/>
      <c r="I60" s="30" t="str">
        <f>IF(H60=0,"",VLOOKUP(H60,'Données salariés'!B$6:G68,4,TRUE))</f>
        <v/>
      </c>
      <c r="J60" s="30" t="str">
        <f>IF(H60=0,"",VLOOKUP(H60,'Données salariés'!B$6:G68,6,TRUE))</f>
        <v/>
      </c>
      <c r="K60" s="30" t="str">
        <f>IF(H60=0,"",IF(SUMPRODUCT(($H$15:$H59=$H60)*($I$15:$I59=$I60)*($Y$15:$Y59=$Y60) )=0,"Unique","Doublon"))</f>
        <v/>
      </c>
      <c r="L60" s="30"/>
      <c r="M60" s="30"/>
      <c r="N60" s="30" t="str">
        <f>IF(H60=0,"",IF(VLOOKUP(H60,'Données salariés'!B$6:H$300,7,TRUE)="Cadres forfait jours",1,""))</f>
        <v/>
      </c>
      <c r="O60" s="30" t="str">
        <f>IF(H60=0,"",IF(VLOOKUP(H60,'Données salariés'!B$6:H$300,7,TRUE)="ETAM",1,""))</f>
        <v/>
      </c>
      <c r="P60" s="30" t="str">
        <f>IF(H60=0,"",IF(VLOOKUP(H60,'Données salariés'!B$6:H$300,7,TRUE)="Ouvriers",1,""))</f>
        <v/>
      </c>
      <c r="Q60" s="30"/>
      <c r="R60" s="30"/>
      <c r="S60" s="30">
        <f t="shared" si="1"/>
        <v>0</v>
      </c>
      <c r="T60" s="30"/>
      <c r="U60" s="30"/>
      <c r="V60" s="30"/>
      <c r="W60" s="30"/>
      <c r="X60" s="30">
        <f t="shared" si="2"/>
        <v>0</v>
      </c>
      <c r="Y60" s="66"/>
      <c r="Z60" s="66"/>
      <c r="AA60" s="66"/>
      <c r="AB60" s="66"/>
      <c r="AC60" s="66"/>
      <c r="AD60" s="30"/>
    </row>
    <row r="61" spans="2:30" x14ac:dyDescent="0.3">
      <c r="B61" s="30"/>
      <c r="C61" s="30"/>
      <c r="D61" s="30" t="str">
        <f>IF(C61=0,"",VLOOKUP(C61,'Données Formation'!B$6:E152,4,FALSE))</f>
        <v/>
      </c>
      <c r="E61" s="30"/>
      <c r="F61" s="30"/>
      <c r="G61" s="30" t="str">
        <f>IF(H61=0,"",VLOOKUP(H61,'Données salariés'!B$6:G69,3,TRUE))</f>
        <v/>
      </c>
      <c r="H61" s="30"/>
      <c r="I61" s="30" t="str">
        <f>IF(H61=0,"",VLOOKUP(H61,'Données salariés'!B$6:G69,4,TRUE))</f>
        <v/>
      </c>
      <c r="J61" s="30" t="str">
        <f>IF(H61=0,"",VLOOKUP(H61,'Données salariés'!B$6:G69,6,TRUE))</f>
        <v/>
      </c>
      <c r="K61" s="30" t="str">
        <f>IF(H61=0,"",IF(SUMPRODUCT(($H$15:$H60=$H61)*($I$15:$I60=$I61)*($Y$15:$Y60=$Y61) )=0,"Unique","Doublon"))</f>
        <v/>
      </c>
      <c r="L61" s="30"/>
      <c r="M61" s="30"/>
      <c r="N61" s="30" t="str">
        <f>IF(H61=0,"",IF(VLOOKUP(H61,'Données salariés'!B$6:H$300,7,TRUE)="Cadres forfait jours",1,""))</f>
        <v/>
      </c>
      <c r="O61" s="30" t="str">
        <f>IF(H61=0,"",IF(VLOOKUP(H61,'Données salariés'!B$6:H$300,7,TRUE)="ETAM",1,""))</f>
        <v/>
      </c>
      <c r="P61" s="30" t="str">
        <f>IF(H61=0,"",IF(VLOOKUP(H61,'Données salariés'!B$6:H$300,7,TRUE)="Ouvriers",1,""))</f>
        <v/>
      </c>
      <c r="Q61" s="30"/>
      <c r="R61" s="30"/>
      <c r="S61" s="30">
        <f t="shared" si="1"/>
        <v>0</v>
      </c>
      <c r="T61" s="30"/>
      <c r="U61" s="30"/>
      <c r="V61" s="30"/>
      <c r="W61" s="30"/>
      <c r="X61" s="30">
        <f t="shared" si="2"/>
        <v>0</v>
      </c>
      <c r="Y61" s="66"/>
      <c r="Z61" s="66"/>
      <c r="AA61" s="66"/>
      <c r="AB61" s="66"/>
      <c r="AC61" s="66"/>
      <c r="AD61" s="30"/>
    </row>
    <row r="62" spans="2:30" x14ac:dyDescent="0.3">
      <c r="B62" s="30"/>
      <c r="C62" s="30"/>
      <c r="D62" s="30" t="str">
        <f>IF(C62=0,"",VLOOKUP(C62,'Données Formation'!B$6:E153,4,FALSE))</f>
        <v/>
      </c>
      <c r="E62" s="30"/>
      <c r="F62" s="30"/>
      <c r="G62" s="30" t="str">
        <f>IF(H62=0,"",VLOOKUP(H62,'Données salariés'!B$6:G70,3,TRUE))</f>
        <v/>
      </c>
      <c r="H62" s="30"/>
      <c r="I62" s="30" t="str">
        <f>IF(H62=0,"",VLOOKUP(H62,'Données salariés'!B$6:G70,4,TRUE))</f>
        <v/>
      </c>
      <c r="J62" s="30" t="str">
        <f>IF(H62=0,"",VLOOKUP(H62,'Données salariés'!B$6:G70,6,TRUE))</f>
        <v/>
      </c>
      <c r="K62" s="30" t="str">
        <f>IF(H62=0,"",IF(SUMPRODUCT(($H$15:$H61=$H62)*($I$15:$I61=$I62)*($Y$15:$Y61=$Y62) )=0,"Unique","Doublon"))</f>
        <v/>
      </c>
      <c r="L62" s="30"/>
      <c r="M62" s="30"/>
      <c r="N62" s="30" t="str">
        <f>IF(H62=0,"",IF(VLOOKUP(H62,'Données salariés'!B$6:H$300,7,TRUE)="Cadres forfait jours",1,""))</f>
        <v/>
      </c>
      <c r="O62" s="30" t="str">
        <f>IF(H62=0,"",IF(VLOOKUP(H62,'Données salariés'!B$6:H$300,7,TRUE)="ETAM",1,""))</f>
        <v/>
      </c>
      <c r="P62" s="30" t="str">
        <f>IF(H62=0,"",IF(VLOOKUP(H62,'Données salariés'!B$6:H$300,7,TRUE)="Ouvriers",1,""))</f>
        <v/>
      </c>
      <c r="Q62" s="30"/>
      <c r="R62" s="30"/>
      <c r="S62" s="30">
        <f t="shared" si="1"/>
        <v>0</v>
      </c>
      <c r="T62" s="30"/>
      <c r="U62" s="30"/>
      <c r="V62" s="30"/>
      <c r="W62" s="30"/>
      <c r="X62" s="30">
        <f t="shared" si="2"/>
        <v>0</v>
      </c>
      <c r="Y62" s="66"/>
      <c r="Z62" s="66"/>
      <c r="AA62" s="66"/>
      <c r="AB62" s="66"/>
      <c r="AC62" s="66"/>
      <c r="AD62" s="30"/>
    </row>
    <row r="63" spans="2:30" x14ac:dyDescent="0.3">
      <c r="B63" s="30"/>
      <c r="C63" s="30"/>
      <c r="D63" s="30" t="str">
        <f>IF(C63=0,"",VLOOKUP(C63,'Données Formation'!B$6:E154,4,FALSE))</f>
        <v/>
      </c>
      <c r="E63" s="30"/>
      <c r="F63" s="30"/>
      <c r="G63" s="30" t="str">
        <f>IF(H63=0,"",VLOOKUP(H63,'Données salariés'!B$6:G71,3,TRUE))</f>
        <v/>
      </c>
      <c r="H63" s="30"/>
      <c r="I63" s="30" t="str">
        <f>IF(H63=0,"",VLOOKUP(H63,'Données salariés'!B$6:G71,4,TRUE))</f>
        <v/>
      </c>
      <c r="J63" s="30" t="str">
        <f>IF(H63=0,"",VLOOKUP(H63,'Données salariés'!B$6:G71,6,TRUE))</f>
        <v/>
      </c>
      <c r="K63" s="30" t="str">
        <f>IF(H63=0,"",IF(SUMPRODUCT(($H$15:$H62=$H63)*($I$15:$I62=$I63)*($Y$15:$Y62=$Y63) )=0,"Unique","Doublon"))</f>
        <v/>
      </c>
      <c r="L63" s="30"/>
      <c r="M63" s="30"/>
      <c r="N63" s="30" t="str">
        <f>IF(H63=0,"",IF(VLOOKUP(H63,'Données salariés'!B$6:H$300,7,TRUE)="Cadres forfait jours",1,""))</f>
        <v/>
      </c>
      <c r="O63" s="30" t="str">
        <f>IF(H63=0,"",IF(VLOOKUP(H63,'Données salariés'!B$6:H$300,7,TRUE)="ETAM",1,""))</f>
        <v/>
      </c>
      <c r="P63" s="30" t="str">
        <f>IF(H63=0,"",IF(VLOOKUP(H63,'Données salariés'!B$6:H$300,7,TRUE)="Ouvriers",1,""))</f>
        <v/>
      </c>
      <c r="Q63" s="30"/>
      <c r="R63" s="30"/>
      <c r="S63" s="30">
        <f t="shared" si="1"/>
        <v>0</v>
      </c>
      <c r="T63" s="30"/>
      <c r="U63" s="30"/>
      <c r="V63" s="30"/>
      <c r="W63" s="30"/>
      <c r="X63" s="30">
        <f t="shared" si="2"/>
        <v>0</v>
      </c>
      <c r="Y63" s="66"/>
      <c r="Z63" s="66"/>
      <c r="AA63" s="66"/>
      <c r="AB63" s="66"/>
      <c r="AC63" s="66"/>
      <c r="AD63" s="30"/>
    </row>
    <row r="64" spans="2:30" x14ac:dyDescent="0.3">
      <c r="B64" s="30"/>
      <c r="C64" s="30"/>
      <c r="D64" s="30" t="str">
        <f>IF(C64=0,"",VLOOKUP(C64,'Données Formation'!B$6:E155,4,FALSE))</f>
        <v/>
      </c>
      <c r="E64" s="30"/>
      <c r="F64" s="30"/>
      <c r="G64" s="30" t="str">
        <f>IF(H64=0,"",VLOOKUP(H64,'Données salariés'!B$6:G72,3,TRUE))</f>
        <v/>
      </c>
      <c r="H64" s="30"/>
      <c r="I64" s="30" t="str">
        <f>IF(H64=0,"",VLOOKUP(H64,'Données salariés'!B$6:G72,4,TRUE))</f>
        <v/>
      </c>
      <c r="J64" s="30" t="str">
        <f>IF(H64=0,"",VLOOKUP(H64,'Données salariés'!B$6:G72,6,TRUE))</f>
        <v/>
      </c>
      <c r="K64" s="30" t="str">
        <f>IF(H64=0,"",IF(SUMPRODUCT(($H$15:$H63=$H64)*($I$15:$I63=$I64)*($Y$15:$Y63=$Y64) )=0,"Unique","Doublon"))</f>
        <v/>
      </c>
      <c r="L64" s="30"/>
      <c r="M64" s="30"/>
      <c r="N64" s="30" t="str">
        <f>IF(H64=0,"",IF(VLOOKUP(H64,'Données salariés'!B$6:H$300,7,TRUE)="Cadres forfait jours",1,""))</f>
        <v/>
      </c>
      <c r="O64" s="30" t="str">
        <f>IF(H64=0,"",IF(VLOOKUP(H64,'Données salariés'!B$6:H$300,7,TRUE)="ETAM",1,""))</f>
        <v/>
      </c>
      <c r="P64" s="30" t="str">
        <f>IF(H64=0,"",IF(VLOOKUP(H64,'Données salariés'!B$6:H$300,7,TRUE)="Ouvriers",1,""))</f>
        <v/>
      </c>
      <c r="Q64" s="30"/>
      <c r="R64" s="30"/>
      <c r="S64" s="30">
        <f t="shared" si="1"/>
        <v>0</v>
      </c>
      <c r="T64" s="30"/>
      <c r="U64" s="30"/>
      <c r="V64" s="30"/>
      <c r="W64" s="30"/>
      <c r="X64" s="30">
        <f t="shared" si="2"/>
        <v>0</v>
      </c>
      <c r="Y64" s="66"/>
      <c r="Z64" s="66"/>
      <c r="AA64" s="66"/>
      <c r="AB64" s="66"/>
      <c r="AC64" s="66"/>
      <c r="AD64" s="30"/>
    </row>
    <row r="65" spans="2:30" x14ac:dyDescent="0.3">
      <c r="B65" s="30"/>
      <c r="C65" s="30"/>
      <c r="D65" s="30" t="str">
        <f>IF(C65=0,"",VLOOKUP(C65,'Données Formation'!B$6:E156,4,FALSE))</f>
        <v/>
      </c>
      <c r="E65" s="30"/>
      <c r="F65" s="30"/>
      <c r="G65" s="30" t="str">
        <f>IF(H65=0,"",VLOOKUP(H65,'Données salariés'!B$6:G73,3,TRUE))</f>
        <v/>
      </c>
      <c r="H65" s="30"/>
      <c r="I65" s="30" t="str">
        <f>IF(H65=0,"",VLOOKUP(H65,'Données salariés'!B$6:G73,4,TRUE))</f>
        <v/>
      </c>
      <c r="J65" s="30" t="str">
        <f>IF(H65=0,"",VLOOKUP(H65,'Données salariés'!B$6:G73,6,TRUE))</f>
        <v/>
      </c>
      <c r="K65" s="30" t="str">
        <f>IF(H65=0,"",IF(SUMPRODUCT(($H$15:$H64=$H65)*($I$15:$I64=$I65)*($Y$15:$Y64=$Y65) )=0,"Unique","Doublon"))</f>
        <v/>
      </c>
      <c r="L65" s="30"/>
      <c r="M65" s="30"/>
      <c r="N65" s="30" t="str">
        <f>IF(H65=0,"",IF(VLOOKUP(H65,'Données salariés'!B$6:H$300,7,TRUE)="Cadres forfait jours",1,""))</f>
        <v/>
      </c>
      <c r="O65" s="30" t="str">
        <f>IF(H65=0,"",IF(VLOOKUP(H65,'Données salariés'!B$6:H$300,7,TRUE)="ETAM",1,""))</f>
        <v/>
      </c>
      <c r="P65" s="30" t="str">
        <f>IF(H65=0,"",IF(VLOOKUP(H65,'Données salariés'!B$6:H$300,7,TRUE)="Ouvriers",1,""))</f>
        <v/>
      </c>
      <c r="Q65" s="30"/>
      <c r="R65" s="30"/>
      <c r="S65" s="30">
        <f t="shared" si="1"/>
        <v>0</v>
      </c>
      <c r="T65" s="30"/>
      <c r="U65" s="30"/>
      <c r="V65" s="30"/>
      <c r="W65" s="30"/>
      <c r="X65" s="30">
        <f t="shared" si="2"/>
        <v>0</v>
      </c>
      <c r="Y65" s="66"/>
      <c r="Z65" s="66"/>
      <c r="AA65" s="66"/>
      <c r="AB65" s="66"/>
      <c r="AC65" s="66"/>
      <c r="AD65" s="30"/>
    </row>
    <row r="66" spans="2:30" x14ac:dyDescent="0.3">
      <c r="B66" s="30"/>
      <c r="C66" s="30"/>
      <c r="D66" s="30" t="str">
        <f>IF(C66=0,"",VLOOKUP(C66,'Données Formation'!B$6:E157,4,FALSE))</f>
        <v/>
      </c>
      <c r="E66" s="30"/>
      <c r="F66" s="30"/>
      <c r="G66" s="30" t="str">
        <f>IF(H66=0,"",VLOOKUP(H66,'Données salariés'!B$6:G74,3,TRUE))</f>
        <v/>
      </c>
      <c r="H66" s="30"/>
      <c r="I66" s="30" t="str">
        <f>IF(H66=0,"",VLOOKUP(H66,'Données salariés'!B$6:G74,4,TRUE))</f>
        <v/>
      </c>
      <c r="J66" s="30" t="str">
        <f>IF(H66=0,"",VLOOKUP(H66,'Données salariés'!B$6:G74,6,TRUE))</f>
        <v/>
      </c>
      <c r="K66" s="30" t="str">
        <f>IF(H66=0,"",IF(SUMPRODUCT(($H$15:$H65=$H66)*($I$15:$I65=$I66)*($Y$15:$Y65=$Y66) )=0,"Unique","Doublon"))</f>
        <v/>
      </c>
      <c r="L66" s="30"/>
      <c r="M66" s="30"/>
      <c r="N66" s="30" t="str">
        <f>IF(H66=0,"",IF(VLOOKUP(H66,'Données salariés'!B$6:H$300,7,TRUE)="Cadres forfait jours",1,""))</f>
        <v/>
      </c>
      <c r="O66" s="30" t="str">
        <f>IF(H66=0,"",IF(VLOOKUP(H66,'Données salariés'!B$6:H$300,7,TRUE)="ETAM",1,""))</f>
        <v/>
      </c>
      <c r="P66" s="30" t="str">
        <f>IF(H66=0,"",IF(VLOOKUP(H66,'Données salariés'!B$6:H$300,7,TRUE)="Ouvriers",1,""))</f>
        <v/>
      </c>
      <c r="Q66" s="30"/>
      <c r="R66" s="30"/>
      <c r="S66" s="30">
        <f t="shared" si="1"/>
        <v>0</v>
      </c>
      <c r="T66" s="30"/>
      <c r="U66" s="30"/>
      <c r="V66" s="30"/>
      <c r="W66" s="30"/>
      <c r="X66" s="30">
        <f t="shared" si="2"/>
        <v>0</v>
      </c>
      <c r="Y66" s="66"/>
      <c r="Z66" s="66"/>
      <c r="AA66" s="66"/>
      <c r="AB66" s="66"/>
      <c r="AC66" s="66"/>
      <c r="AD66" s="30"/>
    </row>
    <row r="67" spans="2:30" x14ac:dyDescent="0.3">
      <c r="B67" s="30"/>
      <c r="C67" s="30"/>
      <c r="D67" s="30" t="str">
        <f>IF(C67=0,"",VLOOKUP(C67,'Données Formation'!B$6:E158,4,FALSE))</f>
        <v/>
      </c>
      <c r="E67" s="30"/>
      <c r="F67" s="30"/>
      <c r="G67" s="30" t="str">
        <f>IF(H67=0,"",VLOOKUP(H67,'Données salariés'!B$6:G75,3,TRUE))</f>
        <v/>
      </c>
      <c r="H67" s="30"/>
      <c r="I67" s="30" t="str">
        <f>IF(H67=0,"",VLOOKUP(H67,'Données salariés'!B$6:G75,4,TRUE))</f>
        <v/>
      </c>
      <c r="J67" s="30" t="str">
        <f>IF(H67=0,"",VLOOKUP(H67,'Données salariés'!B$6:G75,6,TRUE))</f>
        <v/>
      </c>
      <c r="K67" s="30" t="str">
        <f>IF(H67=0,"",IF(SUMPRODUCT(($H$15:$H66=$H67)*($I$15:$I66=$I67)*($Y$15:$Y66=$Y67) )=0,"Unique","Doublon"))</f>
        <v/>
      </c>
      <c r="L67" s="30"/>
      <c r="M67" s="30"/>
      <c r="N67" s="30" t="str">
        <f>IF(H67=0,"",IF(VLOOKUP(H67,'Données salariés'!B$6:H$300,7,TRUE)="Cadres forfait jours",1,""))</f>
        <v/>
      </c>
      <c r="O67" s="30" t="str">
        <f>IF(H67=0,"",IF(VLOOKUP(H67,'Données salariés'!B$6:H$300,7,TRUE)="ETAM",1,""))</f>
        <v/>
      </c>
      <c r="P67" s="30" t="str">
        <f>IF(H67=0,"",IF(VLOOKUP(H67,'Données salariés'!B$6:H$300,7,TRUE)="Ouvriers",1,""))</f>
        <v/>
      </c>
      <c r="Q67" s="30"/>
      <c r="R67" s="30"/>
      <c r="S67" s="30">
        <f t="shared" si="1"/>
        <v>0</v>
      </c>
      <c r="T67" s="30"/>
      <c r="U67" s="30"/>
      <c r="V67" s="30"/>
      <c r="W67" s="30"/>
      <c r="X67" s="30">
        <f t="shared" si="2"/>
        <v>0</v>
      </c>
      <c r="Y67" s="66"/>
      <c r="Z67" s="66"/>
      <c r="AA67" s="66"/>
      <c r="AB67" s="66"/>
      <c r="AC67" s="66"/>
      <c r="AD67" s="30"/>
    </row>
    <row r="68" spans="2:30" x14ac:dyDescent="0.3">
      <c r="B68" s="30"/>
      <c r="C68" s="30"/>
      <c r="D68" s="30" t="str">
        <f>IF(C68=0,"",VLOOKUP(C68,'Données Formation'!B$6:E159,4,FALSE))</f>
        <v/>
      </c>
      <c r="E68" s="30"/>
      <c r="F68" s="30"/>
      <c r="G68" s="30" t="str">
        <f>IF(H68=0,"",VLOOKUP(H68,'Données salariés'!B$6:G76,3,TRUE))</f>
        <v/>
      </c>
      <c r="H68" s="30"/>
      <c r="I68" s="30" t="str">
        <f>IF(H68=0,"",VLOOKUP(H68,'Données salariés'!B$6:G76,4,TRUE))</f>
        <v/>
      </c>
      <c r="J68" s="30" t="str">
        <f>IF(H68=0,"",VLOOKUP(H68,'Données salariés'!B$6:G76,6,TRUE))</f>
        <v/>
      </c>
      <c r="K68" s="30" t="str">
        <f>IF(H68=0,"",IF(SUMPRODUCT(($H$15:$H67=$H68)*($I$15:$I67=$I68)*($Y$15:$Y67=$Y68) )=0,"Unique","Doublon"))</f>
        <v/>
      </c>
      <c r="L68" s="30"/>
      <c r="M68" s="30"/>
      <c r="N68" s="30" t="str">
        <f>IF(H68=0,"",IF(VLOOKUP(H68,'Données salariés'!B$6:H$300,7,TRUE)="Cadres forfait jours",1,""))</f>
        <v/>
      </c>
      <c r="O68" s="30" t="str">
        <f>IF(H68=0,"",IF(VLOOKUP(H68,'Données salariés'!B$6:H$300,7,TRUE)="ETAM",1,""))</f>
        <v/>
      </c>
      <c r="P68" s="30" t="str">
        <f>IF(H68=0,"",IF(VLOOKUP(H68,'Données salariés'!B$6:H$300,7,TRUE)="Ouvriers",1,""))</f>
        <v/>
      </c>
      <c r="Q68" s="30"/>
      <c r="R68" s="30"/>
      <c r="S68" s="30">
        <f t="shared" si="1"/>
        <v>0</v>
      </c>
      <c r="T68" s="30"/>
      <c r="U68" s="30"/>
      <c r="V68" s="30"/>
      <c r="W68" s="30"/>
      <c r="X68" s="30">
        <f t="shared" si="2"/>
        <v>0</v>
      </c>
      <c r="Y68" s="66"/>
      <c r="Z68" s="66"/>
      <c r="AA68" s="66"/>
      <c r="AB68" s="66"/>
      <c r="AC68" s="66"/>
      <c r="AD68" s="30"/>
    </row>
    <row r="69" spans="2:30" x14ac:dyDescent="0.3">
      <c r="B69" s="30"/>
      <c r="C69" s="30"/>
      <c r="D69" s="30" t="str">
        <f>IF(C69=0,"",VLOOKUP(C69,'Données Formation'!B$6:E160,4,FALSE))</f>
        <v/>
      </c>
      <c r="E69" s="30"/>
      <c r="F69" s="30"/>
      <c r="G69" s="30" t="str">
        <f>IF(H69=0,"",VLOOKUP(H69,'Données salariés'!B$6:G77,3,TRUE))</f>
        <v/>
      </c>
      <c r="H69" s="30"/>
      <c r="I69" s="30" t="str">
        <f>IF(H69=0,"",VLOOKUP(H69,'Données salariés'!B$6:G77,4,TRUE))</f>
        <v/>
      </c>
      <c r="J69" s="30" t="str">
        <f>IF(H69=0,"",VLOOKUP(H69,'Données salariés'!B$6:G77,6,TRUE))</f>
        <v/>
      </c>
      <c r="K69" s="30" t="str">
        <f>IF(H69=0,"",IF(SUMPRODUCT(($H$15:$H68=$H69)*($I$15:$I68=$I69)*($Y$15:$Y68=$Y69) )=0,"Unique","Doublon"))</f>
        <v/>
      </c>
      <c r="L69" s="30"/>
      <c r="M69" s="30"/>
      <c r="N69" s="30" t="str">
        <f>IF(H69=0,"",IF(VLOOKUP(H69,'Données salariés'!B$6:H$300,7,TRUE)="Cadres forfait jours",1,""))</f>
        <v/>
      </c>
      <c r="O69" s="30" t="str">
        <f>IF(H69=0,"",IF(VLOOKUP(H69,'Données salariés'!B$6:H$300,7,TRUE)="ETAM",1,""))</f>
        <v/>
      </c>
      <c r="P69" s="30" t="str">
        <f>IF(H69=0,"",IF(VLOOKUP(H69,'Données salariés'!B$6:H$300,7,TRUE)="Ouvriers",1,""))</f>
        <v/>
      </c>
      <c r="Q69" s="30"/>
      <c r="R69" s="30"/>
      <c r="S69" s="30">
        <f t="shared" si="1"/>
        <v>0</v>
      </c>
      <c r="T69" s="30"/>
      <c r="U69" s="30"/>
      <c r="V69" s="30"/>
      <c r="W69" s="30"/>
      <c r="X69" s="30">
        <f t="shared" si="2"/>
        <v>0</v>
      </c>
      <c r="Y69" s="66"/>
      <c r="Z69" s="66"/>
      <c r="AA69" s="66"/>
      <c r="AB69" s="66"/>
      <c r="AC69" s="66"/>
      <c r="AD69" s="30"/>
    </row>
    <row r="70" spans="2:30" x14ac:dyDescent="0.3">
      <c r="B70" s="30"/>
      <c r="C70" s="30"/>
      <c r="D70" s="30" t="str">
        <f>IF(C70=0,"",VLOOKUP(C70,'Données Formation'!B$6:E161,4,FALSE))</f>
        <v/>
      </c>
      <c r="E70" s="30"/>
      <c r="F70" s="30"/>
      <c r="G70" s="30" t="str">
        <f>IF(H70=0,"",VLOOKUP(H70,'Données salariés'!B$6:G78,3,TRUE))</f>
        <v/>
      </c>
      <c r="H70" s="30"/>
      <c r="I70" s="30" t="str">
        <f>IF(H70=0,"",VLOOKUP(H70,'Données salariés'!B$6:G78,4,TRUE))</f>
        <v/>
      </c>
      <c r="J70" s="30" t="str">
        <f>IF(H70=0,"",VLOOKUP(H70,'Données salariés'!B$6:G78,6,TRUE))</f>
        <v/>
      </c>
      <c r="K70" s="30" t="str">
        <f>IF(H70=0,"",IF(SUMPRODUCT(($H$15:$H69=$H70)*($I$15:$I69=$I70)*($Y$15:$Y69=$Y70) )=0,"Unique","Doublon"))</f>
        <v/>
      </c>
      <c r="L70" s="30"/>
      <c r="M70" s="30"/>
      <c r="N70" s="30" t="str">
        <f>IF(H70=0,"",IF(VLOOKUP(H70,'Données salariés'!B$6:H$300,7,TRUE)="Cadres forfait jours",1,""))</f>
        <v/>
      </c>
      <c r="O70" s="30" t="str">
        <f>IF(H70=0,"",IF(VLOOKUP(H70,'Données salariés'!B$6:H$300,7,TRUE)="ETAM",1,""))</f>
        <v/>
      </c>
      <c r="P70" s="30" t="str">
        <f>IF(H70=0,"",IF(VLOOKUP(H70,'Données salariés'!B$6:H$300,7,TRUE)="Ouvriers",1,""))</f>
        <v/>
      </c>
      <c r="Q70" s="30"/>
      <c r="R70" s="30"/>
      <c r="S70" s="30">
        <f t="shared" si="1"/>
        <v>0</v>
      </c>
      <c r="T70" s="30"/>
      <c r="U70" s="30"/>
      <c r="V70" s="30"/>
      <c r="W70" s="30"/>
      <c r="X70" s="30">
        <f t="shared" si="2"/>
        <v>0</v>
      </c>
      <c r="Y70" s="66"/>
      <c r="Z70" s="66"/>
      <c r="AA70" s="66"/>
      <c r="AB70" s="66"/>
      <c r="AC70" s="66"/>
      <c r="AD70" s="30"/>
    </row>
    <row r="71" spans="2:30" x14ac:dyDescent="0.3">
      <c r="B71" s="30"/>
      <c r="C71" s="30"/>
      <c r="D71" s="30" t="str">
        <f>IF(C71=0,"",VLOOKUP(C71,'Données Formation'!B$6:E162,4,FALSE))</f>
        <v/>
      </c>
      <c r="E71" s="30"/>
      <c r="F71" s="30"/>
      <c r="G71" s="30" t="str">
        <f>IF(H71=0,"",VLOOKUP(H71,'Données salariés'!B$6:G79,3,TRUE))</f>
        <v/>
      </c>
      <c r="H71" s="30"/>
      <c r="I71" s="30" t="str">
        <f>IF(H71=0,"",VLOOKUP(H71,'Données salariés'!B$6:G79,4,TRUE))</f>
        <v/>
      </c>
      <c r="J71" s="30" t="str">
        <f>IF(H71=0,"",VLOOKUP(H71,'Données salariés'!B$6:G79,6,TRUE))</f>
        <v/>
      </c>
      <c r="K71" s="30" t="str">
        <f>IF(H71=0,"",IF(SUMPRODUCT(($H$15:$H70=$H71)*($I$15:$I70=$I71)*($Y$15:$Y70=$Y71) )=0,"Unique","Doublon"))</f>
        <v/>
      </c>
      <c r="L71" s="30"/>
      <c r="M71" s="30"/>
      <c r="N71" s="30" t="str">
        <f>IF(H71=0,"",IF(VLOOKUP(H71,'Données salariés'!B$6:H$300,7,TRUE)="Cadres forfait jours",1,""))</f>
        <v/>
      </c>
      <c r="O71" s="30" t="str">
        <f>IF(H71=0,"",IF(VLOOKUP(H71,'Données salariés'!B$6:H$300,7,TRUE)="ETAM",1,""))</f>
        <v/>
      </c>
      <c r="P71" s="30" t="str">
        <f>IF(H71=0,"",IF(VLOOKUP(H71,'Données salariés'!B$6:H$300,7,TRUE)="Ouvriers",1,""))</f>
        <v/>
      </c>
      <c r="Q71" s="30"/>
      <c r="R71" s="30"/>
      <c r="S71" s="30">
        <f t="shared" si="1"/>
        <v>0</v>
      </c>
      <c r="T71" s="30"/>
      <c r="U71" s="30"/>
      <c r="V71" s="30"/>
      <c r="W71" s="30"/>
      <c r="X71" s="30">
        <f t="shared" si="2"/>
        <v>0</v>
      </c>
      <c r="Y71" s="66"/>
      <c r="Z71" s="66"/>
      <c r="AA71" s="66"/>
      <c r="AB71" s="66"/>
      <c r="AC71" s="66"/>
      <c r="AD71" s="30"/>
    </row>
    <row r="72" spans="2:30" x14ac:dyDescent="0.3">
      <c r="B72" s="30"/>
      <c r="C72" s="30"/>
      <c r="D72" s="30" t="str">
        <f>IF(C72=0,"",VLOOKUP(C72,'Données Formation'!B$6:E163,4,FALSE))</f>
        <v/>
      </c>
      <c r="E72" s="30"/>
      <c r="F72" s="30"/>
      <c r="G72" s="30" t="str">
        <f>IF(H72=0,"",VLOOKUP(H72,'Données salariés'!B$6:G80,3,TRUE))</f>
        <v/>
      </c>
      <c r="H72" s="30"/>
      <c r="I72" s="30" t="str">
        <f>IF(H72=0,"",VLOOKUP(H72,'Données salariés'!B$6:G80,4,TRUE))</f>
        <v/>
      </c>
      <c r="J72" s="30" t="str">
        <f>IF(H72=0,"",VLOOKUP(H72,'Données salariés'!B$6:G80,6,TRUE))</f>
        <v/>
      </c>
      <c r="K72" s="30" t="str">
        <f>IF(H72=0,"",IF(SUMPRODUCT(($H$15:$H71=$H72)*($I$15:$I71=$I72)*($Y$15:$Y71=$Y72) )=0,"Unique","Doublon"))</f>
        <v/>
      </c>
      <c r="L72" s="30"/>
      <c r="M72" s="30"/>
      <c r="N72" s="30" t="str">
        <f>IF(H72=0,"",IF(VLOOKUP(H72,'Données salariés'!B$6:H$300,7,TRUE)="Cadres forfait jours",1,""))</f>
        <v/>
      </c>
      <c r="O72" s="30" t="str">
        <f>IF(H72=0,"",IF(VLOOKUP(H72,'Données salariés'!B$6:H$300,7,TRUE)="ETAM",1,""))</f>
        <v/>
      </c>
      <c r="P72" s="30" t="str">
        <f>IF(H72=0,"",IF(VLOOKUP(H72,'Données salariés'!B$6:H$300,7,TRUE)="Ouvriers",1,""))</f>
        <v/>
      </c>
      <c r="Q72" s="30"/>
      <c r="R72" s="30"/>
      <c r="S72" s="30">
        <f t="shared" si="1"/>
        <v>0</v>
      </c>
      <c r="T72" s="30"/>
      <c r="U72" s="30"/>
      <c r="V72" s="30"/>
      <c r="W72" s="30"/>
      <c r="X72" s="30">
        <f t="shared" si="2"/>
        <v>0</v>
      </c>
      <c r="Y72" s="66"/>
      <c r="Z72" s="66"/>
      <c r="AA72" s="66"/>
      <c r="AB72" s="66"/>
      <c r="AC72" s="66"/>
      <c r="AD72" s="30"/>
    </row>
    <row r="73" spans="2:30" x14ac:dyDescent="0.3">
      <c r="B73" s="30"/>
      <c r="C73" s="30"/>
      <c r="D73" s="30" t="str">
        <f>IF(C73=0,"",VLOOKUP(C73,'Données Formation'!B$6:E164,4,FALSE))</f>
        <v/>
      </c>
      <c r="E73" s="30"/>
      <c r="F73" s="30"/>
      <c r="G73" s="30" t="str">
        <f>IF(H73=0,"",VLOOKUP(H73,'Données salariés'!B$6:G81,3,TRUE))</f>
        <v/>
      </c>
      <c r="H73" s="30"/>
      <c r="I73" s="30" t="str">
        <f>IF(H73=0,"",VLOOKUP(H73,'Données salariés'!B$6:G81,4,TRUE))</f>
        <v/>
      </c>
      <c r="J73" s="30" t="str">
        <f>IF(H73=0,"",VLOOKUP(H73,'Données salariés'!B$6:G81,6,TRUE))</f>
        <v/>
      </c>
      <c r="K73" s="30" t="str">
        <f>IF(H73=0,"",IF(SUMPRODUCT(($H$15:$H72=$H73)*($I$15:$I72=$I73)*($Y$15:$Y72=$Y73) )=0,"Unique","Doublon"))</f>
        <v/>
      </c>
      <c r="L73" s="30"/>
      <c r="M73" s="30"/>
      <c r="N73" s="30" t="str">
        <f>IF(H73=0,"",IF(VLOOKUP(H73,'Données salariés'!B$6:H$300,7,TRUE)="Cadres forfait jours",1,""))</f>
        <v/>
      </c>
      <c r="O73" s="30" t="str">
        <f>IF(H73=0,"",IF(VLOOKUP(H73,'Données salariés'!B$6:H$300,7,TRUE)="ETAM",1,""))</f>
        <v/>
      </c>
      <c r="P73" s="30" t="str">
        <f>IF(H73=0,"",IF(VLOOKUP(H73,'Données salariés'!B$6:H$300,7,TRUE)="Ouvriers",1,""))</f>
        <v/>
      </c>
      <c r="Q73" s="30"/>
      <c r="R73" s="30"/>
      <c r="S73" s="30">
        <f t="shared" si="1"/>
        <v>0</v>
      </c>
      <c r="T73" s="30"/>
      <c r="U73" s="30"/>
      <c r="V73" s="30"/>
      <c r="W73" s="30"/>
      <c r="X73" s="30">
        <f t="shared" si="2"/>
        <v>0</v>
      </c>
      <c r="Y73" s="66"/>
      <c r="Z73" s="66"/>
      <c r="AA73" s="66"/>
      <c r="AB73" s="66"/>
      <c r="AC73" s="66"/>
      <c r="AD73" s="30"/>
    </row>
    <row r="74" spans="2:30" x14ac:dyDescent="0.3">
      <c r="B74" s="30"/>
      <c r="C74" s="30"/>
      <c r="D74" s="30" t="str">
        <f>IF(C74=0,"",VLOOKUP(C74,'Données Formation'!B$6:E165,4,FALSE))</f>
        <v/>
      </c>
      <c r="E74" s="30"/>
      <c r="F74" s="30"/>
      <c r="G74" s="30" t="str">
        <f>IF(H74=0,"",VLOOKUP(H74,'Données salariés'!B$6:G82,3,TRUE))</f>
        <v/>
      </c>
      <c r="H74" s="30"/>
      <c r="I74" s="30" t="str">
        <f>IF(H74=0,"",VLOOKUP(H74,'Données salariés'!B$6:G82,4,TRUE))</f>
        <v/>
      </c>
      <c r="J74" s="30" t="str">
        <f>IF(H74=0,"",VLOOKUP(H74,'Données salariés'!B$6:G82,6,TRUE))</f>
        <v/>
      </c>
      <c r="K74" s="30" t="str">
        <f>IF(H74=0,"",IF(SUMPRODUCT(($H$15:$H73=$H74)*($I$15:$I73=$I74)*($Y$15:$Y73=$Y74) )=0,"Unique","Doublon"))</f>
        <v/>
      </c>
      <c r="L74" s="30"/>
      <c r="M74" s="30"/>
      <c r="N74" s="30" t="str">
        <f>IF(H74=0,"",IF(VLOOKUP(H74,'Données salariés'!B$6:H$300,7,TRUE)="Cadres forfait jours",1,""))</f>
        <v/>
      </c>
      <c r="O74" s="30" t="str">
        <f>IF(H74=0,"",IF(VLOOKUP(H74,'Données salariés'!B$6:H$300,7,TRUE)="ETAM",1,""))</f>
        <v/>
      </c>
      <c r="P74" s="30" t="str">
        <f>IF(H74=0,"",IF(VLOOKUP(H74,'Données salariés'!B$6:H$300,7,TRUE)="Ouvriers",1,""))</f>
        <v/>
      </c>
      <c r="Q74" s="30"/>
      <c r="R74" s="30"/>
      <c r="S74" s="30">
        <f t="shared" si="1"/>
        <v>0</v>
      </c>
      <c r="T74" s="30"/>
      <c r="U74" s="30"/>
      <c r="V74" s="30"/>
      <c r="W74" s="30"/>
      <c r="X74" s="30">
        <f t="shared" si="2"/>
        <v>0</v>
      </c>
      <c r="Y74" s="66"/>
      <c r="Z74" s="66"/>
      <c r="AA74" s="66"/>
      <c r="AB74" s="66"/>
      <c r="AC74" s="66"/>
      <c r="AD74" s="30"/>
    </row>
    <row r="75" spans="2:30" x14ac:dyDescent="0.3">
      <c r="B75" s="30"/>
      <c r="C75" s="30"/>
      <c r="D75" s="30" t="str">
        <f>IF(C75=0,"",VLOOKUP(C75,'Données Formation'!B$6:E166,4,FALSE))</f>
        <v/>
      </c>
      <c r="E75" s="30"/>
      <c r="F75" s="30"/>
      <c r="G75" s="30" t="str">
        <f>IF(H75=0,"",VLOOKUP(H75,'Données salariés'!B$6:G83,3,TRUE))</f>
        <v/>
      </c>
      <c r="H75" s="30"/>
      <c r="I75" s="30" t="str">
        <f>IF(H75=0,"",VLOOKUP(H75,'Données salariés'!B$6:G83,4,TRUE))</f>
        <v/>
      </c>
      <c r="J75" s="30" t="str">
        <f>IF(H75=0,"",VLOOKUP(H75,'Données salariés'!B$6:G83,6,TRUE))</f>
        <v/>
      </c>
      <c r="K75" s="30" t="str">
        <f>IF(H75=0,"",IF(SUMPRODUCT(($H$15:$H74=$H75)*($I$15:$I74=$I75)*($Y$15:$Y74=$Y75) )=0,"Unique","Doublon"))</f>
        <v/>
      </c>
      <c r="L75" s="30"/>
      <c r="M75" s="30"/>
      <c r="N75" s="30" t="str">
        <f>IF(H75=0,"",IF(VLOOKUP(H75,'Données salariés'!B$6:H$300,7,TRUE)="Cadres forfait jours",1,""))</f>
        <v/>
      </c>
      <c r="O75" s="30" t="str">
        <f>IF(H75=0,"",IF(VLOOKUP(H75,'Données salariés'!B$6:H$300,7,TRUE)="ETAM",1,""))</f>
        <v/>
      </c>
      <c r="P75" s="30" t="str">
        <f>IF(H75=0,"",IF(VLOOKUP(H75,'Données salariés'!B$6:H$300,7,TRUE)="Ouvriers",1,""))</f>
        <v/>
      </c>
      <c r="Q75" s="30"/>
      <c r="R75" s="30"/>
      <c r="S75" s="30">
        <f t="shared" si="1"/>
        <v>0</v>
      </c>
      <c r="T75" s="30"/>
      <c r="U75" s="30"/>
      <c r="V75" s="30"/>
      <c r="W75" s="30"/>
      <c r="X75" s="30">
        <f t="shared" si="2"/>
        <v>0</v>
      </c>
      <c r="Y75" s="66"/>
      <c r="Z75" s="66"/>
      <c r="AA75" s="66"/>
      <c r="AB75" s="66"/>
      <c r="AC75" s="66"/>
      <c r="AD75" s="30"/>
    </row>
    <row r="76" spans="2:30" x14ac:dyDescent="0.3">
      <c r="B76" s="30"/>
      <c r="C76" s="30"/>
      <c r="D76" s="30" t="str">
        <f>IF(C76=0,"",VLOOKUP(C76,'Données Formation'!B$6:E167,4,FALSE))</f>
        <v/>
      </c>
      <c r="E76" s="30"/>
      <c r="F76" s="30"/>
      <c r="G76" s="30" t="str">
        <f>IF(H76=0,"",VLOOKUP(H76,'Données salariés'!B$6:G84,3,TRUE))</f>
        <v/>
      </c>
      <c r="H76" s="30"/>
      <c r="I76" s="30" t="str">
        <f>IF(H76=0,"",VLOOKUP(H76,'Données salariés'!B$6:G84,4,TRUE))</f>
        <v/>
      </c>
      <c r="J76" s="30" t="str">
        <f>IF(H76=0,"",VLOOKUP(H76,'Données salariés'!B$6:G84,6,TRUE))</f>
        <v/>
      </c>
      <c r="K76" s="30" t="str">
        <f>IF(H76=0,"",IF(SUMPRODUCT(($H$15:$H75=$H76)*($I$15:$I75=$I76)*($Y$15:$Y75=$Y76) )=0,"Unique","Doublon"))</f>
        <v/>
      </c>
      <c r="L76" s="30"/>
      <c r="M76" s="30"/>
      <c r="N76" s="30" t="str">
        <f>IF(H76=0,"",IF(VLOOKUP(H76,'Données salariés'!B$6:H$300,7,TRUE)="Cadres forfait jours",1,""))</f>
        <v/>
      </c>
      <c r="O76" s="30" t="str">
        <f>IF(H76=0,"",IF(VLOOKUP(H76,'Données salariés'!B$6:H$300,7,TRUE)="ETAM",1,""))</f>
        <v/>
      </c>
      <c r="P76" s="30" t="str">
        <f>IF(H76=0,"",IF(VLOOKUP(H76,'Données salariés'!B$6:H$300,7,TRUE)="Ouvriers",1,""))</f>
        <v/>
      </c>
      <c r="Q76" s="30"/>
      <c r="R76" s="30"/>
      <c r="S76" s="30">
        <f t="shared" si="1"/>
        <v>0</v>
      </c>
      <c r="T76" s="30"/>
      <c r="U76" s="30"/>
      <c r="V76" s="30"/>
      <c r="W76" s="30"/>
      <c r="X76" s="30">
        <f t="shared" si="2"/>
        <v>0</v>
      </c>
      <c r="Y76" s="66"/>
      <c r="Z76" s="66"/>
      <c r="AA76" s="66"/>
      <c r="AB76" s="66"/>
      <c r="AC76" s="66"/>
      <c r="AD76" s="30"/>
    </row>
    <row r="77" spans="2:30" x14ac:dyDescent="0.3">
      <c r="B77" s="30"/>
      <c r="C77" s="30"/>
      <c r="D77" s="30" t="str">
        <f>IF(C77=0,"",VLOOKUP(C77,'Données Formation'!B$6:E168,4,FALSE))</f>
        <v/>
      </c>
      <c r="E77" s="30"/>
      <c r="F77" s="30"/>
      <c r="G77" s="30" t="str">
        <f>IF(H77=0,"",VLOOKUP(H77,'Données salariés'!B$6:G85,3,TRUE))</f>
        <v/>
      </c>
      <c r="H77" s="30"/>
      <c r="I77" s="30" t="str">
        <f>IF(H77=0,"",VLOOKUP(H77,'Données salariés'!B$6:G85,4,TRUE))</f>
        <v/>
      </c>
      <c r="J77" s="30" t="str">
        <f>IF(H77=0,"",VLOOKUP(H77,'Données salariés'!B$6:G85,6,TRUE))</f>
        <v/>
      </c>
      <c r="K77" s="30" t="str">
        <f>IF(H77=0,"",IF(SUMPRODUCT(($H$15:$H76=$H77)*($I$15:$I76=$I77)*($Y$15:$Y76=$Y77) )=0,"Unique","Doublon"))</f>
        <v/>
      </c>
      <c r="L77" s="30"/>
      <c r="M77" s="30"/>
      <c r="N77" s="30" t="str">
        <f>IF(H77=0,"",IF(VLOOKUP(H77,'Données salariés'!B$6:H$300,7,TRUE)="Cadres forfait jours",1,""))</f>
        <v/>
      </c>
      <c r="O77" s="30" t="str">
        <f>IF(H77=0,"",IF(VLOOKUP(H77,'Données salariés'!B$6:H$300,7,TRUE)="ETAM",1,""))</f>
        <v/>
      </c>
      <c r="P77" s="30" t="str">
        <f>IF(H77=0,"",IF(VLOOKUP(H77,'Données salariés'!B$6:H$300,7,TRUE)="Ouvriers",1,""))</f>
        <v/>
      </c>
      <c r="Q77" s="30"/>
      <c r="R77" s="30"/>
      <c r="S77" s="30">
        <f t="shared" si="1"/>
        <v>0</v>
      </c>
      <c r="T77" s="30"/>
      <c r="U77" s="30"/>
      <c r="V77" s="30"/>
      <c r="W77" s="30"/>
      <c r="X77" s="30">
        <f t="shared" si="2"/>
        <v>0</v>
      </c>
      <c r="Y77" s="66"/>
      <c r="Z77" s="66"/>
      <c r="AA77" s="66"/>
      <c r="AB77" s="66"/>
      <c r="AC77" s="66"/>
      <c r="AD77" s="30"/>
    </row>
    <row r="78" spans="2:30" x14ac:dyDescent="0.3">
      <c r="B78" s="30"/>
      <c r="C78" s="30"/>
      <c r="D78" s="30" t="str">
        <f>IF(C78=0,"",VLOOKUP(C78,'Données Formation'!B$6:E169,4,FALSE))</f>
        <v/>
      </c>
      <c r="E78" s="30"/>
      <c r="F78" s="30"/>
      <c r="G78" s="30" t="str">
        <f>IF(H78=0,"",VLOOKUP(H78,'Données salariés'!B$6:G86,3,TRUE))</f>
        <v/>
      </c>
      <c r="H78" s="30"/>
      <c r="I78" s="30" t="str">
        <f>IF(H78=0,"",VLOOKUP(H78,'Données salariés'!B$6:G86,4,TRUE))</f>
        <v/>
      </c>
      <c r="J78" s="30" t="str">
        <f>IF(H78=0,"",VLOOKUP(H78,'Données salariés'!B$6:G86,6,TRUE))</f>
        <v/>
      </c>
      <c r="K78" s="30" t="str">
        <f>IF(H78=0,"",IF(SUMPRODUCT(($H$15:$H77=$H78)*($I$15:$I77=$I78)*($Y$15:$Y77=$Y78) )=0,"Unique","Doublon"))</f>
        <v/>
      </c>
      <c r="L78" s="30"/>
      <c r="M78" s="30"/>
      <c r="N78" s="30" t="str">
        <f>IF(H78=0,"",IF(VLOOKUP(H78,'Données salariés'!B$6:H$300,7,TRUE)="Cadres forfait jours",1,""))</f>
        <v/>
      </c>
      <c r="O78" s="30" t="str">
        <f>IF(H78=0,"",IF(VLOOKUP(H78,'Données salariés'!B$6:H$300,7,TRUE)="ETAM",1,""))</f>
        <v/>
      </c>
      <c r="P78" s="30" t="str">
        <f>IF(H78=0,"",IF(VLOOKUP(H78,'Données salariés'!B$6:H$300,7,TRUE)="Ouvriers",1,""))</f>
        <v/>
      </c>
      <c r="Q78" s="30"/>
      <c r="R78" s="30"/>
      <c r="S78" s="30">
        <f t="shared" si="1"/>
        <v>0</v>
      </c>
      <c r="T78" s="30"/>
      <c r="U78" s="30"/>
      <c r="V78" s="30"/>
      <c r="W78" s="30"/>
      <c r="X78" s="30">
        <f t="shared" si="2"/>
        <v>0</v>
      </c>
      <c r="Y78" s="66"/>
      <c r="Z78" s="66"/>
      <c r="AA78" s="66"/>
      <c r="AB78" s="66"/>
      <c r="AC78" s="66"/>
      <c r="AD78" s="30"/>
    </row>
    <row r="79" spans="2:30" x14ac:dyDescent="0.3">
      <c r="B79" s="30"/>
      <c r="C79" s="30"/>
      <c r="D79" s="30" t="str">
        <f>IF(C79=0,"",VLOOKUP(C79,'Données Formation'!B$6:E170,4,FALSE))</f>
        <v/>
      </c>
      <c r="E79" s="30"/>
      <c r="F79" s="30"/>
      <c r="G79" s="30" t="str">
        <f>IF(H79=0,"",VLOOKUP(H79,'Données salariés'!B$6:G87,3,TRUE))</f>
        <v/>
      </c>
      <c r="H79" s="30"/>
      <c r="I79" s="30" t="str">
        <f>IF(H79=0,"",VLOOKUP(H79,'Données salariés'!B$6:G87,4,TRUE))</f>
        <v/>
      </c>
      <c r="J79" s="30" t="str">
        <f>IF(H79=0,"",VLOOKUP(H79,'Données salariés'!B$6:G87,6,TRUE))</f>
        <v/>
      </c>
      <c r="K79" s="30" t="str">
        <f>IF(H79=0,"",IF(SUMPRODUCT(($H$15:$H78=$H79)*($I$15:$I78=$I79)*($Y$15:$Y78=$Y79) )=0,"Unique","Doublon"))</f>
        <v/>
      </c>
      <c r="L79" s="30"/>
      <c r="M79" s="30"/>
      <c r="N79" s="30" t="str">
        <f>IF(H79=0,"",IF(VLOOKUP(H79,'Données salariés'!B$6:H$300,7,TRUE)="Cadres forfait jours",1,""))</f>
        <v/>
      </c>
      <c r="O79" s="30" t="str">
        <f>IF(H79=0,"",IF(VLOOKUP(H79,'Données salariés'!B$6:H$300,7,TRUE)="ETAM",1,""))</f>
        <v/>
      </c>
      <c r="P79" s="30" t="str">
        <f>IF(H79=0,"",IF(VLOOKUP(H79,'Données salariés'!B$6:H$300,7,TRUE)="Ouvriers",1,""))</f>
        <v/>
      </c>
      <c r="Q79" s="30"/>
      <c r="R79" s="30"/>
      <c r="S79" s="30">
        <f t="shared" si="1"/>
        <v>0</v>
      </c>
      <c r="T79" s="30"/>
      <c r="U79" s="30"/>
      <c r="V79" s="30"/>
      <c r="W79" s="30"/>
      <c r="X79" s="30">
        <f t="shared" si="2"/>
        <v>0</v>
      </c>
      <c r="Y79" s="66"/>
      <c r="Z79" s="66"/>
      <c r="AA79" s="66"/>
      <c r="AB79" s="66"/>
      <c r="AC79" s="66"/>
      <c r="AD79" s="30"/>
    </row>
    <row r="80" spans="2:30" x14ac:dyDescent="0.3">
      <c r="B80" s="30"/>
      <c r="C80" s="30"/>
      <c r="D80" s="30" t="str">
        <f>IF(C80=0,"",VLOOKUP(C80,'Données Formation'!B$6:E171,4,FALSE))</f>
        <v/>
      </c>
      <c r="E80" s="30"/>
      <c r="F80" s="30"/>
      <c r="G80" s="30" t="str">
        <f>IF(H80=0,"",VLOOKUP(H80,'Données salariés'!B$6:G88,3,TRUE))</f>
        <v/>
      </c>
      <c r="H80" s="30"/>
      <c r="I80" s="30" t="str">
        <f>IF(H80=0,"",VLOOKUP(H80,'Données salariés'!B$6:G88,4,TRUE))</f>
        <v/>
      </c>
      <c r="J80" s="30" t="str">
        <f>IF(H80=0,"",VLOOKUP(H80,'Données salariés'!B$6:G88,6,TRUE))</f>
        <v/>
      </c>
      <c r="K80" s="30" t="str">
        <f>IF(H80=0,"",IF(SUMPRODUCT(($H$15:$H79=$H80)*($I$15:$I79=$I80)*($Y$15:$Y79=$Y80) )=0,"Unique","Doublon"))</f>
        <v/>
      </c>
      <c r="L80" s="30"/>
      <c r="M80" s="30"/>
      <c r="N80" s="30" t="str">
        <f>IF(H80=0,"",IF(VLOOKUP(H80,'Données salariés'!B$6:H$300,7,TRUE)="Cadres forfait jours",1,""))</f>
        <v/>
      </c>
      <c r="O80" s="30" t="str">
        <f>IF(H80=0,"",IF(VLOOKUP(H80,'Données salariés'!B$6:H$300,7,TRUE)="ETAM",1,""))</f>
        <v/>
      </c>
      <c r="P80" s="30" t="str">
        <f>IF(H80=0,"",IF(VLOOKUP(H80,'Données salariés'!B$6:H$300,7,TRUE)="Ouvriers",1,""))</f>
        <v/>
      </c>
      <c r="Q80" s="30"/>
      <c r="R80" s="30"/>
      <c r="S80" s="30">
        <f t="shared" si="1"/>
        <v>0</v>
      </c>
      <c r="T80" s="30"/>
      <c r="U80" s="30"/>
      <c r="V80" s="30"/>
      <c r="W80" s="30"/>
      <c r="X80" s="30">
        <f t="shared" si="2"/>
        <v>0</v>
      </c>
      <c r="Y80" s="66"/>
      <c r="Z80" s="66"/>
      <c r="AA80" s="66"/>
      <c r="AB80" s="66"/>
      <c r="AC80" s="66"/>
      <c r="AD80" s="30"/>
    </row>
    <row r="81" spans="2:30" x14ac:dyDescent="0.3">
      <c r="B81" s="30"/>
      <c r="C81" s="30"/>
      <c r="D81" s="30" t="str">
        <f>IF(C81=0,"",VLOOKUP(C81,'Données Formation'!B$6:E172,4,FALSE))</f>
        <v/>
      </c>
      <c r="E81" s="30"/>
      <c r="F81" s="30"/>
      <c r="G81" s="30" t="str">
        <f>IF(H81=0,"",VLOOKUP(H81,'Données salariés'!B$6:G89,3,TRUE))</f>
        <v/>
      </c>
      <c r="H81" s="30"/>
      <c r="I81" s="30" t="str">
        <f>IF(H81=0,"",VLOOKUP(H81,'Données salariés'!B$6:G89,4,TRUE))</f>
        <v/>
      </c>
      <c r="J81" s="30" t="str">
        <f>IF(H81=0,"",VLOOKUP(H81,'Données salariés'!B$6:G89,6,TRUE))</f>
        <v/>
      </c>
      <c r="K81" s="30" t="str">
        <f>IF(H81=0,"",IF(SUMPRODUCT(($H$15:$H80=$H81)*($I$15:$I80=$I81)*($Y$15:$Y80=$Y81) )=0,"Unique","Doublon"))</f>
        <v/>
      </c>
      <c r="L81" s="30"/>
      <c r="M81" s="30"/>
      <c r="N81" s="30" t="str">
        <f>IF(H81=0,"",IF(VLOOKUP(H81,'Données salariés'!B$6:H$300,7,TRUE)="Cadres forfait jours",1,""))</f>
        <v/>
      </c>
      <c r="O81" s="30" t="str">
        <f>IF(H81=0,"",IF(VLOOKUP(H81,'Données salariés'!B$6:H$300,7,TRUE)="ETAM",1,""))</f>
        <v/>
      </c>
      <c r="P81" s="30" t="str">
        <f>IF(H81=0,"",IF(VLOOKUP(H81,'Données salariés'!B$6:H$300,7,TRUE)="Ouvriers",1,""))</f>
        <v/>
      </c>
      <c r="Q81" s="30"/>
      <c r="R81" s="30"/>
      <c r="S81" s="30">
        <f t="shared" ref="S81:S144" si="3">R81*Q81</f>
        <v>0</v>
      </c>
      <c r="T81" s="30"/>
      <c r="U81" s="30"/>
      <c r="V81" s="30"/>
      <c r="W81" s="30"/>
      <c r="X81" s="30">
        <f t="shared" ref="X81:X144" si="4">S81+T81+U81+W81</f>
        <v>0</v>
      </c>
      <c r="Y81" s="66"/>
      <c r="Z81" s="66"/>
      <c r="AA81" s="66"/>
      <c r="AB81" s="66"/>
      <c r="AC81" s="66"/>
      <c r="AD81" s="30"/>
    </row>
    <row r="82" spans="2:30" x14ac:dyDescent="0.3">
      <c r="B82" s="30"/>
      <c r="C82" s="30"/>
      <c r="D82" s="30" t="str">
        <f>IF(C82=0,"",VLOOKUP(C82,'Données Formation'!B$6:E173,4,FALSE))</f>
        <v/>
      </c>
      <c r="E82" s="30"/>
      <c r="F82" s="30"/>
      <c r="G82" s="30" t="str">
        <f>IF(H82=0,"",VLOOKUP(H82,'Données salariés'!B$6:G90,3,TRUE))</f>
        <v/>
      </c>
      <c r="H82" s="30"/>
      <c r="I82" s="30" t="str">
        <f>IF(H82=0,"",VLOOKUP(H82,'Données salariés'!B$6:G90,4,TRUE))</f>
        <v/>
      </c>
      <c r="J82" s="30" t="str">
        <f>IF(H82=0,"",VLOOKUP(H82,'Données salariés'!B$6:G90,6,TRUE))</f>
        <v/>
      </c>
      <c r="K82" s="30" t="str">
        <f>IF(H82=0,"",IF(SUMPRODUCT(($H$15:$H81=$H82)*($I$15:$I81=$I82)*($Y$15:$Y81=$Y82) )=0,"Unique","Doublon"))</f>
        <v/>
      </c>
      <c r="L82" s="30"/>
      <c r="M82" s="30"/>
      <c r="N82" s="30" t="str">
        <f>IF(H82=0,"",IF(VLOOKUP(H82,'Données salariés'!B$6:H$300,7,TRUE)="Cadres forfait jours",1,""))</f>
        <v/>
      </c>
      <c r="O82" s="30" t="str">
        <f>IF(H82=0,"",IF(VLOOKUP(H82,'Données salariés'!B$6:H$300,7,TRUE)="ETAM",1,""))</f>
        <v/>
      </c>
      <c r="P82" s="30" t="str">
        <f>IF(H82=0,"",IF(VLOOKUP(H82,'Données salariés'!B$6:H$300,7,TRUE)="Ouvriers",1,""))</f>
        <v/>
      </c>
      <c r="Q82" s="30"/>
      <c r="R82" s="30"/>
      <c r="S82" s="30">
        <f t="shared" si="3"/>
        <v>0</v>
      </c>
      <c r="T82" s="30"/>
      <c r="U82" s="30"/>
      <c r="V82" s="30"/>
      <c r="W82" s="30"/>
      <c r="X82" s="30">
        <f t="shared" si="4"/>
        <v>0</v>
      </c>
      <c r="Y82" s="66"/>
      <c r="Z82" s="66"/>
      <c r="AA82" s="66"/>
      <c r="AB82" s="66"/>
      <c r="AC82" s="66"/>
      <c r="AD82" s="30"/>
    </row>
    <row r="83" spans="2:30" x14ac:dyDescent="0.3">
      <c r="B83" s="30"/>
      <c r="C83" s="30"/>
      <c r="D83" s="30" t="str">
        <f>IF(C83=0,"",VLOOKUP(C83,'Données Formation'!B$6:E174,4,FALSE))</f>
        <v/>
      </c>
      <c r="E83" s="30"/>
      <c r="F83" s="30"/>
      <c r="G83" s="30" t="str">
        <f>IF(H83=0,"",VLOOKUP(H83,'Données salariés'!B$6:G91,3,TRUE))</f>
        <v/>
      </c>
      <c r="H83" s="30"/>
      <c r="I83" s="30" t="str">
        <f>IF(H83=0,"",VLOOKUP(H83,'Données salariés'!B$6:G91,4,TRUE))</f>
        <v/>
      </c>
      <c r="J83" s="30" t="str">
        <f>IF(H83=0,"",VLOOKUP(H83,'Données salariés'!B$6:G91,6,TRUE))</f>
        <v/>
      </c>
      <c r="K83" s="30" t="str">
        <f>IF(H83=0,"",IF(SUMPRODUCT(($H$15:$H82=$H83)*($I$15:$I82=$I83)*($Y$15:$Y82=$Y83) )=0,"Unique","Doublon"))</f>
        <v/>
      </c>
      <c r="L83" s="30"/>
      <c r="M83" s="30"/>
      <c r="N83" s="30" t="str">
        <f>IF(H83=0,"",IF(VLOOKUP(H83,'Données salariés'!B$6:H$300,7,TRUE)="Cadres forfait jours",1,""))</f>
        <v/>
      </c>
      <c r="O83" s="30" t="str">
        <f>IF(H83=0,"",IF(VLOOKUP(H83,'Données salariés'!B$6:H$300,7,TRUE)="ETAM",1,""))</f>
        <v/>
      </c>
      <c r="P83" s="30" t="str">
        <f>IF(H83=0,"",IF(VLOOKUP(H83,'Données salariés'!B$6:H$300,7,TRUE)="Ouvriers",1,""))</f>
        <v/>
      </c>
      <c r="Q83" s="30"/>
      <c r="R83" s="30"/>
      <c r="S83" s="30">
        <f t="shared" si="3"/>
        <v>0</v>
      </c>
      <c r="T83" s="30"/>
      <c r="U83" s="30"/>
      <c r="V83" s="30"/>
      <c r="W83" s="30"/>
      <c r="X83" s="30">
        <f t="shared" si="4"/>
        <v>0</v>
      </c>
      <c r="Y83" s="66"/>
      <c r="Z83" s="66"/>
      <c r="AA83" s="66"/>
      <c r="AB83" s="66"/>
      <c r="AC83" s="66"/>
      <c r="AD83" s="30"/>
    </row>
    <row r="84" spans="2:30" x14ac:dyDescent="0.3">
      <c r="B84" s="30"/>
      <c r="C84" s="30"/>
      <c r="D84" s="30" t="str">
        <f>IF(C84=0,"",VLOOKUP(C84,'Données Formation'!B$6:E175,4,FALSE))</f>
        <v/>
      </c>
      <c r="E84" s="30"/>
      <c r="F84" s="30"/>
      <c r="G84" s="30" t="str">
        <f>IF(H84=0,"",VLOOKUP(H84,'Données salariés'!B$6:G92,3,TRUE))</f>
        <v/>
      </c>
      <c r="H84" s="30"/>
      <c r="I84" s="30" t="str">
        <f>IF(H84=0,"",VLOOKUP(H84,'Données salariés'!B$6:G92,4,TRUE))</f>
        <v/>
      </c>
      <c r="J84" s="30" t="str">
        <f>IF(H84=0,"",VLOOKUP(H84,'Données salariés'!B$6:G92,6,TRUE))</f>
        <v/>
      </c>
      <c r="K84" s="30" t="str">
        <f>IF(H84=0,"",IF(SUMPRODUCT(($H$15:$H83=$H84)*($I$15:$I83=$I84)*($Y$15:$Y83=$Y84) )=0,"Unique","Doublon"))</f>
        <v/>
      </c>
      <c r="L84" s="30"/>
      <c r="M84" s="30"/>
      <c r="N84" s="30" t="str">
        <f>IF(H84=0,"",IF(VLOOKUP(H84,'Données salariés'!B$6:H$300,7,TRUE)="Cadres forfait jours",1,""))</f>
        <v/>
      </c>
      <c r="O84" s="30" t="str">
        <f>IF(H84=0,"",IF(VLOOKUP(H84,'Données salariés'!B$6:H$300,7,TRUE)="ETAM",1,""))</f>
        <v/>
      </c>
      <c r="P84" s="30" t="str">
        <f>IF(H84=0,"",IF(VLOOKUP(H84,'Données salariés'!B$6:H$300,7,TRUE)="Ouvriers",1,""))</f>
        <v/>
      </c>
      <c r="Q84" s="30"/>
      <c r="R84" s="30"/>
      <c r="S84" s="30">
        <f t="shared" si="3"/>
        <v>0</v>
      </c>
      <c r="T84" s="30"/>
      <c r="U84" s="30"/>
      <c r="V84" s="30"/>
      <c r="W84" s="30"/>
      <c r="X84" s="30">
        <f t="shared" si="4"/>
        <v>0</v>
      </c>
      <c r="Y84" s="66"/>
      <c r="Z84" s="66"/>
      <c r="AA84" s="66"/>
      <c r="AB84" s="66"/>
      <c r="AC84" s="66"/>
      <c r="AD84" s="30"/>
    </row>
    <row r="85" spans="2:30" x14ac:dyDescent="0.3">
      <c r="B85" s="30"/>
      <c r="C85" s="30"/>
      <c r="D85" s="30" t="str">
        <f>IF(C85=0,"",VLOOKUP(C85,'Données Formation'!B$6:E176,4,FALSE))</f>
        <v/>
      </c>
      <c r="E85" s="30"/>
      <c r="F85" s="30"/>
      <c r="G85" s="30" t="str">
        <f>IF(H85=0,"",VLOOKUP(H85,'Données salariés'!B$6:G93,3,TRUE))</f>
        <v/>
      </c>
      <c r="H85" s="30"/>
      <c r="I85" s="30" t="str">
        <f>IF(H85=0,"",VLOOKUP(H85,'Données salariés'!B$6:G93,4,TRUE))</f>
        <v/>
      </c>
      <c r="J85" s="30" t="str">
        <f>IF(H85=0,"",VLOOKUP(H85,'Données salariés'!B$6:G93,6,TRUE))</f>
        <v/>
      </c>
      <c r="K85" s="30" t="str">
        <f>IF(H85=0,"",IF(SUMPRODUCT(($H$15:$H84=$H85)*($I$15:$I84=$I85)*($Y$15:$Y84=$Y85) )=0,"Unique","Doublon"))</f>
        <v/>
      </c>
      <c r="L85" s="30"/>
      <c r="M85" s="30"/>
      <c r="N85" s="30" t="str">
        <f>IF(H85=0,"",IF(VLOOKUP(H85,'Données salariés'!B$6:H$300,7,TRUE)="Cadres forfait jours",1,""))</f>
        <v/>
      </c>
      <c r="O85" s="30" t="str">
        <f>IF(H85=0,"",IF(VLOOKUP(H85,'Données salariés'!B$6:H$300,7,TRUE)="ETAM",1,""))</f>
        <v/>
      </c>
      <c r="P85" s="30" t="str">
        <f>IF(H85=0,"",IF(VLOOKUP(H85,'Données salariés'!B$6:H$300,7,TRUE)="Ouvriers",1,""))</f>
        <v/>
      </c>
      <c r="Q85" s="30"/>
      <c r="R85" s="30"/>
      <c r="S85" s="30">
        <f t="shared" si="3"/>
        <v>0</v>
      </c>
      <c r="T85" s="30"/>
      <c r="U85" s="30"/>
      <c r="V85" s="30"/>
      <c r="W85" s="30"/>
      <c r="X85" s="30">
        <f t="shared" si="4"/>
        <v>0</v>
      </c>
      <c r="Y85" s="66"/>
      <c r="Z85" s="66"/>
      <c r="AA85" s="66"/>
      <c r="AB85" s="66"/>
      <c r="AC85" s="66"/>
      <c r="AD85" s="30"/>
    </row>
    <row r="86" spans="2:30" x14ac:dyDescent="0.3">
      <c r="B86" s="30"/>
      <c r="C86" s="30"/>
      <c r="D86" s="30" t="str">
        <f>IF(C86=0,"",VLOOKUP(C86,'Données Formation'!B$6:E177,4,FALSE))</f>
        <v/>
      </c>
      <c r="E86" s="30"/>
      <c r="F86" s="30"/>
      <c r="G86" s="30" t="str">
        <f>IF(H86=0,"",VLOOKUP(H86,'Données salariés'!B$6:G94,3,TRUE))</f>
        <v/>
      </c>
      <c r="H86" s="30"/>
      <c r="I86" s="30" t="str">
        <f>IF(H86=0,"",VLOOKUP(H86,'Données salariés'!B$6:G94,4,TRUE))</f>
        <v/>
      </c>
      <c r="J86" s="30" t="str">
        <f>IF(H86=0,"",VLOOKUP(H86,'Données salariés'!B$6:G94,6,TRUE))</f>
        <v/>
      </c>
      <c r="K86" s="30" t="str">
        <f>IF(H86=0,"",IF(SUMPRODUCT(($H$15:$H85=$H86)*($I$15:$I85=$I86)*($Y$15:$Y85=$Y86) )=0,"Unique","Doublon"))</f>
        <v/>
      </c>
      <c r="L86" s="30"/>
      <c r="M86" s="30"/>
      <c r="N86" s="30" t="str">
        <f>IF(H86=0,"",IF(VLOOKUP(H86,'Données salariés'!B$6:H$300,7,TRUE)="Cadres forfait jours",1,""))</f>
        <v/>
      </c>
      <c r="O86" s="30" t="str">
        <f>IF(H86=0,"",IF(VLOOKUP(H86,'Données salariés'!B$6:H$300,7,TRUE)="ETAM",1,""))</f>
        <v/>
      </c>
      <c r="P86" s="30" t="str">
        <f>IF(H86=0,"",IF(VLOOKUP(H86,'Données salariés'!B$6:H$300,7,TRUE)="Ouvriers",1,""))</f>
        <v/>
      </c>
      <c r="Q86" s="30"/>
      <c r="R86" s="30"/>
      <c r="S86" s="30">
        <f t="shared" si="3"/>
        <v>0</v>
      </c>
      <c r="T86" s="30"/>
      <c r="U86" s="30"/>
      <c r="V86" s="30"/>
      <c r="W86" s="30"/>
      <c r="X86" s="30">
        <f t="shared" si="4"/>
        <v>0</v>
      </c>
      <c r="Y86" s="66"/>
      <c r="Z86" s="66"/>
      <c r="AA86" s="66"/>
      <c r="AB86" s="66"/>
      <c r="AC86" s="66"/>
      <c r="AD86" s="30"/>
    </row>
    <row r="87" spans="2:30" x14ac:dyDescent="0.3">
      <c r="B87" s="30"/>
      <c r="C87" s="30"/>
      <c r="D87" s="30" t="str">
        <f>IF(C87=0,"",VLOOKUP(C87,'Données Formation'!B$6:E178,4,FALSE))</f>
        <v/>
      </c>
      <c r="E87" s="30"/>
      <c r="F87" s="30"/>
      <c r="G87" s="30" t="str">
        <f>IF(H87=0,"",VLOOKUP(H87,'Données salariés'!B$6:G95,3,TRUE))</f>
        <v/>
      </c>
      <c r="H87" s="30"/>
      <c r="I87" s="30" t="str">
        <f>IF(H87=0,"",VLOOKUP(H87,'Données salariés'!B$6:G95,4,TRUE))</f>
        <v/>
      </c>
      <c r="J87" s="30" t="str">
        <f>IF(H87=0,"",VLOOKUP(H87,'Données salariés'!B$6:G95,6,TRUE))</f>
        <v/>
      </c>
      <c r="K87" s="30" t="str">
        <f>IF(H87=0,"",IF(SUMPRODUCT(($H$15:$H86=$H87)*($I$15:$I86=$I87)*($Y$15:$Y86=$Y87) )=0,"Unique","Doublon"))</f>
        <v/>
      </c>
      <c r="L87" s="30"/>
      <c r="M87" s="30"/>
      <c r="N87" s="30" t="str">
        <f>IF(H87=0,"",IF(VLOOKUP(H87,'Données salariés'!B$6:H$300,7,TRUE)="Cadres forfait jours",1,""))</f>
        <v/>
      </c>
      <c r="O87" s="30" t="str">
        <f>IF(H87=0,"",IF(VLOOKUP(H87,'Données salariés'!B$6:H$300,7,TRUE)="ETAM",1,""))</f>
        <v/>
      </c>
      <c r="P87" s="30" t="str">
        <f>IF(H87=0,"",IF(VLOOKUP(H87,'Données salariés'!B$6:H$300,7,TRUE)="Ouvriers",1,""))</f>
        <v/>
      </c>
      <c r="Q87" s="30"/>
      <c r="R87" s="30"/>
      <c r="S87" s="30">
        <f t="shared" si="3"/>
        <v>0</v>
      </c>
      <c r="T87" s="30"/>
      <c r="U87" s="30"/>
      <c r="V87" s="30"/>
      <c r="W87" s="30"/>
      <c r="X87" s="30">
        <f t="shared" si="4"/>
        <v>0</v>
      </c>
      <c r="Y87" s="66"/>
      <c r="Z87" s="66"/>
      <c r="AA87" s="66"/>
      <c r="AB87" s="66"/>
      <c r="AC87" s="66"/>
      <c r="AD87" s="30"/>
    </row>
    <row r="88" spans="2:30" x14ac:dyDescent="0.3">
      <c r="B88" s="30"/>
      <c r="C88" s="30"/>
      <c r="D88" s="30" t="str">
        <f>IF(C88=0,"",VLOOKUP(C88,'Données Formation'!B$6:E179,4,FALSE))</f>
        <v/>
      </c>
      <c r="E88" s="30"/>
      <c r="F88" s="30"/>
      <c r="G88" s="30" t="str">
        <f>IF(H88=0,"",VLOOKUP(H88,'Données salariés'!B$6:G96,3,TRUE))</f>
        <v/>
      </c>
      <c r="H88" s="30"/>
      <c r="I88" s="30" t="str">
        <f>IF(H88=0,"",VLOOKUP(H88,'Données salariés'!B$6:G96,4,TRUE))</f>
        <v/>
      </c>
      <c r="J88" s="30" t="str">
        <f>IF(H88=0,"",VLOOKUP(H88,'Données salariés'!B$6:G96,6,TRUE))</f>
        <v/>
      </c>
      <c r="K88" s="30" t="str">
        <f>IF(H88=0,"",IF(SUMPRODUCT(($H$15:$H87=$H88)*($I$15:$I87=$I88)*($Y$15:$Y87=$Y88) )=0,"Unique","Doublon"))</f>
        <v/>
      </c>
      <c r="L88" s="30"/>
      <c r="M88" s="30"/>
      <c r="N88" s="30" t="str">
        <f>IF(H88=0,"",IF(VLOOKUP(H88,'Données salariés'!B$6:H$300,7,TRUE)="Cadres forfait jours",1,""))</f>
        <v/>
      </c>
      <c r="O88" s="30" t="str">
        <f>IF(H88=0,"",IF(VLOOKUP(H88,'Données salariés'!B$6:H$300,7,TRUE)="ETAM",1,""))</f>
        <v/>
      </c>
      <c r="P88" s="30" t="str">
        <f>IF(H88=0,"",IF(VLOOKUP(H88,'Données salariés'!B$6:H$300,7,TRUE)="Ouvriers",1,""))</f>
        <v/>
      </c>
      <c r="Q88" s="30"/>
      <c r="R88" s="30"/>
      <c r="S88" s="30">
        <f t="shared" si="3"/>
        <v>0</v>
      </c>
      <c r="T88" s="30"/>
      <c r="U88" s="30"/>
      <c r="V88" s="30"/>
      <c r="W88" s="30"/>
      <c r="X88" s="30">
        <f t="shared" si="4"/>
        <v>0</v>
      </c>
      <c r="Y88" s="66"/>
      <c r="Z88" s="66"/>
      <c r="AA88" s="66"/>
      <c r="AB88" s="66"/>
      <c r="AC88" s="66"/>
      <c r="AD88" s="30"/>
    </row>
    <row r="89" spans="2:30" x14ac:dyDescent="0.3">
      <c r="B89" s="30"/>
      <c r="C89" s="30"/>
      <c r="D89" s="30" t="str">
        <f>IF(C89=0,"",VLOOKUP(C89,'Données Formation'!B$6:E180,4,FALSE))</f>
        <v/>
      </c>
      <c r="E89" s="30"/>
      <c r="F89" s="30"/>
      <c r="G89" s="30" t="str">
        <f>IF(H89=0,"",VLOOKUP(H89,'Données salariés'!B$6:G97,3,TRUE))</f>
        <v/>
      </c>
      <c r="H89" s="30"/>
      <c r="I89" s="30" t="str">
        <f>IF(H89=0,"",VLOOKUP(H89,'Données salariés'!B$6:G97,4,TRUE))</f>
        <v/>
      </c>
      <c r="J89" s="30" t="str">
        <f>IF(H89=0,"",VLOOKUP(H89,'Données salariés'!B$6:G97,6,TRUE))</f>
        <v/>
      </c>
      <c r="K89" s="30" t="str">
        <f>IF(H89=0,"",IF(SUMPRODUCT(($H$15:$H88=$H89)*($I$15:$I88=$I89)*($Y$15:$Y88=$Y89) )=0,"Unique","Doublon"))</f>
        <v/>
      </c>
      <c r="L89" s="30"/>
      <c r="M89" s="30"/>
      <c r="N89" s="30" t="str">
        <f>IF(H89=0,"",IF(VLOOKUP(H89,'Données salariés'!B$6:H$300,7,TRUE)="Cadres forfait jours",1,""))</f>
        <v/>
      </c>
      <c r="O89" s="30" t="str">
        <f>IF(H89=0,"",IF(VLOOKUP(H89,'Données salariés'!B$6:H$300,7,TRUE)="ETAM",1,""))</f>
        <v/>
      </c>
      <c r="P89" s="30" t="str">
        <f>IF(H89=0,"",IF(VLOOKUP(H89,'Données salariés'!B$6:H$300,7,TRUE)="Ouvriers",1,""))</f>
        <v/>
      </c>
      <c r="Q89" s="30"/>
      <c r="R89" s="30"/>
      <c r="S89" s="30">
        <f t="shared" si="3"/>
        <v>0</v>
      </c>
      <c r="T89" s="30"/>
      <c r="U89" s="30"/>
      <c r="V89" s="30"/>
      <c r="W89" s="30"/>
      <c r="X89" s="30">
        <f t="shared" si="4"/>
        <v>0</v>
      </c>
      <c r="Y89" s="66"/>
      <c r="Z89" s="66"/>
      <c r="AA89" s="66"/>
      <c r="AB89" s="66"/>
      <c r="AC89" s="66"/>
      <c r="AD89" s="30"/>
    </row>
    <row r="90" spans="2:30" x14ac:dyDescent="0.3">
      <c r="B90" s="30"/>
      <c r="C90" s="30"/>
      <c r="D90" s="30" t="str">
        <f>IF(C90=0,"",VLOOKUP(C90,'Données Formation'!B$6:E181,4,FALSE))</f>
        <v/>
      </c>
      <c r="E90" s="30"/>
      <c r="F90" s="30"/>
      <c r="G90" s="30" t="str">
        <f>IF(H90=0,"",VLOOKUP(H90,'Données salariés'!B$6:G98,3,TRUE))</f>
        <v/>
      </c>
      <c r="H90" s="30"/>
      <c r="I90" s="30" t="str">
        <f>IF(H90=0,"",VLOOKUP(H90,'Données salariés'!B$6:G98,4,TRUE))</f>
        <v/>
      </c>
      <c r="J90" s="30" t="str">
        <f>IF(H90=0,"",VLOOKUP(H90,'Données salariés'!B$6:G98,6,TRUE))</f>
        <v/>
      </c>
      <c r="K90" s="30" t="str">
        <f>IF(H90=0,"",IF(SUMPRODUCT(($H$15:$H89=$H90)*($I$15:$I89=$I90)*($Y$15:$Y89=$Y90) )=0,"Unique","Doublon"))</f>
        <v/>
      </c>
      <c r="L90" s="30"/>
      <c r="M90" s="30"/>
      <c r="N90" s="30" t="str">
        <f>IF(H90=0,"",IF(VLOOKUP(H90,'Données salariés'!B$6:H$300,7,TRUE)="Cadres forfait jours",1,""))</f>
        <v/>
      </c>
      <c r="O90" s="30" t="str">
        <f>IF(H90=0,"",IF(VLOOKUP(H90,'Données salariés'!B$6:H$300,7,TRUE)="ETAM",1,""))</f>
        <v/>
      </c>
      <c r="P90" s="30" t="str">
        <f>IF(H90=0,"",IF(VLOOKUP(H90,'Données salariés'!B$6:H$300,7,TRUE)="Ouvriers",1,""))</f>
        <v/>
      </c>
      <c r="Q90" s="30"/>
      <c r="R90" s="30"/>
      <c r="S90" s="30">
        <f t="shared" si="3"/>
        <v>0</v>
      </c>
      <c r="T90" s="30"/>
      <c r="U90" s="30"/>
      <c r="V90" s="30"/>
      <c r="W90" s="30"/>
      <c r="X90" s="30">
        <f t="shared" si="4"/>
        <v>0</v>
      </c>
      <c r="Y90" s="66"/>
      <c r="Z90" s="66"/>
      <c r="AA90" s="66"/>
      <c r="AB90" s="66"/>
      <c r="AC90" s="66"/>
      <c r="AD90" s="30"/>
    </row>
    <row r="91" spans="2:30" x14ac:dyDescent="0.3">
      <c r="B91" s="30"/>
      <c r="C91" s="30"/>
      <c r="D91" s="30" t="str">
        <f>IF(C91=0,"",VLOOKUP(C91,'Données Formation'!B$6:E182,4,FALSE))</f>
        <v/>
      </c>
      <c r="E91" s="30"/>
      <c r="F91" s="30"/>
      <c r="G91" s="30" t="str">
        <f>IF(H91=0,"",VLOOKUP(H91,'Données salariés'!B$6:G99,3,TRUE))</f>
        <v/>
      </c>
      <c r="H91" s="30"/>
      <c r="I91" s="30" t="str">
        <f>IF(H91=0,"",VLOOKUP(H91,'Données salariés'!B$6:G99,4,TRUE))</f>
        <v/>
      </c>
      <c r="J91" s="30" t="str">
        <f>IF(H91=0,"",VLOOKUP(H91,'Données salariés'!B$6:G99,6,TRUE))</f>
        <v/>
      </c>
      <c r="K91" s="30" t="str">
        <f>IF(H91=0,"",IF(SUMPRODUCT(($H$15:$H90=$H91)*($I$15:$I90=$I91)*($Y$15:$Y90=$Y91) )=0,"Unique","Doublon"))</f>
        <v/>
      </c>
      <c r="L91" s="30"/>
      <c r="M91" s="30"/>
      <c r="N91" s="30" t="str">
        <f>IF(H91=0,"",IF(VLOOKUP(H91,'Données salariés'!B$6:H$300,7,TRUE)="Cadres forfait jours",1,""))</f>
        <v/>
      </c>
      <c r="O91" s="30" t="str">
        <f>IF(H91=0,"",IF(VLOOKUP(H91,'Données salariés'!B$6:H$300,7,TRUE)="ETAM",1,""))</f>
        <v/>
      </c>
      <c r="P91" s="30" t="str">
        <f>IF(H91=0,"",IF(VLOOKUP(H91,'Données salariés'!B$6:H$300,7,TRUE)="Ouvriers",1,""))</f>
        <v/>
      </c>
      <c r="Q91" s="30"/>
      <c r="R91" s="30"/>
      <c r="S91" s="30">
        <f t="shared" si="3"/>
        <v>0</v>
      </c>
      <c r="T91" s="30"/>
      <c r="U91" s="30"/>
      <c r="V91" s="30"/>
      <c r="W91" s="30"/>
      <c r="X91" s="30">
        <f t="shared" si="4"/>
        <v>0</v>
      </c>
      <c r="Y91" s="66"/>
      <c r="Z91" s="66"/>
      <c r="AA91" s="66"/>
      <c r="AB91" s="66"/>
      <c r="AC91" s="66"/>
      <c r="AD91" s="30"/>
    </row>
    <row r="92" spans="2:30" x14ac:dyDescent="0.3">
      <c r="B92" s="30"/>
      <c r="C92" s="30"/>
      <c r="D92" s="30" t="str">
        <f>IF(C92=0,"",VLOOKUP(C92,'Données Formation'!B$6:E183,4,FALSE))</f>
        <v/>
      </c>
      <c r="E92" s="30"/>
      <c r="F92" s="30"/>
      <c r="G92" s="30" t="str">
        <f>IF(H92=0,"",VLOOKUP(H92,'Données salariés'!B$6:G100,3,TRUE))</f>
        <v/>
      </c>
      <c r="H92" s="30"/>
      <c r="I92" s="30" t="str">
        <f>IF(H92=0,"",VLOOKUP(H92,'Données salariés'!B$6:G100,4,TRUE))</f>
        <v/>
      </c>
      <c r="J92" s="30" t="str">
        <f>IF(H92=0,"",VLOOKUP(H92,'Données salariés'!B$6:G100,6,TRUE))</f>
        <v/>
      </c>
      <c r="K92" s="30" t="str">
        <f>IF(H92=0,"",IF(SUMPRODUCT(($H$15:$H91=$H92)*($I$15:$I91=$I92)*($Y$15:$Y91=$Y92) )=0,"Unique","Doublon"))</f>
        <v/>
      </c>
      <c r="L92" s="30"/>
      <c r="M92" s="30"/>
      <c r="N92" s="30" t="str">
        <f>IF(H92=0,"",IF(VLOOKUP(H92,'Données salariés'!B$6:H$300,7,TRUE)="Cadres forfait jours",1,""))</f>
        <v/>
      </c>
      <c r="O92" s="30" t="str">
        <f>IF(H92=0,"",IF(VLOOKUP(H92,'Données salariés'!B$6:H$300,7,TRUE)="ETAM",1,""))</f>
        <v/>
      </c>
      <c r="P92" s="30" t="str">
        <f>IF(H92=0,"",IF(VLOOKUP(H92,'Données salariés'!B$6:H$300,7,TRUE)="Ouvriers",1,""))</f>
        <v/>
      </c>
      <c r="Q92" s="30"/>
      <c r="R92" s="30"/>
      <c r="S92" s="30">
        <f t="shared" si="3"/>
        <v>0</v>
      </c>
      <c r="T92" s="30"/>
      <c r="U92" s="30"/>
      <c r="V92" s="30"/>
      <c r="W92" s="30"/>
      <c r="X92" s="30">
        <f t="shared" si="4"/>
        <v>0</v>
      </c>
      <c r="Y92" s="66"/>
      <c r="Z92" s="66"/>
      <c r="AA92" s="66"/>
      <c r="AB92" s="66"/>
      <c r="AC92" s="66"/>
      <c r="AD92" s="30"/>
    </row>
    <row r="93" spans="2:30" x14ac:dyDescent="0.3">
      <c r="B93" s="30"/>
      <c r="C93" s="30"/>
      <c r="D93" s="30" t="str">
        <f>IF(C93=0,"",VLOOKUP(C93,'Données Formation'!B$6:E184,4,FALSE))</f>
        <v/>
      </c>
      <c r="E93" s="30"/>
      <c r="F93" s="30"/>
      <c r="G93" s="30" t="str">
        <f>IF(H93=0,"",VLOOKUP(H93,'Données salariés'!B$6:G101,3,TRUE))</f>
        <v/>
      </c>
      <c r="H93" s="30"/>
      <c r="I93" s="30" t="str">
        <f>IF(H93=0,"",VLOOKUP(H93,'Données salariés'!B$6:G101,4,TRUE))</f>
        <v/>
      </c>
      <c r="J93" s="30" t="str">
        <f>IF(H93=0,"",VLOOKUP(H93,'Données salariés'!B$6:G101,6,TRUE))</f>
        <v/>
      </c>
      <c r="K93" s="30" t="str">
        <f>IF(H93=0,"",IF(SUMPRODUCT(($H$15:$H92=$H93)*($I$15:$I92=$I93)*($Y$15:$Y92=$Y93) )=0,"Unique","Doublon"))</f>
        <v/>
      </c>
      <c r="L93" s="30"/>
      <c r="M93" s="30"/>
      <c r="N93" s="30" t="str">
        <f>IF(H93=0,"",IF(VLOOKUP(H93,'Données salariés'!B$6:H$300,7,TRUE)="Cadres forfait jours",1,""))</f>
        <v/>
      </c>
      <c r="O93" s="30" t="str">
        <f>IF(H93=0,"",IF(VLOOKUP(H93,'Données salariés'!B$6:H$300,7,TRUE)="ETAM",1,""))</f>
        <v/>
      </c>
      <c r="P93" s="30" t="str">
        <f>IF(H93=0,"",IF(VLOOKUP(H93,'Données salariés'!B$6:H$300,7,TRUE)="Ouvriers",1,""))</f>
        <v/>
      </c>
      <c r="Q93" s="30"/>
      <c r="R93" s="30"/>
      <c r="S93" s="30">
        <f t="shared" si="3"/>
        <v>0</v>
      </c>
      <c r="T93" s="30"/>
      <c r="U93" s="30"/>
      <c r="V93" s="30"/>
      <c r="W93" s="30"/>
      <c r="X93" s="30">
        <f t="shared" si="4"/>
        <v>0</v>
      </c>
      <c r="Y93" s="66"/>
      <c r="Z93" s="66"/>
      <c r="AA93" s="66"/>
      <c r="AB93" s="66"/>
      <c r="AC93" s="66"/>
      <c r="AD93" s="30"/>
    </row>
    <row r="94" spans="2:30" x14ac:dyDescent="0.3">
      <c r="B94" s="30"/>
      <c r="C94" s="30"/>
      <c r="D94" s="30" t="str">
        <f>IF(C94=0,"",VLOOKUP(C94,'Données Formation'!B$6:E185,4,FALSE))</f>
        <v/>
      </c>
      <c r="E94" s="30"/>
      <c r="F94" s="30"/>
      <c r="G94" s="30" t="str">
        <f>IF(H94=0,"",VLOOKUP(H94,'Données salariés'!B$6:G102,3,TRUE))</f>
        <v/>
      </c>
      <c r="H94" s="30"/>
      <c r="I94" s="30" t="str">
        <f>IF(H94=0,"",VLOOKUP(H94,'Données salariés'!B$6:G102,4,TRUE))</f>
        <v/>
      </c>
      <c r="J94" s="30" t="str">
        <f>IF(H94=0,"",VLOOKUP(H94,'Données salariés'!B$6:G102,6,TRUE))</f>
        <v/>
      </c>
      <c r="K94" s="30" t="str">
        <f>IF(H94=0,"",IF(SUMPRODUCT(($H$15:$H93=$H94)*($I$15:$I93=$I94)*($Y$15:$Y93=$Y94) )=0,"Unique","Doublon"))</f>
        <v/>
      </c>
      <c r="L94" s="30"/>
      <c r="M94" s="30"/>
      <c r="N94" s="30" t="str">
        <f>IF(H94=0,"",IF(VLOOKUP(H94,'Données salariés'!B$6:H$300,7,TRUE)="Cadres forfait jours",1,""))</f>
        <v/>
      </c>
      <c r="O94" s="30" t="str">
        <f>IF(H94=0,"",IF(VLOOKUP(H94,'Données salariés'!B$6:H$300,7,TRUE)="ETAM",1,""))</f>
        <v/>
      </c>
      <c r="P94" s="30" t="str">
        <f>IF(H94=0,"",IF(VLOOKUP(H94,'Données salariés'!B$6:H$300,7,TRUE)="Ouvriers",1,""))</f>
        <v/>
      </c>
      <c r="Q94" s="30"/>
      <c r="R94" s="30"/>
      <c r="S94" s="30">
        <f t="shared" si="3"/>
        <v>0</v>
      </c>
      <c r="T94" s="30"/>
      <c r="U94" s="30"/>
      <c r="V94" s="30"/>
      <c r="W94" s="30"/>
      <c r="X94" s="30">
        <f t="shared" si="4"/>
        <v>0</v>
      </c>
      <c r="Y94" s="66"/>
      <c r="Z94" s="66"/>
      <c r="AA94" s="66"/>
      <c r="AB94" s="66"/>
      <c r="AC94" s="66"/>
      <c r="AD94" s="30"/>
    </row>
    <row r="95" spans="2:30" x14ac:dyDescent="0.3">
      <c r="B95" s="30"/>
      <c r="C95" s="30"/>
      <c r="D95" s="30" t="str">
        <f>IF(C95=0,"",VLOOKUP(C95,'Données Formation'!B$6:E186,4,FALSE))</f>
        <v/>
      </c>
      <c r="E95" s="30"/>
      <c r="F95" s="30"/>
      <c r="G95" s="30" t="str">
        <f>IF(H95=0,"",VLOOKUP(H95,'Données salariés'!B$6:G103,3,TRUE))</f>
        <v/>
      </c>
      <c r="H95" s="30"/>
      <c r="I95" s="30" t="str">
        <f>IF(H95=0,"",VLOOKUP(H95,'Données salariés'!B$6:G103,4,TRUE))</f>
        <v/>
      </c>
      <c r="J95" s="30" t="str">
        <f>IF(H95=0,"",VLOOKUP(H95,'Données salariés'!B$6:G103,6,TRUE))</f>
        <v/>
      </c>
      <c r="K95" s="30" t="str">
        <f>IF(H95=0,"",IF(SUMPRODUCT(($H$15:$H94=$H95)*($I$15:$I94=$I95)*($Y$15:$Y94=$Y95) )=0,"Unique","Doublon"))</f>
        <v/>
      </c>
      <c r="L95" s="30"/>
      <c r="M95" s="30"/>
      <c r="N95" s="30" t="str">
        <f>IF(H95=0,"",IF(VLOOKUP(H95,'Données salariés'!B$6:H$300,7,TRUE)="Cadres forfait jours",1,""))</f>
        <v/>
      </c>
      <c r="O95" s="30" t="str">
        <f>IF(H95=0,"",IF(VLOOKUP(H95,'Données salariés'!B$6:H$300,7,TRUE)="ETAM",1,""))</f>
        <v/>
      </c>
      <c r="P95" s="30" t="str">
        <f>IF(H95=0,"",IF(VLOOKUP(H95,'Données salariés'!B$6:H$300,7,TRUE)="Ouvriers",1,""))</f>
        <v/>
      </c>
      <c r="Q95" s="30"/>
      <c r="R95" s="30"/>
      <c r="S95" s="30">
        <f t="shared" si="3"/>
        <v>0</v>
      </c>
      <c r="T95" s="30"/>
      <c r="U95" s="30"/>
      <c r="V95" s="30"/>
      <c r="W95" s="30"/>
      <c r="X95" s="30">
        <f t="shared" si="4"/>
        <v>0</v>
      </c>
      <c r="Y95" s="66"/>
      <c r="Z95" s="66"/>
      <c r="AA95" s="66"/>
      <c r="AB95" s="66"/>
      <c r="AC95" s="66"/>
      <c r="AD95" s="30"/>
    </row>
    <row r="96" spans="2:30" x14ac:dyDescent="0.3">
      <c r="B96" s="30"/>
      <c r="C96" s="30"/>
      <c r="D96" s="30" t="str">
        <f>IF(C96=0,"",VLOOKUP(C96,'Données Formation'!B$6:E187,4,FALSE))</f>
        <v/>
      </c>
      <c r="E96" s="30"/>
      <c r="F96" s="30"/>
      <c r="G96" s="30" t="str">
        <f>IF(H96=0,"",VLOOKUP(H96,'Données salariés'!B$6:G104,3,TRUE))</f>
        <v/>
      </c>
      <c r="H96" s="30"/>
      <c r="I96" s="30" t="str">
        <f>IF(H96=0,"",VLOOKUP(H96,'Données salariés'!B$6:G104,4,TRUE))</f>
        <v/>
      </c>
      <c r="J96" s="30" t="str">
        <f>IF(H96=0,"",VLOOKUP(H96,'Données salariés'!B$6:G104,6,TRUE))</f>
        <v/>
      </c>
      <c r="K96" s="30" t="str">
        <f>IF(H96=0,"",IF(SUMPRODUCT(($H$15:$H95=$H96)*($I$15:$I95=$I96)*($Y$15:$Y95=$Y96) )=0,"Unique","Doublon"))</f>
        <v/>
      </c>
      <c r="L96" s="30"/>
      <c r="M96" s="30"/>
      <c r="N96" s="30" t="str">
        <f>IF(H96=0,"",IF(VLOOKUP(H96,'Données salariés'!B$6:H$300,7,TRUE)="Cadres forfait jours",1,""))</f>
        <v/>
      </c>
      <c r="O96" s="30" t="str">
        <f>IF(H96=0,"",IF(VLOOKUP(H96,'Données salariés'!B$6:H$300,7,TRUE)="ETAM",1,""))</f>
        <v/>
      </c>
      <c r="P96" s="30" t="str">
        <f>IF(H96=0,"",IF(VLOOKUP(H96,'Données salariés'!B$6:H$300,7,TRUE)="Ouvriers",1,""))</f>
        <v/>
      </c>
      <c r="Q96" s="30"/>
      <c r="R96" s="30"/>
      <c r="S96" s="30">
        <f t="shared" si="3"/>
        <v>0</v>
      </c>
      <c r="T96" s="30"/>
      <c r="U96" s="30"/>
      <c r="V96" s="30"/>
      <c r="W96" s="30"/>
      <c r="X96" s="30">
        <f t="shared" si="4"/>
        <v>0</v>
      </c>
      <c r="Y96" s="66"/>
      <c r="Z96" s="66"/>
      <c r="AA96" s="66"/>
      <c r="AB96" s="66"/>
      <c r="AC96" s="66"/>
      <c r="AD96" s="30"/>
    </row>
    <row r="97" spans="2:30" x14ac:dyDescent="0.3">
      <c r="B97" s="30"/>
      <c r="C97" s="30"/>
      <c r="D97" s="30" t="str">
        <f>IF(C97=0,"",VLOOKUP(C97,'Données Formation'!B$6:E188,4,FALSE))</f>
        <v/>
      </c>
      <c r="E97" s="30"/>
      <c r="F97" s="30"/>
      <c r="G97" s="30" t="str">
        <f>IF(H97=0,"",VLOOKUP(H97,'Données salariés'!B$6:G105,3,TRUE))</f>
        <v/>
      </c>
      <c r="H97" s="30"/>
      <c r="I97" s="30" t="str">
        <f>IF(H97=0,"",VLOOKUP(H97,'Données salariés'!B$6:G105,4,TRUE))</f>
        <v/>
      </c>
      <c r="J97" s="30" t="str">
        <f>IF(H97=0,"",VLOOKUP(H97,'Données salariés'!B$6:G105,6,TRUE))</f>
        <v/>
      </c>
      <c r="K97" s="30" t="str">
        <f>IF(H97=0,"",IF(SUMPRODUCT(($H$15:$H96=$H97)*($I$15:$I96=$I97)*($Y$15:$Y96=$Y97) )=0,"Unique","Doublon"))</f>
        <v/>
      </c>
      <c r="L97" s="30"/>
      <c r="M97" s="30"/>
      <c r="N97" s="30" t="str">
        <f>IF(H97=0,"",IF(VLOOKUP(H97,'Données salariés'!B$6:H$300,7,TRUE)="Cadres forfait jours",1,""))</f>
        <v/>
      </c>
      <c r="O97" s="30" t="str">
        <f>IF(H97=0,"",IF(VLOOKUP(H97,'Données salariés'!B$6:H$300,7,TRUE)="ETAM",1,""))</f>
        <v/>
      </c>
      <c r="P97" s="30" t="str">
        <f>IF(H97=0,"",IF(VLOOKUP(H97,'Données salariés'!B$6:H$300,7,TRUE)="Ouvriers",1,""))</f>
        <v/>
      </c>
      <c r="Q97" s="30"/>
      <c r="R97" s="30"/>
      <c r="S97" s="30">
        <f t="shared" si="3"/>
        <v>0</v>
      </c>
      <c r="T97" s="30"/>
      <c r="U97" s="30"/>
      <c r="V97" s="30"/>
      <c r="W97" s="30"/>
      <c r="X97" s="30">
        <f t="shared" si="4"/>
        <v>0</v>
      </c>
      <c r="Y97" s="66"/>
      <c r="Z97" s="66"/>
      <c r="AA97" s="66"/>
      <c r="AB97" s="66"/>
      <c r="AC97" s="66"/>
      <c r="AD97" s="30"/>
    </row>
    <row r="98" spans="2:30" x14ac:dyDescent="0.3">
      <c r="B98" s="30"/>
      <c r="C98" s="30"/>
      <c r="D98" s="30" t="str">
        <f>IF(C98=0,"",VLOOKUP(C98,'Données Formation'!B$6:E189,4,FALSE))</f>
        <v/>
      </c>
      <c r="E98" s="30"/>
      <c r="F98" s="30"/>
      <c r="G98" s="30" t="str">
        <f>IF(H98=0,"",VLOOKUP(H98,'Données salariés'!B$6:G106,3,TRUE))</f>
        <v/>
      </c>
      <c r="H98" s="30"/>
      <c r="I98" s="30" t="str">
        <f>IF(H98=0,"",VLOOKUP(H98,'Données salariés'!B$6:G106,4,TRUE))</f>
        <v/>
      </c>
      <c r="J98" s="30" t="str">
        <f>IF(H98=0,"",VLOOKUP(H98,'Données salariés'!B$6:G106,6,TRUE))</f>
        <v/>
      </c>
      <c r="K98" s="30" t="str">
        <f>IF(H98=0,"",IF(SUMPRODUCT(($H$15:$H97=$H98)*($I$15:$I97=$I98)*($Y$15:$Y97=$Y98) )=0,"Unique","Doublon"))</f>
        <v/>
      </c>
      <c r="L98" s="30"/>
      <c r="M98" s="30"/>
      <c r="N98" s="30" t="str">
        <f>IF(H98=0,"",IF(VLOOKUP(H98,'Données salariés'!B$6:H$300,7,TRUE)="Cadres forfait jours",1,""))</f>
        <v/>
      </c>
      <c r="O98" s="30" t="str">
        <f>IF(H98=0,"",IF(VLOOKUP(H98,'Données salariés'!B$6:H$300,7,TRUE)="ETAM",1,""))</f>
        <v/>
      </c>
      <c r="P98" s="30" t="str">
        <f>IF(H98=0,"",IF(VLOOKUP(H98,'Données salariés'!B$6:H$300,7,TRUE)="Ouvriers",1,""))</f>
        <v/>
      </c>
      <c r="Q98" s="30"/>
      <c r="R98" s="30"/>
      <c r="S98" s="30">
        <f t="shared" si="3"/>
        <v>0</v>
      </c>
      <c r="T98" s="30"/>
      <c r="U98" s="30"/>
      <c r="V98" s="30"/>
      <c r="W98" s="30"/>
      <c r="X98" s="30">
        <f t="shared" si="4"/>
        <v>0</v>
      </c>
      <c r="Y98" s="66"/>
      <c r="Z98" s="66"/>
      <c r="AA98" s="66"/>
      <c r="AB98" s="66"/>
      <c r="AC98" s="66"/>
      <c r="AD98" s="30"/>
    </row>
    <row r="99" spans="2:30" x14ac:dyDescent="0.3">
      <c r="B99" s="30"/>
      <c r="C99" s="30"/>
      <c r="D99" s="30" t="str">
        <f>IF(C99=0,"",VLOOKUP(C99,'Données Formation'!B$6:E190,4,FALSE))</f>
        <v/>
      </c>
      <c r="E99" s="30"/>
      <c r="F99" s="30"/>
      <c r="G99" s="30" t="str">
        <f>IF(H99=0,"",VLOOKUP(H99,'Données salariés'!B$6:G107,3,TRUE))</f>
        <v/>
      </c>
      <c r="H99" s="30"/>
      <c r="I99" s="30" t="str">
        <f>IF(H99=0,"",VLOOKUP(H99,'Données salariés'!B$6:G107,4,TRUE))</f>
        <v/>
      </c>
      <c r="J99" s="30" t="str">
        <f>IF(H99=0,"",VLOOKUP(H99,'Données salariés'!B$6:G107,6,TRUE))</f>
        <v/>
      </c>
      <c r="K99" s="30" t="str">
        <f>IF(H99=0,"",IF(SUMPRODUCT(($H$15:$H98=$H99)*($I$15:$I98=$I99)*($Y$15:$Y98=$Y99) )=0,"Unique","Doublon"))</f>
        <v/>
      </c>
      <c r="L99" s="30"/>
      <c r="M99" s="30"/>
      <c r="N99" s="30" t="str">
        <f>IF(H99=0,"",IF(VLOOKUP(H99,'Données salariés'!B$6:H$300,7,TRUE)="Cadres forfait jours",1,""))</f>
        <v/>
      </c>
      <c r="O99" s="30" t="str">
        <f>IF(H99=0,"",IF(VLOOKUP(H99,'Données salariés'!B$6:H$300,7,TRUE)="ETAM",1,""))</f>
        <v/>
      </c>
      <c r="P99" s="30" t="str">
        <f>IF(H99=0,"",IF(VLOOKUP(H99,'Données salariés'!B$6:H$300,7,TRUE)="Ouvriers",1,""))</f>
        <v/>
      </c>
      <c r="Q99" s="30"/>
      <c r="R99" s="30"/>
      <c r="S99" s="30">
        <f t="shared" si="3"/>
        <v>0</v>
      </c>
      <c r="T99" s="30"/>
      <c r="U99" s="30"/>
      <c r="V99" s="30"/>
      <c r="W99" s="30"/>
      <c r="X99" s="30">
        <f t="shared" si="4"/>
        <v>0</v>
      </c>
      <c r="Y99" s="66"/>
      <c r="Z99" s="66"/>
      <c r="AA99" s="66"/>
      <c r="AB99" s="66"/>
      <c r="AC99" s="66"/>
      <c r="AD99" s="30"/>
    </row>
    <row r="100" spans="2:30" x14ac:dyDescent="0.3">
      <c r="B100" s="30"/>
      <c r="C100" s="30"/>
      <c r="D100" s="30" t="str">
        <f>IF(C100=0,"",VLOOKUP(C100,'Données Formation'!B$6:E191,4,FALSE))</f>
        <v/>
      </c>
      <c r="E100" s="30"/>
      <c r="F100" s="30"/>
      <c r="G100" s="30" t="str">
        <f>IF(H100=0,"",VLOOKUP(H100,'Données salariés'!B$6:G108,3,TRUE))</f>
        <v/>
      </c>
      <c r="H100" s="30"/>
      <c r="I100" s="30" t="str">
        <f>IF(H100=0,"",VLOOKUP(H100,'Données salariés'!B$6:G108,4,TRUE))</f>
        <v/>
      </c>
      <c r="J100" s="30" t="str">
        <f>IF(H100=0,"",VLOOKUP(H100,'Données salariés'!B$6:G108,6,TRUE))</f>
        <v/>
      </c>
      <c r="K100" s="30" t="str">
        <f>IF(H100=0,"",IF(SUMPRODUCT(($H$15:$H99=$H100)*($I$15:$I99=$I100)*($Y$15:$Y99=$Y100) )=0,"Unique","Doublon"))</f>
        <v/>
      </c>
      <c r="L100" s="30"/>
      <c r="M100" s="30"/>
      <c r="N100" s="30" t="str">
        <f>IF(H100=0,"",IF(VLOOKUP(H100,'Données salariés'!B$6:H$300,7,TRUE)="Cadres forfait jours",1,""))</f>
        <v/>
      </c>
      <c r="O100" s="30" t="str">
        <f>IF(H100=0,"",IF(VLOOKUP(H100,'Données salariés'!B$6:H$300,7,TRUE)="ETAM",1,""))</f>
        <v/>
      </c>
      <c r="P100" s="30" t="str">
        <f>IF(H100=0,"",IF(VLOOKUP(H100,'Données salariés'!B$6:H$300,7,TRUE)="Ouvriers",1,""))</f>
        <v/>
      </c>
      <c r="Q100" s="30"/>
      <c r="R100" s="30"/>
      <c r="S100" s="30">
        <f t="shared" si="3"/>
        <v>0</v>
      </c>
      <c r="T100" s="30"/>
      <c r="U100" s="30"/>
      <c r="V100" s="30"/>
      <c r="W100" s="30"/>
      <c r="X100" s="30">
        <f t="shared" si="4"/>
        <v>0</v>
      </c>
      <c r="Y100" s="66"/>
      <c r="Z100" s="66"/>
      <c r="AA100" s="66"/>
      <c r="AB100" s="66"/>
      <c r="AC100" s="66"/>
      <c r="AD100" s="30"/>
    </row>
    <row r="101" spans="2:30" x14ac:dyDescent="0.3">
      <c r="B101" s="30"/>
      <c r="C101" s="30"/>
      <c r="D101" s="30" t="str">
        <f>IF(C101=0,"",VLOOKUP(C101,'Données Formation'!B$6:E192,4,FALSE))</f>
        <v/>
      </c>
      <c r="E101" s="30"/>
      <c r="F101" s="30"/>
      <c r="G101" s="30" t="str">
        <f>IF(H101=0,"",VLOOKUP(H101,'Données salariés'!B$6:G109,3,TRUE))</f>
        <v/>
      </c>
      <c r="H101" s="30"/>
      <c r="I101" s="30" t="str">
        <f>IF(H101=0,"",VLOOKUP(H101,'Données salariés'!B$6:G109,4,TRUE))</f>
        <v/>
      </c>
      <c r="J101" s="30" t="str">
        <f>IF(H101=0,"",VLOOKUP(H101,'Données salariés'!B$6:G109,6,TRUE))</f>
        <v/>
      </c>
      <c r="K101" s="30" t="str">
        <f>IF(H101=0,"",IF(SUMPRODUCT(($H$15:$H100=$H101)*($I$15:$I100=$I101)*($Y$15:$Y100=$Y101) )=0,"Unique","Doublon"))</f>
        <v/>
      </c>
      <c r="L101" s="30"/>
      <c r="M101" s="30"/>
      <c r="N101" s="30" t="str">
        <f>IF(H101=0,"",IF(VLOOKUP(H101,'Données salariés'!B$6:H$300,7,TRUE)="Cadres forfait jours",1,""))</f>
        <v/>
      </c>
      <c r="O101" s="30" t="str">
        <f>IF(H101=0,"",IF(VLOOKUP(H101,'Données salariés'!B$6:H$300,7,TRUE)="ETAM",1,""))</f>
        <v/>
      </c>
      <c r="P101" s="30" t="str">
        <f>IF(H101=0,"",IF(VLOOKUP(H101,'Données salariés'!B$6:H$300,7,TRUE)="Ouvriers",1,""))</f>
        <v/>
      </c>
      <c r="Q101" s="30"/>
      <c r="R101" s="30"/>
      <c r="S101" s="30">
        <f t="shared" si="3"/>
        <v>0</v>
      </c>
      <c r="T101" s="30"/>
      <c r="U101" s="30"/>
      <c r="V101" s="30"/>
      <c r="W101" s="30"/>
      <c r="X101" s="30">
        <f t="shared" si="4"/>
        <v>0</v>
      </c>
      <c r="Y101" s="66"/>
      <c r="Z101" s="66"/>
      <c r="AA101" s="66"/>
      <c r="AB101" s="66"/>
      <c r="AC101" s="66"/>
      <c r="AD101" s="30"/>
    </row>
    <row r="102" spans="2:30" x14ac:dyDescent="0.3">
      <c r="B102" s="30"/>
      <c r="C102" s="30"/>
      <c r="D102" s="30" t="str">
        <f>IF(C102=0,"",VLOOKUP(C102,'Données Formation'!B$6:E193,4,FALSE))</f>
        <v/>
      </c>
      <c r="E102" s="30"/>
      <c r="F102" s="30"/>
      <c r="G102" s="30" t="str">
        <f>IF(H102=0,"",VLOOKUP(H102,'Données salariés'!B$6:G110,3,TRUE))</f>
        <v/>
      </c>
      <c r="H102" s="30"/>
      <c r="I102" s="30" t="str">
        <f>IF(H102=0,"",VLOOKUP(H102,'Données salariés'!B$6:G110,4,TRUE))</f>
        <v/>
      </c>
      <c r="J102" s="30" t="str">
        <f>IF(H102=0,"",VLOOKUP(H102,'Données salariés'!B$6:G110,6,TRUE))</f>
        <v/>
      </c>
      <c r="K102" s="30" t="str">
        <f>IF(H102=0,"",IF(SUMPRODUCT(($H$15:$H101=$H102)*($I$15:$I101=$I102)*($Y$15:$Y101=$Y102) )=0,"Unique","Doublon"))</f>
        <v/>
      </c>
      <c r="L102" s="30"/>
      <c r="M102" s="30"/>
      <c r="N102" s="30" t="str">
        <f>IF(H102=0,"",IF(VLOOKUP(H102,'Données salariés'!B$6:H$300,7,TRUE)="Cadres forfait jours",1,""))</f>
        <v/>
      </c>
      <c r="O102" s="30" t="str">
        <f>IF(H102=0,"",IF(VLOOKUP(H102,'Données salariés'!B$6:H$300,7,TRUE)="ETAM",1,""))</f>
        <v/>
      </c>
      <c r="P102" s="30" t="str">
        <f>IF(H102=0,"",IF(VLOOKUP(H102,'Données salariés'!B$6:H$300,7,TRUE)="Ouvriers",1,""))</f>
        <v/>
      </c>
      <c r="Q102" s="30"/>
      <c r="R102" s="30"/>
      <c r="S102" s="30">
        <f t="shared" si="3"/>
        <v>0</v>
      </c>
      <c r="T102" s="30"/>
      <c r="U102" s="30"/>
      <c r="V102" s="30"/>
      <c r="W102" s="30"/>
      <c r="X102" s="30">
        <f t="shared" si="4"/>
        <v>0</v>
      </c>
      <c r="Y102" s="66"/>
      <c r="Z102" s="66"/>
      <c r="AA102" s="66"/>
      <c r="AB102" s="66"/>
      <c r="AC102" s="66"/>
      <c r="AD102" s="30"/>
    </row>
    <row r="103" spans="2:30" x14ac:dyDescent="0.3">
      <c r="B103" s="30"/>
      <c r="C103" s="30"/>
      <c r="D103" s="30" t="str">
        <f>IF(C103=0,"",VLOOKUP(C103,'Données Formation'!B$6:E194,4,FALSE))</f>
        <v/>
      </c>
      <c r="E103" s="30"/>
      <c r="F103" s="30"/>
      <c r="G103" s="30" t="str">
        <f>IF(H103=0,"",VLOOKUP(H103,'Données salariés'!B$6:G111,3,TRUE))</f>
        <v/>
      </c>
      <c r="H103" s="30"/>
      <c r="I103" s="30" t="str">
        <f>IF(H103=0,"",VLOOKUP(H103,'Données salariés'!B$6:G111,4,TRUE))</f>
        <v/>
      </c>
      <c r="J103" s="30" t="str">
        <f>IF(H103=0,"",VLOOKUP(H103,'Données salariés'!B$6:G111,6,TRUE))</f>
        <v/>
      </c>
      <c r="K103" s="30" t="str">
        <f>IF(H103=0,"",IF(SUMPRODUCT(($H$15:$H102=$H103)*($I$15:$I102=$I103)*($Y$15:$Y102=$Y103) )=0,"Unique","Doublon"))</f>
        <v/>
      </c>
      <c r="L103" s="30"/>
      <c r="M103" s="30"/>
      <c r="N103" s="30" t="str">
        <f>IF(H103=0,"",IF(VLOOKUP(H103,'Données salariés'!B$6:H$300,7,TRUE)="Cadres forfait jours",1,""))</f>
        <v/>
      </c>
      <c r="O103" s="30" t="str">
        <f>IF(H103=0,"",IF(VLOOKUP(H103,'Données salariés'!B$6:H$300,7,TRUE)="ETAM",1,""))</f>
        <v/>
      </c>
      <c r="P103" s="30" t="str">
        <f>IF(H103=0,"",IF(VLOOKUP(H103,'Données salariés'!B$6:H$300,7,TRUE)="Ouvriers",1,""))</f>
        <v/>
      </c>
      <c r="Q103" s="30"/>
      <c r="R103" s="30"/>
      <c r="S103" s="30">
        <f t="shared" si="3"/>
        <v>0</v>
      </c>
      <c r="T103" s="30"/>
      <c r="U103" s="30"/>
      <c r="V103" s="30"/>
      <c r="W103" s="30"/>
      <c r="X103" s="30">
        <f t="shared" si="4"/>
        <v>0</v>
      </c>
      <c r="Y103" s="66"/>
      <c r="Z103" s="66"/>
      <c r="AA103" s="66"/>
      <c r="AB103" s="66"/>
      <c r="AC103" s="66"/>
      <c r="AD103" s="30"/>
    </row>
    <row r="104" spans="2:30" x14ac:dyDescent="0.3">
      <c r="B104" s="30"/>
      <c r="C104" s="30"/>
      <c r="D104" s="30" t="str">
        <f>IF(C104=0,"",VLOOKUP(C104,'Données Formation'!B$6:E195,4,FALSE))</f>
        <v/>
      </c>
      <c r="E104" s="30"/>
      <c r="F104" s="30"/>
      <c r="G104" s="30" t="str">
        <f>IF(H104=0,"",VLOOKUP(H104,'Données salariés'!B$6:G112,3,TRUE))</f>
        <v/>
      </c>
      <c r="H104" s="30"/>
      <c r="I104" s="30" t="str">
        <f>IF(H104=0,"",VLOOKUP(H104,'Données salariés'!B$6:G112,4,TRUE))</f>
        <v/>
      </c>
      <c r="J104" s="30" t="str">
        <f>IF(H104=0,"",VLOOKUP(H104,'Données salariés'!B$6:G112,6,TRUE))</f>
        <v/>
      </c>
      <c r="K104" s="30" t="str">
        <f>IF(H104=0,"",IF(SUMPRODUCT(($H$15:$H103=$H104)*($I$15:$I103=$I104)*($Y$15:$Y103=$Y104) )=0,"Unique","Doublon"))</f>
        <v/>
      </c>
      <c r="L104" s="30"/>
      <c r="M104" s="30"/>
      <c r="N104" s="30" t="str">
        <f>IF(H104=0,"",IF(VLOOKUP(H104,'Données salariés'!B$6:H$300,7,TRUE)="Cadres forfait jours",1,""))</f>
        <v/>
      </c>
      <c r="O104" s="30" t="str">
        <f>IF(H104=0,"",IF(VLOOKUP(H104,'Données salariés'!B$6:H$300,7,TRUE)="ETAM",1,""))</f>
        <v/>
      </c>
      <c r="P104" s="30" t="str">
        <f>IF(H104=0,"",IF(VLOOKUP(H104,'Données salariés'!B$6:H$300,7,TRUE)="Ouvriers",1,""))</f>
        <v/>
      </c>
      <c r="Q104" s="30"/>
      <c r="R104" s="30"/>
      <c r="S104" s="30">
        <f t="shared" si="3"/>
        <v>0</v>
      </c>
      <c r="T104" s="30"/>
      <c r="U104" s="30"/>
      <c r="V104" s="30"/>
      <c r="W104" s="30"/>
      <c r="X104" s="30">
        <f t="shared" si="4"/>
        <v>0</v>
      </c>
      <c r="Y104" s="66"/>
      <c r="Z104" s="66"/>
      <c r="AA104" s="66"/>
      <c r="AB104" s="66"/>
      <c r="AC104" s="66"/>
      <c r="AD104" s="30"/>
    </row>
    <row r="105" spans="2:30" x14ac:dyDescent="0.3">
      <c r="B105" s="30"/>
      <c r="C105" s="30"/>
      <c r="D105" s="30" t="str">
        <f>IF(C105=0,"",VLOOKUP(C105,'Données Formation'!B$6:E196,4,FALSE))</f>
        <v/>
      </c>
      <c r="E105" s="30"/>
      <c r="F105" s="30"/>
      <c r="G105" s="30" t="str">
        <f>IF(H105=0,"",VLOOKUP(H105,'Données salariés'!B$6:G113,3,TRUE))</f>
        <v/>
      </c>
      <c r="H105" s="30"/>
      <c r="I105" s="30" t="str">
        <f>IF(H105=0,"",VLOOKUP(H105,'Données salariés'!B$6:G113,4,TRUE))</f>
        <v/>
      </c>
      <c r="J105" s="30" t="str">
        <f>IF(H105=0,"",VLOOKUP(H105,'Données salariés'!B$6:G113,6,TRUE))</f>
        <v/>
      </c>
      <c r="K105" s="30" t="str">
        <f>IF(H105=0,"",IF(SUMPRODUCT(($H$15:$H104=$H105)*($I$15:$I104=$I105)*($Y$15:$Y104=$Y105) )=0,"Unique","Doublon"))</f>
        <v/>
      </c>
      <c r="L105" s="30"/>
      <c r="M105" s="30"/>
      <c r="N105" s="30" t="str">
        <f>IF(H105=0,"",IF(VLOOKUP(H105,'Données salariés'!B$6:H$300,7,TRUE)="Cadres forfait jours",1,""))</f>
        <v/>
      </c>
      <c r="O105" s="30" t="str">
        <f>IF(H105=0,"",IF(VLOOKUP(H105,'Données salariés'!B$6:H$300,7,TRUE)="ETAM",1,""))</f>
        <v/>
      </c>
      <c r="P105" s="30" t="str">
        <f>IF(H105=0,"",IF(VLOOKUP(H105,'Données salariés'!B$6:H$300,7,TRUE)="Ouvriers",1,""))</f>
        <v/>
      </c>
      <c r="Q105" s="30"/>
      <c r="R105" s="30"/>
      <c r="S105" s="30">
        <f t="shared" si="3"/>
        <v>0</v>
      </c>
      <c r="T105" s="30"/>
      <c r="U105" s="30"/>
      <c r="V105" s="30"/>
      <c r="W105" s="30"/>
      <c r="X105" s="30">
        <f t="shared" si="4"/>
        <v>0</v>
      </c>
      <c r="Y105" s="66"/>
      <c r="Z105" s="66"/>
      <c r="AA105" s="66"/>
      <c r="AB105" s="66"/>
      <c r="AC105" s="66"/>
      <c r="AD105" s="30"/>
    </row>
    <row r="106" spans="2:30" x14ac:dyDescent="0.3">
      <c r="B106" s="30"/>
      <c r="C106" s="30"/>
      <c r="D106" s="30" t="str">
        <f>IF(C106=0,"",VLOOKUP(C106,'Données Formation'!B$6:E197,4,FALSE))</f>
        <v/>
      </c>
      <c r="E106" s="30"/>
      <c r="F106" s="30"/>
      <c r="G106" s="30" t="str">
        <f>IF(H106=0,"",VLOOKUP(H106,'Données salariés'!B$6:G114,3,TRUE))</f>
        <v/>
      </c>
      <c r="H106" s="30"/>
      <c r="I106" s="30" t="str">
        <f>IF(H106=0,"",VLOOKUP(H106,'Données salariés'!B$6:G114,4,TRUE))</f>
        <v/>
      </c>
      <c r="J106" s="30" t="str">
        <f>IF(H106=0,"",VLOOKUP(H106,'Données salariés'!B$6:G114,6,TRUE))</f>
        <v/>
      </c>
      <c r="K106" s="30" t="str">
        <f>IF(H106=0,"",IF(SUMPRODUCT(($H$15:$H105=$H106)*($I$15:$I105=$I106)*($Y$15:$Y105=$Y106) )=0,"Unique","Doublon"))</f>
        <v/>
      </c>
      <c r="L106" s="30"/>
      <c r="M106" s="30"/>
      <c r="N106" s="30" t="str">
        <f>IF(H106=0,"",IF(VLOOKUP(H106,'Données salariés'!B$6:H$300,7,TRUE)="Cadres forfait jours",1,""))</f>
        <v/>
      </c>
      <c r="O106" s="30" t="str">
        <f>IF(H106=0,"",IF(VLOOKUP(H106,'Données salariés'!B$6:H$300,7,TRUE)="ETAM",1,""))</f>
        <v/>
      </c>
      <c r="P106" s="30" t="str">
        <f>IF(H106=0,"",IF(VLOOKUP(H106,'Données salariés'!B$6:H$300,7,TRUE)="Ouvriers",1,""))</f>
        <v/>
      </c>
      <c r="Q106" s="30"/>
      <c r="R106" s="30"/>
      <c r="S106" s="30">
        <f t="shared" si="3"/>
        <v>0</v>
      </c>
      <c r="T106" s="30"/>
      <c r="U106" s="30"/>
      <c r="V106" s="30"/>
      <c r="W106" s="30"/>
      <c r="X106" s="30">
        <f t="shared" si="4"/>
        <v>0</v>
      </c>
      <c r="Y106" s="66"/>
      <c r="Z106" s="66"/>
      <c r="AA106" s="66"/>
      <c r="AB106" s="66"/>
      <c r="AC106" s="66"/>
      <c r="AD106" s="30"/>
    </row>
    <row r="107" spans="2:30" x14ac:dyDescent="0.3">
      <c r="B107" s="30"/>
      <c r="C107" s="30"/>
      <c r="D107" s="30" t="str">
        <f>IF(C107=0,"",VLOOKUP(C107,'Données Formation'!B$6:E198,4,FALSE))</f>
        <v/>
      </c>
      <c r="E107" s="30"/>
      <c r="F107" s="30"/>
      <c r="G107" s="30" t="str">
        <f>IF(H107=0,"",VLOOKUP(H107,'Données salariés'!B$6:G115,3,TRUE))</f>
        <v/>
      </c>
      <c r="H107" s="30"/>
      <c r="I107" s="30" t="str">
        <f>IF(H107=0,"",VLOOKUP(H107,'Données salariés'!B$6:G115,4,TRUE))</f>
        <v/>
      </c>
      <c r="J107" s="30" t="str">
        <f>IF(H107=0,"",VLOOKUP(H107,'Données salariés'!B$6:G115,6,TRUE))</f>
        <v/>
      </c>
      <c r="K107" s="30" t="str">
        <f>IF(H107=0,"",IF(SUMPRODUCT(($H$15:$H106=$H107)*($I$15:$I106=$I107)*($Y$15:$Y106=$Y107) )=0,"Unique","Doublon"))</f>
        <v/>
      </c>
      <c r="L107" s="30"/>
      <c r="M107" s="30"/>
      <c r="N107" s="30" t="str">
        <f>IF(H107=0,"",IF(VLOOKUP(H107,'Données salariés'!B$6:H$300,7,TRUE)="Cadres forfait jours",1,""))</f>
        <v/>
      </c>
      <c r="O107" s="30" t="str">
        <f>IF(H107=0,"",IF(VLOOKUP(H107,'Données salariés'!B$6:H$300,7,TRUE)="ETAM",1,""))</f>
        <v/>
      </c>
      <c r="P107" s="30" t="str">
        <f>IF(H107=0,"",IF(VLOOKUP(H107,'Données salariés'!B$6:H$300,7,TRUE)="Ouvriers",1,""))</f>
        <v/>
      </c>
      <c r="Q107" s="30"/>
      <c r="R107" s="30"/>
      <c r="S107" s="30">
        <f t="shared" si="3"/>
        <v>0</v>
      </c>
      <c r="T107" s="30"/>
      <c r="U107" s="30"/>
      <c r="V107" s="30"/>
      <c r="W107" s="30"/>
      <c r="X107" s="30">
        <f t="shared" si="4"/>
        <v>0</v>
      </c>
      <c r="Y107" s="66"/>
      <c r="Z107" s="66"/>
      <c r="AA107" s="66"/>
      <c r="AB107" s="66"/>
      <c r="AC107" s="66"/>
      <c r="AD107" s="30"/>
    </row>
    <row r="108" spans="2:30" x14ac:dyDescent="0.3">
      <c r="B108" s="30"/>
      <c r="C108" s="30"/>
      <c r="D108" s="30" t="str">
        <f>IF(C108=0,"",VLOOKUP(C108,'Données Formation'!B$6:E199,4,FALSE))</f>
        <v/>
      </c>
      <c r="E108" s="30"/>
      <c r="F108" s="30"/>
      <c r="G108" s="30" t="str">
        <f>IF(H108=0,"",VLOOKUP(H108,'Données salariés'!B$6:G116,3,TRUE))</f>
        <v/>
      </c>
      <c r="H108" s="30"/>
      <c r="I108" s="30" t="str">
        <f>IF(H108=0,"",VLOOKUP(H108,'Données salariés'!B$6:G116,4,TRUE))</f>
        <v/>
      </c>
      <c r="J108" s="30" t="str">
        <f>IF(H108=0,"",VLOOKUP(H108,'Données salariés'!B$6:G116,6,TRUE))</f>
        <v/>
      </c>
      <c r="K108" s="30" t="str">
        <f>IF(H108=0,"",IF(SUMPRODUCT(($H$15:$H107=$H108)*($I$15:$I107=$I108)*($Y$15:$Y107=$Y108) )=0,"Unique","Doublon"))</f>
        <v/>
      </c>
      <c r="L108" s="30"/>
      <c r="M108" s="30"/>
      <c r="N108" s="30" t="str">
        <f>IF(H108=0,"",IF(VLOOKUP(H108,'Données salariés'!B$6:H$300,7,TRUE)="Cadres forfait jours",1,""))</f>
        <v/>
      </c>
      <c r="O108" s="30" t="str">
        <f>IF(H108=0,"",IF(VLOOKUP(H108,'Données salariés'!B$6:H$300,7,TRUE)="ETAM",1,""))</f>
        <v/>
      </c>
      <c r="P108" s="30" t="str">
        <f>IF(H108=0,"",IF(VLOOKUP(H108,'Données salariés'!B$6:H$300,7,TRUE)="Ouvriers",1,""))</f>
        <v/>
      </c>
      <c r="Q108" s="30"/>
      <c r="R108" s="30"/>
      <c r="S108" s="30">
        <f t="shared" si="3"/>
        <v>0</v>
      </c>
      <c r="T108" s="30"/>
      <c r="U108" s="30"/>
      <c r="V108" s="30"/>
      <c r="W108" s="30"/>
      <c r="X108" s="30">
        <f t="shared" si="4"/>
        <v>0</v>
      </c>
      <c r="Y108" s="66"/>
      <c r="Z108" s="66"/>
      <c r="AA108" s="66"/>
      <c r="AB108" s="66"/>
      <c r="AC108" s="66"/>
      <c r="AD108" s="30"/>
    </row>
    <row r="109" spans="2:30" x14ac:dyDescent="0.3">
      <c r="B109" s="30"/>
      <c r="C109" s="30"/>
      <c r="D109" s="30" t="str">
        <f>IF(C109=0,"",VLOOKUP(C109,'Données Formation'!B$6:E200,4,FALSE))</f>
        <v/>
      </c>
      <c r="E109" s="30"/>
      <c r="F109" s="30"/>
      <c r="G109" s="30" t="str">
        <f>IF(H109=0,"",VLOOKUP(H109,'Données salariés'!B$6:G117,3,TRUE))</f>
        <v/>
      </c>
      <c r="H109" s="30"/>
      <c r="I109" s="30" t="str">
        <f>IF(H109=0,"",VLOOKUP(H109,'Données salariés'!B$6:G117,4,TRUE))</f>
        <v/>
      </c>
      <c r="J109" s="30" t="str">
        <f>IF(H109=0,"",VLOOKUP(H109,'Données salariés'!B$6:G117,6,TRUE))</f>
        <v/>
      </c>
      <c r="K109" s="30" t="str">
        <f>IF(H109=0,"",IF(SUMPRODUCT(($H$15:$H108=$H109)*($I$15:$I108=$I109)*($Y$15:$Y108=$Y109) )=0,"Unique","Doublon"))</f>
        <v/>
      </c>
      <c r="L109" s="30"/>
      <c r="M109" s="30"/>
      <c r="N109" s="30" t="str">
        <f>IF(H109=0,"",IF(VLOOKUP(H109,'Données salariés'!B$6:H$300,7,TRUE)="Cadres forfait jours",1,""))</f>
        <v/>
      </c>
      <c r="O109" s="30" t="str">
        <f>IF(H109=0,"",IF(VLOOKUP(H109,'Données salariés'!B$6:H$300,7,TRUE)="ETAM",1,""))</f>
        <v/>
      </c>
      <c r="P109" s="30" t="str">
        <f>IF(H109=0,"",IF(VLOOKUP(H109,'Données salariés'!B$6:H$300,7,TRUE)="Ouvriers",1,""))</f>
        <v/>
      </c>
      <c r="Q109" s="30"/>
      <c r="R109" s="30"/>
      <c r="S109" s="30">
        <f t="shared" si="3"/>
        <v>0</v>
      </c>
      <c r="T109" s="30"/>
      <c r="U109" s="30"/>
      <c r="V109" s="30"/>
      <c r="W109" s="30"/>
      <c r="X109" s="30">
        <f t="shared" si="4"/>
        <v>0</v>
      </c>
      <c r="Y109" s="66"/>
      <c r="Z109" s="66"/>
      <c r="AA109" s="66"/>
      <c r="AB109" s="66"/>
      <c r="AC109" s="66"/>
      <c r="AD109" s="30"/>
    </row>
    <row r="110" spans="2:30" x14ac:dyDescent="0.3">
      <c r="B110" s="30"/>
      <c r="C110" s="30"/>
      <c r="D110" s="30" t="str">
        <f>IF(C110=0,"",VLOOKUP(C110,'Données Formation'!B$6:E201,4,FALSE))</f>
        <v/>
      </c>
      <c r="E110" s="30"/>
      <c r="F110" s="30"/>
      <c r="G110" s="30" t="str">
        <f>IF(H110=0,"",VLOOKUP(H110,'Données salariés'!B$6:G118,3,TRUE))</f>
        <v/>
      </c>
      <c r="H110" s="30"/>
      <c r="I110" s="30" t="str">
        <f>IF(H110=0,"",VLOOKUP(H110,'Données salariés'!B$6:G118,4,TRUE))</f>
        <v/>
      </c>
      <c r="J110" s="30" t="str">
        <f>IF(H110=0,"",VLOOKUP(H110,'Données salariés'!B$6:G118,6,TRUE))</f>
        <v/>
      </c>
      <c r="K110" s="30" t="str">
        <f>IF(H110=0,"",IF(SUMPRODUCT(($H$15:$H109=$H110)*($I$15:$I109=$I110)*($Y$15:$Y109=$Y110) )=0,"Unique","Doublon"))</f>
        <v/>
      </c>
      <c r="L110" s="30"/>
      <c r="M110" s="30"/>
      <c r="N110" s="30" t="str">
        <f>IF(H110=0,"",IF(VLOOKUP(H110,'Données salariés'!B$6:H$300,7,TRUE)="Cadres forfait jours",1,""))</f>
        <v/>
      </c>
      <c r="O110" s="30" t="str">
        <f>IF(H110=0,"",IF(VLOOKUP(H110,'Données salariés'!B$6:H$300,7,TRUE)="ETAM",1,""))</f>
        <v/>
      </c>
      <c r="P110" s="30" t="str">
        <f>IF(H110=0,"",IF(VLOOKUP(H110,'Données salariés'!B$6:H$300,7,TRUE)="Ouvriers",1,""))</f>
        <v/>
      </c>
      <c r="Q110" s="30"/>
      <c r="R110" s="30"/>
      <c r="S110" s="30">
        <f t="shared" si="3"/>
        <v>0</v>
      </c>
      <c r="T110" s="30"/>
      <c r="U110" s="30"/>
      <c r="V110" s="30"/>
      <c r="W110" s="30"/>
      <c r="X110" s="30">
        <f t="shared" si="4"/>
        <v>0</v>
      </c>
      <c r="Y110" s="66"/>
      <c r="Z110" s="66"/>
      <c r="AA110" s="66"/>
      <c r="AB110" s="66"/>
      <c r="AC110" s="66"/>
      <c r="AD110" s="30"/>
    </row>
    <row r="111" spans="2:30" x14ac:dyDescent="0.3">
      <c r="B111" s="30"/>
      <c r="C111" s="30"/>
      <c r="D111" s="30" t="str">
        <f>IF(C111=0,"",VLOOKUP(C111,'Données Formation'!B$6:E202,4,FALSE))</f>
        <v/>
      </c>
      <c r="E111" s="30"/>
      <c r="F111" s="30"/>
      <c r="G111" s="30" t="str">
        <f>IF(H111=0,"",VLOOKUP(H111,'Données salariés'!B$6:G119,3,TRUE))</f>
        <v/>
      </c>
      <c r="H111" s="30"/>
      <c r="I111" s="30" t="str">
        <f>IF(H111=0,"",VLOOKUP(H111,'Données salariés'!B$6:G119,4,TRUE))</f>
        <v/>
      </c>
      <c r="J111" s="30" t="str">
        <f>IF(H111=0,"",VLOOKUP(H111,'Données salariés'!B$6:G119,6,TRUE))</f>
        <v/>
      </c>
      <c r="K111" s="30" t="str">
        <f>IF(H111=0,"",IF(SUMPRODUCT(($H$15:$H110=$H111)*($I$15:$I110=$I111)*($Y$15:$Y110=$Y111) )=0,"Unique","Doublon"))</f>
        <v/>
      </c>
      <c r="L111" s="30"/>
      <c r="M111" s="30"/>
      <c r="N111" s="30" t="str">
        <f>IF(H111=0,"",IF(VLOOKUP(H111,'Données salariés'!B$6:H$300,7,TRUE)="Cadres forfait jours",1,""))</f>
        <v/>
      </c>
      <c r="O111" s="30" t="str">
        <f>IF(H111=0,"",IF(VLOOKUP(H111,'Données salariés'!B$6:H$300,7,TRUE)="ETAM",1,""))</f>
        <v/>
      </c>
      <c r="P111" s="30" t="str">
        <f>IF(H111=0,"",IF(VLOOKUP(H111,'Données salariés'!B$6:H$300,7,TRUE)="Ouvriers",1,""))</f>
        <v/>
      </c>
      <c r="Q111" s="30"/>
      <c r="R111" s="30"/>
      <c r="S111" s="30">
        <f t="shared" si="3"/>
        <v>0</v>
      </c>
      <c r="T111" s="30"/>
      <c r="U111" s="30"/>
      <c r="V111" s="30"/>
      <c r="W111" s="30"/>
      <c r="X111" s="30">
        <f t="shared" si="4"/>
        <v>0</v>
      </c>
      <c r="Y111" s="66"/>
      <c r="Z111" s="66"/>
      <c r="AA111" s="66"/>
      <c r="AB111" s="66"/>
      <c r="AC111" s="66"/>
      <c r="AD111" s="30"/>
    </row>
    <row r="112" spans="2:30" x14ac:dyDescent="0.3">
      <c r="B112" s="30"/>
      <c r="C112" s="30"/>
      <c r="D112" s="30" t="str">
        <f>IF(C112=0,"",VLOOKUP(C112,'Données Formation'!B$6:E203,4,FALSE))</f>
        <v/>
      </c>
      <c r="E112" s="30"/>
      <c r="F112" s="30"/>
      <c r="G112" s="30" t="str">
        <f>IF(H112=0,"",VLOOKUP(H112,'Données salariés'!B$6:G120,3,TRUE))</f>
        <v/>
      </c>
      <c r="H112" s="30"/>
      <c r="I112" s="30" t="str">
        <f>IF(H112=0,"",VLOOKUP(H112,'Données salariés'!B$6:G120,4,TRUE))</f>
        <v/>
      </c>
      <c r="J112" s="30" t="str">
        <f>IF(H112=0,"",VLOOKUP(H112,'Données salariés'!B$6:G120,6,TRUE))</f>
        <v/>
      </c>
      <c r="K112" s="30" t="str">
        <f>IF(H112=0,"",IF(SUMPRODUCT(($H$15:$H111=$H112)*($I$15:$I111=$I112)*($Y$15:$Y111=$Y112) )=0,"Unique","Doublon"))</f>
        <v/>
      </c>
      <c r="L112" s="30"/>
      <c r="M112" s="30"/>
      <c r="N112" s="30" t="str">
        <f>IF(H112=0,"",IF(VLOOKUP(H112,'Données salariés'!B$6:H$300,7,TRUE)="Cadres forfait jours",1,""))</f>
        <v/>
      </c>
      <c r="O112" s="30" t="str">
        <f>IF(H112=0,"",IF(VLOOKUP(H112,'Données salariés'!B$6:H$300,7,TRUE)="ETAM",1,""))</f>
        <v/>
      </c>
      <c r="P112" s="30" t="str">
        <f>IF(H112=0,"",IF(VLOOKUP(H112,'Données salariés'!B$6:H$300,7,TRUE)="Ouvriers",1,""))</f>
        <v/>
      </c>
      <c r="Q112" s="30"/>
      <c r="R112" s="30"/>
      <c r="S112" s="30">
        <f t="shared" si="3"/>
        <v>0</v>
      </c>
      <c r="T112" s="30"/>
      <c r="U112" s="30"/>
      <c r="V112" s="30"/>
      <c r="W112" s="30"/>
      <c r="X112" s="30">
        <f t="shared" si="4"/>
        <v>0</v>
      </c>
      <c r="Y112" s="66"/>
      <c r="Z112" s="66"/>
      <c r="AA112" s="66"/>
      <c r="AB112" s="66"/>
      <c r="AC112" s="66"/>
      <c r="AD112" s="30"/>
    </row>
    <row r="113" spans="2:30" x14ac:dyDescent="0.3">
      <c r="B113" s="30"/>
      <c r="C113" s="30"/>
      <c r="D113" s="30" t="str">
        <f>IF(C113=0,"",VLOOKUP(C113,'Données Formation'!B$6:E204,4,FALSE))</f>
        <v/>
      </c>
      <c r="E113" s="30"/>
      <c r="F113" s="30"/>
      <c r="G113" s="30" t="str">
        <f>IF(H113=0,"",VLOOKUP(H113,'Données salariés'!B$6:G121,3,TRUE))</f>
        <v/>
      </c>
      <c r="H113" s="30"/>
      <c r="I113" s="30" t="str">
        <f>IF(H113=0,"",VLOOKUP(H113,'Données salariés'!B$6:G121,4,TRUE))</f>
        <v/>
      </c>
      <c r="J113" s="30" t="str">
        <f>IF(H113=0,"",VLOOKUP(H113,'Données salariés'!B$6:G121,6,TRUE))</f>
        <v/>
      </c>
      <c r="K113" s="30" t="str">
        <f>IF(H113=0,"",IF(SUMPRODUCT(($H$15:$H112=$H113)*($I$15:$I112=$I113)*($Y$15:$Y112=$Y113) )=0,"Unique","Doublon"))</f>
        <v/>
      </c>
      <c r="L113" s="30"/>
      <c r="M113" s="30"/>
      <c r="N113" s="30" t="str">
        <f>IF(H113=0,"",IF(VLOOKUP(H113,'Données salariés'!B$6:H$300,7,TRUE)="Cadres forfait jours",1,""))</f>
        <v/>
      </c>
      <c r="O113" s="30" t="str">
        <f>IF(H113=0,"",IF(VLOOKUP(H113,'Données salariés'!B$6:H$300,7,TRUE)="ETAM",1,""))</f>
        <v/>
      </c>
      <c r="P113" s="30" t="str">
        <f>IF(H113=0,"",IF(VLOOKUP(H113,'Données salariés'!B$6:H$300,7,TRUE)="Ouvriers",1,""))</f>
        <v/>
      </c>
      <c r="Q113" s="30"/>
      <c r="R113" s="30"/>
      <c r="S113" s="30">
        <f t="shared" si="3"/>
        <v>0</v>
      </c>
      <c r="T113" s="30"/>
      <c r="U113" s="30"/>
      <c r="V113" s="30"/>
      <c r="W113" s="30"/>
      <c r="X113" s="30">
        <f t="shared" si="4"/>
        <v>0</v>
      </c>
      <c r="Y113" s="66"/>
      <c r="Z113" s="66"/>
      <c r="AA113" s="66"/>
      <c r="AB113" s="66"/>
      <c r="AC113" s="66"/>
      <c r="AD113" s="30"/>
    </row>
    <row r="114" spans="2:30" x14ac:dyDescent="0.3">
      <c r="B114" s="30"/>
      <c r="C114" s="30"/>
      <c r="D114" s="30" t="str">
        <f>IF(C114=0,"",VLOOKUP(C114,'Données Formation'!B$6:E205,4,FALSE))</f>
        <v/>
      </c>
      <c r="E114" s="30"/>
      <c r="F114" s="30"/>
      <c r="G114" s="30" t="str">
        <f>IF(H114=0,"",VLOOKUP(H114,'Données salariés'!B$6:G122,3,TRUE))</f>
        <v/>
      </c>
      <c r="H114" s="30"/>
      <c r="I114" s="30" t="str">
        <f>IF(H114=0,"",VLOOKUP(H114,'Données salariés'!B$6:G122,4,TRUE))</f>
        <v/>
      </c>
      <c r="J114" s="30" t="str">
        <f>IF(H114=0,"",VLOOKUP(H114,'Données salariés'!B$6:G122,6,TRUE))</f>
        <v/>
      </c>
      <c r="K114" s="30" t="str">
        <f>IF(H114=0,"",IF(SUMPRODUCT(($H$15:$H113=$H114)*($I$15:$I113=$I114)*($Y$15:$Y113=$Y114) )=0,"Unique","Doublon"))</f>
        <v/>
      </c>
      <c r="L114" s="30"/>
      <c r="M114" s="30"/>
      <c r="N114" s="30" t="str">
        <f>IF(H114=0,"",IF(VLOOKUP(H114,'Données salariés'!B$6:H$300,7,TRUE)="Cadres forfait jours",1,""))</f>
        <v/>
      </c>
      <c r="O114" s="30" t="str">
        <f>IF(H114=0,"",IF(VLOOKUP(H114,'Données salariés'!B$6:H$300,7,TRUE)="ETAM",1,""))</f>
        <v/>
      </c>
      <c r="P114" s="30" t="str">
        <f>IF(H114=0,"",IF(VLOOKUP(H114,'Données salariés'!B$6:H$300,7,TRUE)="Ouvriers",1,""))</f>
        <v/>
      </c>
      <c r="Q114" s="30"/>
      <c r="R114" s="30"/>
      <c r="S114" s="30">
        <f t="shared" si="3"/>
        <v>0</v>
      </c>
      <c r="T114" s="30"/>
      <c r="U114" s="30"/>
      <c r="V114" s="30"/>
      <c r="W114" s="30"/>
      <c r="X114" s="30">
        <f t="shared" si="4"/>
        <v>0</v>
      </c>
      <c r="Y114" s="66"/>
      <c r="Z114" s="66"/>
      <c r="AA114" s="66"/>
      <c r="AB114" s="66"/>
      <c r="AC114" s="66"/>
      <c r="AD114" s="30"/>
    </row>
    <row r="115" spans="2:30" x14ac:dyDescent="0.3">
      <c r="B115" s="30"/>
      <c r="C115" s="30"/>
      <c r="D115" s="30" t="str">
        <f>IF(C115=0,"",VLOOKUP(C115,'Données Formation'!B$6:E206,4,FALSE))</f>
        <v/>
      </c>
      <c r="E115" s="30"/>
      <c r="F115" s="30"/>
      <c r="G115" s="30" t="str">
        <f>IF(H115=0,"",VLOOKUP(H115,'Données salariés'!B$6:G123,3,TRUE))</f>
        <v/>
      </c>
      <c r="H115" s="30"/>
      <c r="I115" s="30" t="str">
        <f>IF(H115=0,"",VLOOKUP(H115,'Données salariés'!B$6:G123,4,TRUE))</f>
        <v/>
      </c>
      <c r="J115" s="30" t="str">
        <f>IF(H115=0,"",VLOOKUP(H115,'Données salariés'!B$6:G123,6,TRUE))</f>
        <v/>
      </c>
      <c r="K115" s="30" t="str">
        <f>IF(H115=0,"",IF(SUMPRODUCT(($H$15:$H114=$H115)*($I$15:$I114=$I115)*($Y$15:$Y114=$Y115) )=0,"Unique","Doublon"))</f>
        <v/>
      </c>
      <c r="L115" s="30"/>
      <c r="M115" s="30"/>
      <c r="N115" s="30" t="str">
        <f>IF(H115=0,"",IF(VLOOKUP(H115,'Données salariés'!B$6:H$300,7,TRUE)="Cadres forfait jours",1,""))</f>
        <v/>
      </c>
      <c r="O115" s="30" t="str">
        <f>IF(H115=0,"",IF(VLOOKUP(H115,'Données salariés'!B$6:H$300,7,TRUE)="ETAM",1,""))</f>
        <v/>
      </c>
      <c r="P115" s="30" t="str">
        <f>IF(H115=0,"",IF(VLOOKUP(H115,'Données salariés'!B$6:H$300,7,TRUE)="Ouvriers",1,""))</f>
        <v/>
      </c>
      <c r="Q115" s="30"/>
      <c r="R115" s="30"/>
      <c r="S115" s="30">
        <f t="shared" si="3"/>
        <v>0</v>
      </c>
      <c r="T115" s="30"/>
      <c r="U115" s="30"/>
      <c r="V115" s="30"/>
      <c r="W115" s="30"/>
      <c r="X115" s="30">
        <f t="shared" si="4"/>
        <v>0</v>
      </c>
      <c r="Y115" s="66"/>
      <c r="Z115" s="66"/>
      <c r="AA115" s="66"/>
      <c r="AB115" s="66"/>
      <c r="AC115" s="66"/>
      <c r="AD115" s="30"/>
    </row>
    <row r="116" spans="2:30" x14ac:dyDescent="0.3">
      <c r="B116" s="30"/>
      <c r="C116" s="30"/>
      <c r="D116" s="30" t="str">
        <f>IF(C116=0,"",VLOOKUP(C116,'Données Formation'!B$6:E207,4,FALSE))</f>
        <v/>
      </c>
      <c r="E116" s="30"/>
      <c r="F116" s="30"/>
      <c r="G116" s="30" t="str">
        <f>IF(H116=0,"",VLOOKUP(H116,'Données salariés'!B$6:G124,3,TRUE))</f>
        <v/>
      </c>
      <c r="H116" s="30"/>
      <c r="I116" s="30" t="str">
        <f>IF(H116=0,"",VLOOKUP(H116,'Données salariés'!B$6:G124,4,TRUE))</f>
        <v/>
      </c>
      <c r="J116" s="30" t="str">
        <f>IF(H116=0,"",VLOOKUP(H116,'Données salariés'!B$6:G124,6,TRUE))</f>
        <v/>
      </c>
      <c r="K116" s="30" t="str">
        <f>IF(H116=0,"",IF(SUMPRODUCT(($H$15:$H115=$H116)*($I$15:$I115=$I116)*($Y$15:$Y115=$Y116) )=0,"Unique","Doublon"))</f>
        <v/>
      </c>
      <c r="L116" s="30"/>
      <c r="M116" s="30"/>
      <c r="N116" s="30" t="str">
        <f>IF(H116=0,"",IF(VLOOKUP(H116,'Données salariés'!B$6:H$300,7,TRUE)="Cadres forfait jours",1,""))</f>
        <v/>
      </c>
      <c r="O116" s="30" t="str">
        <f>IF(H116=0,"",IF(VLOOKUP(H116,'Données salariés'!B$6:H$300,7,TRUE)="ETAM",1,""))</f>
        <v/>
      </c>
      <c r="P116" s="30" t="str">
        <f>IF(H116=0,"",IF(VLOOKUP(H116,'Données salariés'!B$6:H$300,7,TRUE)="Ouvriers",1,""))</f>
        <v/>
      </c>
      <c r="Q116" s="30"/>
      <c r="R116" s="30"/>
      <c r="S116" s="30">
        <f t="shared" si="3"/>
        <v>0</v>
      </c>
      <c r="T116" s="30"/>
      <c r="U116" s="30"/>
      <c r="V116" s="30"/>
      <c r="W116" s="30"/>
      <c r="X116" s="30">
        <f t="shared" si="4"/>
        <v>0</v>
      </c>
      <c r="Y116" s="66"/>
      <c r="Z116" s="66"/>
      <c r="AA116" s="66"/>
      <c r="AB116" s="66"/>
      <c r="AC116" s="66"/>
      <c r="AD116" s="30"/>
    </row>
    <row r="117" spans="2:30" x14ac:dyDescent="0.3">
      <c r="B117" s="30"/>
      <c r="C117" s="30"/>
      <c r="D117" s="30" t="str">
        <f>IF(C117=0,"",VLOOKUP(C117,'Données Formation'!B$6:E208,4,FALSE))</f>
        <v/>
      </c>
      <c r="E117" s="30"/>
      <c r="F117" s="30"/>
      <c r="G117" s="30" t="str">
        <f>IF(H117=0,"",VLOOKUP(H117,'Données salariés'!B$6:G125,3,TRUE))</f>
        <v/>
      </c>
      <c r="H117" s="30"/>
      <c r="I117" s="30" t="str">
        <f>IF(H117=0,"",VLOOKUP(H117,'Données salariés'!B$6:G125,4,TRUE))</f>
        <v/>
      </c>
      <c r="J117" s="30" t="str">
        <f>IF(H117=0,"",VLOOKUP(H117,'Données salariés'!B$6:G125,6,TRUE))</f>
        <v/>
      </c>
      <c r="K117" s="30" t="str">
        <f>IF(H117=0,"",IF(SUMPRODUCT(($H$15:$H116=$H117)*($I$15:$I116=$I117)*($Y$15:$Y116=$Y117) )=0,"Unique","Doublon"))</f>
        <v/>
      </c>
      <c r="L117" s="30"/>
      <c r="M117" s="30"/>
      <c r="N117" s="30" t="str">
        <f>IF(H117=0,"",IF(VLOOKUP(H117,'Données salariés'!B$6:H$300,7,TRUE)="Cadres forfait jours",1,""))</f>
        <v/>
      </c>
      <c r="O117" s="30" t="str">
        <f>IF(H117=0,"",IF(VLOOKUP(H117,'Données salariés'!B$6:H$300,7,TRUE)="ETAM",1,""))</f>
        <v/>
      </c>
      <c r="P117" s="30" t="str">
        <f>IF(H117=0,"",IF(VLOOKUP(H117,'Données salariés'!B$6:H$300,7,TRUE)="Ouvriers",1,""))</f>
        <v/>
      </c>
      <c r="Q117" s="30"/>
      <c r="R117" s="30"/>
      <c r="S117" s="30">
        <f t="shared" si="3"/>
        <v>0</v>
      </c>
      <c r="T117" s="30"/>
      <c r="U117" s="30"/>
      <c r="V117" s="30"/>
      <c r="W117" s="30"/>
      <c r="X117" s="30">
        <f t="shared" si="4"/>
        <v>0</v>
      </c>
      <c r="Y117" s="66"/>
      <c r="Z117" s="66"/>
      <c r="AA117" s="66"/>
      <c r="AB117" s="66"/>
      <c r="AC117" s="66"/>
      <c r="AD117" s="30"/>
    </row>
    <row r="118" spans="2:30" x14ac:dyDescent="0.3">
      <c r="B118" s="30"/>
      <c r="C118" s="30"/>
      <c r="D118" s="30" t="str">
        <f>IF(C118=0,"",VLOOKUP(C118,'Données Formation'!B$6:E209,4,FALSE))</f>
        <v/>
      </c>
      <c r="E118" s="30"/>
      <c r="F118" s="30"/>
      <c r="G118" s="30" t="str">
        <f>IF(H118=0,"",VLOOKUP(H118,'Données salariés'!B$6:G126,3,TRUE))</f>
        <v/>
      </c>
      <c r="H118" s="30"/>
      <c r="I118" s="30" t="str">
        <f>IF(H118=0,"",VLOOKUP(H118,'Données salariés'!B$6:G126,4,TRUE))</f>
        <v/>
      </c>
      <c r="J118" s="30" t="str">
        <f>IF(H118=0,"",VLOOKUP(H118,'Données salariés'!B$6:G126,6,TRUE))</f>
        <v/>
      </c>
      <c r="K118" s="30" t="str">
        <f>IF(H118=0,"",IF(SUMPRODUCT(($H$15:$H117=$H118)*($I$15:$I117=$I118)*($Y$15:$Y117=$Y118) )=0,"Unique","Doublon"))</f>
        <v/>
      </c>
      <c r="L118" s="30"/>
      <c r="M118" s="30"/>
      <c r="N118" s="30" t="str">
        <f>IF(H118=0,"",IF(VLOOKUP(H118,'Données salariés'!B$6:H$300,7,TRUE)="Cadres forfait jours",1,""))</f>
        <v/>
      </c>
      <c r="O118" s="30" t="str">
        <f>IF(H118=0,"",IF(VLOOKUP(H118,'Données salariés'!B$6:H$300,7,TRUE)="ETAM",1,""))</f>
        <v/>
      </c>
      <c r="P118" s="30" t="str">
        <f>IF(H118=0,"",IF(VLOOKUP(H118,'Données salariés'!B$6:H$300,7,TRUE)="Ouvriers",1,""))</f>
        <v/>
      </c>
      <c r="Q118" s="30"/>
      <c r="R118" s="30"/>
      <c r="S118" s="30">
        <f t="shared" si="3"/>
        <v>0</v>
      </c>
      <c r="T118" s="30"/>
      <c r="U118" s="30"/>
      <c r="V118" s="30"/>
      <c r="W118" s="30"/>
      <c r="X118" s="30">
        <f t="shared" si="4"/>
        <v>0</v>
      </c>
      <c r="Y118" s="66"/>
      <c r="Z118" s="66"/>
      <c r="AA118" s="66"/>
      <c r="AB118" s="66"/>
      <c r="AC118" s="66"/>
      <c r="AD118" s="30"/>
    </row>
    <row r="119" spans="2:30" x14ac:dyDescent="0.3">
      <c r="B119" s="30"/>
      <c r="C119" s="30"/>
      <c r="D119" s="30" t="str">
        <f>IF(C119=0,"",VLOOKUP(C119,'Données Formation'!B$6:E210,4,FALSE))</f>
        <v/>
      </c>
      <c r="E119" s="30"/>
      <c r="F119" s="30"/>
      <c r="G119" s="30" t="str">
        <f>IF(H119=0,"",VLOOKUP(H119,'Données salariés'!B$6:G127,3,TRUE))</f>
        <v/>
      </c>
      <c r="H119" s="30"/>
      <c r="I119" s="30" t="str">
        <f>IF(H119=0,"",VLOOKUP(H119,'Données salariés'!B$6:G127,4,TRUE))</f>
        <v/>
      </c>
      <c r="J119" s="30" t="str">
        <f>IF(H119=0,"",VLOOKUP(H119,'Données salariés'!B$6:G127,6,TRUE))</f>
        <v/>
      </c>
      <c r="K119" s="30" t="str">
        <f>IF(H119=0,"",IF(SUMPRODUCT(($H$15:$H118=$H119)*($I$15:$I118=$I119)*($Y$15:$Y118=$Y119) )=0,"Unique","Doublon"))</f>
        <v/>
      </c>
      <c r="L119" s="30"/>
      <c r="M119" s="30"/>
      <c r="N119" s="30" t="str">
        <f>IF(H119=0,"",IF(VLOOKUP(H119,'Données salariés'!B$6:H$300,7,TRUE)="Cadres forfait jours",1,""))</f>
        <v/>
      </c>
      <c r="O119" s="30" t="str">
        <f>IF(H119=0,"",IF(VLOOKUP(H119,'Données salariés'!B$6:H$300,7,TRUE)="ETAM",1,""))</f>
        <v/>
      </c>
      <c r="P119" s="30" t="str">
        <f>IF(H119=0,"",IF(VLOOKUP(H119,'Données salariés'!B$6:H$300,7,TRUE)="Ouvriers",1,""))</f>
        <v/>
      </c>
      <c r="Q119" s="30"/>
      <c r="R119" s="30"/>
      <c r="S119" s="30">
        <f t="shared" si="3"/>
        <v>0</v>
      </c>
      <c r="T119" s="30"/>
      <c r="U119" s="30"/>
      <c r="V119" s="30"/>
      <c r="W119" s="30"/>
      <c r="X119" s="30">
        <f t="shared" si="4"/>
        <v>0</v>
      </c>
      <c r="Y119" s="66"/>
      <c r="Z119" s="66"/>
      <c r="AA119" s="66"/>
      <c r="AB119" s="66"/>
      <c r="AC119" s="66"/>
      <c r="AD119" s="30"/>
    </row>
    <row r="120" spans="2:30" x14ac:dyDescent="0.3">
      <c r="B120" s="30"/>
      <c r="C120" s="30"/>
      <c r="D120" s="30" t="str">
        <f>IF(C120=0,"",VLOOKUP(C120,'Données Formation'!B$6:E211,4,FALSE))</f>
        <v/>
      </c>
      <c r="E120" s="30"/>
      <c r="F120" s="30"/>
      <c r="G120" s="30" t="str">
        <f>IF(H120=0,"",VLOOKUP(H120,'Données salariés'!B$6:G128,3,TRUE))</f>
        <v/>
      </c>
      <c r="H120" s="30"/>
      <c r="I120" s="30" t="str">
        <f>IF(H120=0,"",VLOOKUP(H120,'Données salariés'!B$6:G128,4,TRUE))</f>
        <v/>
      </c>
      <c r="J120" s="30" t="str">
        <f>IF(H120=0,"",VLOOKUP(H120,'Données salariés'!B$6:G128,6,TRUE))</f>
        <v/>
      </c>
      <c r="K120" s="30" t="str">
        <f>IF(H120=0,"",IF(SUMPRODUCT(($H$15:$H119=$H120)*($I$15:$I119=$I120)*($Y$15:$Y119=$Y120) )=0,"Unique","Doublon"))</f>
        <v/>
      </c>
      <c r="L120" s="30"/>
      <c r="M120" s="30"/>
      <c r="N120" s="30" t="str">
        <f>IF(H120=0,"",IF(VLOOKUP(H120,'Données salariés'!B$6:H$300,7,TRUE)="Cadres forfait jours",1,""))</f>
        <v/>
      </c>
      <c r="O120" s="30" t="str">
        <f>IF(H120=0,"",IF(VLOOKUP(H120,'Données salariés'!B$6:H$300,7,TRUE)="ETAM",1,""))</f>
        <v/>
      </c>
      <c r="P120" s="30" t="str">
        <f>IF(H120=0,"",IF(VLOOKUP(H120,'Données salariés'!B$6:H$300,7,TRUE)="Ouvriers",1,""))</f>
        <v/>
      </c>
      <c r="Q120" s="30"/>
      <c r="R120" s="30"/>
      <c r="S120" s="30">
        <f t="shared" si="3"/>
        <v>0</v>
      </c>
      <c r="T120" s="30"/>
      <c r="U120" s="30"/>
      <c r="V120" s="30"/>
      <c r="W120" s="30"/>
      <c r="X120" s="30">
        <f t="shared" si="4"/>
        <v>0</v>
      </c>
      <c r="Y120" s="66"/>
      <c r="Z120" s="66"/>
      <c r="AA120" s="66"/>
      <c r="AB120" s="66"/>
      <c r="AC120" s="66"/>
      <c r="AD120" s="30"/>
    </row>
    <row r="121" spans="2:30" x14ac:dyDescent="0.3">
      <c r="B121" s="30"/>
      <c r="C121" s="30"/>
      <c r="D121" s="30" t="str">
        <f>IF(C121=0,"",VLOOKUP(C121,'Données Formation'!B$6:E212,4,FALSE))</f>
        <v/>
      </c>
      <c r="E121" s="30"/>
      <c r="F121" s="30"/>
      <c r="G121" s="30" t="str">
        <f>IF(H121=0,"",VLOOKUP(H121,'Données salariés'!B$6:G129,3,TRUE))</f>
        <v/>
      </c>
      <c r="H121" s="30"/>
      <c r="I121" s="30" t="str">
        <f>IF(H121=0,"",VLOOKUP(H121,'Données salariés'!B$6:G129,4,TRUE))</f>
        <v/>
      </c>
      <c r="J121" s="30" t="str">
        <f>IF(H121=0,"",VLOOKUP(H121,'Données salariés'!B$6:G129,6,TRUE))</f>
        <v/>
      </c>
      <c r="K121" s="30" t="str">
        <f>IF(H121=0,"",IF(SUMPRODUCT(($H$15:$H120=$H121)*($I$15:$I120=$I121)*($Y$15:$Y120=$Y121) )=0,"Unique","Doublon"))</f>
        <v/>
      </c>
      <c r="L121" s="30"/>
      <c r="M121" s="30"/>
      <c r="N121" s="30" t="str">
        <f>IF(H121=0,"",IF(VLOOKUP(H121,'Données salariés'!B$6:H$300,7,TRUE)="Cadres forfait jours",1,""))</f>
        <v/>
      </c>
      <c r="O121" s="30" t="str">
        <f>IF(H121=0,"",IF(VLOOKUP(H121,'Données salariés'!B$6:H$300,7,TRUE)="ETAM",1,""))</f>
        <v/>
      </c>
      <c r="P121" s="30" t="str">
        <f>IF(H121=0,"",IF(VLOOKUP(H121,'Données salariés'!B$6:H$300,7,TRUE)="Ouvriers",1,""))</f>
        <v/>
      </c>
      <c r="Q121" s="30"/>
      <c r="R121" s="30"/>
      <c r="S121" s="30">
        <f t="shared" si="3"/>
        <v>0</v>
      </c>
      <c r="T121" s="30"/>
      <c r="U121" s="30"/>
      <c r="V121" s="30"/>
      <c r="W121" s="30"/>
      <c r="X121" s="30">
        <f t="shared" si="4"/>
        <v>0</v>
      </c>
      <c r="Y121" s="66"/>
      <c r="Z121" s="66"/>
      <c r="AA121" s="66"/>
      <c r="AB121" s="66"/>
      <c r="AC121" s="66"/>
      <c r="AD121" s="30"/>
    </row>
    <row r="122" spans="2:30" x14ac:dyDescent="0.3">
      <c r="B122" s="30"/>
      <c r="C122" s="30"/>
      <c r="D122" s="30" t="str">
        <f>IF(C122=0,"",VLOOKUP(C122,'Données Formation'!B$6:E213,4,FALSE))</f>
        <v/>
      </c>
      <c r="E122" s="30"/>
      <c r="F122" s="30"/>
      <c r="G122" s="30" t="str">
        <f>IF(H122=0,"",VLOOKUP(H122,'Données salariés'!B$6:G130,3,TRUE))</f>
        <v/>
      </c>
      <c r="H122" s="30"/>
      <c r="I122" s="30" t="str">
        <f>IF(H122=0,"",VLOOKUP(H122,'Données salariés'!B$6:G130,4,TRUE))</f>
        <v/>
      </c>
      <c r="J122" s="30" t="str">
        <f>IF(H122=0,"",VLOOKUP(H122,'Données salariés'!B$6:G130,6,TRUE))</f>
        <v/>
      </c>
      <c r="K122" s="30" t="str">
        <f>IF(H122=0,"",IF(SUMPRODUCT(($H$15:$H121=$H122)*($I$15:$I121=$I122)*($Y$15:$Y121=$Y122) )=0,"Unique","Doublon"))</f>
        <v/>
      </c>
      <c r="L122" s="30"/>
      <c r="M122" s="30"/>
      <c r="N122" s="30" t="str">
        <f>IF(H122=0,"",IF(VLOOKUP(H122,'Données salariés'!B$6:H$300,7,TRUE)="Cadres forfait jours",1,""))</f>
        <v/>
      </c>
      <c r="O122" s="30" t="str">
        <f>IF(H122=0,"",IF(VLOOKUP(H122,'Données salariés'!B$6:H$300,7,TRUE)="ETAM",1,""))</f>
        <v/>
      </c>
      <c r="P122" s="30" t="str">
        <f>IF(H122=0,"",IF(VLOOKUP(H122,'Données salariés'!B$6:H$300,7,TRUE)="Ouvriers",1,""))</f>
        <v/>
      </c>
      <c r="Q122" s="30"/>
      <c r="R122" s="30"/>
      <c r="S122" s="30">
        <f t="shared" si="3"/>
        <v>0</v>
      </c>
      <c r="T122" s="30"/>
      <c r="U122" s="30"/>
      <c r="V122" s="30"/>
      <c r="W122" s="30"/>
      <c r="X122" s="30">
        <f t="shared" si="4"/>
        <v>0</v>
      </c>
      <c r="Y122" s="66"/>
      <c r="Z122" s="66"/>
      <c r="AA122" s="66"/>
      <c r="AB122" s="66"/>
      <c r="AC122" s="66"/>
      <c r="AD122" s="30"/>
    </row>
    <row r="123" spans="2:30" x14ac:dyDescent="0.3">
      <c r="B123" s="30"/>
      <c r="C123" s="30"/>
      <c r="D123" s="30" t="str">
        <f>IF(C123=0,"",VLOOKUP(C123,'Données Formation'!B$6:E214,4,FALSE))</f>
        <v/>
      </c>
      <c r="E123" s="30"/>
      <c r="F123" s="30"/>
      <c r="G123" s="30" t="str">
        <f>IF(H123=0,"",VLOOKUP(H123,'Données salariés'!B$6:G131,3,TRUE))</f>
        <v/>
      </c>
      <c r="H123" s="30"/>
      <c r="I123" s="30" t="str">
        <f>IF(H123=0,"",VLOOKUP(H123,'Données salariés'!B$6:G131,4,TRUE))</f>
        <v/>
      </c>
      <c r="J123" s="30" t="str">
        <f>IF(H123=0,"",VLOOKUP(H123,'Données salariés'!B$6:G131,6,TRUE))</f>
        <v/>
      </c>
      <c r="K123" s="30" t="str">
        <f>IF(H123=0,"",IF(SUMPRODUCT(($H$15:$H122=$H123)*($I$15:$I122=$I123)*($Y$15:$Y122=$Y123) )=0,"Unique","Doublon"))</f>
        <v/>
      </c>
      <c r="L123" s="30"/>
      <c r="M123" s="30"/>
      <c r="N123" s="30" t="str">
        <f>IF(H123=0,"",IF(VLOOKUP(H123,'Données salariés'!B$6:H$300,7,TRUE)="Cadres forfait jours",1,""))</f>
        <v/>
      </c>
      <c r="O123" s="30" t="str">
        <f>IF(H123=0,"",IF(VLOOKUP(H123,'Données salariés'!B$6:H$300,7,TRUE)="ETAM",1,""))</f>
        <v/>
      </c>
      <c r="P123" s="30" t="str">
        <f>IF(H123=0,"",IF(VLOOKUP(H123,'Données salariés'!B$6:H$300,7,TRUE)="Ouvriers",1,""))</f>
        <v/>
      </c>
      <c r="Q123" s="30"/>
      <c r="R123" s="30"/>
      <c r="S123" s="30">
        <f t="shared" si="3"/>
        <v>0</v>
      </c>
      <c r="T123" s="30"/>
      <c r="U123" s="30"/>
      <c r="V123" s="30"/>
      <c r="W123" s="30"/>
      <c r="X123" s="30">
        <f t="shared" si="4"/>
        <v>0</v>
      </c>
      <c r="Y123" s="66"/>
      <c r="Z123" s="66"/>
      <c r="AA123" s="66"/>
      <c r="AB123" s="66"/>
      <c r="AC123" s="66"/>
      <c r="AD123" s="30"/>
    </row>
    <row r="124" spans="2:30" x14ac:dyDescent="0.3">
      <c r="B124" s="30"/>
      <c r="C124" s="30"/>
      <c r="D124" s="30" t="str">
        <f>IF(C124=0,"",VLOOKUP(C124,'Données Formation'!B$6:E215,4,FALSE))</f>
        <v/>
      </c>
      <c r="E124" s="30"/>
      <c r="F124" s="30"/>
      <c r="G124" s="30" t="str">
        <f>IF(H124=0,"",VLOOKUP(H124,'Données salariés'!B$6:G132,3,TRUE))</f>
        <v/>
      </c>
      <c r="H124" s="30"/>
      <c r="I124" s="30" t="str">
        <f>IF(H124=0,"",VLOOKUP(H124,'Données salariés'!B$6:G132,4,TRUE))</f>
        <v/>
      </c>
      <c r="J124" s="30" t="str">
        <f>IF(H124=0,"",VLOOKUP(H124,'Données salariés'!B$6:G132,6,TRUE))</f>
        <v/>
      </c>
      <c r="K124" s="30" t="str">
        <f>IF(H124=0,"",IF(SUMPRODUCT(($H$15:$H123=$H124)*($I$15:$I123=$I124)*($Y$15:$Y123=$Y124) )=0,"Unique","Doublon"))</f>
        <v/>
      </c>
      <c r="L124" s="30"/>
      <c r="M124" s="30"/>
      <c r="N124" s="30" t="str">
        <f>IF(H124=0,"",IF(VLOOKUP(H124,'Données salariés'!B$6:H$300,7,TRUE)="Cadres forfait jours",1,""))</f>
        <v/>
      </c>
      <c r="O124" s="30" t="str">
        <f>IF(H124=0,"",IF(VLOOKUP(H124,'Données salariés'!B$6:H$300,7,TRUE)="ETAM",1,""))</f>
        <v/>
      </c>
      <c r="P124" s="30" t="str">
        <f>IF(H124=0,"",IF(VLOOKUP(H124,'Données salariés'!B$6:H$300,7,TRUE)="Ouvriers",1,""))</f>
        <v/>
      </c>
      <c r="Q124" s="30"/>
      <c r="R124" s="30"/>
      <c r="S124" s="30">
        <f t="shared" si="3"/>
        <v>0</v>
      </c>
      <c r="T124" s="30"/>
      <c r="U124" s="30"/>
      <c r="V124" s="30"/>
      <c r="W124" s="30"/>
      <c r="X124" s="30">
        <f t="shared" si="4"/>
        <v>0</v>
      </c>
      <c r="Y124" s="66"/>
      <c r="Z124" s="66"/>
      <c r="AA124" s="66"/>
      <c r="AB124" s="66"/>
      <c r="AC124" s="66"/>
      <c r="AD124" s="30"/>
    </row>
    <row r="125" spans="2:30" x14ac:dyDescent="0.3">
      <c r="B125" s="30"/>
      <c r="C125" s="30"/>
      <c r="D125" s="30" t="str">
        <f>IF(C125=0,"",VLOOKUP(C125,'Données Formation'!B$6:E216,4,FALSE))</f>
        <v/>
      </c>
      <c r="E125" s="30"/>
      <c r="F125" s="30"/>
      <c r="G125" s="30" t="str">
        <f>IF(H125=0,"",VLOOKUP(H125,'Données salariés'!B$6:G133,3,TRUE))</f>
        <v/>
      </c>
      <c r="H125" s="30"/>
      <c r="I125" s="30" t="str">
        <f>IF(H125=0,"",VLOOKUP(H125,'Données salariés'!B$6:G133,4,TRUE))</f>
        <v/>
      </c>
      <c r="J125" s="30" t="str">
        <f>IF(H125=0,"",VLOOKUP(H125,'Données salariés'!B$6:G133,6,TRUE))</f>
        <v/>
      </c>
      <c r="K125" s="30" t="str">
        <f>IF(H125=0,"",IF(SUMPRODUCT(($H$15:$H124=$H125)*($I$15:$I124=$I125)*($Y$15:$Y124=$Y125) )=0,"Unique","Doublon"))</f>
        <v/>
      </c>
      <c r="L125" s="30"/>
      <c r="M125" s="30"/>
      <c r="N125" s="30" t="str">
        <f>IF(H125=0,"",IF(VLOOKUP(H125,'Données salariés'!B$6:H$300,7,TRUE)="Cadres forfait jours",1,""))</f>
        <v/>
      </c>
      <c r="O125" s="30" t="str">
        <f>IF(H125=0,"",IF(VLOOKUP(H125,'Données salariés'!B$6:H$300,7,TRUE)="ETAM",1,""))</f>
        <v/>
      </c>
      <c r="P125" s="30" t="str">
        <f>IF(H125=0,"",IF(VLOOKUP(H125,'Données salariés'!B$6:H$300,7,TRUE)="Ouvriers",1,""))</f>
        <v/>
      </c>
      <c r="Q125" s="30"/>
      <c r="R125" s="30"/>
      <c r="S125" s="30">
        <f t="shared" si="3"/>
        <v>0</v>
      </c>
      <c r="T125" s="30"/>
      <c r="U125" s="30"/>
      <c r="V125" s="30"/>
      <c r="W125" s="30"/>
      <c r="X125" s="30">
        <f t="shared" si="4"/>
        <v>0</v>
      </c>
      <c r="Y125" s="66"/>
      <c r="Z125" s="66"/>
      <c r="AA125" s="66"/>
      <c r="AB125" s="66"/>
      <c r="AC125" s="66"/>
      <c r="AD125" s="30"/>
    </row>
    <row r="126" spans="2:30" x14ac:dyDescent="0.3">
      <c r="B126" s="30"/>
      <c r="C126" s="30"/>
      <c r="D126" s="30" t="str">
        <f>IF(C126=0,"",VLOOKUP(C126,'Données Formation'!B$6:E217,4,FALSE))</f>
        <v/>
      </c>
      <c r="E126" s="30"/>
      <c r="F126" s="30"/>
      <c r="G126" s="30" t="str">
        <f>IF(H126=0,"",VLOOKUP(H126,'Données salariés'!B$6:G134,3,TRUE))</f>
        <v/>
      </c>
      <c r="H126" s="30"/>
      <c r="I126" s="30" t="str">
        <f>IF(H126=0,"",VLOOKUP(H126,'Données salariés'!B$6:G134,4,TRUE))</f>
        <v/>
      </c>
      <c r="J126" s="30" t="str">
        <f>IF(H126=0,"",VLOOKUP(H126,'Données salariés'!B$6:G134,6,TRUE))</f>
        <v/>
      </c>
      <c r="K126" s="30" t="str">
        <f>IF(H126=0,"",IF(SUMPRODUCT(($H$15:$H125=$H126)*($I$15:$I125=$I126)*($Y$15:$Y125=$Y126) )=0,"Unique","Doublon"))</f>
        <v/>
      </c>
      <c r="L126" s="30"/>
      <c r="M126" s="30"/>
      <c r="N126" s="30" t="str">
        <f>IF(H126=0,"",IF(VLOOKUP(H126,'Données salariés'!B$6:H$300,7,TRUE)="Cadres forfait jours",1,""))</f>
        <v/>
      </c>
      <c r="O126" s="30" t="str">
        <f>IF(H126=0,"",IF(VLOOKUP(H126,'Données salariés'!B$6:H$300,7,TRUE)="ETAM",1,""))</f>
        <v/>
      </c>
      <c r="P126" s="30" t="str">
        <f>IF(H126=0,"",IF(VLOOKUP(H126,'Données salariés'!B$6:H$300,7,TRUE)="Ouvriers",1,""))</f>
        <v/>
      </c>
      <c r="Q126" s="30"/>
      <c r="R126" s="30"/>
      <c r="S126" s="30">
        <f t="shared" si="3"/>
        <v>0</v>
      </c>
      <c r="T126" s="30"/>
      <c r="U126" s="30"/>
      <c r="V126" s="30"/>
      <c r="W126" s="30"/>
      <c r="X126" s="30">
        <f t="shared" si="4"/>
        <v>0</v>
      </c>
      <c r="Y126" s="66"/>
      <c r="Z126" s="66"/>
      <c r="AA126" s="66"/>
      <c r="AB126" s="66"/>
      <c r="AC126" s="66"/>
      <c r="AD126" s="30"/>
    </row>
    <row r="127" spans="2:30" x14ac:dyDescent="0.3">
      <c r="B127" s="30"/>
      <c r="C127" s="30"/>
      <c r="D127" s="30" t="str">
        <f>IF(C127=0,"",VLOOKUP(C127,'Données Formation'!B$6:E218,4,FALSE))</f>
        <v/>
      </c>
      <c r="E127" s="30"/>
      <c r="F127" s="30"/>
      <c r="G127" s="30" t="str">
        <f>IF(H127=0,"",VLOOKUP(H127,'Données salariés'!B$6:G135,3,TRUE))</f>
        <v/>
      </c>
      <c r="H127" s="30"/>
      <c r="I127" s="30" t="str">
        <f>IF(H127=0,"",VLOOKUP(H127,'Données salariés'!B$6:G135,4,TRUE))</f>
        <v/>
      </c>
      <c r="J127" s="30" t="str">
        <f>IF(H127=0,"",VLOOKUP(H127,'Données salariés'!B$6:G135,6,TRUE))</f>
        <v/>
      </c>
      <c r="K127" s="30" t="str">
        <f>IF(H127=0,"",IF(SUMPRODUCT(($H$15:$H126=$H127)*($I$15:$I126=$I127)*($Y$15:$Y126=$Y127) )=0,"Unique","Doublon"))</f>
        <v/>
      </c>
      <c r="L127" s="30"/>
      <c r="M127" s="30"/>
      <c r="N127" s="30" t="str">
        <f>IF(H127=0,"",IF(VLOOKUP(H127,'Données salariés'!B$6:H$300,7,TRUE)="Cadres forfait jours",1,""))</f>
        <v/>
      </c>
      <c r="O127" s="30" t="str">
        <f>IF(H127=0,"",IF(VLOOKUP(H127,'Données salariés'!B$6:H$300,7,TRUE)="ETAM",1,""))</f>
        <v/>
      </c>
      <c r="P127" s="30" t="str">
        <f>IF(H127=0,"",IF(VLOOKUP(H127,'Données salariés'!B$6:H$300,7,TRUE)="Ouvriers",1,""))</f>
        <v/>
      </c>
      <c r="Q127" s="30"/>
      <c r="R127" s="30"/>
      <c r="S127" s="30">
        <f t="shared" si="3"/>
        <v>0</v>
      </c>
      <c r="T127" s="30"/>
      <c r="U127" s="30"/>
      <c r="V127" s="30"/>
      <c r="W127" s="30"/>
      <c r="X127" s="30">
        <f t="shared" si="4"/>
        <v>0</v>
      </c>
      <c r="Y127" s="66"/>
      <c r="Z127" s="66"/>
      <c r="AA127" s="66"/>
      <c r="AB127" s="66"/>
      <c r="AC127" s="66"/>
      <c r="AD127" s="30"/>
    </row>
    <row r="128" spans="2:30" x14ac:dyDescent="0.3">
      <c r="B128" s="30"/>
      <c r="C128" s="30"/>
      <c r="D128" s="30" t="str">
        <f>IF(C128=0,"",VLOOKUP(C128,'Données Formation'!B$6:E219,4,FALSE))</f>
        <v/>
      </c>
      <c r="E128" s="30"/>
      <c r="F128" s="30"/>
      <c r="G128" s="30" t="str">
        <f>IF(H128=0,"",VLOOKUP(H128,'Données salariés'!B$6:G136,3,TRUE))</f>
        <v/>
      </c>
      <c r="H128" s="30"/>
      <c r="I128" s="30" t="str">
        <f>IF(H128=0,"",VLOOKUP(H128,'Données salariés'!B$6:G136,4,TRUE))</f>
        <v/>
      </c>
      <c r="J128" s="30" t="str">
        <f>IF(H128=0,"",VLOOKUP(H128,'Données salariés'!B$6:G136,6,TRUE))</f>
        <v/>
      </c>
      <c r="K128" s="30" t="str">
        <f>IF(H128=0,"",IF(SUMPRODUCT(($H$15:$H127=$H128)*($I$15:$I127=$I128)*($Y$15:$Y127=$Y128) )=0,"Unique","Doublon"))</f>
        <v/>
      </c>
      <c r="L128" s="30"/>
      <c r="M128" s="30"/>
      <c r="N128" s="30" t="str">
        <f>IF(H128=0,"",IF(VLOOKUP(H128,'Données salariés'!B$6:H$300,7,TRUE)="Cadres forfait jours",1,""))</f>
        <v/>
      </c>
      <c r="O128" s="30" t="str">
        <f>IF(H128=0,"",IF(VLOOKUP(H128,'Données salariés'!B$6:H$300,7,TRUE)="ETAM",1,""))</f>
        <v/>
      </c>
      <c r="P128" s="30" t="str">
        <f>IF(H128=0,"",IF(VLOOKUP(H128,'Données salariés'!B$6:H$300,7,TRUE)="Ouvriers",1,""))</f>
        <v/>
      </c>
      <c r="Q128" s="30"/>
      <c r="R128" s="30"/>
      <c r="S128" s="30">
        <f t="shared" si="3"/>
        <v>0</v>
      </c>
      <c r="T128" s="30"/>
      <c r="U128" s="30"/>
      <c r="V128" s="30"/>
      <c r="W128" s="30"/>
      <c r="X128" s="30">
        <f t="shared" si="4"/>
        <v>0</v>
      </c>
      <c r="Y128" s="66"/>
      <c r="Z128" s="66"/>
      <c r="AA128" s="66"/>
      <c r="AB128" s="66"/>
      <c r="AC128" s="66"/>
      <c r="AD128" s="30"/>
    </row>
    <row r="129" spans="2:30" x14ac:dyDescent="0.3">
      <c r="B129" s="30"/>
      <c r="C129" s="30"/>
      <c r="D129" s="30" t="str">
        <f>IF(C129=0,"",VLOOKUP(C129,'Données Formation'!B$6:E220,4,FALSE))</f>
        <v/>
      </c>
      <c r="E129" s="30"/>
      <c r="F129" s="30"/>
      <c r="G129" s="30" t="str">
        <f>IF(H129=0,"",VLOOKUP(H129,'Données salariés'!B$6:G137,3,TRUE))</f>
        <v/>
      </c>
      <c r="H129" s="30"/>
      <c r="I129" s="30" t="str">
        <f>IF(H129=0,"",VLOOKUP(H129,'Données salariés'!B$6:G137,4,TRUE))</f>
        <v/>
      </c>
      <c r="J129" s="30" t="str">
        <f>IF(H129=0,"",VLOOKUP(H129,'Données salariés'!B$6:G137,6,TRUE))</f>
        <v/>
      </c>
      <c r="K129" s="30" t="str">
        <f>IF(H129=0,"",IF(SUMPRODUCT(($H$15:$H128=$H129)*($I$15:$I128=$I129)*($Y$15:$Y128=$Y129) )=0,"Unique","Doublon"))</f>
        <v/>
      </c>
      <c r="L129" s="30"/>
      <c r="M129" s="30"/>
      <c r="N129" s="30" t="str">
        <f>IF(H129=0,"",IF(VLOOKUP(H129,'Données salariés'!B$6:H$300,7,TRUE)="Cadres forfait jours",1,""))</f>
        <v/>
      </c>
      <c r="O129" s="30" t="str">
        <f>IF(H129=0,"",IF(VLOOKUP(H129,'Données salariés'!B$6:H$300,7,TRUE)="ETAM",1,""))</f>
        <v/>
      </c>
      <c r="P129" s="30" t="str">
        <f>IF(H129=0,"",IF(VLOOKUP(H129,'Données salariés'!B$6:H$300,7,TRUE)="Ouvriers",1,""))</f>
        <v/>
      </c>
      <c r="Q129" s="30"/>
      <c r="R129" s="30"/>
      <c r="S129" s="30">
        <f t="shared" si="3"/>
        <v>0</v>
      </c>
      <c r="T129" s="30"/>
      <c r="U129" s="30"/>
      <c r="V129" s="30"/>
      <c r="W129" s="30"/>
      <c r="X129" s="30">
        <f t="shared" si="4"/>
        <v>0</v>
      </c>
      <c r="Y129" s="66"/>
      <c r="Z129" s="66"/>
      <c r="AA129" s="66"/>
      <c r="AB129" s="66"/>
      <c r="AC129" s="66"/>
      <c r="AD129" s="30"/>
    </row>
    <row r="130" spans="2:30" x14ac:dyDescent="0.3">
      <c r="B130" s="30"/>
      <c r="C130" s="30"/>
      <c r="D130" s="30" t="str">
        <f>IF(C130=0,"",VLOOKUP(C130,'Données Formation'!B$6:E221,4,FALSE))</f>
        <v/>
      </c>
      <c r="E130" s="30"/>
      <c r="F130" s="30"/>
      <c r="G130" s="30" t="str">
        <f>IF(H130=0,"",VLOOKUP(H130,'Données salariés'!B$6:G138,3,TRUE))</f>
        <v/>
      </c>
      <c r="H130" s="30"/>
      <c r="I130" s="30" t="str">
        <f>IF(H130=0,"",VLOOKUP(H130,'Données salariés'!B$6:G138,4,TRUE))</f>
        <v/>
      </c>
      <c r="J130" s="30" t="str">
        <f>IF(H130=0,"",VLOOKUP(H130,'Données salariés'!B$6:G138,6,TRUE))</f>
        <v/>
      </c>
      <c r="K130" s="30" t="str">
        <f>IF(H130=0,"",IF(SUMPRODUCT(($H$15:$H129=$H130)*($I$15:$I129=$I130)*($Y$15:$Y129=$Y130) )=0,"Unique","Doublon"))</f>
        <v/>
      </c>
      <c r="L130" s="30"/>
      <c r="M130" s="30"/>
      <c r="N130" s="30" t="str">
        <f>IF(H130=0,"",IF(VLOOKUP(H130,'Données salariés'!B$6:H$300,7,TRUE)="Cadres forfait jours",1,""))</f>
        <v/>
      </c>
      <c r="O130" s="30" t="str">
        <f>IF(H130=0,"",IF(VLOOKUP(H130,'Données salariés'!B$6:H$300,7,TRUE)="ETAM",1,""))</f>
        <v/>
      </c>
      <c r="P130" s="30" t="str">
        <f>IF(H130=0,"",IF(VLOOKUP(H130,'Données salariés'!B$6:H$300,7,TRUE)="Ouvriers",1,""))</f>
        <v/>
      </c>
      <c r="Q130" s="30"/>
      <c r="R130" s="30"/>
      <c r="S130" s="30">
        <f t="shared" si="3"/>
        <v>0</v>
      </c>
      <c r="T130" s="30"/>
      <c r="U130" s="30"/>
      <c r="V130" s="30"/>
      <c r="W130" s="30"/>
      <c r="X130" s="30">
        <f t="shared" si="4"/>
        <v>0</v>
      </c>
      <c r="Y130" s="66"/>
      <c r="Z130" s="66"/>
      <c r="AA130" s="66"/>
      <c r="AB130" s="66"/>
      <c r="AC130" s="66"/>
      <c r="AD130" s="30"/>
    </row>
    <row r="131" spans="2:30" x14ac:dyDescent="0.3">
      <c r="B131" s="30"/>
      <c r="C131" s="30"/>
      <c r="D131" s="30" t="str">
        <f>IF(C131=0,"",VLOOKUP(C131,'Données Formation'!B$6:E222,4,FALSE))</f>
        <v/>
      </c>
      <c r="E131" s="30"/>
      <c r="F131" s="30"/>
      <c r="G131" s="30" t="str">
        <f>IF(H131=0,"",VLOOKUP(H131,'Données salariés'!B$6:G139,3,TRUE))</f>
        <v/>
      </c>
      <c r="H131" s="30"/>
      <c r="I131" s="30" t="str">
        <f>IF(H131=0,"",VLOOKUP(H131,'Données salariés'!B$6:G139,4,TRUE))</f>
        <v/>
      </c>
      <c r="J131" s="30" t="str">
        <f>IF(H131=0,"",VLOOKUP(H131,'Données salariés'!B$6:G139,6,TRUE))</f>
        <v/>
      </c>
      <c r="K131" s="30" t="str">
        <f>IF(H131=0,"",IF(SUMPRODUCT(($H$15:$H130=$H131)*($I$15:$I130=$I131)*($Y$15:$Y130=$Y131) )=0,"Unique","Doublon"))</f>
        <v/>
      </c>
      <c r="L131" s="30"/>
      <c r="M131" s="30"/>
      <c r="N131" s="30" t="str">
        <f>IF(H131=0,"",IF(VLOOKUP(H131,'Données salariés'!B$6:H$300,7,TRUE)="Cadres forfait jours",1,""))</f>
        <v/>
      </c>
      <c r="O131" s="30" t="str">
        <f>IF(H131=0,"",IF(VLOOKUP(H131,'Données salariés'!B$6:H$300,7,TRUE)="ETAM",1,""))</f>
        <v/>
      </c>
      <c r="P131" s="30" t="str">
        <f>IF(H131=0,"",IF(VLOOKUP(H131,'Données salariés'!B$6:H$300,7,TRUE)="Ouvriers",1,""))</f>
        <v/>
      </c>
      <c r="Q131" s="30"/>
      <c r="R131" s="30"/>
      <c r="S131" s="30">
        <f t="shared" si="3"/>
        <v>0</v>
      </c>
      <c r="T131" s="30"/>
      <c r="U131" s="30"/>
      <c r="V131" s="30"/>
      <c r="W131" s="30"/>
      <c r="X131" s="30">
        <f t="shared" si="4"/>
        <v>0</v>
      </c>
      <c r="Y131" s="66"/>
      <c r="Z131" s="66"/>
      <c r="AA131" s="66"/>
      <c r="AB131" s="66"/>
      <c r="AC131" s="66"/>
      <c r="AD131" s="30"/>
    </row>
    <row r="132" spans="2:30" x14ac:dyDescent="0.3">
      <c r="B132" s="30"/>
      <c r="C132" s="30"/>
      <c r="D132" s="30" t="str">
        <f>IF(C132=0,"",VLOOKUP(C132,'Données Formation'!B$6:E223,4,FALSE))</f>
        <v/>
      </c>
      <c r="E132" s="30"/>
      <c r="F132" s="30"/>
      <c r="G132" s="30" t="str">
        <f>IF(H132=0,"",VLOOKUP(H132,'Données salariés'!B$6:G140,3,TRUE))</f>
        <v/>
      </c>
      <c r="H132" s="30"/>
      <c r="I132" s="30" t="str">
        <f>IF(H132=0,"",VLOOKUP(H132,'Données salariés'!B$6:G140,4,TRUE))</f>
        <v/>
      </c>
      <c r="J132" s="30" t="str">
        <f>IF(H132=0,"",VLOOKUP(H132,'Données salariés'!B$6:G140,6,TRUE))</f>
        <v/>
      </c>
      <c r="K132" s="30" t="str">
        <f>IF(H132=0,"",IF(SUMPRODUCT(($H$15:$H131=$H132)*($I$15:$I131=$I132)*($Y$15:$Y131=$Y132) )=0,"Unique","Doublon"))</f>
        <v/>
      </c>
      <c r="L132" s="30"/>
      <c r="M132" s="30"/>
      <c r="N132" s="30" t="str">
        <f>IF(H132=0,"",IF(VLOOKUP(H132,'Données salariés'!B$6:H$300,7,TRUE)="Cadres forfait jours",1,""))</f>
        <v/>
      </c>
      <c r="O132" s="30" t="str">
        <f>IF(H132=0,"",IF(VLOOKUP(H132,'Données salariés'!B$6:H$300,7,TRUE)="ETAM",1,""))</f>
        <v/>
      </c>
      <c r="P132" s="30" t="str">
        <f>IF(H132=0,"",IF(VLOOKUP(H132,'Données salariés'!B$6:H$300,7,TRUE)="Ouvriers",1,""))</f>
        <v/>
      </c>
      <c r="Q132" s="30"/>
      <c r="R132" s="30"/>
      <c r="S132" s="30">
        <f t="shared" si="3"/>
        <v>0</v>
      </c>
      <c r="T132" s="30"/>
      <c r="U132" s="30"/>
      <c r="V132" s="30"/>
      <c r="W132" s="30"/>
      <c r="X132" s="30">
        <f t="shared" si="4"/>
        <v>0</v>
      </c>
      <c r="Y132" s="66"/>
      <c r="Z132" s="66"/>
      <c r="AA132" s="66"/>
      <c r="AB132" s="66"/>
      <c r="AC132" s="66"/>
      <c r="AD132" s="30"/>
    </row>
    <row r="133" spans="2:30" x14ac:dyDescent="0.3">
      <c r="B133" s="30"/>
      <c r="C133" s="30"/>
      <c r="D133" s="30" t="str">
        <f>IF(C133=0,"",VLOOKUP(C133,'Données Formation'!B$6:E224,4,FALSE))</f>
        <v/>
      </c>
      <c r="E133" s="30"/>
      <c r="F133" s="30"/>
      <c r="G133" s="30" t="str">
        <f>IF(H133=0,"",VLOOKUP(H133,'Données salariés'!B$6:G141,3,TRUE))</f>
        <v/>
      </c>
      <c r="H133" s="30"/>
      <c r="I133" s="30" t="str">
        <f>IF(H133=0,"",VLOOKUP(H133,'Données salariés'!B$6:G141,4,TRUE))</f>
        <v/>
      </c>
      <c r="J133" s="30" t="str">
        <f>IF(H133=0,"",VLOOKUP(H133,'Données salariés'!B$6:G141,6,TRUE))</f>
        <v/>
      </c>
      <c r="K133" s="30" t="str">
        <f>IF(H133=0,"",IF(SUMPRODUCT(($H$15:$H132=$H133)*($I$15:$I132=$I133)*($Y$15:$Y132=$Y133) )=0,"Unique","Doublon"))</f>
        <v/>
      </c>
      <c r="L133" s="30"/>
      <c r="M133" s="30"/>
      <c r="N133" s="30" t="str">
        <f>IF(H133=0,"",IF(VLOOKUP(H133,'Données salariés'!B$6:H$300,7,TRUE)="Cadres forfait jours",1,""))</f>
        <v/>
      </c>
      <c r="O133" s="30" t="str">
        <f>IF(H133=0,"",IF(VLOOKUP(H133,'Données salariés'!B$6:H$300,7,TRUE)="ETAM",1,""))</f>
        <v/>
      </c>
      <c r="P133" s="30" t="str">
        <f>IF(H133=0,"",IF(VLOOKUP(H133,'Données salariés'!B$6:H$300,7,TRUE)="Ouvriers",1,""))</f>
        <v/>
      </c>
      <c r="Q133" s="30"/>
      <c r="R133" s="30"/>
      <c r="S133" s="30">
        <f t="shared" si="3"/>
        <v>0</v>
      </c>
      <c r="T133" s="30"/>
      <c r="U133" s="30"/>
      <c r="V133" s="30"/>
      <c r="W133" s="30"/>
      <c r="X133" s="30">
        <f t="shared" si="4"/>
        <v>0</v>
      </c>
      <c r="Y133" s="66"/>
      <c r="Z133" s="66"/>
      <c r="AA133" s="66"/>
      <c r="AB133" s="66"/>
      <c r="AC133" s="66"/>
      <c r="AD133" s="30"/>
    </row>
    <row r="134" spans="2:30" x14ac:dyDescent="0.3">
      <c r="B134" s="30"/>
      <c r="C134" s="30"/>
      <c r="D134" s="30" t="str">
        <f>IF(C134=0,"",VLOOKUP(C134,'Données Formation'!B$6:E225,4,FALSE))</f>
        <v/>
      </c>
      <c r="E134" s="30"/>
      <c r="F134" s="30"/>
      <c r="G134" s="30" t="str">
        <f>IF(H134=0,"",VLOOKUP(H134,'Données salariés'!B$6:G142,3,TRUE))</f>
        <v/>
      </c>
      <c r="H134" s="30"/>
      <c r="I134" s="30" t="str">
        <f>IF(H134=0,"",VLOOKUP(H134,'Données salariés'!B$6:G142,4,TRUE))</f>
        <v/>
      </c>
      <c r="J134" s="30" t="str">
        <f>IF(H134=0,"",VLOOKUP(H134,'Données salariés'!B$6:G142,6,TRUE))</f>
        <v/>
      </c>
      <c r="K134" s="30" t="str">
        <f>IF(H134=0,"",IF(SUMPRODUCT(($H$15:$H133=$H134)*($I$15:$I133=$I134)*($Y$15:$Y133=$Y134) )=0,"Unique","Doublon"))</f>
        <v/>
      </c>
      <c r="L134" s="30"/>
      <c r="M134" s="30"/>
      <c r="N134" s="30" t="str">
        <f>IF(H134=0,"",IF(VLOOKUP(H134,'Données salariés'!B$6:H$300,7,TRUE)="Cadres forfait jours",1,""))</f>
        <v/>
      </c>
      <c r="O134" s="30" t="str">
        <f>IF(H134=0,"",IF(VLOOKUP(H134,'Données salariés'!B$6:H$300,7,TRUE)="ETAM",1,""))</f>
        <v/>
      </c>
      <c r="P134" s="30" t="str">
        <f>IF(H134=0,"",IF(VLOOKUP(H134,'Données salariés'!B$6:H$300,7,TRUE)="Ouvriers",1,""))</f>
        <v/>
      </c>
      <c r="Q134" s="30"/>
      <c r="R134" s="30"/>
      <c r="S134" s="30">
        <f t="shared" si="3"/>
        <v>0</v>
      </c>
      <c r="T134" s="30"/>
      <c r="U134" s="30"/>
      <c r="V134" s="30"/>
      <c r="W134" s="30"/>
      <c r="X134" s="30">
        <f t="shared" si="4"/>
        <v>0</v>
      </c>
      <c r="Y134" s="66"/>
      <c r="Z134" s="66"/>
      <c r="AA134" s="66"/>
      <c r="AB134" s="66"/>
      <c r="AC134" s="66"/>
      <c r="AD134" s="30"/>
    </row>
    <row r="135" spans="2:30" x14ac:dyDescent="0.3">
      <c r="B135" s="30"/>
      <c r="C135" s="30"/>
      <c r="D135" s="30" t="str">
        <f>IF(C135=0,"",VLOOKUP(C135,'Données Formation'!B$6:E226,4,FALSE))</f>
        <v/>
      </c>
      <c r="E135" s="30"/>
      <c r="F135" s="30"/>
      <c r="G135" s="30" t="str">
        <f>IF(H135=0,"",VLOOKUP(H135,'Données salariés'!B$6:G143,3,TRUE))</f>
        <v/>
      </c>
      <c r="H135" s="30"/>
      <c r="I135" s="30" t="str">
        <f>IF(H135=0,"",VLOOKUP(H135,'Données salariés'!B$6:G143,4,TRUE))</f>
        <v/>
      </c>
      <c r="J135" s="30" t="str">
        <f>IF(H135=0,"",VLOOKUP(H135,'Données salariés'!B$6:G143,6,TRUE))</f>
        <v/>
      </c>
      <c r="K135" s="30" t="str">
        <f>IF(H135=0,"",IF(SUMPRODUCT(($H$15:$H134=$H135)*($I$15:$I134=$I135)*($Y$15:$Y134=$Y135) )=0,"Unique","Doublon"))</f>
        <v/>
      </c>
      <c r="L135" s="30"/>
      <c r="M135" s="30"/>
      <c r="N135" s="30" t="str">
        <f>IF(H135=0,"",IF(VLOOKUP(H135,'Données salariés'!B$6:H$300,7,TRUE)="Cadres forfait jours",1,""))</f>
        <v/>
      </c>
      <c r="O135" s="30" t="str">
        <f>IF(H135=0,"",IF(VLOOKUP(H135,'Données salariés'!B$6:H$300,7,TRUE)="ETAM",1,""))</f>
        <v/>
      </c>
      <c r="P135" s="30" t="str">
        <f>IF(H135=0,"",IF(VLOOKUP(H135,'Données salariés'!B$6:H$300,7,TRUE)="Ouvriers",1,""))</f>
        <v/>
      </c>
      <c r="Q135" s="30"/>
      <c r="R135" s="30"/>
      <c r="S135" s="30">
        <f t="shared" si="3"/>
        <v>0</v>
      </c>
      <c r="T135" s="30"/>
      <c r="U135" s="30"/>
      <c r="V135" s="30"/>
      <c r="W135" s="30"/>
      <c r="X135" s="30">
        <f t="shared" si="4"/>
        <v>0</v>
      </c>
      <c r="Y135" s="66"/>
      <c r="Z135" s="66"/>
      <c r="AA135" s="66"/>
      <c r="AB135" s="66"/>
      <c r="AC135" s="66"/>
      <c r="AD135" s="30"/>
    </row>
    <row r="136" spans="2:30" x14ac:dyDescent="0.3">
      <c r="B136" s="30"/>
      <c r="C136" s="30"/>
      <c r="D136" s="30" t="str">
        <f>IF(C136=0,"",VLOOKUP(C136,'Données Formation'!B$6:E227,4,FALSE))</f>
        <v/>
      </c>
      <c r="E136" s="30"/>
      <c r="F136" s="30"/>
      <c r="G136" s="30" t="str">
        <f>IF(H136=0,"",VLOOKUP(H136,'Données salariés'!B$6:G144,3,TRUE))</f>
        <v/>
      </c>
      <c r="H136" s="30"/>
      <c r="I136" s="30" t="str">
        <f>IF(H136=0,"",VLOOKUP(H136,'Données salariés'!B$6:G144,4,TRUE))</f>
        <v/>
      </c>
      <c r="J136" s="30" t="str">
        <f>IF(H136=0,"",VLOOKUP(H136,'Données salariés'!B$6:G144,6,TRUE))</f>
        <v/>
      </c>
      <c r="K136" s="30" t="str">
        <f>IF(H136=0,"",IF(SUMPRODUCT(($H$15:$H135=$H136)*($I$15:$I135=$I136)*($Y$15:$Y135=$Y136) )=0,"Unique","Doublon"))</f>
        <v/>
      </c>
      <c r="L136" s="30"/>
      <c r="M136" s="30"/>
      <c r="N136" s="30" t="str">
        <f>IF(H136=0,"",IF(VLOOKUP(H136,'Données salariés'!B$6:H$300,7,TRUE)="Cadres forfait jours",1,""))</f>
        <v/>
      </c>
      <c r="O136" s="30" t="str">
        <f>IF(H136=0,"",IF(VLOOKUP(H136,'Données salariés'!B$6:H$300,7,TRUE)="ETAM",1,""))</f>
        <v/>
      </c>
      <c r="P136" s="30" t="str">
        <f>IF(H136=0,"",IF(VLOOKUP(H136,'Données salariés'!B$6:H$300,7,TRUE)="Ouvriers",1,""))</f>
        <v/>
      </c>
      <c r="Q136" s="30"/>
      <c r="R136" s="30"/>
      <c r="S136" s="30">
        <f t="shared" si="3"/>
        <v>0</v>
      </c>
      <c r="T136" s="30"/>
      <c r="U136" s="30"/>
      <c r="V136" s="30"/>
      <c r="W136" s="30"/>
      <c r="X136" s="30">
        <f t="shared" si="4"/>
        <v>0</v>
      </c>
      <c r="Y136" s="66"/>
      <c r="Z136" s="66"/>
      <c r="AA136" s="66"/>
      <c r="AB136" s="66"/>
      <c r="AC136" s="66"/>
      <c r="AD136" s="30"/>
    </row>
    <row r="137" spans="2:30" x14ac:dyDescent="0.3">
      <c r="B137" s="30"/>
      <c r="C137" s="30"/>
      <c r="D137" s="30" t="str">
        <f>IF(C137=0,"",VLOOKUP(C137,'Données Formation'!B$6:E228,4,FALSE))</f>
        <v/>
      </c>
      <c r="E137" s="30"/>
      <c r="F137" s="30"/>
      <c r="G137" s="30" t="str">
        <f>IF(H137=0,"",VLOOKUP(H137,'Données salariés'!B$6:G145,3,TRUE))</f>
        <v/>
      </c>
      <c r="H137" s="30"/>
      <c r="I137" s="30" t="str">
        <f>IF(H137=0,"",VLOOKUP(H137,'Données salariés'!B$6:G145,4,TRUE))</f>
        <v/>
      </c>
      <c r="J137" s="30" t="str">
        <f>IF(H137=0,"",VLOOKUP(H137,'Données salariés'!B$6:G145,6,TRUE))</f>
        <v/>
      </c>
      <c r="K137" s="30" t="str">
        <f>IF(H137=0,"",IF(SUMPRODUCT(($H$15:$H136=$H137)*($I$15:$I136=$I137)*($Y$15:$Y136=$Y137) )=0,"Unique","Doublon"))</f>
        <v/>
      </c>
      <c r="L137" s="30"/>
      <c r="M137" s="30"/>
      <c r="N137" s="30" t="str">
        <f>IF(H137=0,"",IF(VLOOKUP(H137,'Données salariés'!B$6:H$300,7,TRUE)="Cadres forfait jours",1,""))</f>
        <v/>
      </c>
      <c r="O137" s="30" t="str">
        <f>IF(H137=0,"",IF(VLOOKUP(H137,'Données salariés'!B$6:H$300,7,TRUE)="ETAM",1,""))</f>
        <v/>
      </c>
      <c r="P137" s="30" t="str">
        <f>IF(H137=0,"",IF(VLOOKUP(H137,'Données salariés'!B$6:H$300,7,TRUE)="Ouvriers",1,""))</f>
        <v/>
      </c>
      <c r="Q137" s="30"/>
      <c r="R137" s="30"/>
      <c r="S137" s="30">
        <f t="shared" si="3"/>
        <v>0</v>
      </c>
      <c r="T137" s="30"/>
      <c r="U137" s="30"/>
      <c r="V137" s="30"/>
      <c r="W137" s="30"/>
      <c r="X137" s="30">
        <f t="shared" si="4"/>
        <v>0</v>
      </c>
      <c r="Y137" s="66"/>
      <c r="Z137" s="66"/>
      <c r="AA137" s="66"/>
      <c r="AB137" s="66"/>
      <c r="AC137" s="66"/>
      <c r="AD137" s="30"/>
    </row>
    <row r="138" spans="2:30" x14ac:dyDescent="0.3">
      <c r="B138" s="30"/>
      <c r="C138" s="30"/>
      <c r="D138" s="30" t="str">
        <f>IF(C138=0,"",VLOOKUP(C138,'Données Formation'!B$6:E229,4,FALSE))</f>
        <v/>
      </c>
      <c r="E138" s="30"/>
      <c r="F138" s="30"/>
      <c r="G138" s="30" t="str">
        <f>IF(H138=0,"",VLOOKUP(H138,'Données salariés'!B$6:G146,3,TRUE))</f>
        <v/>
      </c>
      <c r="H138" s="30"/>
      <c r="I138" s="30" t="str">
        <f>IF(H138=0,"",VLOOKUP(H138,'Données salariés'!B$6:G146,4,TRUE))</f>
        <v/>
      </c>
      <c r="J138" s="30" t="str">
        <f>IF(H138=0,"",VLOOKUP(H138,'Données salariés'!B$6:G146,6,TRUE))</f>
        <v/>
      </c>
      <c r="K138" s="30" t="str">
        <f>IF(H138=0,"",IF(SUMPRODUCT(($H$15:$H137=$H138)*($I$15:$I137=$I138)*($Y$15:$Y137=$Y138) )=0,"Unique","Doublon"))</f>
        <v/>
      </c>
      <c r="L138" s="30"/>
      <c r="M138" s="30"/>
      <c r="N138" s="30" t="str">
        <f>IF(H138=0,"",IF(VLOOKUP(H138,'Données salariés'!B$6:H$300,7,TRUE)="Cadres forfait jours",1,""))</f>
        <v/>
      </c>
      <c r="O138" s="30" t="str">
        <f>IF(H138=0,"",IF(VLOOKUP(H138,'Données salariés'!B$6:H$300,7,TRUE)="ETAM",1,""))</f>
        <v/>
      </c>
      <c r="P138" s="30" t="str">
        <f>IF(H138=0,"",IF(VLOOKUP(H138,'Données salariés'!B$6:H$300,7,TRUE)="Ouvriers",1,""))</f>
        <v/>
      </c>
      <c r="Q138" s="30"/>
      <c r="R138" s="30"/>
      <c r="S138" s="30">
        <f t="shared" si="3"/>
        <v>0</v>
      </c>
      <c r="T138" s="30"/>
      <c r="U138" s="30"/>
      <c r="V138" s="30"/>
      <c r="W138" s="30"/>
      <c r="X138" s="30">
        <f t="shared" si="4"/>
        <v>0</v>
      </c>
      <c r="Y138" s="66"/>
      <c r="Z138" s="66"/>
      <c r="AA138" s="66"/>
      <c r="AB138" s="66"/>
      <c r="AC138" s="66"/>
      <c r="AD138" s="30"/>
    </row>
    <row r="139" spans="2:30" x14ac:dyDescent="0.3">
      <c r="B139" s="30"/>
      <c r="C139" s="30"/>
      <c r="D139" s="30" t="str">
        <f>IF(C139=0,"",VLOOKUP(C139,'Données Formation'!B$6:E230,4,FALSE))</f>
        <v/>
      </c>
      <c r="E139" s="30"/>
      <c r="F139" s="30"/>
      <c r="G139" s="30" t="str">
        <f>IF(H139=0,"",VLOOKUP(H139,'Données salariés'!B$6:G147,3,TRUE))</f>
        <v/>
      </c>
      <c r="H139" s="30"/>
      <c r="I139" s="30" t="str">
        <f>IF(H139=0,"",VLOOKUP(H139,'Données salariés'!B$6:G147,4,TRUE))</f>
        <v/>
      </c>
      <c r="J139" s="30" t="str">
        <f>IF(H139=0,"",VLOOKUP(H139,'Données salariés'!B$6:G147,6,TRUE))</f>
        <v/>
      </c>
      <c r="K139" s="30" t="str">
        <f>IF(H139=0,"",IF(SUMPRODUCT(($H$15:$H138=$H139)*($I$15:$I138=$I139)*($Y$15:$Y138=$Y139) )=0,"Unique","Doublon"))</f>
        <v/>
      </c>
      <c r="L139" s="30"/>
      <c r="M139" s="30"/>
      <c r="N139" s="30" t="str">
        <f>IF(H139=0,"",IF(VLOOKUP(H139,'Données salariés'!B$6:H$300,7,TRUE)="Cadres forfait jours",1,""))</f>
        <v/>
      </c>
      <c r="O139" s="30" t="str">
        <f>IF(H139=0,"",IF(VLOOKUP(H139,'Données salariés'!B$6:H$300,7,TRUE)="ETAM",1,""))</f>
        <v/>
      </c>
      <c r="P139" s="30" t="str">
        <f>IF(H139=0,"",IF(VLOOKUP(H139,'Données salariés'!B$6:H$300,7,TRUE)="Ouvriers",1,""))</f>
        <v/>
      </c>
      <c r="Q139" s="30"/>
      <c r="R139" s="30"/>
      <c r="S139" s="30">
        <f t="shared" si="3"/>
        <v>0</v>
      </c>
      <c r="T139" s="30"/>
      <c r="U139" s="30"/>
      <c r="V139" s="30"/>
      <c r="W139" s="30"/>
      <c r="X139" s="30">
        <f t="shared" si="4"/>
        <v>0</v>
      </c>
      <c r="Y139" s="66"/>
      <c r="Z139" s="66"/>
      <c r="AA139" s="66"/>
      <c r="AB139" s="66"/>
      <c r="AC139" s="66"/>
      <c r="AD139" s="30"/>
    </row>
    <row r="140" spans="2:30" x14ac:dyDescent="0.3">
      <c r="B140" s="30"/>
      <c r="C140" s="30"/>
      <c r="D140" s="30" t="str">
        <f>IF(C140=0,"",VLOOKUP(C140,'Données Formation'!B$6:E231,4,FALSE))</f>
        <v/>
      </c>
      <c r="E140" s="30"/>
      <c r="F140" s="30"/>
      <c r="G140" s="30" t="str">
        <f>IF(H140=0,"",VLOOKUP(H140,'Données salariés'!B$6:G148,3,TRUE))</f>
        <v/>
      </c>
      <c r="H140" s="30"/>
      <c r="I140" s="30" t="str">
        <f>IF(H140=0,"",VLOOKUP(H140,'Données salariés'!B$6:G148,4,TRUE))</f>
        <v/>
      </c>
      <c r="J140" s="30" t="str">
        <f>IF(H140=0,"",VLOOKUP(H140,'Données salariés'!B$6:G148,6,TRUE))</f>
        <v/>
      </c>
      <c r="K140" s="30" t="str">
        <f>IF(H140=0,"",IF(SUMPRODUCT(($H$15:$H139=$H140)*($I$15:$I139=$I140)*($Y$15:$Y139=$Y140) )=0,"Unique","Doublon"))</f>
        <v/>
      </c>
      <c r="L140" s="30"/>
      <c r="M140" s="30"/>
      <c r="N140" s="30" t="str">
        <f>IF(H140=0,"",IF(VLOOKUP(H140,'Données salariés'!B$6:H$300,7,TRUE)="Cadres forfait jours",1,""))</f>
        <v/>
      </c>
      <c r="O140" s="30" t="str">
        <f>IF(H140=0,"",IF(VLOOKUP(H140,'Données salariés'!B$6:H$300,7,TRUE)="ETAM",1,""))</f>
        <v/>
      </c>
      <c r="P140" s="30" t="str">
        <f>IF(H140=0,"",IF(VLOOKUP(H140,'Données salariés'!B$6:H$300,7,TRUE)="Ouvriers",1,""))</f>
        <v/>
      </c>
      <c r="Q140" s="30"/>
      <c r="R140" s="30"/>
      <c r="S140" s="30">
        <f t="shared" si="3"/>
        <v>0</v>
      </c>
      <c r="T140" s="30"/>
      <c r="U140" s="30"/>
      <c r="V140" s="30"/>
      <c r="W140" s="30"/>
      <c r="X140" s="30">
        <f t="shared" si="4"/>
        <v>0</v>
      </c>
      <c r="Y140" s="66"/>
      <c r="Z140" s="66"/>
      <c r="AA140" s="66"/>
      <c r="AB140" s="66"/>
      <c r="AC140" s="66"/>
      <c r="AD140" s="30"/>
    </row>
    <row r="141" spans="2:30" x14ac:dyDescent="0.3">
      <c r="B141" s="30"/>
      <c r="C141" s="30"/>
      <c r="D141" s="30" t="str">
        <f>IF(C141=0,"",VLOOKUP(C141,'Données Formation'!B$6:E232,4,FALSE))</f>
        <v/>
      </c>
      <c r="E141" s="30"/>
      <c r="F141" s="30"/>
      <c r="G141" s="30" t="str">
        <f>IF(H141=0,"",VLOOKUP(H141,'Données salariés'!B$6:G149,3,TRUE))</f>
        <v/>
      </c>
      <c r="H141" s="30"/>
      <c r="I141" s="30" t="str">
        <f>IF(H141=0,"",VLOOKUP(H141,'Données salariés'!B$6:G149,4,TRUE))</f>
        <v/>
      </c>
      <c r="J141" s="30" t="str">
        <f>IF(H141=0,"",VLOOKUP(H141,'Données salariés'!B$6:G149,6,TRUE))</f>
        <v/>
      </c>
      <c r="K141" s="30" t="str">
        <f>IF(H141=0,"",IF(SUMPRODUCT(($H$15:$H140=$H141)*($I$15:$I140=$I141)*($Y$15:$Y140=$Y141) )=0,"Unique","Doublon"))</f>
        <v/>
      </c>
      <c r="L141" s="30"/>
      <c r="M141" s="30"/>
      <c r="N141" s="30" t="str">
        <f>IF(H141=0,"",IF(VLOOKUP(H141,'Données salariés'!B$6:H$300,7,TRUE)="Cadres forfait jours",1,""))</f>
        <v/>
      </c>
      <c r="O141" s="30" t="str">
        <f>IF(H141=0,"",IF(VLOOKUP(H141,'Données salariés'!B$6:H$300,7,TRUE)="ETAM",1,""))</f>
        <v/>
      </c>
      <c r="P141" s="30" t="str">
        <f>IF(H141=0,"",IF(VLOOKUP(H141,'Données salariés'!B$6:H$300,7,TRUE)="Ouvriers",1,""))</f>
        <v/>
      </c>
      <c r="Q141" s="30"/>
      <c r="R141" s="30"/>
      <c r="S141" s="30">
        <f t="shared" si="3"/>
        <v>0</v>
      </c>
      <c r="T141" s="30"/>
      <c r="U141" s="30"/>
      <c r="V141" s="30"/>
      <c r="W141" s="30"/>
      <c r="X141" s="30">
        <f t="shared" si="4"/>
        <v>0</v>
      </c>
      <c r="Y141" s="66"/>
      <c r="Z141" s="66"/>
      <c r="AA141" s="66"/>
      <c r="AB141" s="66"/>
      <c r="AC141" s="66"/>
      <c r="AD141" s="30"/>
    </row>
    <row r="142" spans="2:30" x14ac:dyDescent="0.3">
      <c r="B142" s="30"/>
      <c r="C142" s="30"/>
      <c r="D142" s="30" t="str">
        <f>IF(C142=0,"",VLOOKUP(C142,'Données Formation'!B$6:E233,4,FALSE))</f>
        <v/>
      </c>
      <c r="E142" s="30"/>
      <c r="F142" s="30"/>
      <c r="G142" s="30" t="str">
        <f>IF(H142=0,"",VLOOKUP(H142,'Données salariés'!B$6:G150,3,TRUE))</f>
        <v/>
      </c>
      <c r="H142" s="30"/>
      <c r="I142" s="30" t="str">
        <f>IF(H142=0,"",VLOOKUP(H142,'Données salariés'!B$6:G150,4,TRUE))</f>
        <v/>
      </c>
      <c r="J142" s="30" t="str">
        <f>IF(H142=0,"",VLOOKUP(H142,'Données salariés'!B$6:G150,6,TRUE))</f>
        <v/>
      </c>
      <c r="K142" s="30" t="str">
        <f>IF(H142=0,"",IF(SUMPRODUCT(($H$15:$H141=$H142)*($I$15:$I141=$I142)*($Y$15:$Y141=$Y142) )=0,"Unique","Doublon"))</f>
        <v/>
      </c>
      <c r="L142" s="30"/>
      <c r="M142" s="30"/>
      <c r="N142" s="30" t="str">
        <f>IF(H142=0,"",IF(VLOOKUP(H142,'Données salariés'!B$6:H$300,7,TRUE)="Cadres forfait jours",1,""))</f>
        <v/>
      </c>
      <c r="O142" s="30" t="str">
        <f>IF(H142=0,"",IF(VLOOKUP(H142,'Données salariés'!B$6:H$300,7,TRUE)="ETAM",1,""))</f>
        <v/>
      </c>
      <c r="P142" s="30" t="str">
        <f>IF(H142=0,"",IF(VLOOKUP(H142,'Données salariés'!B$6:H$300,7,TRUE)="Ouvriers",1,""))</f>
        <v/>
      </c>
      <c r="Q142" s="30"/>
      <c r="R142" s="30"/>
      <c r="S142" s="30">
        <f t="shared" si="3"/>
        <v>0</v>
      </c>
      <c r="T142" s="30"/>
      <c r="U142" s="30"/>
      <c r="V142" s="30"/>
      <c r="W142" s="30"/>
      <c r="X142" s="30">
        <f t="shared" si="4"/>
        <v>0</v>
      </c>
      <c r="Y142" s="66"/>
      <c r="Z142" s="66"/>
      <c r="AA142" s="66"/>
      <c r="AB142" s="66"/>
      <c r="AC142" s="66"/>
      <c r="AD142" s="30"/>
    </row>
    <row r="143" spans="2:30" x14ac:dyDescent="0.3">
      <c r="B143" s="30"/>
      <c r="C143" s="30"/>
      <c r="D143" s="30" t="str">
        <f>IF(C143=0,"",VLOOKUP(C143,'Données Formation'!B$6:E234,4,FALSE))</f>
        <v/>
      </c>
      <c r="E143" s="30"/>
      <c r="F143" s="30"/>
      <c r="G143" s="30" t="str">
        <f>IF(H143=0,"",VLOOKUP(H143,'Données salariés'!B$6:G151,3,TRUE))</f>
        <v/>
      </c>
      <c r="H143" s="30"/>
      <c r="I143" s="30" t="str">
        <f>IF(H143=0,"",VLOOKUP(H143,'Données salariés'!B$6:G151,4,TRUE))</f>
        <v/>
      </c>
      <c r="J143" s="30" t="str">
        <f>IF(H143=0,"",VLOOKUP(H143,'Données salariés'!B$6:G151,6,TRUE))</f>
        <v/>
      </c>
      <c r="K143" s="30" t="str">
        <f>IF(H143=0,"",IF(SUMPRODUCT(($H$15:$H142=$H143)*($I$15:$I142=$I143)*($Y$15:$Y142=$Y143) )=0,"Unique","Doublon"))</f>
        <v/>
      </c>
      <c r="L143" s="30"/>
      <c r="M143" s="30"/>
      <c r="N143" s="30" t="str">
        <f>IF(H143=0,"",IF(VLOOKUP(H143,'Données salariés'!B$6:H$300,7,TRUE)="Cadres forfait jours",1,""))</f>
        <v/>
      </c>
      <c r="O143" s="30" t="str">
        <f>IF(H143=0,"",IF(VLOOKUP(H143,'Données salariés'!B$6:H$300,7,TRUE)="ETAM",1,""))</f>
        <v/>
      </c>
      <c r="P143" s="30" t="str">
        <f>IF(H143=0,"",IF(VLOOKUP(H143,'Données salariés'!B$6:H$300,7,TRUE)="Ouvriers",1,""))</f>
        <v/>
      </c>
      <c r="Q143" s="30"/>
      <c r="R143" s="30"/>
      <c r="S143" s="30">
        <f t="shared" si="3"/>
        <v>0</v>
      </c>
      <c r="T143" s="30"/>
      <c r="U143" s="30"/>
      <c r="V143" s="30"/>
      <c r="W143" s="30"/>
      <c r="X143" s="30">
        <f t="shared" si="4"/>
        <v>0</v>
      </c>
      <c r="Y143" s="66"/>
      <c r="Z143" s="66"/>
      <c r="AA143" s="66"/>
      <c r="AB143" s="66"/>
      <c r="AC143" s="66"/>
      <c r="AD143" s="30"/>
    </row>
    <row r="144" spans="2:30" x14ac:dyDescent="0.3">
      <c r="B144" s="30"/>
      <c r="C144" s="30"/>
      <c r="D144" s="30" t="str">
        <f>IF(C144=0,"",VLOOKUP(C144,'Données Formation'!B$6:E235,4,FALSE))</f>
        <v/>
      </c>
      <c r="E144" s="30"/>
      <c r="F144" s="30"/>
      <c r="G144" s="30" t="str">
        <f>IF(H144=0,"",VLOOKUP(H144,'Données salariés'!B$6:G152,3,TRUE))</f>
        <v/>
      </c>
      <c r="H144" s="30"/>
      <c r="I144" s="30" t="str">
        <f>IF(H144=0,"",VLOOKUP(H144,'Données salariés'!B$6:G152,4,TRUE))</f>
        <v/>
      </c>
      <c r="J144" s="30" t="str">
        <f>IF(H144=0,"",VLOOKUP(H144,'Données salariés'!B$6:G152,6,TRUE))</f>
        <v/>
      </c>
      <c r="K144" s="30" t="str">
        <f>IF(H144=0,"",IF(SUMPRODUCT(($H$15:$H143=$H144)*($I$15:$I143=$I144)*($Y$15:$Y143=$Y144) )=0,"Unique","Doublon"))</f>
        <v/>
      </c>
      <c r="L144" s="30"/>
      <c r="M144" s="30"/>
      <c r="N144" s="30" t="str">
        <f>IF(H144=0,"",IF(VLOOKUP(H144,'Données salariés'!B$6:H$300,7,TRUE)="Cadres forfait jours",1,""))</f>
        <v/>
      </c>
      <c r="O144" s="30" t="str">
        <f>IF(H144=0,"",IF(VLOOKUP(H144,'Données salariés'!B$6:H$300,7,TRUE)="ETAM",1,""))</f>
        <v/>
      </c>
      <c r="P144" s="30" t="str">
        <f>IF(H144=0,"",IF(VLOOKUP(H144,'Données salariés'!B$6:H$300,7,TRUE)="Ouvriers",1,""))</f>
        <v/>
      </c>
      <c r="Q144" s="30"/>
      <c r="R144" s="30"/>
      <c r="S144" s="30">
        <f t="shared" si="3"/>
        <v>0</v>
      </c>
      <c r="T144" s="30"/>
      <c r="U144" s="30"/>
      <c r="V144" s="30"/>
      <c r="W144" s="30"/>
      <c r="X144" s="30">
        <f t="shared" si="4"/>
        <v>0</v>
      </c>
      <c r="Y144" s="66"/>
      <c r="Z144" s="66"/>
      <c r="AA144" s="66"/>
      <c r="AB144" s="66"/>
      <c r="AC144" s="66"/>
      <c r="AD144" s="30"/>
    </row>
    <row r="145" spans="2:30" x14ac:dyDescent="0.3">
      <c r="B145" s="30"/>
      <c r="C145" s="30"/>
      <c r="D145" s="30" t="str">
        <f>IF(C145=0,"",VLOOKUP(C145,'Données Formation'!B$6:E236,4,FALSE))</f>
        <v/>
      </c>
      <c r="E145" s="30"/>
      <c r="F145" s="30"/>
      <c r="G145" s="30" t="str">
        <f>IF(H145=0,"",VLOOKUP(H145,'Données salariés'!B$6:G153,3,TRUE))</f>
        <v/>
      </c>
      <c r="H145" s="30"/>
      <c r="I145" s="30" t="str">
        <f>IF(H145=0,"",VLOOKUP(H145,'Données salariés'!B$6:G153,4,TRUE))</f>
        <v/>
      </c>
      <c r="J145" s="30" t="str">
        <f>IF(H145=0,"",VLOOKUP(H145,'Données salariés'!B$6:G153,6,TRUE))</f>
        <v/>
      </c>
      <c r="K145" s="30" t="str">
        <f>IF(H145=0,"",IF(SUMPRODUCT(($H$15:$H144=$H145)*($I$15:$I144=$I145)*($Y$15:$Y144=$Y145) )=0,"Unique","Doublon"))</f>
        <v/>
      </c>
      <c r="L145" s="30"/>
      <c r="M145" s="30"/>
      <c r="N145" s="30" t="str">
        <f>IF(H145=0,"",IF(VLOOKUP(H145,'Données salariés'!B$6:H$300,7,TRUE)="Cadres forfait jours",1,""))</f>
        <v/>
      </c>
      <c r="O145" s="30" t="str">
        <f>IF(H145=0,"",IF(VLOOKUP(H145,'Données salariés'!B$6:H$300,7,TRUE)="ETAM",1,""))</f>
        <v/>
      </c>
      <c r="P145" s="30" t="str">
        <f>IF(H145=0,"",IF(VLOOKUP(H145,'Données salariés'!B$6:H$300,7,TRUE)="Ouvriers",1,""))</f>
        <v/>
      </c>
      <c r="Q145" s="30"/>
      <c r="R145" s="30"/>
      <c r="S145" s="30">
        <f t="shared" ref="S145:S208" si="5">R145*Q145</f>
        <v>0</v>
      </c>
      <c r="T145" s="30"/>
      <c r="U145" s="30"/>
      <c r="V145" s="30"/>
      <c r="W145" s="30"/>
      <c r="X145" s="30">
        <f t="shared" ref="X145:X208" si="6">S145+T145+U145+W145</f>
        <v>0</v>
      </c>
      <c r="Y145" s="66"/>
      <c r="Z145" s="66"/>
      <c r="AA145" s="66"/>
      <c r="AB145" s="66"/>
      <c r="AC145" s="66"/>
      <c r="AD145" s="30"/>
    </row>
    <row r="146" spans="2:30" x14ac:dyDescent="0.3">
      <c r="B146" s="30"/>
      <c r="C146" s="30"/>
      <c r="D146" s="30" t="str">
        <f>IF(C146=0,"",VLOOKUP(C146,'Données Formation'!B$6:E237,4,FALSE))</f>
        <v/>
      </c>
      <c r="E146" s="30"/>
      <c r="F146" s="30"/>
      <c r="G146" s="30" t="str">
        <f>IF(H146=0,"",VLOOKUP(H146,'Données salariés'!B$6:G154,3,TRUE))</f>
        <v/>
      </c>
      <c r="H146" s="30"/>
      <c r="I146" s="30" t="str">
        <f>IF(H146=0,"",VLOOKUP(H146,'Données salariés'!B$6:G154,4,TRUE))</f>
        <v/>
      </c>
      <c r="J146" s="30" t="str">
        <f>IF(H146=0,"",VLOOKUP(H146,'Données salariés'!B$6:G154,6,TRUE))</f>
        <v/>
      </c>
      <c r="K146" s="30" t="str">
        <f>IF(H146=0,"",IF(SUMPRODUCT(($H$15:$H145=$H146)*($I$15:$I145=$I146)*($Y$15:$Y145=$Y146) )=0,"Unique","Doublon"))</f>
        <v/>
      </c>
      <c r="L146" s="30"/>
      <c r="M146" s="30"/>
      <c r="N146" s="30" t="str">
        <f>IF(H146=0,"",IF(VLOOKUP(H146,'Données salariés'!B$6:H$300,7,TRUE)="Cadres forfait jours",1,""))</f>
        <v/>
      </c>
      <c r="O146" s="30" t="str">
        <f>IF(H146=0,"",IF(VLOOKUP(H146,'Données salariés'!B$6:H$300,7,TRUE)="ETAM",1,""))</f>
        <v/>
      </c>
      <c r="P146" s="30" t="str">
        <f>IF(H146=0,"",IF(VLOOKUP(H146,'Données salariés'!B$6:H$300,7,TRUE)="Ouvriers",1,""))</f>
        <v/>
      </c>
      <c r="Q146" s="30"/>
      <c r="R146" s="30"/>
      <c r="S146" s="30">
        <f t="shared" si="5"/>
        <v>0</v>
      </c>
      <c r="T146" s="30"/>
      <c r="U146" s="30"/>
      <c r="V146" s="30"/>
      <c r="W146" s="30"/>
      <c r="X146" s="30">
        <f t="shared" si="6"/>
        <v>0</v>
      </c>
      <c r="Y146" s="66"/>
      <c r="Z146" s="66"/>
      <c r="AA146" s="66"/>
      <c r="AB146" s="66"/>
      <c r="AC146" s="66"/>
      <c r="AD146" s="30"/>
    </row>
    <row r="147" spans="2:30" x14ac:dyDescent="0.3">
      <c r="B147" s="30"/>
      <c r="C147" s="30"/>
      <c r="D147" s="30" t="str">
        <f>IF(C147=0,"",VLOOKUP(C147,'Données Formation'!B$6:E238,4,FALSE))</f>
        <v/>
      </c>
      <c r="E147" s="30"/>
      <c r="F147" s="30"/>
      <c r="G147" s="30" t="str">
        <f>IF(H147=0,"",VLOOKUP(H147,'Données salariés'!B$6:G155,3,TRUE))</f>
        <v/>
      </c>
      <c r="H147" s="30"/>
      <c r="I147" s="30" t="str">
        <f>IF(H147=0,"",VLOOKUP(H147,'Données salariés'!B$6:G155,4,TRUE))</f>
        <v/>
      </c>
      <c r="J147" s="30" t="str">
        <f>IF(H147=0,"",VLOOKUP(H147,'Données salariés'!B$6:G155,6,TRUE))</f>
        <v/>
      </c>
      <c r="K147" s="30" t="str">
        <f>IF(H147=0,"",IF(SUMPRODUCT(($H$15:$H146=$H147)*($I$15:$I146=$I147)*($Y$15:$Y146=$Y147) )=0,"Unique","Doublon"))</f>
        <v/>
      </c>
      <c r="L147" s="30"/>
      <c r="M147" s="30"/>
      <c r="N147" s="30" t="str">
        <f>IF(H147=0,"",IF(VLOOKUP(H147,'Données salariés'!B$6:H$300,7,TRUE)="Cadres forfait jours",1,""))</f>
        <v/>
      </c>
      <c r="O147" s="30" t="str">
        <f>IF(H147=0,"",IF(VLOOKUP(H147,'Données salariés'!B$6:H$300,7,TRUE)="ETAM",1,""))</f>
        <v/>
      </c>
      <c r="P147" s="30" t="str">
        <f>IF(H147=0,"",IF(VLOOKUP(H147,'Données salariés'!B$6:H$300,7,TRUE)="Ouvriers",1,""))</f>
        <v/>
      </c>
      <c r="Q147" s="30"/>
      <c r="R147" s="30"/>
      <c r="S147" s="30">
        <f t="shared" si="5"/>
        <v>0</v>
      </c>
      <c r="T147" s="30"/>
      <c r="U147" s="30"/>
      <c r="V147" s="30"/>
      <c r="W147" s="30"/>
      <c r="X147" s="30">
        <f t="shared" si="6"/>
        <v>0</v>
      </c>
      <c r="Y147" s="66"/>
      <c r="Z147" s="66"/>
      <c r="AA147" s="66"/>
      <c r="AB147" s="66"/>
      <c r="AC147" s="66"/>
      <c r="AD147" s="30"/>
    </row>
    <row r="148" spans="2:30" x14ac:dyDescent="0.3">
      <c r="B148" s="30"/>
      <c r="C148" s="30"/>
      <c r="D148" s="30" t="str">
        <f>IF(C148=0,"",VLOOKUP(C148,'Données Formation'!B$6:E239,4,FALSE))</f>
        <v/>
      </c>
      <c r="E148" s="30"/>
      <c r="F148" s="30"/>
      <c r="G148" s="30" t="str">
        <f>IF(H148=0,"",VLOOKUP(H148,'Données salariés'!B$6:G156,3,TRUE))</f>
        <v/>
      </c>
      <c r="H148" s="30"/>
      <c r="I148" s="30" t="str">
        <f>IF(H148=0,"",VLOOKUP(H148,'Données salariés'!B$6:G156,4,TRUE))</f>
        <v/>
      </c>
      <c r="J148" s="30" t="str">
        <f>IF(H148=0,"",VLOOKUP(H148,'Données salariés'!B$6:G156,6,TRUE))</f>
        <v/>
      </c>
      <c r="K148" s="30" t="str">
        <f>IF(H148=0,"",IF(SUMPRODUCT(($H$15:$H147=$H148)*($I$15:$I147=$I148)*($Y$15:$Y147=$Y148) )=0,"Unique","Doublon"))</f>
        <v/>
      </c>
      <c r="L148" s="30"/>
      <c r="M148" s="30"/>
      <c r="N148" s="30" t="str">
        <f>IF(H148=0,"",IF(VLOOKUP(H148,'Données salariés'!B$6:H$300,7,TRUE)="Cadres forfait jours",1,""))</f>
        <v/>
      </c>
      <c r="O148" s="30" t="str">
        <f>IF(H148=0,"",IF(VLOOKUP(H148,'Données salariés'!B$6:H$300,7,TRUE)="ETAM",1,""))</f>
        <v/>
      </c>
      <c r="P148" s="30" t="str">
        <f>IF(H148=0,"",IF(VLOOKUP(H148,'Données salariés'!B$6:H$300,7,TRUE)="Ouvriers",1,""))</f>
        <v/>
      </c>
      <c r="Q148" s="30"/>
      <c r="R148" s="30"/>
      <c r="S148" s="30">
        <f t="shared" si="5"/>
        <v>0</v>
      </c>
      <c r="T148" s="30"/>
      <c r="U148" s="30"/>
      <c r="V148" s="30"/>
      <c r="W148" s="30"/>
      <c r="X148" s="30">
        <f t="shared" si="6"/>
        <v>0</v>
      </c>
      <c r="Y148" s="66"/>
      <c r="Z148" s="66"/>
      <c r="AA148" s="66"/>
      <c r="AB148" s="66"/>
      <c r="AC148" s="66"/>
      <c r="AD148" s="30"/>
    </row>
    <row r="149" spans="2:30" x14ac:dyDescent="0.3">
      <c r="B149" s="30"/>
      <c r="C149" s="30"/>
      <c r="D149" s="30" t="str">
        <f>IF(C149=0,"",VLOOKUP(C149,'Données Formation'!B$6:E240,4,FALSE))</f>
        <v/>
      </c>
      <c r="E149" s="30"/>
      <c r="F149" s="30"/>
      <c r="G149" s="30" t="str">
        <f>IF(H149=0,"",VLOOKUP(H149,'Données salariés'!B$6:G157,3,TRUE))</f>
        <v/>
      </c>
      <c r="H149" s="30"/>
      <c r="I149" s="30" t="str">
        <f>IF(H149=0,"",VLOOKUP(H149,'Données salariés'!B$6:G157,4,TRUE))</f>
        <v/>
      </c>
      <c r="J149" s="30" t="str">
        <f>IF(H149=0,"",VLOOKUP(H149,'Données salariés'!B$6:G157,6,TRUE))</f>
        <v/>
      </c>
      <c r="K149" s="30" t="str">
        <f>IF(H149=0,"",IF(SUMPRODUCT(($H$15:$H148=$H149)*($I$15:$I148=$I149)*($Y$15:$Y148=$Y149) )=0,"Unique","Doublon"))</f>
        <v/>
      </c>
      <c r="L149" s="30"/>
      <c r="M149" s="30"/>
      <c r="N149" s="30" t="str">
        <f>IF(H149=0,"",IF(VLOOKUP(H149,'Données salariés'!B$6:H$300,7,TRUE)="Cadres forfait jours",1,""))</f>
        <v/>
      </c>
      <c r="O149" s="30" t="str">
        <f>IF(H149=0,"",IF(VLOOKUP(H149,'Données salariés'!B$6:H$300,7,TRUE)="ETAM",1,""))</f>
        <v/>
      </c>
      <c r="P149" s="30" t="str">
        <f>IF(H149=0,"",IF(VLOOKUP(H149,'Données salariés'!B$6:H$300,7,TRUE)="Ouvriers",1,""))</f>
        <v/>
      </c>
      <c r="Q149" s="30"/>
      <c r="R149" s="30"/>
      <c r="S149" s="30">
        <f t="shared" si="5"/>
        <v>0</v>
      </c>
      <c r="T149" s="30"/>
      <c r="U149" s="30"/>
      <c r="V149" s="30"/>
      <c r="W149" s="30"/>
      <c r="X149" s="30">
        <f t="shared" si="6"/>
        <v>0</v>
      </c>
      <c r="Y149" s="66"/>
      <c r="Z149" s="66"/>
      <c r="AA149" s="66"/>
      <c r="AB149" s="66"/>
      <c r="AC149" s="66"/>
      <c r="AD149" s="30"/>
    </row>
    <row r="150" spans="2:30" x14ac:dyDescent="0.3">
      <c r="B150" s="30"/>
      <c r="C150" s="30"/>
      <c r="D150" s="30" t="str">
        <f>IF(C150=0,"",VLOOKUP(C150,'Données Formation'!B$6:E241,4,FALSE))</f>
        <v/>
      </c>
      <c r="E150" s="30"/>
      <c r="F150" s="30"/>
      <c r="G150" s="30" t="str">
        <f>IF(H150=0,"",VLOOKUP(H150,'Données salariés'!B$6:G158,3,TRUE))</f>
        <v/>
      </c>
      <c r="H150" s="30"/>
      <c r="I150" s="30" t="str">
        <f>IF(H150=0,"",VLOOKUP(H150,'Données salariés'!B$6:G158,4,TRUE))</f>
        <v/>
      </c>
      <c r="J150" s="30" t="str">
        <f>IF(H150=0,"",VLOOKUP(H150,'Données salariés'!B$6:G158,6,TRUE))</f>
        <v/>
      </c>
      <c r="K150" s="30" t="str">
        <f>IF(H150=0,"",IF(SUMPRODUCT(($H$15:$H149=$H150)*($I$15:$I149=$I150)*($Y$15:$Y149=$Y150) )=0,"Unique","Doublon"))</f>
        <v/>
      </c>
      <c r="L150" s="30"/>
      <c r="M150" s="30"/>
      <c r="N150" s="30" t="str">
        <f>IF(H150=0,"",IF(VLOOKUP(H150,'Données salariés'!B$6:H$300,7,TRUE)="Cadres forfait jours",1,""))</f>
        <v/>
      </c>
      <c r="O150" s="30" t="str">
        <f>IF(H150=0,"",IF(VLOOKUP(H150,'Données salariés'!B$6:H$300,7,TRUE)="ETAM",1,""))</f>
        <v/>
      </c>
      <c r="P150" s="30" t="str">
        <f>IF(H150=0,"",IF(VLOOKUP(H150,'Données salariés'!B$6:H$300,7,TRUE)="Ouvriers",1,""))</f>
        <v/>
      </c>
      <c r="Q150" s="30"/>
      <c r="R150" s="30"/>
      <c r="S150" s="30">
        <f t="shared" si="5"/>
        <v>0</v>
      </c>
      <c r="T150" s="30"/>
      <c r="U150" s="30"/>
      <c r="V150" s="30"/>
      <c r="W150" s="30"/>
      <c r="X150" s="30">
        <f t="shared" si="6"/>
        <v>0</v>
      </c>
      <c r="Y150" s="66"/>
      <c r="Z150" s="66"/>
      <c r="AA150" s="66"/>
      <c r="AB150" s="66"/>
      <c r="AC150" s="66"/>
      <c r="AD150" s="30"/>
    </row>
    <row r="151" spans="2:30" x14ac:dyDescent="0.3">
      <c r="B151" s="30"/>
      <c r="C151" s="30"/>
      <c r="D151" s="30" t="str">
        <f>IF(C151=0,"",VLOOKUP(C151,'Données Formation'!B$6:E242,4,FALSE))</f>
        <v/>
      </c>
      <c r="E151" s="30"/>
      <c r="F151" s="30"/>
      <c r="G151" s="30" t="str">
        <f>IF(H151=0,"",VLOOKUP(H151,'Données salariés'!B$6:G159,3,TRUE))</f>
        <v/>
      </c>
      <c r="H151" s="30"/>
      <c r="I151" s="30" t="str">
        <f>IF(H151=0,"",VLOOKUP(H151,'Données salariés'!B$6:G159,4,TRUE))</f>
        <v/>
      </c>
      <c r="J151" s="30" t="str">
        <f>IF(H151=0,"",VLOOKUP(H151,'Données salariés'!B$6:G159,6,TRUE))</f>
        <v/>
      </c>
      <c r="K151" s="30" t="str">
        <f>IF(H151=0,"",IF(SUMPRODUCT(($H$15:$H150=$H151)*($I$15:$I150=$I151)*($Y$15:$Y150=$Y151) )=0,"Unique","Doublon"))</f>
        <v/>
      </c>
      <c r="L151" s="30"/>
      <c r="M151" s="30"/>
      <c r="N151" s="30" t="str">
        <f>IF(H151=0,"",IF(VLOOKUP(H151,'Données salariés'!B$6:H$300,7,TRUE)="Cadres forfait jours",1,""))</f>
        <v/>
      </c>
      <c r="O151" s="30" t="str">
        <f>IF(H151=0,"",IF(VLOOKUP(H151,'Données salariés'!B$6:H$300,7,TRUE)="ETAM",1,""))</f>
        <v/>
      </c>
      <c r="P151" s="30" t="str">
        <f>IF(H151=0,"",IF(VLOOKUP(H151,'Données salariés'!B$6:H$300,7,TRUE)="Ouvriers",1,""))</f>
        <v/>
      </c>
      <c r="Q151" s="30"/>
      <c r="R151" s="30"/>
      <c r="S151" s="30">
        <f t="shared" si="5"/>
        <v>0</v>
      </c>
      <c r="T151" s="30"/>
      <c r="U151" s="30"/>
      <c r="V151" s="30"/>
      <c r="W151" s="30"/>
      <c r="X151" s="30">
        <f t="shared" si="6"/>
        <v>0</v>
      </c>
      <c r="Y151" s="66"/>
      <c r="Z151" s="66"/>
      <c r="AA151" s="66"/>
      <c r="AB151" s="66"/>
      <c r="AC151" s="66"/>
      <c r="AD151" s="30"/>
    </row>
    <row r="152" spans="2:30" x14ac:dyDescent="0.3">
      <c r="B152" s="30"/>
      <c r="C152" s="30"/>
      <c r="D152" s="30" t="str">
        <f>IF(C152=0,"",VLOOKUP(C152,'Données Formation'!B$6:E243,4,FALSE))</f>
        <v/>
      </c>
      <c r="E152" s="30"/>
      <c r="F152" s="30"/>
      <c r="G152" s="30" t="str">
        <f>IF(H152=0,"",VLOOKUP(H152,'Données salariés'!B$6:G160,3,TRUE))</f>
        <v/>
      </c>
      <c r="H152" s="30"/>
      <c r="I152" s="30" t="str">
        <f>IF(H152=0,"",VLOOKUP(H152,'Données salariés'!B$6:G160,4,TRUE))</f>
        <v/>
      </c>
      <c r="J152" s="30" t="str">
        <f>IF(H152=0,"",VLOOKUP(H152,'Données salariés'!B$6:G160,6,TRUE))</f>
        <v/>
      </c>
      <c r="K152" s="30" t="str">
        <f>IF(H152=0,"",IF(SUMPRODUCT(($H$15:$H151=$H152)*($I$15:$I151=$I152)*($Y$15:$Y151=$Y152) )=0,"Unique","Doublon"))</f>
        <v/>
      </c>
      <c r="L152" s="30"/>
      <c r="M152" s="30"/>
      <c r="N152" s="30" t="str">
        <f>IF(H152=0,"",IF(VLOOKUP(H152,'Données salariés'!B$6:H$300,7,TRUE)="Cadres forfait jours",1,""))</f>
        <v/>
      </c>
      <c r="O152" s="30" t="str">
        <f>IF(H152=0,"",IF(VLOOKUP(H152,'Données salariés'!B$6:H$300,7,TRUE)="ETAM",1,""))</f>
        <v/>
      </c>
      <c r="P152" s="30" t="str">
        <f>IF(H152=0,"",IF(VLOOKUP(H152,'Données salariés'!B$6:H$300,7,TRUE)="Ouvriers",1,""))</f>
        <v/>
      </c>
      <c r="Q152" s="30"/>
      <c r="R152" s="30"/>
      <c r="S152" s="30">
        <f t="shared" si="5"/>
        <v>0</v>
      </c>
      <c r="T152" s="30"/>
      <c r="U152" s="30"/>
      <c r="V152" s="30"/>
      <c r="W152" s="30"/>
      <c r="X152" s="30">
        <f t="shared" si="6"/>
        <v>0</v>
      </c>
      <c r="Y152" s="66"/>
      <c r="Z152" s="66"/>
      <c r="AA152" s="66"/>
      <c r="AB152" s="66"/>
      <c r="AC152" s="66"/>
      <c r="AD152" s="30"/>
    </row>
    <row r="153" spans="2:30" x14ac:dyDescent="0.3">
      <c r="B153" s="30"/>
      <c r="C153" s="30"/>
      <c r="D153" s="30" t="str">
        <f>IF(C153=0,"",VLOOKUP(C153,'Données Formation'!B$6:E244,4,FALSE))</f>
        <v/>
      </c>
      <c r="E153" s="30"/>
      <c r="F153" s="30"/>
      <c r="G153" s="30" t="str">
        <f>IF(H153=0,"",VLOOKUP(H153,'Données salariés'!B$6:G161,3,TRUE))</f>
        <v/>
      </c>
      <c r="H153" s="30"/>
      <c r="I153" s="30" t="str">
        <f>IF(H153=0,"",VLOOKUP(H153,'Données salariés'!B$6:G161,4,TRUE))</f>
        <v/>
      </c>
      <c r="J153" s="30" t="str">
        <f>IF(H153=0,"",VLOOKUP(H153,'Données salariés'!B$6:G161,6,TRUE))</f>
        <v/>
      </c>
      <c r="K153" s="30" t="str">
        <f>IF(H153=0,"",IF(SUMPRODUCT(($H$15:$H152=$H153)*($I$15:$I152=$I153)*($Y$15:$Y152=$Y153) )=0,"Unique","Doublon"))</f>
        <v/>
      </c>
      <c r="L153" s="30"/>
      <c r="M153" s="30"/>
      <c r="N153" s="30" t="str">
        <f>IF(H153=0,"",IF(VLOOKUP(H153,'Données salariés'!B$6:H$300,7,TRUE)="Cadres forfait jours",1,""))</f>
        <v/>
      </c>
      <c r="O153" s="30" t="str">
        <f>IF(H153=0,"",IF(VLOOKUP(H153,'Données salariés'!B$6:H$300,7,TRUE)="ETAM",1,""))</f>
        <v/>
      </c>
      <c r="P153" s="30" t="str">
        <f>IF(H153=0,"",IF(VLOOKUP(H153,'Données salariés'!B$6:H$300,7,TRUE)="Ouvriers",1,""))</f>
        <v/>
      </c>
      <c r="Q153" s="30"/>
      <c r="R153" s="30"/>
      <c r="S153" s="30">
        <f t="shared" si="5"/>
        <v>0</v>
      </c>
      <c r="T153" s="30"/>
      <c r="U153" s="30"/>
      <c r="V153" s="30"/>
      <c r="W153" s="30"/>
      <c r="X153" s="30">
        <f t="shared" si="6"/>
        <v>0</v>
      </c>
      <c r="Y153" s="66"/>
      <c r="Z153" s="66"/>
      <c r="AA153" s="66"/>
      <c r="AB153" s="66"/>
      <c r="AC153" s="66"/>
      <c r="AD153" s="30"/>
    </row>
    <row r="154" spans="2:30" x14ac:dyDescent="0.3">
      <c r="B154" s="30"/>
      <c r="C154" s="30"/>
      <c r="D154" s="30" t="str">
        <f>IF(C154=0,"",VLOOKUP(C154,'Données Formation'!B$6:E245,4,FALSE))</f>
        <v/>
      </c>
      <c r="E154" s="30"/>
      <c r="F154" s="30"/>
      <c r="G154" s="30" t="str">
        <f>IF(H154=0,"",VLOOKUP(H154,'Données salariés'!B$6:G162,3,TRUE))</f>
        <v/>
      </c>
      <c r="H154" s="30"/>
      <c r="I154" s="30" t="str">
        <f>IF(H154=0,"",VLOOKUP(H154,'Données salariés'!B$6:G162,4,TRUE))</f>
        <v/>
      </c>
      <c r="J154" s="30" t="str">
        <f>IF(H154=0,"",VLOOKUP(H154,'Données salariés'!B$6:G162,6,TRUE))</f>
        <v/>
      </c>
      <c r="K154" s="30" t="str">
        <f>IF(H154=0,"",IF(SUMPRODUCT(($H$15:$H153=$H154)*($I$15:$I153=$I154)*($Y$15:$Y153=$Y154) )=0,"Unique","Doublon"))</f>
        <v/>
      </c>
      <c r="L154" s="30"/>
      <c r="M154" s="30"/>
      <c r="N154" s="30" t="str">
        <f>IF(H154=0,"",IF(VLOOKUP(H154,'Données salariés'!B$6:H$300,7,TRUE)="Cadres forfait jours",1,""))</f>
        <v/>
      </c>
      <c r="O154" s="30" t="str">
        <f>IF(H154=0,"",IF(VLOOKUP(H154,'Données salariés'!B$6:H$300,7,TRUE)="ETAM",1,""))</f>
        <v/>
      </c>
      <c r="P154" s="30" t="str">
        <f>IF(H154=0,"",IF(VLOOKUP(H154,'Données salariés'!B$6:H$300,7,TRUE)="Ouvriers",1,""))</f>
        <v/>
      </c>
      <c r="Q154" s="30"/>
      <c r="R154" s="30"/>
      <c r="S154" s="30">
        <f t="shared" si="5"/>
        <v>0</v>
      </c>
      <c r="T154" s="30"/>
      <c r="U154" s="30"/>
      <c r="V154" s="30"/>
      <c r="W154" s="30"/>
      <c r="X154" s="30">
        <f t="shared" si="6"/>
        <v>0</v>
      </c>
      <c r="Y154" s="66"/>
      <c r="Z154" s="66"/>
      <c r="AA154" s="66"/>
      <c r="AB154" s="66"/>
      <c r="AC154" s="66"/>
      <c r="AD154" s="30"/>
    </row>
    <row r="155" spans="2:30" x14ac:dyDescent="0.3">
      <c r="B155" s="30"/>
      <c r="C155" s="30"/>
      <c r="D155" s="30" t="str">
        <f>IF(C155=0,"",VLOOKUP(C155,'Données Formation'!B$6:E246,4,FALSE))</f>
        <v/>
      </c>
      <c r="E155" s="30"/>
      <c r="F155" s="30"/>
      <c r="G155" s="30" t="str">
        <f>IF(H155=0,"",VLOOKUP(H155,'Données salariés'!B$6:G163,3,TRUE))</f>
        <v/>
      </c>
      <c r="H155" s="30"/>
      <c r="I155" s="30" t="str">
        <f>IF(H155=0,"",VLOOKUP(H155,'Données salariés'!B$6:G163,4,TRUE))</f>
        <v/>
      </c>
      <c r="J155" s="30" t="str">
        <f>IF(H155=0,"",VLOOKUP(H155,'Données salariés'!B$6:G163,6,TRUE))</f>
        <v/>
      </c>
      <c r="K155" s="30" t="str">
        <f>IF(H155=0,"",IF(SUMPRODUCT(($H$15:$H154=$H155)*($I$15:$I154=$I155)*($Y$15:$Y154=$Y155) )=0,"Unique","Doublon"))</f>
        <v/>
      </c>
      <c r="L155" s="30"/>
      <c r="M155" s="30"/>
      <c r="N155" s="30" t="str">
        <f>IF(H155=0,"",IF(VLOOKUP(H155,'Données salariés'!B$6:H$300,7,TRUE)="Cadres forfait jours",1,""))</f>
        <v/>
      </c>
      <c r="O155" s="30" t="str">
        <f>IF(H155=0,"",IF(VLOOKUP(H155,'Données salariés'!B$6:H$300,7,TRUE)="ETAM",1,""))</f>
        <v/>
      </c>
      <c r="P155" s="30" t="str">
        <f>IF(H155=0,"",IF(VLOOKUP(H155,'Données salariés'!B$6:H$300,7,TRUE)="Ouvriers",1,""))</f>
        <v/>
      </c>
      <c r="Q155" s="30"/>
      <c r="R155" s="30"/>
      <c r="S155" s="30">
        <f t="shared" si="5"/>
        <v>0</v>
      </c>
      <c r="T155" s="30"/>
      <c r="U155" s="30"/>
      <c r="V155" s="30"/>
      <c r="W155" s="30"/>
      <c r="X155" s="30">
        <f t="shared" si="6"/>
        <v>0</v>
      </c>
      <c r="Y155" s="66"/>
      <c r="Z155" s="66"/>
      <c r="AA155" s="66"/>
      <c r="AB155" s="66"/>
      <c r="AC155" s="66"/>
      <c r="AD155" s="30"/>
    </row>
    <row r="156" spans="2:30" x14ac:dyDescent="0.3">
      <c r="B156" s="30"/>
      <c r="C156" s="30"/>
      <c r="D156" s="30" t="str">
        <f>IF(C156=0,"",VLOOKUP(C156,'Données Formation'!B$6:E247,4,FALSE))</f>
        <v/>
      </c>
      <c r="E156" s="30"/>
      <c r="F156" s="30"/>
      <c r="G156" s="30" t="str">
        <f>IF(H156=0,"",VLOOKUP(H156,'Données salariés'!B$6:G164,3,TRUE))</f>
        <v/>
      </c>
      <c r="H156" s="30"/>
      <c r="I156" s="30" t="str">
        <f>IF(H156=0,"",VLOOKUP(H156,'Données salariés'!B$6:G164,4,TRUE))</f>
        <v/>
      </c>
      <c r="J156" s="30" t="str">
        <f>IF(H156=0,"",VLOOKUP(H156,'Données salariés'!B$6:G164,6,TRUE))</f>
        <v/>
      </c>
      <c r="K156" s="30" t="str">
        <f>IF(H156=0,"",IF(SUMPRODUCT(($H$15:$H155=$H156)*($I$15:$I155=$I156)*($Y$15:$Y155=$Y156) )=0,"Unique","Doublon"))</f>
        <v/>
      </c>
      <c r="L156" s="30"/>
      <c r="M156" s="30"/>
      <c r="N156" s="30" t="str">
        <f>IF(H156=0,"",IF(VLOOKUP(H156,'Données salariés'!B$6:H$300,7,TRUE)="Cadres forfait jours",1,""))</f>
        <v/>
      </c>
      <c r="O156" s="30" t="str">
        <f>IF(H156=0,"",IF(VLOOKUP(H156,'Données salariés'!B$6:H$300,7,TRUE)="ETAM",1,""))</f>
        <v/>
      </c>
      <c r="P156" s="30" t="str">
        <f>IF(H156=0,"",IF(VLOOKUP(H156,'Données salariés'!B$6:H$300,7,TRUE)="Ouvriers",1,""))</f>
        <v/>
      </c>
      <c r="Q156" s="30"/>
      <c r="R156" s="30"/>
      <c r="S156" s="30">
        <f t="shared" si="5"/>
        <v>0</v>
      </c>
      <c r="T156" s="30"/>
      <c r="U156" s="30"/>
      <c r="V156" s="30"/>
      <c r="W156" s="30"/>
      <c r="X156" s="30">
        <f t="shared" si="6"/>
        <v>0</v>
      </c>
      <c r="Y156" s="66"/>
      <c r="Z156" s="66"/>
      <c r="AA156" s="66"/>
      <c r="AB156" s="66"/>
      <c r="AC156" s="66"/>
      <c r="AD156" s="30"/>
    </row>
    <row r="157" spans="2:30" x14ac:dyDescent="0.3">
      <c r="B157" s="30"/>
      <c r="C157" s="30"/>
      <c r="D157" s="30" t="str">
        <f>IF(C157=0,"",VLOOKUP(C157,'Données Formation'!B$6:E248,4,FALSE))</f>
        <v/>
      </c>
      <c r="E157" s="30"/>
      <c r="F157" s="30"/>
      <c r="G157" s="30" t="str">
        <f>IF(H157=0,"",VLOOKUP(H157,'Données salariés'!B$6:G165,3,TRUE))</f>
        <v/>
      </c>
      <c r="H157" s="30"/>
      <c r="I157" s="30" t="str">
        <f>IF(H157=0,"",VLOOKUP(H157,'Données salariés'!B$6:G165,4,TRUE))</f>
        <v/>
      </c>
      <c r="J157" s="30" t="str">
        <f>IF(H157=0,"",VLOOKUP(H157,'Données salariés'!B$6:G165,6,TRUE))</f>
        <v/>
      </c>
      <c r="K157" s="30" t="str">
        <f>IF(H157=0,"",IF(SUMPRODUCT(($H$15:$H156=$H157)*($I$15:$I156=$I157)*($Y$15:$Y156=$Y157) )=0,"Unique","Doublon"))</f>
        <v/>
      </c>
      <c r="L157" s="30"/>
      <c r="M157" s="30"/>
      <c r="N157" s="30" t="str">
        <f>IF(H157=0,"",IF(VLOOKUP(H157,'Données salariés'!B$6:H$300,7,TRUE)="Cadres forfait jours",1,""))</f>
        <v/>
      </c>
      <c r="O157" s="30" t="str">
        <f>IF(H157=0,"",IF(VLOOKUP(H157,'Données salariés'!B$6:H$300,7,TRUE)="ETAM",1,""))</f>
        <v/>
      </c>
      <c r="P157" s="30" t="str">
        <f>IF(H157=0,"",IF(VLOOKUP(H157,'Données salariés'!B$6:H$300,7,TRUE)="Ouvriers",1,""))</f>
        <v/>
      </c>
      <c r="Q157" s="30"/>
      <c r="R157" s="30"/>
      <c r="S157" s="30">
        <f t="shared" si="5"/>
        <v>0</v>
      </c>
      <c r="T157" s="30"/>
      <c r="U157" s="30"/>
      <c r="V157" s="30"/>
      <c r="W157" s="30"/>
      <c r="X157" s="30">
        <f t="shared" si="6"/>
        <v>0</v>
      </c>
      <c r="Y157" s="66"/>
      <c r="Z157" s="66"/>
      <c r="AA157" s="66"/>
      <c r="AB157" s="66"/>
      <c r="AC157" s="66"/>
      <c r="AD157" s="30"/>
    </row>
    <row r="158" spans="2:30" x14ac:dyDescent="0.3">
      <c r="B158" s="30"/>
      <c r="C158" s="30"/>
      <c r="D158" s="30" t="str">
        <f>IF(C158=0,"",VLOOKUP(C158,'Données Formation'!B$6:E249,4,FALSE))</f>
        <v/>
      </c>
      <c r="E158" s="30"/>
      <c r="F158" s="30"/>
      <c r="G158" s="30" t="str">
        <f>IF(H158=0,"",VLOOKUP(H158,'Données salariés'!B$6:G166,3,TRUE))</f>
        <v/>
      </c>
      <c r="H158" s="30"/>
      <c r="I158" s="30" t="str">
        <f>IF(H158=0,"",VLOOKUP(H158,'Données salariés'!B$6:G166,4,TRUE))</f>
        <v/>
      </c>
      <c r="J158" s="30" t="str">
        <f>IF(H158=0,"",VLOOKUP(H158,'Données salariés'!B$6:G166,6,TRUE))</f>
        <v/>
      </c>
      <c r="K158" s="30" t="str">
        <f>IF(H158=0,"",IF(SUMPRODUCT(($H$15:$H157=$H158)*($I$15:$I157=$I158)*($Y$15:$Y157=$Y158) )=0,"Unique","Doublon"))</f>
        <v/>
      </c>
      <c r="L158" s="30"/>
      <c r="M158" s="30"/>
      <c r="N158" s="30" t="str">
        <f>IF(H158=0,"",IF(VLOOKUP(H158,'Données salariés'!B$6:H$300,7,TRUE)="Cadres forfait jours",1,""))</f>
        <v/>
      </c>
      <c r="O158" s="30" t="str">
        <f>IF(H158=0,"",IF(VLOOKUP(H158,'Données salariés'!B$6:H$300,7,TRUE)="ETAM",1,""))</f>
        <v/>
      </c>
      <c r="P158" s="30" t="str">
        <f>IF(H158=0,"",IF(VLOOKUP(H158,'Données salariés'!B$6:H$300,7,TRUE)="Ouvriers",1,""))</f>
        <v/>
      </c>
      <c r="Q158" s="30"/>
      <c r="R158" s="30"/>
      <c r="S158" s="30">
        <f t="shared" si="5"/>
        <v>0</v>
      </c>
      <c r="T158" s="30"/>
      <c r="U158" s="30"/>
      <c r="V158" s="30"/>
      <c r="W158" s="30"/>
      <c r="X158" s="30">
        <f t="shared" si="6"/>
        <v>0</v>
      </c>
      <c r="Y158" s="66"/>
      <c r="Z158" s="66"/>
      <c r="AA158" s="66"/>
      <c r="AB158" s="66"/>
      <c r="AC158" s="66"/>
      <c r="AD158" s="30"/>
    </row>
    <row r="159" spans="2:30" x14ac:dyDescent="0.3">
      <c r="B159" s="30"/>
      <c r="C159" s="30"/>
      <c r="D159" s="30" t="str">
        <f>IF(C159=0,"",VLOOKUP(C159,'Données Formation'!B$6:E250,4,FALSE))</f>
        <v/>
      </c>
      <c r="E159" s="30"/>
      <c r="F159" s="30"/>
      <c r="G159" s="30" t="str">
        <f>IF(H159=0,"",VLOOKUP(H159,'Données salariés'!B$6:G167,3,TRUE))</f>
        <v/>
      </c>
      <c r="H159" s="30"/>
      <c r="I159" s="30" t="str">
        <f>IF(H159=0,"",VLOOKUP(H159,'Données salariés'!B$6:G167,4,TRUE))</f>
        <v/>
      </c>
      <c r="J159" s="30" t="str">
        <f>IF(H159=0,"",VLOOKUP(H159,'Données salariés'!B$6:G167,6,TRUE))</f>
        <v/>
      </c>
      <c r="K159" s="30" t="str">
        <f>IF(H159=0,"",IF(SUMPRODUCT(($H$15:$H158=$H159)*($I$15:$I158=$I159)*($Y$15:$Y158=$Y159) )=0,"Unique","Doublon"))</f>
        <v/>
      </c>
      <c r="L159" s="30"/>
      <c r="M159" s="30"/>
      <c r="N159" s="30" t="str">
        <f>IF(H159=0,"",IF(VLOOKUP(H159,'Données salariés'!B$6:H$300,7,TRUE)="Cadres forfait jours",1,""))</f>
        <v/>
      </c>
      <c r="O159" s="30" t="str">
        <f>IF(H159=0,"",IF(VLOOKUP(H159,'Données salariés'!B$6:H$300,7,TRUE)="ETAM",1,""))</f>
        <v/>
      </c>
      <c r="P159" s="30" t="str">
        <f>IF(H159=0,"",IF(VLOOKUP(H159,'Données salariés'!B$6:H$300,7,TRUE)="Ouvriers",1,""))</f>
        <v/>
      </c>
      <c r="Q159" s="30"/>
      <c r="R159" s="30"/>
      <c r="S159" s="30">
        <f t="shared" si="5"/>
        <v>0</v>
      </c>
      <c r="T159" s="30"/>
      <c r="U159" s="30"/>
      <c r="V159" s="30"/>
      <c r="W159" s="30"/>
      <c r="X159" s="30">
        <f t="shared" si="6"/>
        <v>0</v>
      </c>
      <c r="Y159" s="66"/>
      <c r="Z159" s="66"/>
      <c r="AA159" s="66"/>
      <c r="AB159" s="66"/>
      <c r="AC159" s="66"/>
      <c r="AD159" s="30"/>
    </row>
    <row r="160" spans="2:30" x14ac:dyDescent="0.3">
      <c r="B160" s="30"/>
      <c r="C160" s="30"/>
      <c r="D160" s="30" t="str">
        <f>IF(C160=0,"",VLOOKUP(C160,'Données Formation'!B$6:E251,4,FALSE))</f>
        <v/>
      </c>
      <c r="E160" s="30"/>
      <c r="F160" s="30"/>
      <c r="G160" s="30" t="str">
        <f>IF(H160=0,"",VLOOKUP(H160,'Données salariés'!B$6:G168,3,TRUE))</f>
        <v/>
      </c>
      <c r="H160" s="30"/>
      <c r="I160" s="30" t="str">
        <f>IF(H160=0,"",VLOOKUP(H160,'Données salariés'!B$6:G168,4,TRUE))</f>
        <v/>
      </c>
      <c r="J160" s="30" t="str">
        <f>IF(H160=0,"",VLOOKUP(H160,'Données salariés'!B$6:G168,6,TRUE))</f>
        <v/>
      </c>
      <c r="K160" s="30" t="str">
        <f>IF(H160=0,"",IF(SUMPRODUCT(($H$15:$H159=$H160)*($I$15:$I159=$I160)*($Y$15:$Y159=$Y160) )=0,"Unique","Doublon"))</f>
        <v/>
      </c>
      <c r="L160" s="30"/>
      <c r="M160" s="30"/>
      <c r="N160" s="30" t="str">
        <f>IF(H160=0,"",IF(VLOOKUP(H160,'Données salariés'!B$6:H$300,7,TRUE)="Cadres forfait jours",1,""))</f>
        <v/>
      </c>
      <c r="O160" s="30" t="str">
        <f>IF(H160=0,"",IF(VLOOKUP(H160,'Données salariés'!B$6:H$300,7,TRUE)="ETAM",1,""))</f>
        <v/>
      </c>
      <c r="P160" s="30" t="str">
        <f>IF(H160=0,"",IF(VLOOKUP(H160,'Données salariés'!B$6:H$300,7,TRUE)="Ouvriers",1,""))</f>
        <v/>
      </c>
      <c r="Q160" s="30"/>
      <c r="R160" s="30"/>
      <c r="S160" s="30">
        <f t="shared" si="5"/>
        <v>0</v>
      </c>
      <c r="T160" s="30"/>
      <c r="U160" s="30"/>
      <c r="V160" s="30"/>
      <c r="W160" s="30"/>
      <c r="X160" s="30">
        <f t="shared" si="6"/>
        <v>0</v>
      </c>
      <c r="Y160" s="66"/>
      <c r="Z160" s="66"/>
      <c r="AA160" s="66"/>
      <c r="AB160" s="66"/>
      <c r="AC160" s="66"/>
      <c r="AD160" s="30"/>
    </row>
    <row r="161" spans="2:30" x14ac:dyDescent="0.3">
      <c r="B161" s="30"/>
      <c r="C161" s="30"/>
      <c r="D161" s="30" t="str">
        <f>IF(C161=0,"",VLOOKUP(C161,'Données Formation'!B$6:E252,4,FALSE))</f>
        <v/>
      </c>
      <c r="E161" s="30"/>
      <c r="F161" s="30"/>
      <c r="G161" s="30" t="str">
        <f>IF(H161=0,"",VLOOKUP(H161,'Données salariés'!B$6:G169,3,TRUE))</f>
        <v/>
      </c>
      <c r="H161" s="30"/>
      <c r="I161" s="30" t="str">
        <f>IF(H161=0,"",VLOOKUP(H161,'Données salariés'!B$6:G169,4,TRUE))</f>
        <v/>
      </c>
      <c r="J161" s="30" t="str">
        <f>IF(H161=0,"",VLOOKUP(H161,'Données salariés'!B$6:G169,6,TRUE))</f>
        <v/>
      </c>
      <c r="K161" s="30" t="str">
        <f>IF(H161=0,"",IF(SUMPRODUCT(($H$15:$H160=$H161)*($I$15:$I160=$I161)*($Y$15:$Y160=$Y161) )=0,"Unique","Doublon"))</f>
        <v/>
      </c>
      <c r="L161" s="30"/>
      <c r="M161" s="30"/>
      <c r="N161" s="30" t="str">
        <f>IF(H161=0,"",IF(VLOOKUP(H161,'Données salariés'!B$6:H$300,7,TRUE)="Cadres forfait jours",1,""))</f>
        <v/>
      </c>
      <c r="O161" s="30" t="str">
        <f>IF(H161=0,"",IF(VLOOKUP(H161,'Données salariés'!B$6:H$300,7,TRUE)="ETAM",1,""))</f>
        <v/>
      </c>
      <c r="P161" s="30" t="str">
        <f>IF(H161=0,"",IF(VLOOKUP(H161,'Données salariés'!B$6:H$300,7,TRUE)="Ouvriers",1,""))</f>
        <v/>
      </c>
      <c r="Q161" s="30"/>
      <c r="R161" s="30"/>
      <c r="S161" s="30">
        <f t="shared" si="5"/>
        <v>0</v>
      </c>
      <c r="T161" s="30"/>
      <c r="U161" s="30"/>
      <c r="V161" s="30"/>
      <c r="W161" s="30"/>
      <c r="X161" s="30">
        <f t="shared" si="6"/>
        <v>0</v>
      </c>
      <c r="Y161" s="66"/>
      <c r="Z161" s="66"/>
      <c r="AA161" s="66"/>
      <c r="AB161" s="66"/>
      <c r="AC161" s="66"/>
      <c r="AD161" s="30"/>
    </row>
    <row r="162" spans="2:30" x14ac:dyDescent="0.3">
      <c r="B162" s="30"/>
      <c r="C162" s="30"/>
      <c r="D162" s="30" t="str">
        <f>IF(C162=0,"",VLOOKUP(C162,'Données Formation'!B$6:E253,4,FALSE))</f>
        <v/>
      </c>
      <c r="E162" s="30"/>
      <c r="F162" s="30"/>
      <c r="G162" s="30" t="str">
        <f>IF(H162=0,"",VLOOKUP(H162,'Données salariés'!B$6:G170,3,TRUE))</f>
        <v/>
      </c>
      <c r="H162" s="30"/>
      <c r="I162" s="30" t="str">
        <f>IF(H162=0,"",VLOOKUP(H162,'Données salariés'!B$6:G170,4,TRUE))</f>
        <v/>
      </c>
      <c r="J162" s="30" t="str">
        <f>IF(H162=0,"",VLOOKUP(H162,'Données salariés'!B$6:G170,6,TRUE))</f>
        <v/>
      </c>
      <c r="K162" s="30" t="str">
        <f>IF(H162=0,"",IF(SUMPRODUCT(($H$15:$H161=$H162)*($I$15:$I161=$I162)*($Y$15:$Y161=$Y162) )=0,"Unique","Doublon"))</f>
        <v/>
      </c>
      <c r="L162" s="30"/>
      <c r="M162" s="30"/>
      <c r="N162" s="30" t="str">
        <f>IF(H162=0,"",IF(VLOOKUP(H162,'Données salariés'!B$6:H$300,7,TRUE)="Cadres forfait jours",1,""))</f>
        <v/>
      </c>
      <c r="O162" s="30" t="str">
        <f>IF(H162=0,"",IF(VLOOKUP(H162,'Données salariés'!B$6:H$300,7,TRUE)="ETAM",1,""))</f>
        <v/>
      </c>
      <c r="P162" s="30" t="str">
        <f>IF(H162=0,"",IF(VLOOKUP(H162,'Données salariés'!B$6:H$300,7,TRUE)="Ouvriers",1,""))</f>
        <v/>
      </c>
      <c r="Q162" s="30"/>
      <c r="R162" s="30"/>
      <c r="S162" s="30">
        <f t="shared" si="5"/>
        <v>0</v>
      </c>
      <c r="T162" s="30"/>
      <c r="U162" s="30"/>
      <c r="V162" s="30"/>
      <c r="W162" s="30"/>
      <c r="X162" s="30">
        <f t="shared" si="6"/>
        <v>0</v>
      </c>
      <c r="Y162" s="66"/>
      <c r="Z162" s="66"/>
      <c r="AA162" s="66"/>
      <c r="AB162" s="66"/>
      <c r="AC162" s="66"/>
      <c r="AD162" s="30"/>
    </row>
    <row r="163" spans="2:30" x14ac:dyDescent="0.3">
      <c r="B163" s="30"/>
      <c r="C163" s="30"/>
      <c r="D163" s="30" t="str">
        <f>IF(C163=0,"",VLOOKUP(C163,'Données Formation'!B$6:E254,4,FALSE))</f>
        <v/>
      </c>
      <c r="E163" s="30"/>
      <c r="F163" s="30"/>
      <c r="G163" s="30" t="str">
        <f>IF(H163=0,"",VLOOKUP(H163,'Données salariés'!B$6:G171,3,TRUE))</f>
        <v/>
      </c>
      <c r="H163" s="30"/>
      <c r="I163" s="30" t="str">
        <f>IF(H163=0,"",VLOOKUP(H163,'Données salariés'!B$6:G171,4,TRUE))</f>
        <v/>
      </c>
      <c r="J163" s="30" t="str">
        <f>IF(H163=0,"",VLOOKUP(H163,'Données salariés'!B$6:G171,6,TRUE))</f>
        <v/>
      </c>
      <c r="K163" s="30" t="str">
        <f>IF(H163=0,"",IF(SUMPRODUCT(($H$15:$H162=$H163)*($I$15:$I162=$I163)*($Y$15:$Y162=$Y163) )=0,"Unique","Doublon"))</f>
        <v/>
      </c>
      <c r="L163" s="30"/>
      <c r="M163" s="30"/>
      <c r="N163" s="30" t="str">
        <f>IF(H163=0,"",IF(VLOOKUP(H163,'Données salariés'!B$6:H$300,7,TRUE)="Cadres forfait jours",1,""))</f>
        <v/>
      </c>
      <c r="O163" s="30" t="str">
        <f>IF(H163=0,"",IF(VLOOKUP(H163,'Données salariés'!B$6:H$300,7,TRUE)="ETAM",1,""))</f>
        <v/>
      </c>
      <c r="P163" s="30" t="str">
        <f>IF(H163=0,"",IF(VLOOKUP(H163,'Données salariés'!B$6:H$300,7,TRUE)="Ouvriers",1,""))</f>
        <v/>
      </c>
      <c r="Q163" s="30"/>
      <c r="R163" s="30"/>
      <c r="S163" s="30">
        <f t="shared" si="5"/>
        <v>0</v>
      </c>
      <c r="T163" s="30"/>
      <c r="U163" s="30"/>
      <c r="V163" s="30"/>
      <c r="W163" s="30"/>
      <c r="X163" s="30">
        <f t="shared" si="6"/>
        <v>0</v>
      </c>
      <c r="Y163" s="66"/>
      <c r="Z163" s="66"/>
      <c r="AA163" s="66"/>
      <c r="AB163" s="66"/>
      <c r="AC163" s="66"/>
      <c r="AD163" s="30"/>
    </row>
    <row r="164" spans="2:30" x14ac:dyDescent="0.3">
      <c r="B164" s="30"/>
      <c r="C164" s="30"/>
      <c r="D164" s="30" t="str">
        <f>IF(C164=0,"",VLOOKUP(C164,'Données Formation'!B$6:E255,4,FALSE))</f>
        <v/>
      </c>
      <c r="E164" s="30"/>
      <c r="F164" s="30"/>
      <c r="G164" s="30" t="str">
        <f>IF(H164=0,"",VLOOKUP(H164,'Données salariés'!B$6:G172,3,TRUE))</f>
        <v/>
      </c>
      <c r="H164" s="30"/>
      <c r="I164" s="30" t="str">
        <f>IF(H164=0,"",VLOOKUP(H164,'Données salariés'!B$6:G172,4,TRUE))</f>
        <v/>
      </c>
      <c r="J164" s="30" t="str">
        <f>IF(H164=0,"",VLOOKUP(H164,'Données salariés'!B$6:G172,6,TRUE))</f>
        <v/>
      </c>
      <c r="K164" s="30" t="str">
        <f>IF(H164=0,"",IF(SUMPRODUCT(($H$15:$H163=$H164)*($I$15:$I163=$I164)*($Y$15:$Y163=$Y164) )=0,"Unique","Doublon"))</f>
        <v/>
      </c>
      <c r="L164" s="30"/>
      <c r="M164" s="30"/>
      <c r="N164" s="30" t="str">
        <f>IF(H164=0,"",IF(VLOOKUP(H164,'Données salariés'!B$6:H$300,7,TRUE)="Cadres forfait jours",1,""))</f>
        <v/>
      </c>
      <c r="O164" s="30" t="str">
        <f>IF(H164=0,"",IF(VLOOKUP(H164,'Données salariés'!B$6:H$300,7,TRUE)="ETAM",1,""))</f>
        <v/>
      </c>
      <c r="P164" s="30" t="str">
        <f>IF(H164=0,"",IF(VLOOKUP(H164,'Données salariés'!B$6:H$300,7,TRUE)="Ouvriers",1,""))</f>
        <v/>
      </c>
      <c r="Q164" s="30"/>
      <c r="R164" s="30"/>
      <c r="S164" s="30">
        <f t="shared" si="5"/>
        <v>0</v>
      </c>
      <c r="T164" s="30"/>
      <c r="U164" s="30"/>
      <c r="V164" s="30"/>
      <c r="W164" s="30"/>
      <c r="X164" s="30">
        <f t="shared" si="6"/>
        <v>0</v>
      </c>
      <c r="Y164" s="66"/>
      <c r="Z164" s="66"/>
      <c r="AA164" s="66"/>
      <c r="AB164" s="66"/>
      <c r="AC164" s="66"/>
      <c r="AD164" s="30"/>
    </row>
    <row r="165" spans="2:30" x14ac:dyDescent="0.3">
      <c r="B165" s="30"/>
      <c r="C165" s="30"/>
      <c r="D165" s="30" t="str">
        <f>IF(C165=0,"",VLOOKUP(C165,'Données Formation'!B$6:E256,4,FALSE))</f>
        <v/>
      </c>
      <c r="E165" s="30"/>
      <c r="F165" s="30"/>
      <c r="G165" s="30" t="str">
        <f>IF(H165=0,"",VLOOKUP(H165,'Données salariés'!B$6:G173,3,TRUE))</f>
        <v/>
      </c>
      <c r="H165" s="30"/>
      <c r="I165" s="30" t="str">
        <f>IF(H165=0,"",VLOOKUP(H165,'Données salariés'!B$6:G173,4,TRUE))</f>
        <v/>
      </c>
      <c r="J165" s="30" t="str">
        <f>IF(H165=0,"",VLOOKUP(H165,'Données salariés'!B$6:G173,6,TRUE))</f>
        <v/>
      </c>
      <c r="K165" s="30" t="str">
        <f>IF(H165=0,"",IF(SUMPRODUCT(($H$15:$H164=$H165)*($I$15:$I164=$I165)*($Y$15:$Y164=$Y165) )=0,"Unique","Doublon"))</f>
        <v/>
      </c>
      <c r="L165" s="30"/>
      <c r="M165" s="30"/>
      <c r="N165" s="30" t="str">
        <f>IF(H165=0,"",IF(VLOOKUP(H165,'Données salariés'!B$6:H$300,7,TRUE)="Cadres forfait jours",1,""))</f>
        <v/>
      </c>
      <c r="O165" s="30" t="str">
        <f>IF(H165=0,"",IF(VLOOKUP(H165,'Données salariés'!B$6:H$300,7,TRUE)="ETAM",1,""))</f>
        <v/>
      </c>
      <c r="P165" s="30" t="str">
        <f>IF(H165=0,"",IF(VLOOKUP(H165,'Données salariés'!B$6:H$300,7,TRUE)="Ouvriers",1,""))</f>
        <v/>
      </c>
      <c r="Q165" s="30"/>
      <c r="R165" s="30"/>
      <c r="S165" s="30">
        <f t="shared" si="5"/>
        <v>0</v>
      </c>
      <c r="T165" s="30"/>
      <c r="U165" s="30"/>
      <c r="V165" s="30"/>
      <c r="W165" s="30"/>
      <c r="X165" s="30">
        <f t="shared" si="6"/>
        <v>0</v>
      </c>
      <c r="Y165" s="66"/>
      <c r="Z165" s="66"/>
      <c r="AA165" s="66"/>
      <c r="AB165" s="66"/>
      <c r="AC165" s="66"/>
      <c r="AD165" s="30"/>
    </row>
    <row r="166" spans="2:30" x14ac:dyDescent="0.3">
      <c r="B166" s="30"/>
      <c r="C166" s="30"/>
      <c r="D166" s="30" t="str">
        <f>IF(C166=0,"",VLOOKUP(C166,'Données Formation'!B$6:E257,4,FALSE))</f>
        <v/>
      </c>
      <c r="E166" s="30"/>
      <c r="F166" s="30"/>
      <c r="G166" s="30" t="str">
        <f>IF(H166=0,"",VLOOKUP(H166,'Données salariés'!B$6:G174,3,TRUE))</f>
        <v/>
      </c>
      <c r="H166" s="30"/>
      <c r="I166" s="30" t="str">
        <f>IF(H166=0,"",VLOOKUP(H166,'Données salariés'!B$6:G174,4,TRUE))</f>
        <v/>
      </c>
      <c r="J166" s="30" t="str">
        <f>IF(H166=0,"",VLOOKUP(H166,'Données salariés'!B$6:G174,6,TRUE))</f>
        <v/>
      </c>
      <c r="K166" s="30" t="str">
        <f>IF(H166=0,"",IF(SUMPRODUCT(($H$15:$H165=$H166)*($I$15:$I165=$I166)*($Y$15:$Y165=$Y166) )=0,"Unique","Doublon"))</f>
        <v/>
      </c>
      <c r="L166" s="30"/>
      <c r="M166" s="30"/>
      <c r="N166" s="30" t="str">
        <f>IF(H166=0,"",IF(VLOOKUP(H166,'Données salariés'!B$6:H$300,7,TRUE)="Cadres forfait jours",1,""))</f>
        <v/>
      </c>
      <c r="O166" s="30" t="str">
        <f>IF(H166=0,"",IF(VLOOKUP(H166,'Données salariés'!B$6:H$300,7,TRUE)="ETAM",1,""))</f>
        <v/>
      </c>
      <c r="P166" s="30" t="str">
        <f>IF(H166=0,"",IF(VLOOKUP(H166,'Données salariés'!B$6:H$300,7,TRUE)="Ouvriers",1,""))</f>
        <v/>
      </c>
      <c r="Q166" s="30"/>
      <c r="R166" s="30"/>
      <c r="S166" s="30">
        <f t="shared" si="5"/>
        <v>0</v>
      </c>
      <c r="T166" s="30"/>
      <c r="U166" s="30"/>
      <c r="V166" s="30"/>
      <c r="W166" s="30"/>
      <c r="X166" s="30">
        <f t="shared" si="6"/>
        <v>0</v>
      </c>
      <c r="Y166" s="66"/>
      <c r="Z166" s="66"/>
      <c r="AA166" s="66"/>
      <c r="AB166" s="66"/>
      <c r="AC166" s="66"/>
      <c r="AD166" s="30"/>
    </row>
    <row r="167" spans="2:30" x14ac:dyDescent="0.3">
      <c r="B167" s="30"/>
      <c r="C167" s="30"/>
      <c r="D167" s="30" t="str">
        <f>IF(C167=0,"",VLOOKUP(C167,'Données Formation'!B$6:E258,4,FALSE))</f>
        <v/>
      </c>
      <c r="E167" s="30"/>
      <c r="F167" s="30"/>
      <c r="G167" s="30" t="str">
        <f>IF(H167=0,"",VLOOKUP(H167,'Données salariés'!B$6:G175,3,TRUE))</f>
        <v/>
      </c>
      <c r="H167" s="30"/>
      <c r="I167" s="30" t="str">
        <f>IF(H167=0,"",VLOOKUP(H167,'Données salariés'!B$6:G175,4,TRUE))</f>
        <v/>
      </c>
      <c r="J167" s="30" t="str">
        <f>IF(H167=0,"",VLOOKUP(H167,'Données salariés'!B$6:G175,6,TRUE))</f>
        <v/>
      </c>
      <c r="K167" s="30" t="str">
        <f>IF(H167=0,"",IF(SUMPRODUCT(($H$15:$H166=$H167)*($I$15:$I166=$I167)*($Y$15:$Y166=$Y167) )=0,"Unique","Doublon"))</f>
        <v/>
      </c>
      <c r="L167" s="30"/>
      <c r="M167" s="30"/>
      <c r="N167" s="30" t="str">
        <f>IF(H167=0,"",IF(VLOOKUP(H167,'Données salariés'!B$6:H$300,7,TRUE)="Cadres forfait jours",1,""))</f>
        <v/>
      </c>
      <c r="O167" s="30" t="str">
        <f>IF(H167=0,"",IF(VLOOKUP(H167,'Données salariés'!B$6:H$300,7,TRUE)="ETAM",1,""))</f>
        <v/>
      </c>
      <c r="P167" s="30" t="str">
        <f>IF(H167=0,"",IF(VLOOKUP(H167,'Données salariés'!B$6:H$300,7,TRUE)="Ouvriers",1,""))</f>
        <v/>
      </c>
      <c r="Q167" s="30"/>
      <c r="R167" s="30"/>
      <c r="S167" s="30">
        <f t="shared" si="5"/>
        <v>0</v>
      </c>
      <c r="T167" s="30"/>
      <c r="U167" s="30"/>
      <c r="V167" s="30"/>
      <c r="W167" s="30"/>
      <c r="X167" s="30">
        <f t="shared" si="6"/>
        <v>0</v>
      </c>
      <c r="Y167" s="66"/>
      <c r="Z167" s="66"/>
      <c r="AA167" s="66"/>
      <c r="AB167" s="66"/>
      <c r="AC167" s="66"/>
      <c r="AD167" s="30"/>
    </row>
    <row r="168" spans="2:30" x14ac:dyDescent="0.3">
      <c r="B168" s="30"/>
      <c r="C168" s="30"/>
      <c r="D168" s="30" t="str">
        <f>IF(C168=0,"",VLOOKUP(C168,'Données Formation'!B$6:E259,4,FALSE))</f>
        <v/>
      </c>
      <c r="E168" s="30"/>
      <c r="F168" s="30"/>
      <c r="G168" s="30" t="str">
        <f>IF(H168=0,"",VLOOKUP(H168,'Données salariés'!B$6:G176,3,TRUE))</f>
        <v/>
      </c>
      <c r="H168" s="30"/>
      <c r="I168" s="30" t="str">
        <f>IF(H168=0,"",VLOOKUP(H168,'Données salariés'!B$6:G176,4,TRUE))</f>
        <v/>
      </c>
      <c r="J168" s="30" t="str">
        <f>IF(H168=0,"",VLOOKUP(H168,'Données salariés'!B$6:G176,6,TRUE))</f>
        <v/>
      </c>
      <c r="K168" s="30" t="str">
        <f>IF(H168=0,"",IF(SUMPRODUCT(($H$15:$H167=$H168)*($I$15:$I167=$I168)*($Y$15:$Y167=$Y168) )=0,"Unique","Doublon"))</f>
        <v/>
      </c>
      <c r="L168" s="30"/>
      <c r="M168" s="30"/>
      <c r="N168" s="30" t="str">
        <f>IF(H168=0,"",IF(VLOOKUP(H168,'Données salariés'!B$6:H$300,7,TRUE)="Cadres forfait jours",1,""))</f>
        <v/>
      </c>
      <c r="O168" s="30" t="str">
        <f>IF(H168=0,"",IF(VLOOKUP(H168,'Données salariés'!B$6:H$300,7,TRUE)="ETAM",1,""))</f>
        <v/>
      </c>
      <c r="P168" s="30" t="str">
        <f>IF(H168=0,"",IF(VLOOKUP(H168,'Données salariés'!B$6:H$300,7,TRUE)="Ouvriers",1,""))</f>
        <v/>
      </c>
      <c r="Q168" s="30"/>
      <c r="R168" s="30"/>
      <c r="S168" s="30">
        <f t="shared" si="5"/>
        <v>0</v>
      </c>
      <c r="T168" s="30"/>
      <c r="U168" s="30"/>
      <c r="V168" s="30"/>
      <c r="W168" s="30"/>
      <c r="X168" s="30">
        <f t="shared" si="6"/>
        <v>0</v>
      </c>
      <c r="Y168" s="66"/>
      <c r="Z168" s="66"/>
      <c r="AA168" s="66"/>
      <c r="AB168" s="66"/>
      <c r="AC168" s="66"/>
      <c r="AD168" s="30"/>
    </row>
    <row r="169" spans="2:30" x14ac:dyDescent="0.3">
      <c r="B169" s="30"/>
      <c r="C169" s="30"/>
      <c r="D169" s="30" t="str">
        <f>IF(C169=0,"",VLOOKUP(C169,'Données Formation'!B$6:E260,4,FALSE))</f>
        <v/>
      </c>
      <c r="E169" s="30"/>
      <c r="F169" s="30"/>
      <c r="G169" s="30" t="str">
        <f>IF(H169=0,"",VLOOKUP(H169,'Données salariés'!B$6:G177,3,TRUE))</f>
        <v/>
      </c>
      <c r="H169" s="30"/>
      <c r="I169" s="30" t="str">
        <f>IF(H169=0,"",VLOOKUP(H169,'Données salariés'!B$6:G177,4,TRUE))</f>
        <v/>
      </c>
      <c r="J169" s="30" t="str">
        <f>IF(H169=0,"",VLOOKUP(H169,'Données salariés'!B$6:G177,6,TRUE))</f>
        <v/>
      </c>
      <c r="K169" s="30" t="str">
        <f>IF(H169=0,"",IF(SUMPRODUCT(($H$15:$H168=$H169)*($I$15:$I168=$I169)*($Y$15:$Y168=$Y169) )=0,"Unique","Doublon"))</f>
        <v/>
      </c>
      <c r="L169" s="30"/>
      <c r="M169" s="30"/>
      <c r="N169" s="30" t="str">
        <f>IF(H169=0,"",IF(VLOOKUP(H169,'Données salariés'!B$6:H$300,7,TRUE)="Cadres forfait jours",1,""))</f>
        <v/>
      </c>
      <c r="O169" s="30" t="str">
        <f>IF(H169=0,"",IF(VLOOKUP(H169,'Données salariés'!B$6:H$300,7,TRUE)="ETAM",1,""))</f>
        <v/>
      </c>
      <c r="P169" s="30" t="str">
        <f>IF(H169=0,"",IF(VLOOKUP(H169,'Données salariés'!B$6:H$300,7,TRUE)="Ouvriers",1,""))</f>
        <v/>
      </c>
      <c r="Q169" s="30"/>
      <c r="R169" s="30"/>
      <c r="S169" s="30">
        <f t="shared" si="5"/>
        <v>0</v>
      </c>
      <c r="T169" s="30"/>
      <c r="U169" s="30"/>
      <c r="V169" s="30"/>
      <c r="W169" s="30"/>
      <c r="X169" s="30">
        <f t="shared" si="6"/>
        <v>0</v>
      </c>
      <c r="Y169" s="66"/>
      <c r="Z169" s="66"/>
      <c r="AA169" s="66"/>
      <c r="AB169" s="66"/>
      <c r="AC169" s="66"/>
      <c r="AD169" s="30"/>
    </row>
    <row r="170" spans="2:30" x14ac:dyDescent="0.3">
      <c r="B170" s="30"/>
      <c r="C170" s="30"/>
      <c r="D170" s="30" t="str">
        <f>IF(C170=0,"",VLOOKUP(C170,'Données Formation'!B$6:E261,4,FALSE))</f>
        <v/>
      </c>
      <c r="E170" s="30"/>
      <c r="F170" s="30"/>
      <c r="G170" s="30" t="str">
        <f>IF(H170=0,"",VLOOKUP(H170,'Données salariés'!B$6:G178,3,TRUE))</f>
        <v/>
      </c>
      <c r="H170" s="30"/>
      <c r="I170" s="30" t="str">
        <f>IF(H170=0,"",VLOOKUP(H170,'Données salariés'!B$6:G178,4,TRUE))</f>
        <v/>
      </c>
      <c r="J170" s="30" t="str">
        <f>IF(H170=0,"",VLOOKUP(H170,'Données salariés'!B$6:G178,6,TRUE))</f>
        <v/>
      </c>
      <c r="K170" s="30" t="str">
        <f>IF(H170=0,"",IF(SUMPRODUCT(($H$15:$H169=$H170)*($I$15:$I169=$I170)*($Y$15:$Y169=$Y170) )=0,"Unique","Doublon"))</f>
        <v/>
      </c>
      <c r="L170" s="30"/>
      <c r="M170" s="30"/>
      <c r="N170" s="30" t="str">
        <f>IF(H170=0,"",IF(VLOOKUP(H170,'Données salariés'!B$6:H$300,7,TRUE)="Cadres forfait jours",1,""))</f>
        <v/>
      </c>
      <c r="O170" s="30" t="str">
        <f>IF(H170=0,"",IF(VLOOKUP(H170,'Données salariés'!B$6:H$300,7,TRUE)="ETAM",1,""))</f>
        <v/>
      </c>
      <c r="P170" s="30" t="str">
        <f>IF(H170=0,"",IF(VLOOKUP(H170,'Données salariés'!B$6:H$300,7,TRUE)="Ouvriers",1,""))</f>
        <v/>
      </c>
      <c r="Q170" s="30"/>
      <c r="R170" s="30"/>
      <c r="S170" s="30">
        <f t="shared" si="5"/>
        <v>0</v>
      </c>
      <c r="T170" s="30"/>
      <c r="U170" s="30"/>
      <c r="V170" s="30"/>
      <c r="W170" s="30"/>
      <c r="X170" s="30">
        <f t="shared" si="6"/>
        <v>0</v>
      </c>
      <c r="Y170" s="66"/>
      <c r="Z170" s="66"/>
      <c r="AA170" s="66"/>
      <c r="AB170" s="66"/>
      <c r="AC170" s="66"/>
      <c r="AD170" s="30"/>
    </row>
    <row r="171" spans="2:30" x14ac:dyDescent="0.3">
      <c r="B171" s="30"/>
      <c r="C171" s="30"/>
      <c r="D171" s="30" t="str">
        <f>IF(C171=0,"",VLOOKUP(C171,'Données Formation'!B$6:E262,4,FALSE))</f>
        <v/>
      </c>
      <c r="E171" s="30"/>
      <c r="F171" s="30"/>
      <c r="G171" s="30" t="str">
        <f>IF(H171=0,"",VLOOKUP(H171,'Données salariés'!B$6:G179,3,TRUE))</f>
        <v/>
      </c>
      <c r="H171" s="30"/>
      <c r="I171" s="30" t="str">
        <f>IF(H171=0,"",VLOOKUP(H171,'Données salariés'!B$6:G179,4,TRUE))</f>
        <v/>
      </c>
      <c r="J171" s="30" t="str">
        <f>IF(H171=0,"",VLOOKUP(H171,'Données salariés'!B$6:G179,6,TRUE))</f>
        <v/>
      </c>
      <c r="K171" s="30" t="str">
        <f>IF(H171=0,"",IF(SUMPRODUCT(($H$15:$H170=$H171)*($I$15:$I170=$I171)*($Y$15:$Y170=$Y171) )=0,"Unique","Doublon"))</f>
        <v/>
      </c>
      <c r="L171" s="30"/>
      <c r="M171" s="30"/>
      <c r="N171" s="30" t="str">
        <f>IF(H171=0,"",IF(VLOOKUP(H171,'Données salariés'!B$6:H$300,7,TRUE)="Cadres forfait jours",1,""))</f>
        <v/>
      </c>
      <c r="O171" s="30" t="str">
        <f>IF(H171=0,"",IF(VLOOKUP(H171,'Données salariés'!B$6:H$300,7,TRUE)="ETAM",1,""))</f>
        <v/>
      </c>
      <c r="P171" s="30" t="str">
        <f>IF(H171=0,"",IF(VLOOKUP(H171,'Données salariés'!B$6:H$300,7,TRUE)="Ouvriers",1,""))</f>
        <v/>
      </c>
      <c r="Q171" s="30"/>
      <c r="R171" s="30"/>
      <c r="S171" s="30">
        <f t="shared" si="5"/>
        <v>0</v>
      </c>
      <c r="T171" s="30"/>
      <c r="U171" s="30"/>
      <c r="V171" s="30"/>
      <c r="W171" s="30"/>
      <c r="X171" s="30">
        <f t="shared" si="6"/>
        <v>0</v>
      </c>
      <c r="Y171" s="66"/>
      <c r="Z171" s="66"/>
      <c r="AA171" s="66"/>
      <c r="AB171" s="66"/>
      <c r="AC171" s="66"/>
      <c r="AD171" s="30"/>
    </row>
    <row r="172" spans="2:30" x14ac:dyDescent="0.3">
      <c r="B172" s="30"/>
      <c r="C172" s="30"/>
      <c r="D172" s="30" t="str">
        <f>IF(C172=0,"",VLOOKUP(C172,'Données Formation'!B$6:E263,4,FALSE))</f>
        <v/>
      </c>
      <c r="E172" s="30"/>
      <c r="F172" s="30"/>
      <c r="G172" s="30" t="str">
        <f>IF(H172=0,"",VLOOKUP(H172,'Données salariés'!B$6:G180,3,TRUE))</f>
        <v/>
      </c>
      <c r="H172" s="30"/>
      <c r="I172" s="30" t="str">
        <f>IF(H172=0,"",VLOOKUP(H172,'Données salariés'!B$6:G180,4,TRUE))</f>
        <v/>
      </c>
      <c r="J172" s="30" t="str">
        <f>IF(H172=0,"",VLOOKUP(H172,'Données salariés'!B$6:G180,6,TRUE))</f>
        <v/>
      </c>
      <c r="K172" s="30" t="str">
        <f>IF(H172=0,"",IF(SUMPRODUCT(($H$15:$H171=$H172)*($I$15:$I171=$I172)*($Y$15:$Y171=$Y172) )=0,"Unique","Doublon"))</f>
        <v/>
      </c>
      <c r="L172" s="30"/>
      <c r="M172" s="30"/>
      <c r="N172" s="30" t="str">
        <f>IF(H172=0,"",IF(VLOOKUP(H172,'Données salariés'!B$6:H$300,7,TRUE)="Cadres forfait jours",1,""))</f>
        <v/>
      </c>
      <c r="O172" s="30" t="str">
        <f>IF(H172=0,"",IF(VLOOKUP(H172,'Données salariés'!B$6:H$300,7,TRUE)="ETAM",1,""))</f>
        <v/>
      </c>
      <c r="P172" s="30" t="str">
        <f>IF(H172=0,"",IF(VLOOKUP(H172,'Données salariés'!B$6:H$300,7,TRUE)="Ouvriers",1,""))</f>
        <v/>
      </c>
      <c r="Q172" s="30"/>
      <c r="R172" s="30"/>
      <c r="S172" s="30">
        <f t="shared" si="5"/>
        <v>0</v>
      </c>
      <c r="T172" s="30"/>
      <c r="U172" s="30"/>
      <c r="V172" s="30"/>
      <c r="W172" s="30"/>
      <c r="X172" s="30">
        <f t="shared" si="6"/>
        <v>0</v>
      </c>
      <c r="Y172" s="66"/>
      <c r="Z172" s="66"/>
      <c r="AA172" s="66"/>
      <c r="AB172" s="66"/>
      <c r="AC172" s="66"/>
      <c r="AD172" s="30"/>
    </row>
    <row r="173" spans="2:30" x14ac:dyDescent="0.3">
      <c r="B173" s="30"/>
      <c r="C173" s="30"/>
      <c r="D173" s="30" t="str">
        <f>IF(C173=0,"",VLOOKUP(C173,'Données Formation'!B$6:E264,4,FALSE))</f>
        <v/>
      </c>
      <c r="E173" s="30"/>
      <c r="F173" s="30"/>
      <c r="G173" s="30" t="str">
        <f>IF(H173=0,"",VLOOKUP(H173,'Données salariés'!B$6:G181,3,TRUE))</f>
        <v/>
      </c>
      <c r="H173" s="30"/>
      <c r="I173" s="30" t="str">
        <f>IF(H173=0,"",VLOOKUP(H173,'Données salariés'!B$6:G181,4,TRUE))</f>
        <v/>
      </c>
      <c r="J173" s="30" t="str">
        <f>IF(H173=0,"",VLOOKUP(H173,'Données salariés'!B$6:G181,6,TRUE))</f>
        <v/>
      </c>
      <c r="K173" s="30" t="str">
        <f>IF(H173=0,"",IF(SUMPRODUCT(($H$15:$H172=$H173)*($I$15:$I172=$I173)*($Y$15:$Y172=$Y173) )=0,"Unique","Doublon"))</f>
        <v/>
      </c>
      <c r="L173" s="30"/>
      <c r="M173" s="30"/>
      <c r="N173" s="30" t="str">
        <f>IF(H173=0,"",IF(VLOOKUP(H173,'Données salariés'!B$6:H$300,7,TRUE)="Cadres forfait jours",1,""))</f>
        <v/>
      </c>
      <c r="O173" s="30" t="str">
        <f>IF(H173=0,"",IF(VLOOKUP(H173,'Données salariés'!B$6:H$300,7,TRUE)="ETAM",1,""))</f>
        <v/>
      </c>
      <c r="P173" s="30" t="str">
        <f>IF(H173=0,"",IF(VLOOKUP(H173,'Données salariés'!B$6:H$300,7,TRUE)="Ouvriers",1,""))</f>
        <v/>
      </c>
      <c r="Q173" s="30"/>
      <c r="R173" s="30"/>
      <c r="S173" s="30">
        <f t="shared" si="5"/>
        <v>0</v>
      </c>
      <c r="T173" s="30"/>
      <c r="U173" s="30"/>
      <c r="V173" s="30"/>
      <c r="W173" s="30"/>
      <c r="X173" s="30">
        <f t="shared" si="6"/>
        <v>0</v>
      </c>
      <c r="Y173" s="66"/>
      <c r="Z173" s="66"/>
      <c r="AA173" s="66"/>
      <c r="AB173" s="66"/>
      <c r="AC173" s="66"/>
      <c r="AD173" s="30"/>
    </row>
    <row r="174" spans="2:30" x14ac:dyDescent="0.3">
      <c r="B174" s="30"/>
      <c r="C174" s="30"/>
      <c r="D174" s="30" t="str">
        <f>IF(C174=0,"",VLOOKUP(C174,'Données Formation'!B$6:E265,4,FALSE))</f>
        <v/>
      </c>
      <c r="E174" s="30"/>
      <c r="F174" s="30"/>
      <c r="G174" s="30" t="str">
        <f>IF(H174=0,"",VLOOKUP(H174,'Données salariés'!B$6:G182,3,TRUE))</f>
        <v/>
      </c>
      <c r="H174" s="30"/>
      <c r="I174" s="30" t="str">
        <f>IF(H174=0,"",VLOOKUP(H174,'Données salariés'!B$6:G182,4,TRUE))</f>
        <v/>
      </c>
      <c r="J174" s="30" t="str">
        <f>IF(H174=0,"",VLOOKUP(H174,'Données salariés'!B$6:G182,6,TRUE))</f>
        <v/>
      </c>
      <c r="K174" s="30" t="str">
        <f>IF(H174=0,"",IF(SUMPRODUCT(($H$15:$H173=$H174)*($I$15:$I173=$I174)*($Y$15:$Y173=$Y174) )=0,"Unique","Doublon"))</f>
        <v/>
      </c>
      <c r="L174" s="30"/>
      <c r="M174" s="30"/>
      <c r="N174" s="30" t="str">
        <f>IF(H174=0,"",IF(VLOOKUP(H174,'Données salariés'!B$6:H$300,7,TRUE)="Cadres forfait jours",1,""))</f>
        <v/>
      </c>
      <c r="O174" s="30" t="str">
        <f>IF(H174=0,"",IF(VLOOKUP(H174,'Données salariés'!B$6:H$300,7,TRUE)="ETAM",1,""))</f>
        <v/>
      </c>
      <c r="P174" s="30" t="str">
        <f>IF(H174=0,"",IF(VLOOKUP(H174,'Données salariés'!B$6:H$300,7,TRUE)="Ouvriers",1,""))</f>
        <v/>
      </c>
      <c r="Q174" s="30"/>
      <c r="R174" s="30"/>
      <c r="S174" s="30">
        <f t="shared" si="5"/>
        <v>0</v>
      </c>
      <c r="T174" s="30"/>
      <c r="U174" s="30"/>
      <c r="V174" s="30"/>
      <c r="W174" s="30"/>
      <c r="X174" s="30">
        <f t="shared" si="6"/>
        <v>0</v>
      </c>
      <c r="Y174" s="66"/>
      <c r="Z174" s="66"/>
      <c r="AA174" s="66"/>
      <c r="AB174" s="66"/>
      <c r="AC174" s="66"/>
      <c r="AD174" s="30"/>
    </row>
    <row r="175" spans="2:30" x14ac:dyDescent="0.3">
      <c r="B175" s="30"/>
      <c r="C175" s="30"/>
      <c r="D175" s="30" t="str">
        <f>IF(C175=0,"",VLOOKUP(C175,'Données Formation'!B$6:E266,4,FALSE))</f>
        <v/>
      </c>
      <c r="E175" s="30"/>
      <c r="F175" s="30"/>
      <c r="G175" s="30" t="str">
        <f>IF(H175=0,"",VLOOKUP(H175,'Données salariés'!B$6:G183,3,TRUE))</f>
        <v/>
      </c>
      <c r="H175" s="30"/>
      <c r="I175" s="30" t="str">
        <f>IF(H175=0,"",VLOOKUP(H175,'Données salariés'!B$6:G183,4,TRUE))</f>
        <v/>
      </c>
      <c r="J175" s="30" t="str">
        <f>IF(H175=0,"",VLOOKUP(H175,'Données salariés'!B$6:G183,6,TRUE))</f>
        <v/>
      </c>
      <c r="K175" s="30" t="str">
        <f>IF(H175=0,"",IF(SUMPRODUCT(($H$15:$H174=$H175)*($I$15:$I174=$I175)*($Y$15:$Y174=$Y175) )=0,"Unique","Doublon"))</f>
        <v/>
      </c>
      <c r="L175" s="30"/>
      <c r="M175" s="30"/>
      <c r="N175" s="30" t="str">
        <f>IF(H175=0,"",IF(VLOOKUP(H175,'Données salariés'!B$6:H$300,7,TRUE)="Cadres forfait jours",1,""))</f>
        <v/>
      </c>
      <c r="O175" s="30" t="str">
        <f>IF(H175=0,"",IF(VLOOKUP(H175,'Données salariés'!B$6:H$300,7,TRUE)="ETAM",1,""))</f>
        <v/>
      </c>
      <c r="P175" s="30" t="str">
        <f>IF(H175=0,"",IF(VLOOKUP(H175,'Données salariés'!B$6:H$300,7,TRUE)="Ouvriers",1,""))</f>
        <v/>
      </c>
      <c r="Q175" s="30"/>
      <c r="R175" s="30"/>
      <c r="S175" s="30">
        <f t="shared" si="5"/>
        <v>0</v>
      </c>
      <c r="T175" s="30"/>
      <c r="U175" s="30"/>
      <c r="V175" s="30"/>
      <c r="W175" s="30"/>
      <c r="X175" s="30">
        <f t="shared" si="6"/>
        <v>0</v>
      </c>
      <c r="Y175" s="66"/>
      <c r="Z175" s="66"/>
      <c r="AA175" s="66"/>
      <c r="AB175" s="66"/>
      <c r="AC175" s="66"/>
      <c r="AD175" s="30"/>
    </row>
    <row r="176" spans="2:30" x14ac:dyDescent="0.3">
      <c r="B176" s="30"/>
      <c r="C176" s="30"/>
      <c r="D176" s="30" t="str">
        <f>IF(C176=0,"",VLOOKUP(C176,'Données Formation'!B$6:E267,4,FALSE))</f>
        <v/>
      </c>
      <c r="E176" s="30"/>
      <c r="F176" s="30"/>
      <c r="G176" s="30" t="str">
        <f>IF(H176=0,"",VLOOKUP(H176,'Données salariés'!B$6:G184,3,TRUE))</f>
        <v/>
      </c>
      <c r="H176" s="30"/>
      <c r="I176" s="30" t="str">
        <f>IF(H176=0,"",VLOOKUP(H176,'Données salariés'!B$6:G184,4,TRUE))</f>
        <v/>
      </c>
      <c r="J176" s="30" t="str">
        <f>IF(H176=0,"",VLOOKUP(H176,'Données salariés'!B$6:G184,6,TRUE))</f>
        <v/>
      </c>
      <c r="K176" s="30" t="str">
        <f>IF(H176=0,"",IF(SUMPRODUCT(($H$15:$H175=$H176)*($I$15:$I175=$I176)*($Y$15:$Y175=$Y176) )=0,"Unique","Doublon"))</f>
        <v/>
      </c>
      <c r="L176" s="30"/>
      <c r="M176" s="30"/>
      <c r="N176" s="30" t="str">
        <f>IF(H176=0,"",IF(VLOOKUP(H176,'Données salariés'!B$6:H$300,7,TRUE)="Cadres forfait jours",1,""))</f>
        <v/>
      </c>
      <c r="O176" s="30" t="str">
        <f>IF(H176=0,"",IF(VLOOKUP(H176,'Données salariés'!B$6:H$300,7,TRUE)="ETAM",1,""))</f>
        <v/>
      </c>
      <c r="P176" s="30" t="str">
        <f>IF(H176=0,"",IF(VLOOKUP(H176,'Données salariés'!B$6:H$300,7,TRUE)="Ouvriers",1,""))</f>
        <v/>
      </c>
      <c r="Q176" s="30"/>
      <c r="R176" s="30"/>
      <c r="S176" s="30">
        <f t="shared" si="5"/>
        <v>0</v>
      </c>
      <c r="T176" s="30"/>
      <c r="U176" s="30"/>
      <c r="V176" s="30"/>
      <c r="W176" s="30"/>
      <c r="X176" s="30">
        <f t="shared" si="6"/>
        <v>0</v>
      </c>
      <c r="Y176" s="66"/>
      <c r="Z176" s="66"/>
      <c r="AA176" s="66"/>
      <c r="AB176" s="66"/>
      <c r="AC176" s="66"/>
      <c r="AD176" s="30"/>
    </row>
    <row r="177" spans="2:30" x14ac:dyDescent="0.3">
      <c r="B177" s="30"/>
      <c r="C177" s="30"/>
      <c r="D177" s="30" t="str">
        <f>IF(C177=0,"",VLOOKUP(C177,'Données Formation'!B$6:E268,4,FALSE))</f>
        <v/>
      </c>
      <c r="E177" s="30"/>
      <c r="F177" s="30"/>
      <c r="G177" s="30" t="str">
        <f>IF(H177=0,"",VLOOKUP(H177,'Données salariés'!B$6:G185,3,TRUE))</f>
        <v/>
      </c>
      <c r="H177" s="30"/>
      <c r="I177" s="30" t="str">
        <f>IF(H177=0,"",VLOOKUP(H177,'Données salariés'!B$6:G185,4,TRUE))</f>
        <v/>
      </c>
      <c r="J177" s="30" t="str">
        <f>IF(H177=0,"",VLOOKUP(H177,'Données salariés'!B$6:G185,6,TRUE))</f>
        <v/>
      </c>
      <c r="K177" s="30" t="str">
        <f>IF(H177=0,"",IF(SUMPRODUCT(($H$15:$H176=$H177)*($I$15:$I176=$I177)*($Y$15:$Y176=$Y177) )=0,"Unique","Doublon"))</f>
        <v/>
      </c>
      <c r="L177" s="30"/>
      <c r="M177" s="30"/>
      <c r="N177" s="30" t="str">
        <f>IF(H177=0,"",IF(VLOOKUP(H177,'Données salariés'!B$6:H$300,7,TRUE)="Cadres forfait jours",1,""))</f>
        <v/>
      </c>
      <c r="O177" s="30" t="str">
        <f>IF(H177=0,"",IF(VLOOKUP(H177,'Données salariés'!B$6:H$300,7,TRUE)="ETAM",1,""))</f>
        <v/>
      </c>
      <c r="P177" s="30" t="str">
        <f>IF(H177=0,"",IF(VLOOKUP(H177,'Données salariés'!B$6:H$300,7,TRUE)="Ouvriers",1,""))</f>
        <v/>
      </c>
      <c r="Q177" s="30"/>
      <c r="R177" s="30"/>
      <c r="S177" s="30">
        <f t="shared" si="5"/>
        <v>0</v>
      </c>
      <c r="T177" s="30"/>
      <c r="U177" s="30"/>
      <c r="V177" s="30"/>
      <c r="W177" s="30"/>
      <c r="X177" s="30">
        <f t="shared" si="6"/>
        <v>0</v>
      </c>
      <c r="Y177" s="66"/>
      <c r="Z177" s="66"/>
      <c r="AA177" s="66"/>
      <c r="AB177" s="66"/>
      <c r="AC177" s="66"/>
      <c r="AD177" s="30"/>
    </row>
    <row r="178" spans="2:30" x14ac:dyDescent="0.3">
      <c r="B178" s="30"/>
      <c r="C178" s="30"/>
      <c r="D178" s="30" t="str">
        <f>IF(C178=0,"",VLOOKUP(C178,'Données Formation'!B$6:E269,4,FALSE))</f>
        <v/>
      </c>
      <c r="E178" s="30"/>
      <c r="F178" s="30"/>
      <c r="G178" s="30" t="str">
        <f>IF(H178=0,"",VLOOKUP(H178,'Données salariés'!B$6:G186,3,TRUE))</f>
        <v/>
      </c>
      <c r="H178" s="30"/>
      <c r="I178" s="30" t="str">
        <f>IF(H178=0,"",VLOOKUP(H178,'Données salariés'!B$6:G186,4,TRUE))</f>
        <v/>
      </c>
      <c r="J178" s="30" t="str">
        <f>IF(H178=0,"",VLOOKUP(H178,'Données salariés'!B$6:G186,6,TRUE))</f>
        <v/>
      </c>
      <c r="K178" s="30" t="str">
        <f>IF(H178=0,"",IF(SUMPRODUCT(($H$15:$H177=$H178)*($I$15:$I177=$I178)*($Y$15:$Y177=$Y178) )=0,"Unique","Doublon"))</f>
        <v/>
      </c>
      <c r="L178" s="30"/>
      <c r="M178" s="30"/>
      <c r="N178" s="30" t="str">
        <f>IF(H178=0,"",IF(VLOOKUP(H178,'Données salariés'!B$6:H$300,7,TRUE)="Cadres forfait jours",1,""))</f>
        <v/>
      </c>
      <c r="O178" s="30" t="str">
        <f>IF(H178=0,"",IF(VLOOKUP(H178,'Données salariés'!B$6:H$300,7,TRUE)="ETAM",1,""))</f>
        <v/>
      </c>
      <c r="P178" s="30" t="str">
        <f>IF(H178=0,"",IF(VLOOKUP(H178,'Données salariés'!B$6:H$300,7,TRUE)="Ouvriers",1,""))</f>
        <v/>
      </c>
      <c r="Q178" s="30"/>
      <c r="R178" s="30"/>
      <c r="S178" s="30">
        <f t="shared" si="5"/>
        <v>0</v>
      </c>
      <c r="T178" s="30"/>
      <c r="U178" s="30"/>
      <c r="V178" s="30"/>
      <c r="W178" s="30"/>
      <c r="X178" s="30">
        <f t="shared" si="6"/>
        <v>0</v>
      </c>
      <c r="Y178" s="66"/>
      <c r="Z178" s="66"/>
      <c r="AA178" s="66"/>
      <c r="AB178" s="66"/>
      <c r="AC178" s="66"/>
      <c r="AD178" s="30"/>
    </row>
    <row r="179" spans="2:30" x14ac:dyDescent="0.3">
      <c r="B179" s="30"/>
      <c r="C179" s="30"/>
      <c r="D179" s="30" t="str">
        <f>IF(C179=0,"",VLOOKUP(C179,'Données Formation'!B$6:E270,4,FALSE))</f>
        <v/>
      </c>
      <c r="E179" s="30"/>
      <c r="F179" s="30"/>
      <c r="G179" s="30" t="str">
        <f>IF(H179=0,"",VLOOKUP(H179,'Données salariés'!B$6:G187,3,TRUE))</f>
        <v/>
      </c>
      <c r="H179" s="30"/>
      <c r="I179" s="30" t="str">
        <f>IF(H179=0,"",VLOOKUP(H179,'Données salariés'!B$6:G187,4,TRUE))</f>
        <v/>
      </c>
      <c r="J179" s="30" t="str">
        <f>IF(H179=0,"",VLOOKUP(H179,'Données salariés'!B$6:G187,6,TRUE))</f>
        <v/>
      </c>
      <c r="K179" s="30" t="str">
        <f>IF(H179=0,"",IF(SUMPRODUCT(($H$15:$H178=$H179)*($I$15:$I178=$I179)*($Y$15:$Y178=$Y179) )=0,"Unique","Doublon"))</f>
        <v/>
      </c>
      <c r="L179" s="30"/>
      <c r="M179" s="30"/>
      <c r="N179" s="30" t="str">
        <f>IF(H179=0,"",IF(VLOOKUP(H179,'Données salariés'!B$6:H$300,7,TRUE)="Cadres forfait jours",1,""))</f>
        <v/>
      </c>
      <c r="O179" s="30" t="str">
        <f>IF(H179=0,"",IF(VLOOKUP(H179,'Données salariés'!B$6:H$300,7,TRUE)="ETAM",1,""))</f>
        <v/>
      </c>
      <c r="P179" s="30" t="str">
        <f>IF(H179=0,"",IF(VLOOKUP(H179,'Données salariés'!B$6:H$300,7,TRUE)="Ouvriers",1,""))</f>
        <v/>
      </c>
      <c r="Q179" s="30"/>
      <c r="R179" s="30"/>
      <c r="S179" s="30">
        <f t="shared" si="5"/>
        <v>0</v>
      </c>
      <c r="T179" s="30"/>
      <c r="U179" s="30"/>
      <c r="V179" s="30"/>
      <c r="W179" s="30"/>
      <c r="X179" s="30">
        <f t="shared" si="6"/>
        <v>0</v>
      </c>
      <c r="Y179" s="66"/>
      <c r="Z179" s="66"/>
      <c r="AA179" s="66"/>
      <c r="AB179" s="66"/>
      <c r="AC179" s="66"/>
      <c r="AD179" s="30"/>
    </row>
    <row r="180" spans="2:30" x14ac:dyDescent="0.3">
      <c r="B180" s="30"/>
      <c r="C180" s="30"/>
      <c r="D180" s="30" t="str">
        <f>IF(C180=0,"",VLOOKUP(C180,'Données Formation'!B$6:E271,4,FALSE))</f>
        <v/>
      </c>
      <c r="E180" s="30"/>
      <c r="F180" s="30"/>
      <c r="G180" s="30" t="str">
        <f>IF(H180=0,"",VLOOKUP(H180,'Données salariés'!B$6:G188,3,TRUE))</f>
        <v/>
      </c>
      <c r="H180" s="30"/>
      <c r="I180" s="30" t="str">
        <f>IF(H180=0,"",VLOOKUP(H180,'Données salariés'!B$6:G188,4,TRUE))</f>
        <v/>
      </c>
      <c r="J180" s="30" t="str">
        <f>IF(H180=0,"",VLOOKUP(H180,'Données salariés'!B$6:G188,6,TRUE))</f>
        <v/>
      </c>
      <c r="K180" s="30" t="str">
        <f>IF(H180=0,"",IF(SUMPRODUCT(($H$15:$H179=$H180)*($I$15:$I179=$I180)*($Y$15:$Y179=$Y180) )=0,"Unique","Doublon"))</f>
        <v/>
      </c>
      <c r="L180" s="30"/>
      <c r="M180" s="30"/>
      <c r="N180" s="30" t="str">
        <f>IF(H180=0,"",IF(VLOOKUP(H180,'Données salariés'!B$6:H$300,7,TRUE)="Cadres forfait jours",1,""))</f>
        <v/>
      </c>
      <c r="O180" s="30" t="str">
        <f>IF(H180=0,"",IF(VLOOKUP(H180,'Données salariés'!B$6:H$300,7,TRUE)="ETAM",1,""))</f>
        <v/>
      </c>
      <c r="P180" s="30" t="str">
        <f>IF(H180=0,"",IF(VLOOKUP(H180,'Données salariés'!B$6:H$300,7,TRUE)="Ouvriers",1,""))</f>
        <v/>
      </c>
      <c r="Q180" s="30"/>
      <c r="R180" s="30"/>
      <c r="S180" s="30">
        <f t="shared" si="5"/>
        <v>0</v>
      </c>
      <c r="T180" s="30"/>
      <c r="U180" s="30"/>
      <c r="V180" s="30"/>
      <c r="W180" s="30"/>
      <c r="X180" s="30">
        <f t="shared" si="6"/>
        <v>0</v>
      </c>
      <c r="Y180" s="66"/>
      <c r="Z180" s="66"/>
      <c r="AA180" s="66"/>
      <c r="AB180" s="66"/>
      <c r="AC180" s="66"/>
      <c r="AD180" s="30"/>
    </row>
    <row r="181" spans="2:30" x14ac:dyDescent="0.3">
      <c r="B181" s="30"/>
      <c r="C181" s="30"/>
      <c r="D181" s="30" t="str">
        <f>IF(C181=0,"",VLOOKUP(C181,'Données Formation'!B$6:E272,4,FALSE))</f>
        <v/>
      </c>
      <c r="E181" s="30"/>
      <c r="F181" s="30"/>
      <c r="G181" s="30" t="str">
        <f>IF(H181=0,"",VLOOKUP(H181,'Données salariés'!B$6:G189,3,TRUE))</f>
        <v/>
      </c>
      <c r="H181" s="30"/>
      <c r="I181" s="30" t="str">
        <f>IF(H181=0,"",VLOOKUP(H181,'Données salariés'!B$6:G189,4,TRUE))</f>
        <v/>
      </c>
      <c r="J181" s="30" t="str">
        <f>IF(H181=0,"",VLOOKUP(H181,'Données salariés'!B$6:G189,6,TRUE))</f>
        <v/>
      </c>
      <c r="K181" s="30" t="str">
        <f>IF(H181=0,"",IF(SUMPRODUCT(($H$15:$H180=$H181)*($I$15:$I180=$I181)*($Y$15:$Y180=$Y181) )=0,"Unique","Doublon"))</f>
        <v/>
      </c>
      <c r="L181" s="30"/>
      <c r="M181" s="30"/>
      <c r="N181" s="30" t="str">
        <f>IF(H181=0,"",IF(VLOOKUP(H181,'Données salariés'!B$6:H$300,7,TRUE)="Cadres forfait jours",1,""))</f>
        <v/>
      </c>
      <c r="O181" s="30" t="str">
        <f>IF(H181=0,"",IF(VLOOKUP(H181,'Données salariés'!B$6:H$300,7,TRUE)="ETAM",1,""))</f>
        <v/>
      </c>
      <c r="P181" s="30" t="str">
        <f>IF(H181=0,"",IF(VLOOKUP(H181,'Données salariés'!B$6:H$300,7,TRUE)="Ouvriers",1,""))</f>
        <v/>
      </c>
      <c r="Q181" s="30"/>
      <c r="R181" s="30"/>
      <c r="S181" s="30">
        <f t="shared" si="5"/>
        <v>0</v>
      </c>
      <c r="T181" s="30"/>
      <c r="U181" s="30"/>
      <c r="V181" s="30"/>
      <c r="W181" s="30"/>
      <c r="X181" s="30">
        <f t="shared" si="6"/>
        <v>0</v>
      </c>
      <c r="Y181" s="66"/>
      <c r="Z181" s="66"/>
      <c r="AA181" s="66"/>
      <c r="AB181" s="66"/>
      <c r="AC181" s="66"/>
      <c r="AD181" s="30"/>
    </row>
    <row r="182" spans="2:30" x14ac:dyDescent="0.3">
      <c r="B182" s="30"/>
      <c r="C182" s="30"/>
      <c r="D182" s="30" t="str">
        <f>IF(C182=0,"",VLOOKUP(C182,'Données Formation'!B$6:E273,4,FALSE))</f>
        <v/>
      </c>
      <c r="E182" s="30"/>
      <c r="F182" s="30"/>
      <c r="G182" s="30" t="str">
        <f>IF(H182=0,"",VLOOKUP(H182,'Données salariés'!B$6:G190,3,TRUE))</f>
        <v/>
      </c>
      <c r="H182" s="30"/>
      <c r="I182" s="30" t="str">
        <f>IF(H182=0,"",VLOOKUP(H182,'Données salariés'!B$6:G190,4,TRUE))</f>
        <v/>
      </c>
      <c r="J182" s="30" t="str">
        <f>IF(H182=0,"",VLOOKUP(H182,'Données salariés'!B$6:G190,6,TRUE))</f>
        <v/>
      </c>
      <c r="K182" s="30" t="str">
        <f>IF(H182=0,"",IF(SUMPRODUCT(($H$15:$H181=$H182)*($I$15:$I181=$I182)*($Y$15:$Y181=$Y182) )=0,"Unique","Doublon"))</f>
        <v/>
      </c>
      <c r="L182" s="30"/>
      <c r="M182" s="30"/>
      <c r="N182" s="30" t="str">
        <f>IF(H182=0,"",IF(VLOOKUP(H182,'Données salariés'!B$6:H$300,7,TRUE)="Cadres forfait jours",1,""))</f>
        <v/>
      </c>
      <c r="O182" s="30" t="str">
        <f>IF(H182=0,"",IF(VLOOKUP(H182,'Données salariés'!B$6:H$300,7,TRUE)="ETAM",1,""))</f>
        <v/>
      </c>
      <c r="P182" s="30" t="str">
        <f>IF(H182=0,"",IF(VLOOKUP(H182,'Données salariés'!B$6:H$300,7,TRUE)="Ouvriers",1,""))</f>
        <v/>
      </c>
      <c r="Q182" s="30"/>
      <c r="R182" s="30"/>
      <c r="S182" s="30">
        <f t="shared" si="5"/>
        <v>0</v>
      </c>
      <c r="T182" s="30"/>
      <c r="U182" s="30"/>
      <c r="V182" s="30"/>
      <c r="W182" s="30"/>
      <c r="X182" s="30">
        <f t="shared" si="6"/>
        <v>0</v>
      </c>
      <c r="Y182" s="66"/>
      <c r="Z182" s="66"/>
      <c r="AA182" s="66"/>
      <c r="AB182" s="66"/>
      <c r="AC182" s="66"/>
      <c r="AD182" s="30"/>
    </row>
    <row r="183" spans="2:30" x14ac:dyDescent="0.3">
      <c r="B183" s="30"/>
      <c r="C183" s="30"/>
      <c r="D183" s="30" t="str">
        <f>IF(C183=0,"",VLOOKUP(C183,'Données Formation'!B$6:E274,4,FALSE))</f>
        <v/>
      </c>
      <c r="E183" s="30"/>
      <c r="F183" s="30"/>
      <c r="G183" s="30" t="str">
        <f>IF(H183=0,"",VLOOKUP(H183,'Données salariés'!B$6:G191,3,TRUE))</f>
        <v/>
      </c>
      <c r="H183" s="30"/>
      <c r="I183" s="30" t="str">
        <f>IF(H183=0,"",VLOOKUP(H183,'Données salariés'!B$6:G191,4,TRUE))</f>
        <v/>
      </c>
      <c r="J183" s="30" t="str">
        <f>IF(H183=0,"",VLOOKUP(H183,'Données salariés'!B$6:G191,6,TRUE))</f>
        <v/>
      </c>
      <c r="K183" s="30" t="str">
        <f>IF(H183=0,"",IF(SUMPRODUCT(($H$15:$H182=$H183)*($I$15:$I182=$I183)*($Y$15:$Y182=$Y183) )=0,"Unique","Doublon"))</f>
        <v/>
      </c>
      <c r="L183" s="30"/>
      <c r="M183" s="30"/>
      <c r="N183" s="30" t="str">
        <f>IF(H183=0,"",IF(VLOOKUP(H183,'Données salariés'!B$6:H$300,7,TRUE)="Cadres forfait jours",1,""))</f>
        <v/>
      </c>
      <c r="O183" s="30" t="str">
        <f>IF(H183=0,"",IF(VLOOKUP(H183,'Données salariés'!B$6:H$300,7,TRUE)="ETAM",1,""))</f>
        <v/>
      </c>
      <c r="P183" s="30" t="str">
        <f>IF(H183=0,"",IF(VLOOKUP(H183,'Données salariés'!B$6:H$300,7,TRUE)="Ouvriers",1,""))</f>
        <v/>
      </c>
      <c r="Q183" s="30"/>
      <c r="R183" s="30"/>
      <c r="S183" s="30">
        <f t="shared" si="5"/>
        <v>0</v>
      </c>
      <c r="T183" s="30"/>
      <c r="U183" s="30"/>
      <c r="V183" s="30"/>
      <c r="W183" s="30"/>
      <c r="X183" s="30">
        <f t="shared" si="6"/>
        <v>0</v>
      </c>
      <c r="Y183" s="66"/>
      <c r="Z183" s="66"/>
      <c r="AA183" s="66"/>
      <c r="AB183" s="66"/>
      <c r="AC183" s="66"/>
      <c r="AD183" s="30"/>
    </row>
    <row r="184" spans="2:30" x14ac:dyDescent="0.3">
      <c r="B184" s="30"/>
      <c r="C184" s="30"/>
      <c r="D184" s="30" t="str">
        <f>IF(C184=0,"",VLOOKUP(C184,'Données Formation'!B$6:E275,4,FALSE))</f>
        <v/>
      </c>
      <c r="E184" s="30"/>
      <c r="F184" s="30"/>
      <c r="G184" s="30" t="str">
        <f>IF(H184=0,"",VLOOKUP(H184,'Données salariés'!B$6:G192,3,TRUE))</f>
        <v/>
      </c>
      <c r="H184" s="30"/>
      <c r="I184" s="30" t="str">
        <f>IF(H184=0,"",VLOOKUP(H184,'Données salariés'!B$6:G192,4,TRUE))</f>
        <v/>
      </c>
      <c r="J184" s="30" t="str">
        <f>IF(H184=0,"",VLOOKUP(H184,'Données salariés'!B$6:G192,6,TRUE))</f>
        <v/>
      </c>
      <c r="K184" s="30" t="str">
        <f>IF(H184=0,"",IF(SUMPRODUCT(($H$15:$H183=$H184)*($I$15:$I183=$I184)*($Y$15:$Y183=$Y184) )=0,"Unique","Doublon"))</f>
        <v/>
      </c>
      <c r="L184" s="30"/>
      <c r="M184" s="30"/>
      <c r="N184" s="30" t="str">
        <f>IF(H184=0,"",IF(VLOOKUP(H184,'Données salariés'!B$6:H$300,7,TRUE)="Cadres forfait jours",1,""))</f>
        <v/>
      </c>
      <c r="O184" s="30" t="str">
        <f>IF(H184=0,"",IF(VLOOKUP(H184,'Données salariés'!B$6:H$300,7,TRUE)="ETAM",1,""))</f>
        <v/>
      </c>
      <c r="P184" s="30" t="str">
        <f>IF(H184=0,"",IF(VLOOKUP(H184,'Données salariés'!B$6:H$300,7,TRUE)="Ouvriers",1,""))</f>
        <v/>
      </c>
      <c r="Q184" s="30"/>
      <c r="R184" s="30"/>
      <c r="S184" s="30">
        <f t="shared" si="5"/>
        <v>0</v>
      </c>
      <c r="T184" s="30"/>
      <c r="U184" s="30"/>
      <c r="V184" s="30"/>
      <c r="W184" s="30"/>
      <c r="X184" s="30">
        <f t="shared" si="6"/>
        <v>0</v>
      </c>
      <c r="Y184" s="66"/>
      <c r="Z184" s="66"/>
      <c r="AA184" s="66"/>
      <c r="AB184" s="66"/>
      <c r="AC184" s="66"/>
      <c r="AD184" s="30"/>
    </row>
    <row r="185" spans="2:30" x14ac:dyDescent="0.3">
      <c r="B185" s="30"/>
      <c r="C185" s="30"/>
      <c r="D185" s="30" t="str">
        <f>IF(C185=0,"",VLOOKUP(C185,'Données Formation'!B$6:E276,4,FALSE))</f>
        <v/>
      </c>
      <c r="E185" s="30"/>
      <c r="F185" s="30"/>
      <c r="G185" s="30" t="str">
        <f>IF(H185=0,"",VLOOKUP(H185,'Données salariés'!B$6:G193,3,TRUE))</f>
        <v/>
      </c>
      <c r="H185" s="30"/>
      <c r="I185" s="30" t="str">
        <f>IF(H185=0,"",VLOOKUP(H185,'Données salariés'!B$6:G193,4,TRUE))</f>
        <v/>
      </c>
      <c r="J185" s="30" t="str">
        <f>IF(H185=0,"",VLOOKUP(H185,'Données salariés'!B$6:G193,6,TRUE))</f>
        <v/>
      </c>
      <c r="K185" s="30" t="str">
        <f>IF(H185=0,"",IF(SUMPRODUCT(($H$15:$H184=$H185)*($I$15:$I184=$I185)*($Y$15:$Y184=$Y185) )=0,"Unique","Doublon"))</f>
        <v/>
      </c>
      <c r="L185" s="30"/>
      <c r="M185" s="30"/>
      <c r="N185" s="30" t="str">
        <f>IF(H185=0,"",IF(VLOOKUP(H185,'Données salariés'!B$6:H$300,7,TRUE)="Cadres forfait jours",1,""))</f>
        <v/>
      </c>
      <c r="O185" s="30" t="str">
        <f>IF(H185=0,"",IF(VLOOKUP(H185,'Données salariés'!B$6:H$300,7,TRUE)="ETAM",1,""))</f>
        <v/>
      </c>
      <c r="P185" s="30" t="str">
        <f>IF(H185=0,"",IF(VLOOKUP(H185,'Données salariés'!B$6:H$300,7,TRUE)="Ouvriers",1,""))</f>
        <v/>
      </c>
      <c r="Q185" s="30"/>
      <c r="R185" s="30"/>
      <c r="S185" s="30">
        <f t="shared" si="5"/>
        <v>0</v>
      </c>
      <c r="T185" s="30"/>
      <c r="U185" s="30"/>
      <c r="V185" s="30"/>
      <c r="W185" s="30"/>
      <c r="X185" s="30">
        <f t="shared" si="6"/>
        <v>0</v>
      </c>
      <c r="Y185" s="66"/>
      <c r="Z185" s="66"/>
      <c r="AA185" s="66"/>
      <c r="AB185" s="66"/>
      <c r="AC185" s="66"/>
      <c r="AD185" s="30"/>
    </row>
    <row r="186" spans="2:30" x14ac:dyDescent="0.3">
      <c r="B186" s="30"/>
      <c r="C186" s="30"/>
      <c r="D186" s="30" t="str">
        <f>IF(C186=0,"",VLOOKUP(C186,'Données Formation'!B$6:E277,4,FALSE))</f>
        <v/>
      </c>
      <c r="E186" s="30"/>
      <c r="F186" s="30"/>
      <c r="G186" s="30" t="str">
        <f>IF(H186=0,"",VLOOKUP(H186,'Données salariés'!B$6:G194,3,TRUE))</f>
        <v/>
      </c>
      <c r="H186" s="30"/>
      <c r="I186" s="30" t="str">
        <f>IF(H186=0,"",VLOOKUP(H186,'Données salariés'!B$6:G194,4,TRUE))</f>
        <v/>
      </c>
      <c r="J186" s="30" t="str">
        <f>IF(H186=0,"",VLOOKUP(H186,'Données salariés'!B$6:G194,6,TRUE))</f>
        <v/>
      </c>
      <c r="K186" s="30" t="str">
        <f>IF(H186=0,"",IF(SUMPRODUCT(($H$15:$H185=$H186)*($I$15:$I185=$I186)*($Y$15:$Y185=$Y186) )=0,"Unique","Doublon"))</f>
        <v/>
      </c>
      <c r="L186" s="30"/>
      <c r="M186" s="30"/>
      <c r="N186" s="30" t="str">
        <f>IF(H186=0,"",IF(VLOOKUP(H186,'Données salariés'!B$6:H$300,7,TRUE)="Cadres forfait jours",1,""))</f>
        <v/>
      </c>
      <c r="O186" s="30" t="str">
        <f>IF(H186=0,"",IF(VLOOKUP(H186,'Données salariés'!B$6:H$300,7,TRUE)="ETAM",1,""))</f>
        <v/>
      </c>
      <c r="P186" s="30" t="str">
        <f>IF(H186=0,"",IF(VLOOKUP(H186,'Données salariés'!B$6:H$300,7,TRUE)="Ouvriers",1,""))</f>
        <v/>
      </c>
      <c r="Q186" s="30"/>
      <c r="R186" s="30"/>
      <c r="S186" s="30">
        <f t="shared" si="5"/>
        <v>0</v>
      </c>
      <c r="T186" s="30"/>
      <c r="U186" s="30"/>
      <c r="V186" s="30"/>
      <c r="W186" s="30"/>
      <c r="X186" s="30">
        <f t="shared" si="6"/>
        <v>0</v>
      </c>
      <c r="Y186" s="66"/>
      <c r="Z186" s="66"/>
      <c r="AA186" s="66"/>
      <c r="AB186" s="66"/>
      <c r="AC186" s="66"/>
      <c r="AD186" s="30"/>
    </row>
    <row r="187" spans="2:30" x14ac:dyDescent="0.3">
      <c r="B187" s="30"/>
      <c r="C187" s="30"/>
      <c r="D187" s="30" t="str">
        <f>IF(C187=0,"",VLOOKUP(C187,'Données Formation'!B$6:E278,4,FALSE))</f>
        <v/>
      </c>
      <c r="E187" s="30"/>
      <c r="F187" s="30"/>
      <c r="G187" s="30" t="str">
        <f>IF(H187=0,"",VLOOKUP(H187,'Données salariés'!B$6:G195,3,TRUE))</f>
        <v/>
      </c>
      <c r="H187" s="30"/>
      <c r="I187" s="30" t="str">
        <f>IF(H187=0,"",VLOOKUP(H187,'Données salariés'!B$6:G195,4,TRUE))</f>
        <v/>
      </c>
      <c r="J187" s="30" t="str">
        <f>IF(H187=0,"",VLOOKUP(H187,'Données salariés'!B$6:G195,6,TRUE))</f>
        <v/>
      </c>
      <c r="K187" s="30" t="str">
        <f>IF(H187=0,"",IF(SUMPRODUCT(($H$15:$H186=$H187)*($I$15:$I186=$I187)*($Y$15:$Y186=$Y187) )=0,"Unique","Doublon"))</f>
        <v/>
      </c>
      <c r="L187" s="30"/>
      <c r="M187" s="30"/>
      <c r="N187" s="30" t="str">
        <f>IF(H187=0,"",IF(VLOOKUP(H187,'Données salariés'!B$6:H$300,7,TRUE)="Cadres forfait jours",1,""))</f>
        <v/>
      </c>
      <c r="O187" s="30" t="str">
        <f>IF(H187=0,"",IF(VLOOKUP(H187,'Données salariés'!B$6:H$300,7,TRUE)="ETAM",1,""))</f>
        <v/>
      </c>
      <c r="P187" s="30" t="str">
        <f>IF(H187=0,"",IF(VLOOKUP(H187,'Données salariés'!B$6:H$300,7,TRUE)="Ouvriers",1,""))</f>
        <v/>
      </c>
      <c r="Q187" s="30"/>
      <c r="R187" s="30"/>
      <c r="S187" s="30">
        <f t="shared" si="5"/>
        <v>0</v>
      </c>
      <c r="T187" s="30"/>
      <c r="U187" s="30"/>
      <c r="V187" s="30"/>
      <c r="W187" s="30"/>
      <c r="X187" s="30">
        <f t="shared" si="6"/>
        <v>0</v>
      </c>
      <c r="Y187" s="66"/>
      <c r="Z187" s="66"/>
      <c r="AA187" s="66"/>
      <c r="AB187" s="66"/>
      <c r="AC187" s="66"/>
      <c r="AD187" s="30"/>
    </row>
    <row r="188" spans="2:30" x14ac:dyDescent="0.3">
      <c r="B188" s="30"/>
      <c r="C188" s="30"/>
      <c r="D188" s="30" t="str">
        <f>IF(C188=0,"",VLOOKUP(C188,'Données Formation'!B$6:E279,4,FALSE))</f>
        <v/>
      </c>
      <c r="E188" s="30"/>
      <c r="F188" s="30"/>
      <c r="G188" s="30" t="str">
        <f>IF(H188=0,"",VLOOKUP(H188,'Données salariés'!B$6:G196,3,TRUE))</f>
        <v/>
      </c>
      <c r="H188" s="30"/>
      <c r="I188" s="30" t="str">
        <f>IF(H188=0,"",VLOOKUP(H188,'Données salariés'!B$6:G196,4,TRUE))</f>
        <v/>
      </c>
      <c r="J188" s="30" t="str">
        <f>IF(H188=0,"",VLOOKUP(H188,'Données salariés'!B$6:G196,6,TRUE))</f>
        <v/>
      </c>
      <c r="K188" s="30" t="str">
        <f>IF(H188=0,"",IF(SUMPRODUCT(($H$15:$H187=$H188)*($I$15:$I187=$I188)*($Y$15:$Y187=$Y188) )=0,"Unique","Doublon"))</f>
        <v/>
      </c>
      <c r="L188" s="30"/>
      <c r="M188" s="30"/>
      <c r="N188" s="30" t="str">
        <f>IF(H188=0,"",IF(VLOOKUP(H188,'Données salariés'!B$6:H$300,7,TRUE)="Cadres forfait jours",1,""))</f>
        <v/>
      </c>
      <c r="O188" s="30" t="str">
        <f>IF(H188=0,"",IF(VLOOKUP(H188,'Données salariés'!B$6:H$300,7,TRUE)="ETAM",1,""))</f>
        <v/>
      </c>
      <c r="P188" s="30" t="str">
        <f>IF(H188=0,"",IF(VLOOKUP(H188,'Données salariés'!B$6:H$300,7,TRUE)="Ouvriers",1,""))</f>
        <v/>
      </c>
      <c r="Q188" s="30"/>
      <c r="R188" s="30"/>
      <c r="S188" s="30">
        <f t="shared" si="5"/>
        <v>0</v>
      </c>
      <c r="T188" s="30"/>
      <c r="U188" s="30"/>
      <c r="V188" s="30"/>
      <c r="W188" s="30"/>
      <c r="X188" s="30">
        <f t="shared" si="6"/>
        <v>0</v>
      </c>
      <c r="Y188" s="66"/>
      <c r="Z188" s="66"/>
      <c r="AA188" s="66"/>
      <c r="AB188" s="66"/>
      <c r="AC188" s="66"/>
      <c r="AD188" s="30"/>
    </row>
    <row r="189" spans="2:30" x14ac:dyDescent="0.3">
      <c r="B189" s="30"/>
      <c r="C189" s="30"/>
      <c r="D189" s="30" t="str">
        <f>IF(C189=0,"",VLOOKUP(C189,'Données Formation'!B$6:E280,4,FALSE))</f>
        <v/>
      </c>
      <c r="E189" s="30"/>
      <c r="F189" s="30"/>
      <c r="G189" s="30" t="str">
        <f>IF(H189=0,"",VLOOKUP(H189,'Données salariés'!B$6:G197,3,TRUE))</f>
        <v/>
      </c>
      <c r="H189" s="30"/>
      <c r="I189" s="30" t="str">
        <f>IF(H189=0,"",VLOOKUP(H189,'Données salariés'!B$6:G197,4,TRUE))</f>
        <v/>
      </c>
      <c r="J189" s="30" t="str">
        <f>IF(H189=0,"",VLOOKUP(H189,'Données salariés'!B$6:G197,6,TRUE))</f>
        <v/>
      </c>
      <c r="K189" s="30" t="str">
        <f>IF(H189=0,"",IF(SUMPRODUCT(($H$15:$H188=$H189)*($I$15:$I188=$I189)*($Y$15:$Y188=$Y189) )=0,"Unique","Doublon"))</f>
        <v/>
      </c>
      <c r="L189" s="30"/>
      <c r="M189" s="30"/>
      <c r="N189" s="30" t="str">
        <f>IF(H189=0,"",IF(VLOOKUP(H189,'Données salariés'!B$6:H$300,7,TRUE)="Cadres forfait jours",1,""))</f>
        <v/>
      </c>
      <c r="O189" s="30" t="str">
        <f>IF(H189=0,"",IF(VLOOKUP(H189,'Données salariés'!B$6:H$300,7,TRUE)="ETAM",1,""))</f>
        <v/>
      </c>
      <c r="P189" s="30" t="str">
        <f>IF(H189=0,"",IF(VLOOKUP(H189,'Données salariés'!B$6:H$300,7,TRUE)="Ouvriers",1,""))</f>
        <v/>
      </c>
      <c r="Q189" s="30"/>
      <c r="R189" s="30"/>
      <c r="S189" s="30">
        <f t="shared" si="5"/>
        <v>0</v>
      </c>
      <c r="T189" s="30"/>
      <c r="U189" s="30"/>
      <c r="V189" s="30"/>
      <c r="W189" s="30"/>
      <c r="X189" s="30">
        <f t="shared" si="6"/>
        <v>0</v>
      </c>
      <c r="Y189" s="66"/>
      <c r="Z189" s="66"/>
      <c r="AA189" s="66"/>
      <c r="AB189" s="66"/>
      <c r="AC189" s="66"/>
      <c r="AD189" s="30"/>
    </row>
    <row r="190" spans="2:30" x14ac:dyDescent="0.3">
      <c r="B190" s="30"/>
      <c r="C190" s="30"/>
      <c r="D190" s="30" t="str">
        <f>IF(C190=0,"",VLOOKUP(C190,'Données Formation'!B$6:E281,4,FALSE))</f>
        <v/>
      </c>
      <c r="E190" s="30"/>
      <c r="F190" s="30"/>
      <c r="G190" s="30" t="str">
        <f>IF(H190=0,"",VLOOKUP(H190,'Données salariés'!B$6:G198,3,TRUE))</f>
        <v/>
      </c>
      <c r="H190" s="30"/>
      <c r="I190" s="30" t="str">
        <f>IF(H190=0,"",VLOOKUP(H190,'Données salariés'!B$6:G198,4,TRUE))</f>
        <v/>
      </c>
      <c r="J190" s="30" t="str">
        <f>IF(H190=0,"",VLOOKUP(H190,'Données salariés'!B$6:G198,6,TRUE))</f>
        <v/>
      </c>
      <c r="K190" s="30" t="str">
        <f>IF(H190=0,"",IF(SUMPRODUCT(($H$15:$H189=$H190)*($I$15:$I189=$I190)*($Y$15:$Y189=$Y190) )=0,"Unique","Doublon"))</f>
        <v/>
      </c>
      <c r="L190" s="30"/>
      <c r="M190" s="30"/>
      <c r="N190" s="30" t="str">
        <f>IF(H190=0,"",IF(VLOOKUP(H190,'Données salariés'!B$6:H$300,7,TRUE)="Cadres forfait jours",1,""))</f>
        <v/>
      </c>
      <c r="O190" s="30" t="str">
        <f>IF(H190=0,"",IF(VLOOKUP(H190,'Données salariés'!B$6:H$300,7,TRUE)="ETAM",1,""))</f>
        <v/>
      </c>
      <c r="P190" s="30" t="str">
        <f>IF(H190=0,"",IF(VLOOKUP(H190,'Données salariés'!B$6:H$300,7,TRUE)="Ouvriers",1,""))</f>
        <v/>
      </c>
      <c r="Q190" s="30"/>
      <c r="R190" s="30"/>
      <c r="S190" s="30">
        <f t="shared" si="5"/>
        <v>0</v>
      </c>
      <c r="T190" s="30"/>
      <c r="U190" s="30"/>
      <c r="V190" s="30"/>
      <c r="W190" s="30"/>
      <c r="X190" s="30">
        <f t="shared" si="6"/>
        <v>0</v>
      </c>
      <c r="Y190" s="66"/>
      <c r="Z190" s="66"/>
      <c r="AA190" s="66"/>
      <c r="AB190" s="66"/>
      <c r="AC190" s="66"/>
      <c r="AD190" s="30"/>
    </row>
    <row r="191" spans="2:30" x14ac:dyDescent="0.3">
      <c r="B191" s="30"/>
      <c r="C191" s="30"/>
      <c r="D191" s="30" t="str">
        <f>IF(C191=0,"",VLOOKUP(C191,'Données Formation'!B$6:E282,4,FALSE))</f>
        <v/>
      </c>
      <c r="E191" s="30"/>
      <c r="F191" s="30"/>
      <c r="G191" s="30" t="str">
        <f>IF(H191=0,"",VLOOKUP(H191,'Données salariés'!B$6:G199,3,TRUE))</f>
        <v/>
      </c>
      <c r="H191" s="30"/>
      <c r="I191" s="30" t="str">
        <f>IF(H191=0,"",VLOOKUP(H191,'Données salariés'!B$6:G199,4,TRUE))</f>
        <v/>
      </c>
      <c r="J191" s="30" t="str">
        <f>IF(H191=0,"",VLOOKUP(H191,'Données salariés'!B$6:G199,6,TRUE))</f>
        <v/>
      </c>
      <c r="K191" s="30" t="str">
        <f>IF(H191=0,"",IF(SUMPRODUCT(($H$15:$H190=$H191)*($I$15:$I190=$I191)*($Y$15:$Y190=$Y191) )=0,"Unique","Doublon"))</f>
        <v/>
      </c>
      <c r="L191" s="30"/>
      <c r="M191" s="30"/>
      <c r="N191" s="30" t="str">
        <f>IF(H191=0,"",IF(VLOOKUP(H191,'Données salariés'!B$6:H$300,7,TRUE)="Cadres forfait jours",1,""))</f>
        <v/>
      </c>
      <c r="O191" s="30" t="str">
        <f>IF(H191=0,"",IF(VLOOKUP(H191,'Données salariés'!B$6:H$300,7,TRUE)="ETAM",1,""))</f>
        <v/>
      </c>
      <c r="P191" s="30" t="str">
        <f>IF(H191=0,"",IF(VLOOKUP(H191,'Données salariés'!B$6:H$300,7,TRUE)="Ouvriers",1,""))</f>
        <v/>
      </c>
      <c r="Q191" s="30"/>
      <c r="R191" s="30"/>
      <c r="S191" s="30">
        <f t="shared" si="5"/>
        <v>0</v>
      </c>
      <c r="T191" s="30"/>
      <c r="U191" s="30"/>
      <c r="V191" s="30"/>
      <c r="W191" s="30"/>
      <c r="X191" s="30">
        <f t="shared" si="6"/>
        <v>0</v>
      </c>
      <c r="Y191" s="66"/>
      <c r="Z191" s="66"/>
      <c r="AA191" s="66"/>
      <c r="AB191" s="66"/>
      <c r="AC191" s="66"/>
      <c r="AD191" s="30"/>
    </row>
    <row r="192" spans="2:30" x14ac:dyDescent="0.3">
      <c r="B192" s="30"/>
      <c r="C192" s="30"/>
      <c r="D192" s="30" t="str">
        <f>IF(C192=0,"",VLOOKUP(C192,'Données Formation'!B$6:E283,4,FALSE))</f>
        <v/>
      </c>
      <c r="E192" s="30"/>
      <c r="F192" s="30"/>
      <c r="G192" s="30" t="str">
        <f>IF(H192=0,"",VLOOKUP(H192,'Données salariés'!B$6:G200,3,TRUE))</f>
        <v/>
      </c>
      <c r="H192" s="30"/>
      <c r="I192" s="30" t="str">
        <f>IF(H192=0,"",VLOOKUP(H192,'Données salariés'!B$6:G200,4,TRUE))</f>
        <v/>
      </c>
      <c r="J192" s="30" t="str">
        <f>IF(H192=0,"",VLOOKUP(H192,'Données salariés'!B$6:G200,6,TRUE))</f>
        <v/>
      </c>
      <c r="K192" s="30" t="str">
        <f>IF(H192=0,"",IF(SUMPRODUCT(($H$15:$H191=$H192)*($I$15:$I191=$I192)*($Y$15:$Y191=$Y192) )=0,"Unique","Doublon"))</f>
        <v/>
      </c>
      <c r="L192" s="30"/>
      <c r="M192" s="30"/>
      <c r="N192" s="30" t="str">
        <f>IF(H192=0,"",IF(VLOOKUP(H192,'Données salariés'!B$6:H$300,7,TRUE)="Cadres forfait jours",1,""))</f>
        <v/>
      </c>
      <c r="O192" s="30" t="str">
        <f>IF(H192=0,"",IF(VLOOKUP(H192,'Données salariés'!B$6:H$300,7,TRUE)="ETAM",1,""))</f>
        <v/>
      </c>
      <c r="P192" s="30" t="str">
        <f>IF(H192=0,"",IF(VLOOKUP(H192,'Données salariés'!B$6:H$300,7,TRUE)="Ouvriers",1,""))</f>
        <v/>
      </c>
      <c r="Q192" s="30"/>
      <c r="R192" s="30"/>
      <c r="S192" s="30">
        <f t="shared" si="5"/>
        <v>0</v>
      </c>
      <c r="T192" s="30"/>
      <c r="U192" s="30"/>
      <c r="V192" s="30"/>
      <c r="W192" s="30"/>
      <c r="X192" s="30">
        <f t="shared" si="6"/>
        <v>0</v>
      </c>
      <c r="Y192" s="66"/>
      <c r="Z192" s="66"/>
      <c r="AA192" s="66"/>
      <c r="AB192" s="66"/>
      <c r="AC192" s="66"/>
      <c r="AD192" s="30"/>
    </row>
    <row r="193" spans="2:30" x14ac:dyDescent="0.3">
      <c r="B193" s="30"/>
      <c r="C193" s="30"/>
      <c r="D193" s="30" t="str">
        <f>IF(C193=0,"",VLOOKUP(C193,'Données Formation'!B$6:E284,4,FALSE))</f>
        <v/>
      </c>
      <c r="E193" s="30"/>
      <c r="F193" s="30"/>
      <c r="G193" s="30" t="str">
        <f>IF(H193=0,"",VLOOKUP(H193,'Données salariés'!B$6:G201,3,TRUE))</f>
        <v/>
      </c>
      <c r="H193" s="30"/>
      <c r="I193" s="30" t="str">
        <f>IF(H193=0,"",VLOOKUP(H193,'Données salariés'!B$6:G201,4,TRUE))</f>
        <v/>
      </c>
      <c r="J193" s="30" t="str">
        <f>IF(H193=0,"",VLOOKUP(H193,'Données salariés'!B$6:G201,6,TRUE))</f>
        <v/>
      </c>
      <c r="K193" s="30" t="str">
        <f>IF(H193=0,"",IF(SUMPRODUCT(($H$15:$H192=$H193)*($I$15:$I192=$I193)*($Y$15:$Y192=$Y193) )=0,"Unique","Doublon"))</f>
        <v/>
      </c>
      <c r="L193" s="30"/>
      <c r="M193" s="30"/>
      <c r="N193" s="30" t="str">
        <f>IF(H193=0,"",IF(VLOOKUP(H193,'Données salariés'!B$6:H$300,7,TRUE)="Cadres forfait jours",1,""))</f>
        <v/>
      </c>
      <c r="O193" s="30" t="str">
        <f>IF(H193=0,"",IF(VLOOKUP(H193,'Données salariés'!B$6:H$300,7,TRUE)="ETAM",1,""))</f>
        <v/>
      </c>
      <c r="P193" s="30" t="str">
        <f>IF(H193=0,"",IF(VLOOKUP(H193,'Données salariés'!B$6:H$300,7,TRUE)="Ouvriers",1,""))</f>
        <v/>
      </c>
      <c r="Q193" s="30"/>
      <c r="R193" s="30"/>
      <c r="S193" s="30">
        <f t="shared" si="5"/>
        <v>0</v>
      </c>
      <c r="T193" s="30"/>
      <c r="U193" s="30"/>
      <c r="V193" s="30"/>
      <c r="W193" s="30"/>
      <c r="X193" s="30">
        <f t="shared" si="6"/>
        <v>0</v>
      </c>
      <c r="Y193" s="66"/>
      <c r="Z193" s="66"/>
      <c r="AA193" s="66"/>
      <c r="AB193" s="66"/>
      <c r="AC193" s="66"/>
      <c r="AD193" s="30"/>
    </row>
    <row r="194" spans="2:30" x14ac:dyDescent="0.3">
      <c r="B194" s="30"/>
      <c r="C194" s="30"/>
      <c r="D194" s="30" t="str">
        <f>IF(C194=0,"",VLOOKUP(C194,'Données Formation'!B$6:E285,4,FALSE))</f>
        <v/>
      </c>
      <c r="E194" s="30"/>
      <c r="F194" s="30"/>
      <c r="G194" s="30" t="str">
        <f>IF(H194=0,"",VLOOKUP(H194,'Données salariés'!B$6:G202,3,TRUE))</f>
        <v/>
      </c>
      <c r="H194" s="30"/>
      <c r="I194" s="30" t="str">
        <f>IF(H194=0,"",VLOOKUP(H194,'Données salariés'!B$6:G202,4,TRUE))</f>
        <v/>
      </c>
      <c r="J194" s="30" t="str">
        <f>IF(H194=0,"",VLOOKUP(H194,'Données salariés'!B$6:G202,6,TRUE))</f>
        <v/>
      </c>
      <c r="K194" s="30" t="str">
        <f>IF(H194=0,"",IF(SUMPRODUCT(($H$15:$H193=$H194)*($I$15:$I193=$I194)*($Y$15:$Y193=$Y194) )=0,"Unique","Doublon"))</f>
        <v/>
      </c>
      <c r="L194" s="30"/>
      <c r="M194" s="30"/>
      <c r="N194" s="30" t="str">
        <f>IF(H194=0,"",IF(VLOOKUP(H194,'Données salariés'!B$6:H$300,7,TRUE)="Cadres forfait jours",1,""))</f>
        <v/>
      </c>
      <c r="O194" s="30" t="str">
        <f>IF(H194=0,"",IF(VLOOKUP(H194,'Données salariés'!B$6:H$300,7,TRUE)="ETAM",1,""))</f>
        <v/>
      </c>
      <c r="P194" s="30" t="str">
        <f>IF(H194=0,"",IF(VLOOKUP(H194,'Données salariés'!B$6:H$300,7,TRUE)="Ouvriers",1,""))</f>
        <v/>
      </c>
      <c r="Q194" s="30"/>
      <c r="R194" s="30"/>
      <c r="S194" s="30">
        <f t="shared" si="5"/>
        <v>0</v>
      </c>
      <c r="T194" s="30"/>
      <c r="U194" s="30"/>
      <c r="V194" s="30"/>
      <c r="W194" s="30"/>
      <c r="X194" s="30">
        <f t="shared" si="6"/>
        <v>0</v>
      </c>
      <c r="Y194" s="66"/>
      <c r="Z194" s="66"/>
      <c r="AA194" s="66"/>
      <c r="AB194" s="66"/>
      <c r="AC194" s="66"/>
      <c r="AD194" s="30"/>
    </row>
    <row r="195" spans="2:30" x14ac:dyDescent="0.3">
      <c r="B195" s="30"/>
      <c r="C195" s="30"/>
      <c r="D195" s="30" t="str">
        <f>IF(C195=0,"",VLOOKUP(C195,'Données Formation'!B$6:E286,4,FALSE))</f>
        <v/>
      </c>
      <c r="E195" s="30"/>
      <c r="F195" s="30"/>
      <c r="G195" s="30" t="str">
        <f>IF(H195=0,"",VLOOKUP(H195,'Données salariés'!B$6:G203,3,TRUE))</f>
        <v/>
      </c>
      <c r="H195" s="30"/>
      <c r="I195" s="30" t="str">
        <f>IF(H195=0,"",VLOOKUP(H195,'Données salariés'!B$6:G203,4,TRUE))</f>
        <v/>
      </c>
      <c r="J195" s="30" t="str">
        <f>IF(H195=0,"",VLOOKUP(H195,'Données salariés'!B$6:G203,6,TRUE))</f>
        <v/>
      </c>
      <c r="K195" s="30" t="str">
        <f>IF(H195=0,"",IF(SUMPRODUCT(($H$15:$H194=$H195)*($I$15:$I194=$I195)*($Y$15:$Y194=$Y195) )=0,"Unique","Doublon"))</f>
        <v/>
      </c>
      <c r="L195" s="30"/>
      <c r="M195" s="30"/>
      <c r="N195" s="30" t="str">
        <f>IF(H195=0,"",IF(VLOOKUP(H195,'Données salariés'!B$6:H$300,7,TRUE)="Cadres forfait jours",1,""))</f>
        <v/>
      </c>
      <c r="O195" s="30" t="str">
        <f>IF(H195=0,"",IF(VLOOKUP(H195,'Données salariés'!B$6:H$300,7,TRUE)="ETAM",1,""))</f>
        <v/>
      </c>
      <c r="P195" s="30" t="str">
        <f>IF(H195=0,"",IF(VLOOKUP(H195,'Données salariés'!B$6:H$300,7,TRUE)="Ouvriers",1,""))</f>
        <v/>
      </c>
      <c r="Q195" s="30"/>
      <c r="R195" s="30"/>
      <c r="S195" s="30">
        <f t="shared" si="5"/>
        <v>0</v>
      </c>
      <c r="T195" s="30"/>
      <c r="U195" s="30"/>
      <c r="V195" s="30"/>
      <c r="W195" s="30"/>
      <c r="X195" s="30">
        <f t="shared" si="6"/>
        <v>0</v>
      </c>
      <c r="Y195" s="66"/>
      <c r="Z195" s="66"/>
      <c r="AA195" s="66"/>
      <c r="AB195" s="66"/>
      <c r="AC195" s="66"/>
      <c r="AD195" s="30"/>
    </row>
    <row r="196" spans="2:30" x14ac:dyDescent="0.3">
      <c r="B196" s="30"/>
      <c r="C196" s="30"/>
      <c r="D196" s="30" t="str">
        <f>IF(C196=0,"",VLOOKUP(C196,'Données Formation'!B$6:E287,4,FALSE))</f>
        <v/>
      </c>
      <c r="E196" s="30"/>
      <c r="F196" s="30"/>
      <c r="G196" s="30" t="str">
        <f>IF(H196=0,"",VLOOKUP(H196,'Données salariés'!B$6:G204,3,TRUE))</f>
        <v/>
      </c>
      <c r="H196" s="30"/>
      <c r="I196" s="30" t="str">
        <f>IF(H196=0,"",VLOOKUP(H196,'Données salariés'!B$6:G204,4,TRUE))</f>
        <v/>
      </c>
      <c r="J196" s="30" t="str">
        <f>IF(H196=0,"",VLOOKUP(H196,'Données salariés'!B$6:G204,6,TRUE))</f>
        <v/>
      </c>
      <c r="K196" s="30" t="str">
        <f>IF(H196=0,"",IF(SUMPRODUCT(($H$15:$H195=$H196)*($I$15:$I195=$I196)*($Y$15:$Y195=$Y196) )=0,"Unique","Doublon"))</f>
        <v/>
      </c>
      <c r="L196" s="30"/>
      <c r="M196" s="30"/>
      <c r="N196" s="30" t="str">
        <f>IF(H196=0,"",IF(VLOOKUP(H196,'Données salariés'!B$6:H$300,7,TRUE)="Cadres forfait jours",1,""))</f>
        <v/>
      </c>
      <c r="O196" s="30" t="str">
        <f>IF(H196=0,"",IF(VLOOKUP(H196,'Données salariés'!B$6:H$300,7,TRUE)="ETAM",1,""))</f>
        <v/>
      </c>
      <c r="P196" s="30" t="str">
        <f>IF(H196=0,"",IF(VLOOKUP(H196,'Données salariés'!B$6:H$300,7,TRUE)="Ouvriers",1,""))</f>
        <v/>
      </c>
      <c r="Q196" s="30"/>
      <c r="R196" s="30"/>
      <c r="S196" s="30">
        <f t="shared" si="5"/>
        <v>0</v>
      </c>
      <c r="T196" s="30"/>
      <c r="U196" s="30"/>
      <c r="V196" s="30"/>
      <c r="W196" s="30"/>
      <c r="X196" s="30">
        <f t="shared" si="6"/>
        <v>0</v>
      </c>
      <c r="Y196" s="66"/>
      <c r="Z196" s="66"/>
      <c r="AA196" s="66"/>
      <c r="AB196" s="66"/>
      <c r="AC196" s="66"/>
      <c r="AD196" s="30"/>
    </row>
    <row r="197" spans="2:30" x14ac:dyDescent="0.3">
      <c r="B197" s="30"/>
      <c r="C197" s="30"/>
      <c r="D197" s="30" t="str">
        <f>IF(C197=0,"",VLOOKUP(C197,'Données Formation'!B$6:E288,4,FALSE))</f>
        <v/>
      </c>
      <c r="E197" s="30"/>
      <c r="F197" s="30"/>
      <c r="G197" s="30" t="str">
        <f>IF(H197=0,"",VLOOKUP(H197,'Données salariés'!B$6:G205,3,TRUE))</f>
        <v/>
      </c>
      <c r="H197" s="30"/>
      <c r="I197" s="30" t="str">
        <f>IF(H197=0,"",VLOOKUP(H197,'Données salariés'!B$6:G205,4,TRUE))</f>
        <v/>
      </c>
      <c r="J197" s="30" t="str">
        <f>IF(H197=0,"",VLOOKUP(H197,'Données salariés'!B$6:G205,6,TRUE))</f>
        <v/>
      </c>
      <c r="K197" s="30" t="str">
        <f>IF(H197=0,"",IF(SUMPRODUCT(($H$15:$H196=$H197)*($I$15:$I196=$I197)*($Y$15:$Y196=$Y197) )=0,"Unique","Doublon"))</f>
        <v/>
      </c>
      <c r="L197" s="30"/>
      <c r="M197" s="30"/>
      <c r="N197" s="30" t="str">
        <f>IF(H197=0,"",IF(VLOOKUP(H197,'Données salariés'!B$6:H$300,7,TRUE)="Cadres forfait jours",1,""))</f>
        <v/>
      </c>
      <c r="O197" s="30" t="str">
        <f>IF(H197=0,"",IF(VLOOKUP(H197,'Données salariés'!B$6:H$300,7,TRUE)="ETAM",1,""))</f>
        <v/>
      </c>
      <c r="P197" s="30" t="str">
        <f>IF(H197=0,"",IF(VLOOKUP(H197,'Données salariés'!B$6:H$300,7,TRUE)="Ouvriers",1,""))</f>
        <v/>
      </c>
      <c r="Q197" s="30"/>
      <c r="R197" s="30"/>
      <c r="S197" s="30">
        <f t="shared" si="5"/>
        <v>0</v>
      </c>
      <c r="T197" s="30"/>
      <c r="U197" s="30"/>
      <c r="V197" s="30"/>
      <c r="W197" s="30"/>
      <c r="X197" s="30">
        <f t="shared" si="6"/>
        <v>0</v>
      </c>
      <c r="Y197" s="66"/>
      <c r="Z197" s="66"/>
      <c r="AA197" s="66"/>
      <c r="AB197" s="66"/>
      <c r="AC197" s="66"/>
      <c r="AD197" s="30"/>
    </row>
    <row r="198" spans="2:30" x14ac:dyDescent="0.3">
      <c r="B198" s="30"/>
      <c r="C198" s="30"/>
      <c r="D198" s="30" t="str">
        <f>IF(C198=0,"",VLOOKUP(C198,'Données Formation'!B$6:E289,4,FALSE))</f>
        <v/>
      </c>
      <c r="E198" s="30"/>
      <c r="F198" s="30"/>
      <c r="G198" s="30" t="str">
        <f>IF(H198=0,"",VLOOKUP(H198,'Données salariés'!B$6:G206,3,TRUE))</f>
        <v/>
      </c>
      <c r="H198" s="30"/>
      <c r="I198" s="30" t="str">
        <f>IF(H198=0,"",VLOOKUP(H198,'Données salariés'!B$6:G206,4,TRUE))</f>
        <v/>
      </c>
      <c r="J198" s="30" t="str">
        <f>IF(H198=0,"",VLOOKUP(H198,'Données salariés'!B$6:G206,6,TRUE))</f>
        <v/>
      </c>
      <c r="K198" s="30" t="str">
        <f>IF(H198=0,"",IF(SUMPRODUCT(($H$15:$H197=$H198)*($I$15:$I197=$I198)*($Y$15:$Y197=$Y198) )=0,"Unique","Doublon"))</f>
        <v/>
      </c>
      <c r="L198" s="30"/>
      <c r="M198" s="30"/>
      <c r="N198" s="30" t="str">
        <f>IF(H198=0,"",IF(VLOOKUP(H198,'Données salariés'!B$6:H$300,7,TRUE)="Cadres forfait jours",1,""))</f>
        <v/>
      </c>
      <c r="O198" s="30" t="str">
        <f>IF(H198=0,"",IF(VLOOKUP(H198,'Données salariés'!B$6:H$300,7,TRUE)="ETAM",1,""))</f>
        <v/>
      </c>
      <c r="P198" s="30" t="str">
        <f>IF(H198=0,"",IF(VLOOKUP(H198,'Données salariés'!B$6:H$300,7,TRUE)="Ouvriers",1,""))</f>
        <v/>
      </c>
      <c r="Q198" s="30"/>
      <c r="R198" s="30"/>
      <c r="S198" s="30">
        <f t="shared" si="5"/>
        <v>0</v>
      </c>
      <c r="T198" s="30"/>
      <c r="U198" s="30"/>
      <c r="V198" s="30"/>
      <c r="W198" s="30"/>
      <c r="X198" s="30">
        <f t="shared" si="6"/>
        <v>0</v>
      </c>
      <c r="Y198" s="66"/>
      <c r="Z198" s="66"/>
      <c r="AA198" s="66"/>
      <c r="AB198" s="66"/>
      <c r="AC198" s="66"/>
      <c r="AD198" s="30"/>
    </row>
    <row r="199" spans="2:30" x14ac:dyDescent="0.3">
      <c r="B199" s="30"/>
      <c r="C199" s="30"/>
      <c r="D199" s="30" t="str">
        <f>IF(C199=0,"",VLOOKUP(C199,'Données Formation'!B$6:E290,4,FALSE))</f>
        <v/>
      </c>
      <c r="E199" s="30"/>
      <c r="F199" s="30"/>
      <c r="G199" s="30" t="str">
        <f>IF(H199=0,"",VLOOKUP(H199,'Données salariés'!B$6:G207,3,TRUE))</f>
        <v/>
      </c>
      <c r="H199" s="30"/>
      <c r="I199" s="30" t="str">
        <f>IF(H199=0,"",VLOOKUP(H199,'Données salariés'!B$6:G207,4,TRUE))</f>
        <v/>
      </c>
      <c r="J199" s="30" t="str">
        <f>IF(H199=0,"",VLOOKUP(H199,'Données salariés'!B$6:G207,6,TRUE))</f>
        <v/>
      </c>
      <c r="K199" s="30" t="str">
        <f>IF(H199=0,"",IF(SUMPRODUCT(($H$15:$H198=$H199)*($I$15:$I198=$I199)*($Y$15:$Y198=$Y199) )=0,"Unique","Doublon"))</f>
        <v/>
      </c>
      <c r="L199" s="30"/>
      <c r="M199" s="30"/>
      <c r="N199" s="30" t="str">
        <f>IF(H199=0,"",IF(VLOOKUP(H199,'Données salariés'!B$6:H$300,7,TRUE)="Cadres forfait jours",1,""))</f>
        <v/>
      </c>
      <c r="O199" s="30" t="str">
        <f>IF(H199=0,"",IF(VLOOKUP(H199,'Données salariés'!B$6:H$300,7,TRUE)="ETAM",1,""))</f>
        <v/>
      </c>
      <c r="P199" s="30" t="str">
        <f>IF(H199=0,"",IF(VLOOKUP(H199,'Données salariés'!B$6:H$300,7,TRUE)="Ouvriers",1,""))</f>
        <v/>
      </c>
      <c r="Q199" s="30"/>
      <c r="R199" s="30"/>
      <c r="S199" s="30">
        <f t="shared" si="5"/>
        <v>0</v>
      </c>
      <c r="T199" s="30"/>
      <c r="U199" s="30"/>
      <c r="V199" s="30"/>
      <c r="W199" s="30"/>
      <c r="X199" s="30">
        <f t="shared" si="6"/>
        <v>0</v>
      </c>
      <c r="Y199" s="66"/>
      <c r="Z199" s="66"/>
      <c r="AA199" s="66"/>
      <c r="AB199" s="66"/>
      <c r="AC199" s="66"/>
      <c r="AD199" s="30"/>
    </row>
    <row r="200" spans="2:30" x14ac:dyDescent="0.3">
      <c r="B200" s="30"/>
      <c r="C200" s="30"/>
      <c r="D200" s="30" t="str">
        <f>IF(C200=0,"",VLOOKUP(C200,'Données Formation'!B$6:E291,4,FALSE))</f>
        <v/>
      </c>
      <c r="E200" s="30"/>
      <c r="F200" s="30"/>
      <c r="G200" s="30" t="str">
        <f>IF(H200=0,"",VLOOKUP(H200,'Données salariés'!B$6:G208,3,TRUE))</f>
        <v/>
      </c>
      <c r="H200" s="30"/>
      <c r="I200" s="30" t="str">
        <f>IF(H200=0,"",VLOOKUP(H200,'Données salariés'!B$6:G208,4,TRUE))</f>
        <v/>
      </c>
      <c r="J200" s="30" t="str">
        <f>IF(H200=0,"",VLOOKUP(H200,'Données salariés'!B$6:G208,6,TRUE))</f>
        <v/>
      </c>
      <c r="K200" s="30" t="str">
        <f>IF(H200=0,"",IF(SUMPRODUCT(($H$15:$H199=$H200)*($I$15:$I199=$I200)*($Y$15:$Y199=$Y200) )=0,"Unique","Doublon"))</f>
        <v/>
      </c>
      <c r="L200" s="30"/>
      <c r="M200" s="30"/>
      <c r="N200" s="30" t="str">
        <f>IF(H200=0,"",IF(VLOOKUP(H200,'Données salariés'!B$6:H$300,7,TRUE)="Cadres forfait jours",1,""))</f>
        <v/>
      </c>
      <c r="O200" s="30" t="str">
        <f>IF(H200=0,"",IF(VLOOKUP(H200,'Données salariés'!B$6:H$300,7,TRUE)="ETAM",1,""))</f>
        <v/>
      </c>
      <c r="P200" s="30" t="str">
        <f>IF(H200=0,"",IF(VLOOKUP(H200,'Données salariés'!B$6:H$300,7,TRUE)="Ouvriers",1,""))</f>
        <v/>
      </c>
      <c r="Q200" s="30"/>
      <c r="R200" s="30"/>
      <c r="S200" s="30">
        <f t="shared" si="5"/>
        <v>0</v>
      </c>
      <c r="T200" s="30"/>
      <c r="U200" s="30"/>
      <c r="V200" s="30"/>
      <c r="W200" s="30"/>
      <c r="X200" s="30">
        <f t="shared" si="6"/>
        <v>0</v>
      </c>
      <c r="Y200" s="66"/>
      <c r="Z200" s="66"/>
      <c r="AA200" s="66"/>
      <c r="AB200" s="66"/>
      <c r="AC200" s="66"/>
      <c r="AD200" s="30"/>
    </row>
    <row r="201" spans="2:30" x14ac:dyDescent="0.3">
      <c r="B201" s="30"/>
      <c r="C201" s="30"/>
      <c r="D201" s="30" t="str">
        <f>IF(C201=0,"",VLOOKUP(C201,'Données Formation'!B$6:E292,4,FALSE))</f>
        <v/>
      </c>
      <c r="E201" s="30"/>
      <c r="F201" s="30"/>
      <c r="G201" s="30" t="str">
        <f>IF(H201=0,"",VLOOKUP(H201,'Données salariés'!B$6:G209,3,TRUE))</f>
        <v/>
      </c>
      <c r="H201" s="30"/>
      <c r="I201" s="30" t="str">
        <f>IF(H201=0,"",VLOOKUP(H201,'Données salariés'!B$6:G209,4,TRUE))</f>
        <v/>
      </c>
      <c r="J201" s="30" t="str">
        <f>IF(H201=0,"",VLOOKUP(H201,'Données salariés'!B$6:G209,6,TRUE))</f>
        <v/>
      </c>
      <c r="K201" s="30" t="str">
        <f>IF(H201=0,"",IF(SUMPRODUCT(($H$15:$H200=$H201)*($I$15:$I200=$I201)*($Y$15:$Y200=$Y201) )=0,"Unique","Doublon"))</f>
        <v/>
      </c>
      <c r="L201" s="30"/>
      <c r="M201" s="30"/>
      <c r="N201" s="30" t="str">
        <f>IF(H201=0,"",IF(VLOOKUP(H201,'Données salariés'!B$6:H$300,7,TRUE)="Cadres forfait jours",1,""))</f>
        <v/>
      </c>
      <c r="O201" s="30" t="str">
        <f>IF(H201=0,"",IF(VLOOKUP(H201,'Données salariés'!B$6:H$300,7,TRUE)="ETAM",1,""))</f>
        <v/>
      </c>
      <c r="P201" s="30" t="str">
        <f>IF(H201=0,"",IF(VLOOKUP(H201,'Données salariés'!B$6:H$300,7,TRUE)="Ouvriers",1,""))</f>
        <v/>
      </c>
      <c r="Q201" s="30"/>
      <c r="R201" s="30"/>
      <c r="S201" s="30">
        <f t="shared" si="5"/>
        <v>0</v>
      </c>
      <c r="T201" s="30"/>
      <c r="U201" s="30"/>
      <c r="V201" s="30"/>
      <c r="W201" s="30"/>
      <c r="X201" s="30">
        <f t="shared" si="6"/>
        <v>0</v>
      </c>
      <c r="Y201" s="66"/>
      <c r="Z201" s="66"/>
      <c r="AA201" s="66"/>
      <c r="AB201" s="66"/>
      <c r="AC201" s="66"/>
      <c r="AD201" s="30"/>
    </row>
    <row r="202" spans="2:30" x14ac:dyDescent="0.3">
      <c r="B202" s="30"/>
      <c r="C202" s="30"/>
      <c r="D202" s="30" t="str">
        <f>IF(C202=0,"",VLOOKUP(C202,'Données Formation'!B$6:E293,4,FALSE))</f>
        <v/>
      </c>
      <c r="E202" s="30"/>
      <c r="F202" s="30"/>
      <c r="G202" s="30" t="str">
        <f>IF(H202=0,"",VLOOKUP(H202,'Données salariés'!B$6:G210,3,TRUE))</f>
        <v/>
      </c>
      <c r="H202" s="30"/>
      <c r="I202" s="30" t="str">
        <f>IF(H202=0,"",VLOOKUP(H202,'Données salariés'!B$6:G210,4,TRUE))</f>
        <v/>
      </c>
      <c r="J202" s="30" t="str">
        <f>IF(H202=0,"",VLOOKUP(H202,'Données salariés'!B$6:G210,6,TRUE))</f>
        <v/>
      </c>
      <c r="K202" s="30" t="str">
        <f>IF(H202=0,"",IF(SUMPRODUCT(($H$15:$H201=$H202)*($I$15:$I201=$I202)*($Y$15:$Y201=$Y202) )=0,"Unique","Doublon"))</f>
        <v/>
      </c>
      <c r="L202" s="30"/>
      <c r="M202" s="30"/>
      <c r="N202" s="30" t="str">
        <f>IF(H202=0,"",IF(VLOOKUP(H202,'Données salariés'!B$6:H$300,7,TRUE)="Cadres forfait jours",1,""))</f>
        <v/>
      </c>
      <c r="O202" s="30" t="str">
        <f>IF(H202=0,"",IF(VLOOKUP(H202,'Données salariés'!B$6:H$300,7,TRUE)="ETAM",1,""))</f>
        <v/>
      </c>
      <c r="P202" s="30" t="str">
        <f>IF(H202=0,"",IF(VLOOKUP(H202,'Données salariés'!B$6:H$300,7,TRUE)="Ouvriers",1,""))</f>
        <v/>
      </c>
      <c r="Q202" s="30"/>
      <c r="R202" s="30"/>
      <c r="S202" s="30">
        <f t="shared" si="5"/>
        <v>0</v>
      </c>
      <c r="T202" s="30"/>
      <c r="U202" s="30"/>
      <c r="V202" s="30"/>
      <c r="W202" s="30"/>
      <c r="X202" s="30">
        <f t="shared" si="6"/>
        <v>0</v>
      </c>
      <c r="Y202" s="66"/>
      <c r="Z202" s="66"/>
      <c r="AA202" s="66"/>
      <c r="AB202" s="66"/>
      <c r="AC202" s="66"/>
      <c r="AD202" s="30"/>
    </row>
    <row r="203" spans="2:30" x14ac:dyDescent="0.3">
      <c r="B203" s="30"/>
      <c r="C203" s="30"/>
      <c r="D203" s="30" t="str">
        <f>IF(C203=0,"",VLOOKUP(C203,'Données Formation'!B$6:E294,4,FALSE))</f>
        <v/>
      </c>
      <c r="E203" s="30"/>
      <c r="F203" s="30"/>
      <c r="G203" s="30" t="str">
        <f>IF(H203=0,"",VLOOKUP(H203,'Données salariés'!B$6:G211,3,TRUE))</f>
        <v/>
      </c>
      <c r="H203" s="30"/>
      <c r="I203" s="30" t="str">
        <f>IF(H203=0,"",VLOOKUP(H203,'Données salariés'!B$6:G211,4,TRUE))</f>
        <v/>
      </c>
      <c r="J203" s="30" t="str">
        <f>IF(H203=0,"",VLOOKUP(H203,'Données salariés'!B$6:G211,6,TRUE))</f>
        <v/>
      </c>
      <c r="K203" s="30" t="str">
        <f>IF(H203=0,"",IF(SUMPRODUCT(($H$15:$H202=$H203)*($I$15:$I202=$I203)*($Y$15:$Y202=$Y203) )=0,"Unique","Doublon"))</f>
        <v/>
      </c>
      <c r="L203" s="30"/>
      <c r="M203" s="30"/>
      <c r="N203" s="30" t="str">
        <f>IF(H203=0,"",IF(VLOOKUP(H203,'Données salariés'!B$6:H$300,7,TRUE)="Cadres forfait jours",1,""))</f>
        <v/>
      </c>
      <c r="O203" s="30" t="str">
        <f>IF(H203=0,"",IF(VLOOKUP(H203,'Données salariés'!B$6:H$300,7,TRUE)="ETAM",1,""))</f>
        <v/>
      </c>
      <c r="P203" s="30" t="str">
        <f>IF(H203=0,"",IF(VLOOKUP(H203,'Données salariés'!B$6:H$300,7,TRUE)="Ouvriers",1,""))</f>
        <v/>
      </c>
      <c r="Q203" s="30"/>
      <c r="R203" s="30"/>
      <c r="S203" s="30">
        <f t="shared" si="5"/>
        <v>0</v>
      </c>
      <c r="T203" s="30"/>
      <c r="U203" s="30"/>
      <c r="V203" s="30"/>
      <c r="W203" s="30"/>
      <c r="X203" s="30">
        <f t="shared" si="6"/>
        <v>0</v>
      </c>
      <c r="Y203" s="66"/>
      <c r="Z203" s="66"/>
      <c r="AA203" s="66"/>
      <c r="AB203" s="66"/>
      <c r="AC203" s="66"/>
      <c r="AD203" s="30"/>
    </row>
    <row r="204" spans="2:30" x14ac:dyDescent="0.3">
      <c r="B204" s="30"/>
      <c r="C204" s="30"/>
      <c r="D204" s="30" t="str">
        <f>IF(C204=0,"",VLOOKUP(C204,'Données Formation'!B$6:E295,4,FALSE))</f>
        <v/>
      </c>
      <c r="E204" s="30"/>
      <c r="F204" s="30"/>
      <c r="G204" s="30" t="str">
        <f>IF(H204=0,"",VLOOKUP(H204,'Données salariés'!B$6:G212,3,TRUE))</f>
        <v/>
      </c>
      <c r="H204" s="30"/>
      <c r="I204" s="30" t="str">
        <f>IF(H204=0,"",VLOOKUP(H204,'Données salariés'!B$6:G212,4,TRUE))</f>
        <v/>
      </c>
      <c r="J204" s="30" t="str">
        <f>IF(H204=0,"",VLOOKUP(H204,'Données salariés'!B$6:G212,6,TRUE))</f>
        <v/>
      </c>
      <c r="K204" s="30" t="str">
        <f>IF(H204=0,"",IF(SUMPRODUCT(($H$15:$H203=$H204)*($I$15:$I203=$I204)*($Y$15:$Y203=$Y204) )=0,"Unique","Doublon"))</f>
        <v/>
      </c>
      <c r="L204" s="30"/>
      <c r="M204" s="30"/>
      <c r="N204" s="30" t="str">
        <f>IF(H204=0,"",IF(VLOOKUP(H204,'Données salariés'!B$6:H$300,7,TRUE)="Cadres forfait jours",1,""))</f>
        <v/>
      </c>
      <c r="O204" s="30" t="str">
        <f>IF(H204=0,"",IF(VLOOKUP(H204,'Données salariés'!B$6:H$300,7,TRUE)="ETAM",1,""))</f>
        <v/>
      </c>
      <c r="P204" s="30" t="str">
        <f>IF(H204=0,"",IF(VLOOKUP(H204,'Données salariés'!B$6:H$300,7,TRUE)="Ouvriers",1,""))</f>
        <v/>
      </c>
      <c r="Q204" s="30"/>
      <c r="R204" s="30"/>
      <c r="S204" s="30">
        <f t="shared" si="5"/>
        <v>0</v>
      </c>
      <c r="T204" s="30"/>
      <c r="U204" s="30"/>
      <c r="V204" s="30"/>
      <c r="W204" s="30"/>
      <c r="X204" s="30">
        <f t="shared" si="6"/>
        <v>0</v>
      </c>
      <c r="Y204" s="66"/>
      <c r="Z204" s="66"/>
      <c r="AA204" s="66"/>
      <c r="AB204" s="66"/>
      <c r="AC204" s="66"/>
      <c r="AD204" s="30"/>
    </row>
    <row r="205" spans="2:30" x14ac:dyDescent="0.3">
      <c r="B205" s="30"/>
      <c r="C205" s="30"/>
      <c r="D205" s="30" t="str">
        <f>IF(C205=0,"",VLOOKUP(C205,'Données Formation'!B$6:E296,4,FALSE))</f>
        <v/>
      </c>
      <c r="E205" s="30"/>
      <c r="F205" s="30"/>
      <c r="G205" s="30" t="str">
        <f>IF(H205=0,"",VLOOKUP(H205,'Données salariés'!B$6:G213,3,TRUE))</f>
        <v/>
      </c>
      <c r="H205" s="30"/>
      <c r="I205" s="30" t="str">
        <f>IF(H205=0,"",VLOOKUP(H205,'Données salariés'!B$6:G213,4,TRUE))</f>
        <v/>
      </c>
      <c r="J205" s="30" t="str">
        <f>IF(H205=0,"",VLOOKUP(H205,'Données salariés'!B$6:G213,6,TRUE))</f>
        <v/>
      </c>
      <c r="K205" s="30" t="str">
        <f>IF(H205=0,"",IF(SUMPRODUCT(($H$15:$H204=$H205)*($I$15:$I204=$I205)*($Y$15:$Y204=$Y205) )=0,"Unique","Doublon"))</f>
        <v/>
      </c>
      <c r="L205" s="30"/>
      <c r="M205" s="30"/>
      <c r="N205" s="30" t="str">
        <f>IF(H205=0,"",IF(VLOOKUP(H205,'Données salariés'!B$6:H$300,7,TRUE)="Cadres forfait jours",1,""))</f>
        <v/>
      </c>
      <c r="O205" s="30" t="str">
        <f>IF(H205=0,"",IF(VLOOKUP(H205,'Données salariés'!B$6:H$300,7,TRUE)="ETAM",1,""))</f>
        <v/>
      </c>
      <c r="P205" s="30" t="str">
        <f>IF(H205=0,"",IF(VLOOKUP(H205,'Données salariés'!B$6:H$300,7,TRUE)="Ouvriers",1,""))</f>
        <v/>
      </c>
      <c r="Q205" s="30"/>
      <c r="R205" s="30"/>
      <c r="S205" s="30">
        <f t="shared" si="5"/>
        <v>0</v>
      </c>
      <c r="T205" s="30"/>
      <c r="U205" s="30"/>
      <c r="V205" s="30"/>
      <c r="W205" s="30"/>
      <c r="X205" s="30">
        <f t="shared" si="6"/>
        <v>0</v>
      </c>
      <c r="Y205" s="66"/>
      <c r="Z205" s="66"/>
      <c r="AA205" s="66"/>
      <c r="AB205" s="66"/>
      <c r="AC205" s="66"/>
      <c r="AD205" s="30"/>
    </row>
    <row r="206" spans="2:30" x14ac:dyDescent="0.3">
      <c r="B206" s="30"/>
      <c r="C206" s="30"/>
      <c r="D206" s="30" t="str">
        <f>IF(C206=0,"",VLOOKUP(C206,'Données Formation'!B$6:E297,4,FALSE))</f>
        <v/>
      </c>
      <c r="E206" s="30"/>
      <c r="F206" s="30"/>
      <c r="G206" s="30" t="str">
        <f>IF(H206=0,"",VLOOKUP(H206,'Données salariés'!B$6:G214,3,TRUE))</f>
        <v/>
      </c>
      <c r="H206" s="30"/>
      <c r="I206" s="30" t="str">
        <f>IF(H206=0,"",VLOOKUP(H206,'Données salariés'!B$6:G214,4,TRUE))</f>
        <v/>
      </c>
      <c r="J206" s="30" t="str">
        <f>IF(H206=0,"",VLOOKUP(H206,'Données salariés'!B$6:G214,6,TRUE))</f>
        <v/>
      </c>
      <c r="K206" s="30" t="str">
        <f>IF(H206=0,"",IF(SUMPRODUCT(($H$15:$H205=$H206)*($I$15:$I205=$I206)*($Y$15:$Y205=$Y206) )=0,"Unique","Doublon"))</f>
        <v/>
      </c>
      <c r="L206" s="30"/>
      <c r="M206" s="30"/>
      <c r="N206" s="30" t="str">
        <f>IF(H206=0,"",IF(VLOOKUP(H206,'Données salariés'!B$6:H$300,7,TRUE)="Cadres forfait jours",1,""))</f>
        <v/>
      </c>
      <c r="O206" s="30" t="str">
        <f>IF(H206=0,"",IF(VLOOKUP(H206,'Données salariés'!B$6:H$300,7,TRUE)="ETAM",1,""))</f>
        <v/>
      </c>
      <c r="P206" s="30" t="str">
        <f>IF(H206=0,"",IF(VLOOKUP(H206,'Données salariés'!B$6:H$300,7,TRUE)="Ouvriers",1,""))</f>
        <v/>
      </c>
      <c r="Q206" s="30"/>
      <c r="R206" s="30"/>
      <c r="S206" s="30">
        <f t="shared" si="5"/>
        <v>0</v>
      </c>
      <c r="T206" s="30"/>
      <c r="U206" s="30"/>
      <c r="V206" s="30"/>
      <c r="W206" s="30"/>
      <c r="X206" s="30">
        <f t="shared" si="6"/>
        <v>0</v>
      </c>
      <c r="Y206" s="66"/>
      <c r="Z206" s="66"/>
      <c r="AA206" s="66"/>
      <c r="AB206" s="66"/>
      <c r="AC206" s="66"/>
      <c r="AD206" s="30"/>
    </row>
    <row r="207" spans="2:30" x14ac:dyDescent="0.3">
      <c r="B207" s="30"/>
      <c r="C207" s="30"/>
      <c r="D207" s="30" t="str">
        <f>IF(C207=0,"",VLOOKUP(C207,'Données Formation'!B$6:E298,4,FALSE))</f>
        <v/>
      </c>
      <c r="E207" s="30"/>
      <c r="F207" s="30"/>
      <c r="G207" s="30" t="str">
        <f>IF(H207=0,"",VLOOKUP(H207,'Données salariés'!B$6:G215,3,TRUE))</f>
        <v/>
      </c>
      <c r="H207" s="30"/>
      <c r="I207" s="30" t="str">
        <f>IF(H207=0,"",VLOOKUP(H207,'Données salariés'!B$6:G215,4,TRUE))</f>
        <v/>
      </c>
      <c r="J207" s="30" t="str">
        <f>IF(H207=0,"",VLOOKUP(H207,'Données salariés'!B$6:G215,6,TRUE))</f>
        <v/>
      </c>
      <c r="K207" s="30" t="str">
        <f>IF(H207=0,"",IF(SUMPRODUCT(($H$15:$H206=$H207)*($I$15:$I206=$I207)*($Y$15:$Y206=$Y207) )=0,"Unique","Doublon"))</f>
        <v/>
      </c>
      <c r="L207" s="30"/>
      <c r="M207" s="30"/>
      <c r="N207" s="30" t="str">
        <f>IF(H207=0,"",IF(VLOOKUP(H207,'Données salariés'!B$6:H$300,7,TRUE)="Cadres forfait jours",1,""))</f>
        <v/>
      </c>
      <c r="O207" s="30" t="str">
        <f>IF(H207=0,"",IF(VLOOKUP(H207,'Données salariés'!B$6:H$300,7,TRUE)="ETAM",1,""))</f>
        <v/>
      </c>
      <c r="P207" s="30" t="str">
        <f>IF(H207=0,"",IF(VLOOKUP(H207,'Données salariés'!B$6:H$300,7,TRUE)="Ouvriers",1,""))</f>
        <v/>
      </c>
      <c r="Q207" s="30"/>
      <c r="R207" s="30"/>
      <c r="S207" s="30">
        <f t="shared" si="5"/>
        <v>0</v>
      </c>
      <c r="T207" s="30"/>
      <c r="U207" s="30"/>
      <c r="V207" s="30"/>
      <c r="W207" s="30"/>
      <c r="X207" s="30">
        <f t="shared" si="6"/>
        <v>0</v>
      </c>
      <c r="Y207" s="66"/>
      <c r="Z207" s="66"/>
      <c r="AA207" s="66"/>
      <c r="AB207" s="66"/>
      <c r="AC207" s="66"/>
      <c r="AD207" s="30"/>
    </row>
    <row r="208" spans="2:30" x14ac:dyDescent="0.3">
      <c r="B208" s="30"/>
      <c r="C208" s="30"/>
      <c r="D208" s="30" t="str">
        <f>IF(C208=0,"",VLOOKUP(C208,'Données Formation'!B$6:E299,4,FALSE))</f>
        <v/>
      </c>
      <c r="E208" s="30"/>
      <c r="F208" s="30"/>
      <c r="G208" s="30" t="str">
        <f>IF(H208=0,"",VLOOKUP(H208,'Données salariés'!B$6:G216,3,TRUE))</f>
        <v/>
      </c>
      <c r="H208" s="30"/>
      <c r="I208" s="30" t="str">
        <f>IF(H208=0,"",VLOOKUP(H208,'Données salariés'!B$6:G216,4,TRUE))</f>
        <v/>
      </c>
      <c r="J208" s="30" t="str">
        <f>IF(H208=0,"",VLOOKUP(H208,'Données salariés'!B$6:G216,6,TRUE))</f>
        <v/>
      </c>
      <c r="K208" s="30" t="str">
        <f>IF(H208=0,"",IF(SUMPRODUCT(($H$15:$H207=$H208)*($I$15:$I207=$I208)*($Y$15:$Y207=$Y208) )=0,"Unique","Doublon"))</f>
        <v/>
      </c>
      <c r="L208" s="30"/>
      <c r="M208" s="30"/>
      <c r="N208" s="30" t="str">
        <f>IF(H208=0,"",IF(VLOOKUP(H208,'Données salariés'!B$6:H$300,7,TRUE)="Cadres forfait jours",1,""))</f>
        <v/>
      </c>
      <c r="O208" s="30" t="str">
        <f>IF(H208=0,"",IF(VLOOKUP(H208,'Données salariés'!B$6:H$300,7,TRUE)="ETAM",1,""))</f>
        <v/>
      </c>
      <c r="P208" s="30" t="str">
        <f>IF(H208=0,"",IF(VLOOKUP(H208,'Données salariés'!B$6:H$300,7,TRUE)="Ouvriers",1,""))</f>
        <v/>
      </c>
      <c r="Q208" s="30"/>
      <c r="R208" s="30"/>
      <c r="S208" s="30">
        <f t="shared" si="5"/>
        <v>0</v>
      </c>
      <c r="T208" s="30"/>
      <c r="U208" s="30"/>
      <c r="V208" s="30"/>
      <c r="W208" s="30"/>
      <c r="X208" s="30">
        <f t="shared" si="6"/>
        <v>0</v>
      </c>
      <c r="Y208" s="66"/>
      <c r="Z208" s="66"/>
      <c r="AA208" s="66"/>
      <c r="AB208" s="66"/>
      <c r="AC208" s="66"/>
      <c r="AD208" s="30"/>
    </row>
    <row r="209" spans="2:30" x14ac:dyDescent="0.3">
      <c r="B209" s="30"/>
      <c r="C209" s="30"/>
      <c r="D209" s="30" t="str">
        <f>IF(C209=0,"",VLOOKUP(C209,'Données Formation'!B$6:E300,4,FALSE))</f>
        <v/>
      </c>
      <c r="E209" s="30"/>
      <c r="F209" s="30"/>
      <c r="G209" s="30" t="str">
        <f>IF(H209=0,"",VLOOKUP(H209,'Données salariés'!B$6:G217,3,TRUE))</f>
        <v/>
      </c>
      <c r="H209" s="30"/>
      <c r="I209" s="30" t="str">
        <f>IF(H209=0,"",VLOOKUP(H209,'Données salariés'!B$6:G217,4,TRUE))</f>
        <v/>
      </c>
      <c r="J209" s="30" t="str">
        <f>IF(H209=0,"",VLOOKUP(H209,'Données salariés'!B$6:G217,6,TRUE))</f>
        <v/>
      </c>
      <c r="K209" s="30" t="str">
        <f>IF(H209=0,"",IF(SUMPRODUCT(($H$15:$H208=$H209)*($I$15:$I208=$I209)*($Y$15:$Y208=$Y209) )=0,"Unique","Doublon"))</f>
        <v/>
      </c>
      <c r="L209" s="30"/>
      <c r="M209" s="30"/>
      <c r="N209" s="30" t="str">
        <f>IF(H209=0,"",IF(VLOOKUP(H209,'Données salariés'!B$6:H$300,7,TRUE)="Cadres forfait jours",1,""))</f>
        <v/>
      </c>
      <c r="O209" s="30" t="str">
        <f>IF(H209=0,"",IF(VLOOKUP(H209,'Données salariés'!B$6:H$300,7,TRUE)="ETAM",1,""))</f>
        <v/>
      </c>
      <c r="P209" s="30" t="str">
        <f>IF(H209=0,"",IF(VLOOKUP(H209,'Données salariés'!B$6:H$300,7,TRUE)="Ouvriers",1,""))</f>
        <v/>
      </c>
      <c r="Q209" s="30"/>
      <c r="R209" s="30"/>
      <c r="S209" s="30">
        <f t="shared" ref="S209:S272" si="7">R209*Q209</f>
        <v>0</v>
      </c>
      <c r="T209" s="30"/>
      <c r="U209" s="30"/>
      <c r="V209" s="30"/>
      <c r="W209" s="30"/>
      <c r="X209" s="30">
        <f t="shared" ref="X209:X272" si="8">S209+T209+U209+W209</f>
        <v>0</v>
      </c>
      <c r="Y209" s="66"/>
      <c r="Z209" s="66"/>
      <c r="AA209" s="66"/>
      <c r="AB209" s="66"/>
      <c r="AC209" s="66"/>
      <c r="AD209" s="30"/>
    </row>
    <row r="210" spans="2:30" x14ac:dyDescent="0.3">
      <c r="B210" s="30"/>
      <c r="C210" s="30"/>
      <c r="D210" s="30" t="str">
        <f>IF(C210=0,"",VLOOKUP(C210,'Données Formation'!B$6:E301,4,FALSE))</f>
        <v/>
      </c>
      <c r="E210" s="30"/>
      <c r="F210" s="30"/>
      <c r="G210" s="30" t="str">
        <f>IF(H210=0,"",VLOOKUP(H210,'Données salariés'!B$6:G218,3,TRUE))</f>
        <v/>
      </c>
      <c r="H210" s="30"/>
      <c r="I210" s="30" t="str">
        <f>IF(H210=0,"",VLOOKUP(H210,'Données salariés'!B$6:G218,4,TRUE))</f>
        <v/>
      </c>
      <c r="J210" s="30" t="str">
        <f>IF(H210=0,"",VLOOKUP(H210,'Données salariés'!B$6:G218,6,TRUE))</f>
        <v/>
      </c>
      <c r="K210" s="30" t="str">
        <f>IF(H210=0,"",IF(SUMPRODUCT(($H$15:$H209=$H210)*($I$15:$I209=$I210)*($Y$15:$Y209=$Y210) )=0,"Unique","Doublon"))</f>
        <v/>
      </c>
      <c r="L210" s="30"/>
      <c r="M210" s="30"/>
      <c r="N210" s="30" t="str">
        <f>IF(H210=0,"",IF(VLOOKUP(H210,'Données salariés'!B$6:H$300,7,TRUE)="Cadres forfait jours",1,""))</f>
        <v/>
      </c>
      <c r="O210" s="30" t="str">
        <f>IF(H210=0,"",IF(VLOOKUP(H210,'Données salariés'!B$6:H$300,7,TRUE)="ETAM",1,""))</f>
        <v/>
      </c>
      <c r="P210" s="30" t="str">
        <f>IF(H210=0,"",IF(VLOOKUP(H210,'Données salariés'!B$6:H$300,7,TRUE)="Ouvriers",1,""))</f>
        <v/>
      </c>
      <c r="Q210" s="30"/>
      <c r="R210" s="30"/>
      <c r="S210" s="30">
        <f t="shared" si="7"/>
        <v>0</v>
      </c>
      <c r="T210" s="30"/>
      <c r="U210" s="30"/>
      <c r="V210" s="30"/>
      <c r="W210" s="30"/>
      <c r="X210" s="30">
        <f t="shared" si="8"/>
        <v>0</v>
      </c>
      <c r="Y210" s="66"/>
      <c r="Z210" s="66"/>
      <c r="AA210" s="66"/>
      <c r="AB210" s="66"/>
      <c r="AC210" s="66"/>
      <c r="AD210" s="30"/>
    </row>
    <row r="211" spans="2:30" x14ac:dyDescent="0.3">
      <c r="B211" s="30"/>
      <c r="C211" s="30"/>
      <c r="D211" s="30" t="str">
        <f>IF(C211=0,"",VLOOKUP(C211,'Données Formation'!B$6:E302,4,FALSE))</f>
        <v/>
      </c>
      <c r="E211" s="30"/>
      <c r="F211" s="30"/>
      <c r="G211" s="30" t="str">
        <f>IF(H211=0,"",VLOOKUP(H211,'Données salariés'!B$6:G219,3,TRUE))</f>
        <v/>
      </c>
      <c r="H211" s="30"/>
      <c r="I211" s="30" t="str">
        <f>IF(H211=0,"",VLOOKUP(H211,'Données salariés'!B$6:G219,4,TRUE))</f>
        <v/>
      </c>
      <c r="J211" s="30" t="str">
        <f>IF(H211=0,"",VLOOKUP(H211,'Données salariés'!B$6:G219,6,TRUE))</f>
        <v/>
      </c>
      <c r="K211" s="30" t="str">
        <f>IF(H211=0,"",IF(SUMPRODUCT(($H$15:$H210=$H211)*($I$15:$I210=$I211)*($Y$15:$Y210=$Y211) )=0,"Unique","Doublon"))</f>
        <v/>
      </c>
      <c r="L211" s="30"/>
      <c r="M211" s="30"/>
      <c r="N211" s="30" t="str">
        <f>IF(H211=0,"",IF(VLOOKUP(H211,'Données salariés'!B$6:H$300,7,TRUE)="Cadres forfait jours",1,""))</f>
        <v/>
      </c>
      <c r="O211" s="30" t="str">
        <f>IF(H211=0,"",IF(VLOOKUP(H211,'Données salariés'!B$6:H$300,7,TRUE)="ETAM",1,""))</f>
        <v/>
      </c>
      <c r="P211" s="30" t="str">
        <f>IF(H211=0,"",IF(VLOOKUP(H211,'Données salariés'!B$6:H$300,7,TRUE)="Ouvriers",1,""))</f>
        <v/>
      </c>
      <c r="Q211" s="30"/>
      <c r="R211" s="30"/>
      <c r="S211" s="30">
        <f t="shared" si="7"/>
        <v>0</v>
      </c>
      <c r="T211" s="30"/>
      <c r="U211" s="30"/>
      <c r="V211" s="30"/>
      <c r="W211" s="30"/>
      <c r="X211" s="30">
        <f t="shared" si="8"/>
        <v>0</v>
      </c>
      <c r="Y211" s="66"/>
      <c r="Z211" s="66"/>
      <c r="AA211" s="66"/>
      <c r="AB211" s="66"/>
      <c r="AC211" s="66"/>
      <c r="AD211" s="30"/>
    </row>
    <row r="212" spans="2:30" x14ac:dyDescent="0.3">
      <c r="B212" s="30"/>
      <c r="C212" s="30"/>
      <c r="D212" s="30" t="str">
        <f>IF(C212=0,"",VLOOKUP(C212,'Données Formation'!B$6:E303,4,FALSE))</f>
        <v/>
      </c>
      <c r="E212" s="30"/>
      <c r="F212" s="30"/>
      <c r="G212" s="30" t="str">
        <f>IF(H212=0,"",VLOOKUP(H212,'Données salariés'!B$6:G220,3,TRUE))</f>
        <v/>
      </c>
      <c r="H212" s="30"/>
      <c r="I212" s="30" t="str">
        <f>IF(H212=0,"",VLOOKUP(H212,'Données salariés'!B$6:G220,4,TRUE))</f>
        <v/>
      </c>
      <c r="J212" s="30" t="str">
        <f>IF(H212=0,"",VLOOKUP(H212,'Données salariés'!B$6:G220,6,TRUE))</f>
        <v/>
      </c>
      <c r="K212" s="30" t="str">
        <f>IF(H212=0,"",IF(SUMPRODUCT(($H$15:$H211=$H212)*($I$15:$I211=$I212)*($Y$15:$Y211=$Y212) )=0,"Unique","Doublon"))</f>
        <v/>
      </c>
      <c r="L212" s="30"/>
      <c r="M212" s="30"/>
      <c r="N212" s="30" t="str">
        <f>IF(H212=0,"",IF(VLOOKUP(H212,'Données salariés'!B$6:H$300,7,TRUE)="Cadres forfait jours",1,""))</f>
        <v/>
      </c>
      <c r="O212" s="30" t="str">
        <f>IF(H212=0,"",IF(VLOOKUP(H212,'Données salariés'!B$6:H$300,7,TRUE)="ETAM",1,""))</f>
        <v/>
      </c>
      <c r="P212" s="30" t="str">
        <f>IF(H212=0,"",IF(VLOOKUP(H212,'Données salariés'!B$6:H$300,7,TRUE)="Ouvriers",1,""))</f>
        <v/>
      </c>
      <c r="Q212" s="30"/>
      <c r="R212" s="30"/>
      <c r="S212" s="30">
        <f t="shared" si="7"/>
        <v>0</v>
      </c>
      <c r="T212" s="30"/>
      <c r="U212" s="30"/>
      <c r="V212" s="30"/>
      <c r="W212" s="30"/>
      <c r="X212" s="30">
        <f t="shared" si="8"/>
        <v>0</v>
      </c>
      <c r="Y212" s="66"/>
      <c r="Z212" s="66"/>
      <c r="AA212" s="66"/>
      <c r="AB212" s="66"/>
      <c r="AC212" s="66"/>
      <c r="AD212" s="30"/>
    </row>
    <row r="213" spans="2:30" x14ac:dyDescent="0.3">
      <c r="B213" s="30"/>
      <c r="C213" s="30"/>
      <c r="D213" s="30" t="str">
        <f>IF(C213=0,"",VLOOKUP(C213,'Données Formation'!B$6:E304,4,FALSE))</f>
        <v/>
      </c>
      <c r="E213" s="30"/>
      <c r="F213" s="30"/>
      <c r="G213" s="30" t="str">
        <f>IF(H213=0,"",VLOOKUP(H213,'Données salariés'!B$6:G221,3,TRUE))</f>
        <v/>
      </c>
      <c r="H213" s="30"/>
      <c r="I213" s="30" t="str">
        <f>IF(H213=0,"",VLOOKUP(H213,'Données salariés'!B$6:G221,4,TRUE))</f>
        <v/>
      </c>
      <c r="J213" s="30" t="str">
        <f>IF(H213=0,"",VLOOKUP(H213,'Données salariés'!B$6:G221,6,TRUE))</f>
        <v/>
      </c>
      <c r="K213" s="30" t="str">
        <f>IF(H213=0,"",IF(SUMPRODUCT(($H$15:$H212=$H213)*($I$15:$I212=$I213)*($Y$15:$Y212=$Y213) )=0,"Unique","Doublon"))</f>
        <v/>
      </c>
      <c r="L213" s="30"/>
      <c r="M213" s="30"/>
      <c r="N213" s="30" t="str">
        <f>IF(H213=0,"",IF(VLOOKUP(H213,'Données salariés'!B$6:H$300,7,TRUE)="Cadres forfait jours",1,""))</f>
        <v/>
      </c>
      <c r="O213" s="30" t="str">
        <f>IF(H213=0,"",IF(VLOOKUP(H213,'Données salariés'!B$6:H$300,7,TRUE)="ETAM",1,""))</f>
        <v/>
      </c>
      <c r="P213" s="30" t="str">
        <f>IF(H213=0,"",IF(VLOOKUP(H213,'Données salariés'!B$6:H$300,7,TRUE)="Ouvriers",1,""))</f>
        <v/>
      </c>
      <c r="Q213" s="30"/>
      <c r="R213" s="30"/>
      <c r="S213" s="30">
        <f t="shared" si="7"/>
        <v>0</v>
      </c>
      <c r="T213" s="30"/>
      <c r="U213" s="30"/>
      <c r="V213" s="30"/>
      <c r="W213" s="30"/>
      <c r="X213" s="30">
        <f t="shared" si="8"/>
        <v>0</v>
      </c>
      <c r="Y213" s="66"/>
      <c r="Z213" s="66"/>
      <c r="AA213" s="66"/>
      <c r="AB213" s="66"/>
      <c r="AC213" s="66"/>
      <c r="AD213" s="30"/>
    </row>
    <row r="214" spans="2:30" x14ac:dyDescent="0.3">
      <c r="B214" s="30"/>
      <c r="C214" s="30"/>
      <c r="D214" s="30" t="str">
        <f>IF(C214=0,"",VLOOKUP(C214,'Données Formation'!B$6:E305,4,FALSE))</f>
        <v/>
      </c>
      <c r="E214" s="30"/>
      <c r="F214" s="30"/>
      <c r="G214" s="30" t="str">
        <f>IF(H214=0,"",VLOOKUP(H214,'Données salariés'!B$6:G222,3,TRUE))</f>
        <v/>
      </c>
      <c r="H214" s="30"/>
      <c r="I214" s="30" t="str">
        <f>IF(H214=0,"",VLOOKUP(H214,'Données salariés'!B$6:G222,4,TRUE))</f>
        <v/>
      </c>
      <c r="J214" s="30" t="str">
        <f>IF(H214=0,"",VLOOKUP(H214,'Données salariés'!B$6:G222,6,TRUE))</f>
        <v/>
      </c>
      <c r="K214" s="30" t="str">
        <f>IF(H214=0,"",IF(SUMPRODUCT(($H$15:$H213=$H214)*($I$15:$I213=$I214)*($Y$15:$Y213=$Y214) )=0,"Unique","Doublon"))</f>
        <v/>
      </c>
      <c r="L214" s="30"/>
      <c r="M214" s="30"/>
      <c r="N214" s="30" t="str">
        <f>IF(H214=0,"",IF(VLOOKUP(H214,'Données salariés'!B$6:H$300,7,TRUE)="Cadres forfait jours",1,""))</f>
        <v/>
      </c>
      <c r="O214" s="30" t="str">
        <f>IF(H214=0,"",IF(VLOOKUP(H214,'Données salariés'!B$6:H$300,7,TRUE)="ETAM",1,""))</f>
        <v/>
      </c>
      <c r="P214" s="30" t="str">
        <f>IF(H214=0,"",IF(VLOOKUP(H214,'Données salariés'!B$6:H$300,7,TRUE)="Ouvriers",1,""))</f>
        <v/>
      </c>
      <c r="Q214" s="30"/>
      <c r="R214" s="30"/>
      <c r="S214" s="30">
        <f t="shared" si="7"/>
        <v>0</v>
      </c>
      <c r="T214" s="30"/>
      <c r="U214" s="30"/>
      <c r="V214" s="30"/>
      <c r="W214" s="30"/>
      <c r="X214" s="30">
        <f t="shared" si="8"/>
        <v>0</v>
      </c>
      <c r="Y214" s="66"/>
      <c r="Z214" s="66"/>
      <c r="AA214" s="66"/>
      <c r="AB214" s="66"/>
      <c r="AC214" s="66"/>
      <c r="AD214" s="30"/>
    </row>
    <row r="215" spans="2:30" x14ac:dyDescent="0.3">
      <c r="B215" s="30"/>
      <c r="C215" s="30"/>
      <c r="D215" s="30" t="str">
        <f>IF(C215=0,"",VLOOKUP(C215,'Données Formation'!B$6:E306,4,FALSE))</f>
        <v/>
      </c>
      <c r="E215" s="30"/>
      <c r="F215" s="30"/>
      <c r="G215" s="30" t="str">
        <f>IF(H215=0,"",VLOOKUP(H215,'Données salariés'!B$6:G223,3,TRUE))</f>
        <v/>
      </c>
      <c r="H215" s="30"/>
      <c r="I215" s="30" t="str">
        <f>IF(H215=0,"",VLOOKUP(H215,'Données salariés'!B$6:G223,4,TRUE))</f>
        <v/>
      </c>
      <c r="J215" s="30" t="str">
        <f>IF(H215=0,"",VLOOKUP(H215,'Données salariés'!B$6:G223,6,TRUE))</f>
        <v/>
      </c>
      <c r="K215" s="30" t="str">
        <f>IF(H215=0,"",IF(SUMPRODUCT(($H$15:$H214=$H215)*($I$15:$I214=$I215)*($Y$15:$Y214=$Y215) )=0,"Unique","Doublon"))</f>
        <v/>
      </c>
      <c r="L215" s="30"/>
      <c r="M215" s="30"/>
      <c r="N215" s="30" t="str">
        <f>IF(H215=0,"",IF(VLOOKUP(H215,'Données salariés'!B$6:H$300,7,TRUE)="Cadres forfait jours",1,""))</f>
        <v/>
      </c>
      <c r="O215" s="30" t="str">
        <f>IF(H215=0,"",IF(VLOOKUP(H215,'Données salariés'!B$6:H$300,7,TRUE)="ETAM",1,""))</f>
        <v/>
      </c>
      <c r="P215" s="30" t="str">
        <f>IF(H215=0,"",IF(VLOOKUP(H215,'Données salariés'!B$6:H$300,7,TRUE)="Ouvriers",1,""))</f>
        <v/>
      </c>
      <c r="Q215" s="30"/>
      <c r="R215" s="30"/>
      <c r="S215" s="30">
        <f t="shared" si="7"/>
        <v>0</v>
      </c>
      <c r="T215" s="30"/>
      <c r="U215" s="30"/>
      <c r="V215" s="30"/>
      <c r="W215" s="30"/>
      <c r="X215" s="30">
        <f t="shared" si="8"/>
        <v>0</v>
      </c>
      <c r="Y215" s="66"/>
      <c r="Z215" s="66"/>
      <c r="AA215" s="66"/>
      <c r="AB215" s="66"/>
      <c r="AC215" s="66"/>
      <c r="AD215" s="30"/>
    </row>
    <row r="216" spans="2:30" x14ac:dyDescent="0.3">
      <c r="B216" s="30"/>
      <c r="C216" s="30"/>
      <c r="D216" s="30" t="str">
        <f>IF(C216=0,"",VLOOKUP(C216,'Données Formation'!B$6:E307,4,FALSE))</f>
        <v/>
      </c>
      <c r="E216" s="30"/>
      <c r="F216" s="30"/>
      <c r="G216" s="30" t="str">
        <f>IF(H216=0,"",VLOOKUP(H216,'Données salariés'!B$6:G224,3,TRUE))</f>
        <v/>
      </c>
      <c r="H216" s="30"/>
      <c r="I216" s="30" t="str">
        <f>IF(H216=0,"",VLOOKUP(H216,'Données salariés'!B$6:G224,4,TRUE))</f>
        <v/>
      </c>
      <c r="J216" s="30" t="str">
        <f>IF(H216=0,"",VLOOKUP(H216,'Données salariés'!B$6:G224,6,TRUE))</f>
        <v/>
      </c>
      <c r="K216" s="30" t="str">
        <f>IF(H216=0,"",IF(SUMPRODUCT(($H$15:$H215=$H216)*($I$15:$I215=$I216)*($Y$15:$Y215=$Y216) )=0,"Unique","Doublon"))</f>
        <v/>
      </c>
      <c r="L216" s="30"/>
      <c r="M216" s="30"/>
      <c r="N216" s="30" t="str">
        <f>IF(H216=0,"",IF(VLOOKUP(H216,'Données salariés'!B$6:H$300,7,TRUE)="Cadres forfait jours",1,""))</f>
        <v/>
      </c>
      <c r="O216" s="30" t="str">
        <f>IF(H216=0,"",IF(VLOOKUP(H216,'Données salariés'!B$6:H$300,7,TRUE)="ETAM",1,""))</f>
        <v/>
      </c>
      <c r="P216" s="30" t="str">
        <f>IF(H216=0,"",IF(VLOOKUP(H216,'Données salariés'!B$6:H$300,7,TRUE)="Ouvriers",1,""))</f>
        <v/>
      </c>
      <c r="Q216" s="30"/>
      <c r="R216" s="30"/>
      <c r="S216" s="30">
        <f t="shared" si="7"/>
        <v>0</v>
      </c>
      <c r="T216" s="30"/>
      <c r="U216" s="30"/>
      <c r="V216" s="30"/>
      <c r="W216" s="30"/>
      <c r="X216" s="30">
        <f t="shared" si="8"/>
        <v>0</v>
      </c>
      <c r="Y216" s="66"/>
      <c r="Z216" s="66"/>
      <c r="AA216" s="66"/>
      <c r="AB216" s="66"/>
      <c r="AC216" s="66"/>
      <c r="AD216" s="30"/>
    </row>
    <row r="217" spans="2:30" x14ac:dyDescent="0.3">
      <c r="B217" s="30"/>
      <c r="C217" s="30"/>
      <c r="D217" s="30" t="str">
        <f>IF(C217=0,"",VLOOKUP(C217,'Données Formation'!B$6:E308,4,FALSE))</f>
        <v/>
      </c>
      <c r="E217" s="30"/>
      <c r="F217" s="30"/>
      <c r="G217" s="30" t="str">
        <f>IF(H217=0,"",VLOOKUP(H217,'Données salariés'!B$6:G225,3,TRUE))</f>
        <v/>
      </c>
      <c r="H217" s="30"/>
      <c r="I217" s="30" t="str">
        <f>IF(H217=0,"",VLOOKUP(H217,'Données salariés'!B$6:G225,4,TRUE))</f>
        <v/>
      </c>
      <c r="J217" s="30" t="str">
        <f>IF(H217=0,"",VLOOKUP(H217,'Données salariés'!B$6:G225,6,TRUE))</f>
        <v/>
      </c>
      <c r="K217" s="30" t="str">
        <f>IF(H217=0,"",IF(SUMPRODUCT(($H$15:$H216=$H217)*($I$15:$I216=$I217)*($Y$15:$Y216=$Y217) )=0,"Unique","Doublon"))</f>
        <v/>
      </c>
      <c r="L217" s="30"/>
      <c r="M217" s="30"/>
      <c r="N217" s="30" t="str">
        <f>IF(H217=0,"",IF(VLOOKUP(H217,'Données salariés'!B$6:H$300,7,TRUE)="Cadres forfait jours",1,""))</f>
        <v/>
      </c>
      <c r="O217" s="30" t="str">
        <f>IF(H217=0,"",IF(VLOOKUP(H217,'Données salariés'!B$6:H$300,7,TRUE)="ETAM",1,""))</f>
        <v/>
      </c>
      <c r="P217" s="30" t="str">
        <f>IF(H217=0,"",IF(VLOOKUP(H217,'Données salariés'!B$6:H$300,7,TRUE)="Ouvriers",1,""))</f>
        <v/>
      </c>
      <c r="Q217" s="30"/>
      <c r="R217" s="30"/>
      <c r="S217" s="30">
        <f t="shared" si="7"/>
        <v>0</v>
      </c>
      <c r="T217" s="30"/>
      <c r="U217" s="30"/>
      <c r="V217" s="30"/>
      <c r="W217" s="30"/>
      <c r="X217" s="30">
        <f t="shared" si="8"/>
        <v>0</v>
      </c>
      <c r="Y217" s="66"/>
      <c r="Z217" s="66"/>
      <c r="AA217" s="66"/>
      <c r="AB217" s="66"/>
      <c r="AC217" s="66"/>
      <c r="AD217" s="30"/>
    </row>
    <row r="218" spans="2:30" x14ac:dyDescent="0.3">
      <c r="B218" s="30"/>
      <c r="C218" s="30"/>
      <c r="D218" s="30" t="str">
        <f>IF(C218=0,"",VLOOKUP(C218,'Données Formation'!B$6:E309,4,FALSE))</f>
        <v/>
      </c>
      <c r="E218" s="30"/>
      <c r="F218" s="30"/>
      <c r="G218" s="30" t="str">
        <f>IF(H218=0,"",VLOOKUP(H218,'Données salariés'!B$6:G226,3,TRUE))</f>
        <v/>
      </c>
      <c r="H218" s="30"/>
      <c r="I218" s="30" t="str">
        <f>IF(H218=0,"",VLOOKUP(H218,'Données salariés'!B$6:G226,4,TRUE))</f>
        <v/>
      </c>
      <c r="J218" s="30" t="str">
        <f>IF(H218=0,"",VLOOKUP(H218,'Données salariés'!B$6:G226,6,TRUE))</f>
        <v/>
      </c>
      <c r="K218" s="30" t="str">
        <f>IF(H218=0,"",IF(SUMPRODUCT(($H$15:$H217=$H218)*($I$15:$I217=$I218)*($Y$15:$Y217=$Y218) )=0,"Unique","Doublon"))</f>
        <v/>
      </c>
      <c r="L218" s="30"/>
      <c r="M218" s="30"/>
      <c r="N218" s="30" t="str">
        <f>IF(H218=0,"",IF(VLOOKUP(H218,'Données salariés'!B$6:H$300,7,TRUE)="Cadres forfait jours",1,""))</f>
        <v/>
      </c>
      <c r="O218" s="30" t="str">
        <f>IF(H218=0,"",IF(VLOOKUP(H218,'Données salariés'!B$6:H$300,7,TRUE)="ETAM",1,""))</f>
        <v/>
      </c>
      <c r="P218" s="30" t="str">
        <f>IF(H218=0,"",IF(VLOOKUP(H218,'Données salariés'!B$6:H$300,7,TRUE)="Ouvriers",1,""))</f>
        <v/>
      </c>
      <c r="Q218" s="30"/>
      <c r="R218" s="30"/>
      <c r="S218" s="30">
        <f t="shared" si="7"/>
        <v>0</v>
      </c>
      <c r="T218" s="30"/>
      <c r="U218" s="30"/>
      <c r="V218" s="30"/>
      <c r="W218" s="30"/>
      <c r="X218" s="30">
        <f t="shared" si="8"/>
        <v>0</v>
      </c>
      <c r="Y218" s="66"/>
      <c r="Z218" s="66"/>
      <c r="AA218" s="66"/>
      <c r="AB218" s="66"/>
      <c r="AC218" s="66"/>
      <c r="AD218" s="30"/>
    </row>
    <row r="219" spans="2:30" x14ac:dyDescent="0.3">
      <c r="B219" s="30"/>
      <c r="C219" s="30"/>
      <c r="D219" s="30" t="str">
        <f>IF(C219=0,"",VLOOKUP(C219,'Données Formation'!B$6:E310,4,FALSE))</f>
        <v/>
      </c>
      <c r="E219" s="30"/>
      <c r="F219" s="30"/>
      <c r="G219" s="30" t="str">
        <f>IF(H219=0,"",VLOOKUP(H219,'Données salariés'!B$6:G227,3,TRUE))</f>
        <v/>
      </c>
      <c r="H219" s="30"/>
      <c r="I219" s="30" t="str">
        <f>IF(H219=0,"",VLOOKUP(H219,'Données salariés'!B$6:G227,4,TRUE))</f>
        <v/>
      </c>
      <c r="J219" s="30" t="str">
        <f>IF(H219=0,"",VLOOKUP(H219,'Données salariés'!B$6:G227,6,TRUE))</f>
        <v/>
      </c>
      <c r="K219" s="30" t="str">
        <f>IF(H219=0,"",IF(SUMPRODUCT(($H$15:$H218=$H219)*($I$15:$I218=$I219)*($Y$15:$Y218=$Y219) )=0,"Unique","Doublon"))</f>
        <v/>
      </c>
      <c r="L219" s="30"/>
      <c r="M219" s="30"/>
      <c r="N219" s="30" t="str">
        <f>IF(H219=0,"",IF(VLOOKUP(H219,'Données salariés'!B$6:H$300,7,TRUE)="Cadres forfait jours",1,""))</f>
        <v/>
      </c>
      <c r="O219" s="30" t="str">
        <f>IF(H219=0,"",IF(VLOOKUP(H219,'Données salariés'!B$6:H$300,7,TRUE)="ETAM",1,""))</f>
        <v/>
      </c>
      <c r="P219" s="30" t="str">
        <f>IF(H219=0,"",IF(VLOOKUP(H219,'Données salariés'!B$6:H$300,7,TRUE)="Ouvriers",1,""))</f>
        <v/>
      </c>
      <c r="Q219" s="30"/>
      <c r="R219" s="30"/>
      <c r="S219" s="30">
        <f t="shared" si="7"/>
        <v>0</v>
      </c>
      <c r="T219" s="30"/>
      <c r="U219" s="30"/>
      <c r="V219" s="30"/>
      <c r="W219" s="30"/>
      <c r="X219" s="30">
        <f t="shared" si="8"/>
        <v>0</v>
      </c>
      <c r="Y219" s="66"/>
      <c r="Z219" s="66"/>
      <c r="AA219" s="66"/>
      <c r="AB219" s="66"/>
      <c r="AC219" s="66"/>
      <c r="AD219" s="30"/>
    </row>
    <row r="220" spans="2:30" x14ac:dyDescent="0.3">
      <c r="B220" s="30"/>
      <c r="C220" s="30"/>
      <c r="D220" s="30" t="str">
        <f>IF(C220=0,"",VLOOKUP(C220,'Données Formation'!B$6:E311,4,FALSE))</f>
        <v/>
      </c>
      <c r="E220" s="30"/>
      <c r="F220" s="30"/>
      <c r="G220" s="30" t="str">
        <f>IF(H220=0,"",VLOOKUP(H220,'Données salariés'!B$6:G228,3,TRUE))</f>
        <v/>
      </c>
      <c r="H220" s="30"/>
      <c r="I220" s="30" t="str">
        <f>IF(H220=0,"",VLOOKUP(H220,'Données salariés'!B$6:G228,4,TRUE))</f>
        <v/>
      </c>
      <c r="J220" s="30" t="str">
        <f>IF(H220=0,"",VLOOKUP(H220,'Données salariés'!B$6:G228,6,TRUE))</f>
        <v/>
      </c>
      <c r="K220" s="30" t="str">
        <f>IF(H220=0,"",IF(SUMPRODUCT(($H$15:$H219=$H220)*($I$15:$I219=$I220)*($Y$15:$Y219=$Y220) )=0,"Unique","Doublon"))</f>
        <v/>
      </c>
      <c r="L220" s="30"/>
      <c r="M220" s="30"/>
      <c r="N220" s="30" t="str">
        <f>IF(H220=0,"",IF(VLOOKUP(H220,'Données salariés'!B$6:H$300,7,TRUE)="Cadres forfait jours",1,""))</f>
        <v/>
      </c>
      <c r="O220" s="30" t="str">
        <f>IF(H220=0,"",IF(VLOOKUP(H220,'Données salariés'!B$6:H$300,7,TRUE)="ETAM",1,""))</f>
        <v/>
      </c>
      <c r="P220" s="30" t="str">
        <f>IF(H220=0,"",IF(VLOOKUP(H220,'Données salariés'!B$6:H$300,7,TRUE)="Ouvriers",1,""))</f>
        <v/>
      </c>
      <c r="Q220" s="30"/>
      <c r="R220" s="30"/>
      <c r="S220" s="30">
        <f t="shared" si="7"/>
        <v>0</v>
      </c>
      <c r="T220" s="30"/>
      <c r="U220" s="30"/>
      <c r="V220" s="30"/>
      <c r="W220" s="30"/>
      <c r="X220" s="30">
        <f t="shared" si="8"/>
        <v>0</v>
      </c>
      <c r="Y220" s="66"/>
      <c r="Z220" s="66"/>
      <c r="AA220" s="66"/>
      <c r="AB220" s="66"/>
      <c r="AC220" s="66"/>
      <c r="AD220" s="30"/>
    </row>
    <row r="221" spans="2:30" x14ac:dyDescent="0.3">
      <c r="B221" s="30"/>
      <c r="C221" s="30"/>
      <c r="D221" s="30" t="str">
        <f>IF(C221=0,"",VLOOKUP(C221,'Données Formation'!B$6:E312,4,FALSE))</f>
        <v/>
      </c>
      <c r="E221" s="30"/>
      <c r="F221" s="30"/>
      <c r="G221" s="30" t="str">
        <f>IF(H221=0,"",VLOOKUP(H221,'Données salariés'!B$6:G229,3,TRUE))</f>
        <v/>
      </c>
      <c r="H221" s="30"/>
      <c r="I221" s="30" t="str">
        <f>IF(H221=0,"",VLOOKUP(H221,'Données salariés'!B$6:G229,4,TRUE))</f>
        <v/>
      </c>
      <c r="J221" s="30" t="str">
        <f>IF(H221=0,"",VLOOKUP(H221,'Données salariés'!B$6:G229,6,TRUE))</f>
        <v/>
      </c>
      <c r="K221" s="30" t="str">
        <f>IF(H221=0,"",IF(SUMPRODUCT(($H$15:$H220=$H221)*($I$15:$I220=$I221)*($Y$15:$Y220=$Y221) )=0,"Unique","Doublon"))</f>
        <v/>
      </c>
      <c r="L221" s="30"/>
      <c r="M221" s="30"/>
      <c r="N221" s="30" t="str">
        <f>IF(H221=0,"",IF(VLOOKUP(H221,'Données salariés'!B$6:H$300,7,TRUE)="Cadres forfait jours",1,""))</f>
        <v/>
      </c>
      <c r="O221" s="30" t="str">
        <f>IF(H221=0,"",IF(VLOOKUP(H221,'Données salariés'!B$6:H$300,7,TRUE)="ETAM",1,""))</f>
        <v/>
      </c>
      <c r="P221" s="30" t="str">
        <f>IF(H221=0,"",IF(VLOOKUP(H221,'Données salariés'!B$6:H$300,7,TRUE)="Ouvriers",1,""))</f>
        <v/>
      </c>
      <c r="Q221" s="30"/>
      <c r="R221" s="30"/>
      <c r="S221" s="30">
        <f t="shared" si="7"/>
        <v>0</v>
      </c>
      <c r="T221" s="30"/>
      <c r="U221" s="30"/>
      <c r="V221" s="30"/>
      <c r="W221" s="30"/>
      <c r="X221" s="30">
        <f t="shared" si="8"/>
        <v>0</v>
      </c>
      <c r="Y221" s="66"/>
      <c r="Z221" s="66"/>
      <c r="AA221" s="66"/>
      <c r="AB221" s="66"/>
      <c r="AC221" s="66"/>
      <c r="AD221" s="30"/>
    </row>
    <row r="222" spans="2:30" x14ac:dyDescent="0.3">
      <c r="B222" s="30"/>
      <c r="C222" s="30"/>
      <c r="D222" s="30" t="str">
        <f>IF(C222=0,"",VLOOKUP(C222,'Données Formation'!B$6:E313,4,FALSE))</f>
        <v/>
      </c>
      <c r="E222" s="30"/>
      <c r="F222" s="30"/>
      <c r="G222" s="30" t="str">
        <f>IF(H222=0,"",VLOOKUP(H222,'Données salariés'!B$6:G230,3,TRUE))</f>
        <v/>
      </c>
      <c r="H222" s="30"/>
      <c r="I222" s="30" t="str">
        <f>IF(H222=0,"",VLOOKUP(H222,'Données salariés'!B$6:G230,4,TRUE))</f>
        <v/>
      </c>
      <c r="J222" s="30" t="str">
        <f>IF(H222=0,"",VLOOKUP(H222,'Données salariés'!B$6:G230,6,TRUE))</f>
        <v/>
      </c>
      <c r="K222" s="30" t="str">
        <f>IF(H222=0,"",IF(SUMPRODUCT(($H$15:$H221=$H222)*($I$15:$I221=$I222)*($Y$15:$Y221=$Y222) )=0,"Unique","Doublon"))</f>
        <v/>
      </c>
      <c r="L222" s="30"/>
      <c r="M222" s="30"/>
      <c r="N222" s="30" t="str">
        <f>IF(H222=0,"",IF(VLOOKUP(H222,'Données salariés'!B$6:H$300,7,TRUE)="Cadres forfait jours",1,""))</f>
        <v/>
      </c>
      <c r="O222" s="30" t="str">
        <f>IF(H222=0,"",IF(VLOOKUP(H222,'Données salariés'!B$6:H$300,7,TRUE)="ETAM",1,""))</f>
        <v/>
      </c>
      <c r="P222" s="30" t="str">
        <f>IF(H222=0,"",IF(VLOOKUP(H222,'Données salariés'!B$6:H$300,7,TRUE)="Ouvriers",1,""))</f>
        <v/>
      </c>
      <c r="Q222" s="30"/>
      <c r="R222" s="30"/>
      <c r="S222" s="30">
        <f t="shared" si="7"/>
        <v>0</v>
      </c>
      <c r="T222" s="30"/>
      <c r="U222" s="30"/>
      <c r="V222" s="30"/>
      <c r="W222" s="30"/>
      <c r="X222" s="30">
        <f t="shared" si="8"/>
        <v>0</v>
      </c>
      <c r="Y222" s="66"/>
      <c r="Z222" s="66"/>
      <c r="AA222" s="66"/>
      <c r="AB222" s="66"/>
      <c r="AC222" s="66"/>
      <c r="AD222" s="30"/>
    </row>
    <row r="223" spans="2:30" x14ac:dyDescent="0.3">
      <c r="B223" s="30"/>
      <c r="C223" s="30"/>
      <c r="D223" s="30" t="str">
        <f>IF(C223=0,"",VLOOKUP(C223,'Données Formation'!B$6:E314,4,FALSE))</f>
        <v/>
      </c>
      <c r="E223" s="30"/>
      <c r="F223" s="30"/>
      <c r="G223" s="30" t="str">
        <f>IF(H223=0,"",VLOOKUP(H223,'Données salariés'!B$6:G231,3,TRUE))</f>
        <v/>
      </c>
      <c r="H223" s="30"/>
      <c r="I223" s="30" t="str">
        <f>IF(H223=0,"",VLOOKUP(H223,'Données salariés'!B$6:G231,4,TRUE))</f>
        <v/>
      </c>
      <c r="J223" s="30" t="str">
        <f>IF(H223=0,"",VLOOKUP(H223,'Données salariés'!B$6:G231,6,TRUE))</f>
        <v/>
      </c>
      <c r="K223" s="30" t="str">
        <f>IF(H223=0,"",IF(SUMPRODUCT(($H$15:$H222=$H223)*($I$15:$I222=$I223)*($Y$15:$Y222=$Y223) )=0,"Unique","Doublon"))</f>
        <v/>
      </c>
      <c r="L223" s="30"/>
      <c r="M223" s="30"/>
      <c r="N223" s="30" t="str">
        <f>IF(H223=0,"",IF(VLOOKUP(H223,'Données salariés'!B$6:H$300,7,TRUE)="Cadres forfait jours",1,""))</f>
        <v/>
      </c>
      <c r="O223" s="30" t="str">
        <f>IF(H223=0,"",IF(VLOOKUP(H223,'Données salariés'!B$6:H$300,7,TRUE)="ETAM",1,""))</f>
        <v/>
      </c>
      <c r="P223" s="30" t="str">
        <f>IF(H223=0,"",IF(VLOOKUP(H223,'Données salariés'!B$6:H$300,7,TRUE)="Ouvriers",1,""))</f>
        <v/>
      </c>
      <c r="Q223" s="30"/>
      <c r="R223" s="30"/>
      <c r="S223" s="30">
        <f t="shared" si="7"/>
        <v>0</v>
      </c>
      <c r="T223" s="30"/>
      <c r="U223" s="30"/>
      <c r="V223" s="30"/>
      <c r="W223" s="30"/>
      <c r="X223" s="30">
        <f t="shared" si="8"/>
        <v>0</v>
      </c>
      <c r="Y223" s="66"/>
      <c r="Z223" s="66"/>
      <c r="AA223" s="66"/>
      <c r="AB223" s="66"/>
      <c r="AC223" s="66"/>
      <c r="AD223" s="30"/>
    </row>
    <row r="224" spans="2:30" x14ac:dyDescent="0.3">
      <c r="B224" s="30"/>
      <c r="C224" s="30"/>
      <c r="D224" s="30" t="str">
        <f>IF(C224=0,"",VLOOKUP(C224,'Données Formation'!B$6:E315,4,FALSE))</f>
        <v/>
      </c>
      <c r="E224" s="30"/>
      <c r="F224" s="30"/>
      <c r="G224" s="30" t="str">
        <f>IF(H224=0,"",VLOOKUP(H224,'Données salariés'!B$6:G232,3,TRUE))</f>
        <v/>
      </c>
      <c r="H224" s="30"/>
      <c r="I224" s="30" t="str">
        <f>IF(H224=0,"",VLOOKUP(H224,'Données salariés'!B$6:G232,4,TRUE))</f>
        <v/>
      </c>
      <c r="J224" s="30" t="str">
        <f>IF(H224=0,"",VLOOKUP(H224,'Données salariés'!B$6:G232,6,TRUE))</f>
        <v/>
      </c>
      <c r="K224" s="30" t="str">
        <f>IF(H224=0,"",IF(SUMPRODUCT(($H$15:$H223=$H224)*($I$15:$I223=$I224)*($Y$15:$Y223=$Y224) )=0,"Unique","Doublon"))</f>
        <v/>
      </c>
      <c r="L224" s="30"/>
      <c r="M224" s="30"/>
      <c r="N224" s="30" t="str">
        <f>IF(H224=0,"",IF(VLOOKUP(H224,'Données salariés'!B$6:H$300,7,TRUE)="Cadres forfait jours",1,""))</f>
        <v/>
      </c>
      <c r="O224" s="30" t="str">
        <f>IF(H224=0,"",IF(VLOOKUP(H224,'Données salariés'!B$6:H$300,7,TRUE)="ETAM",1,""))</f>
        <v/>
      </c>
      <c r="P224" s="30" t="str">
        <f>IF(H224=0,"",IF(VLOOKUP(H224,'Données salariés'!B$6:H$300,7,TRUE)="Ouvriers",1,""))</f>
        <v/>
      </c>
      <c r="Q224" s="30"/>
      <c r="R224" s="30"/>
      <c r="S224" s="30">
        <f t="shared" si="7"/>
        <v>0</v>
      </c>
      <c r="T224" s="30"/>
      <c r="U224" s="30"/>
      <c r="V224" s="30"/>
      <c r="W224" s="30"/>
      <c r="X224" s="30">
        <f t="shared" si="8"/>
        <v>0</v>
      </c>
      <c r="Y224" s="66"/>
      <c r="Z224" s="66"/>
      <c r="AA224" s="66"/>
      <c r="AB224" s="66"/>
      <c r="AC224" s="66"/>
      <c r="AD224" s="30"/>
    </row>
    <row r="225" spans="2:30" x14ac:dyDescent="0.3">
      <c r="B225" s="30"/>
      <c r="C225" s="30"/>
      <c r="D225" s="30" t="str">
        <f>IF(C225=0,"",VLOOKUP(C225,'Données Formation'!B$6:E316,4,FALSE))</f>
        <v/>
      </c>
      <c r="E225" s="30"/>
      <c r="F225" s="30"/>
      <c r="G225" s="30" t="str">
        <f>IF(H225=0,"",VLOOKUP(H225,'Données salariés'!B$6:G233,3,TRUE))</f>
        <v/>
      </c>
      <c r="H225" s="30"/>
      <c r="I225" s="30" t="str">
        <f>IF(H225=0,"",VLOOKUP(H225,'Données salariés'!B$6:G233,4,TRUE))</f>
        <v/>
      </c>
      <c r="J225" s="30" t="str">
        <f>IF(H225=0,"",VLOOKUP(H225,'Données salariés'!B$6:G233,6,TRUE))</f>
        <v/>
      </c>
      <c r="K225" s="30" t="str">
        <f>IF(H225=0,"",IF(SUMPRODUCT(($H$15:$H224=$H225)*($I$15:$I224=$I225)*($Y$15:$Y224=$Y225) )=0,"Unique","Doublon"))</f>
        <v/>
      </c>
      <c r="L225" s="30"/>
      <c r="M225" s="30"/>
      <c r="N225" s="30" t="str">
        <f>IF(H225=0,"",IF(VLOOKUP(H225,'Données salariés'!B$6:H$300,7,TRUE)="Cadres forfait jours",1,""))</f>
        <v/>
      </c>
      <c r="O225" s="30" t="str">
        <f>IF(H225=0,"",IF(VLOOKUP(H225,'Données salariés'!B$6:H$300,7,TRUE)="ETAM",1,""))</f>
        <v/>
      </c>
      <c r="P225" s="30" t="str">
        <f>IF(H225=0,"",IF(VLOOKUP(H225,'Données salariés'!B$6:H$300,7,TRUE)="Ouvriers",1,""))</f>
        <v/>
      </c>
      <c r="Q225" s="30"/>
      <c r="R225" s="30"/>
      <c r="S225" s="30">
        <f t="shared" si="7"/>
        <v>0</v>
      </c>
      <c r="T225" s="30"/>
      <c r="U225" s="30"/>
      <c r="V225" s="30"/>
      <c r="W225" s="30"/>
      <c r="X225" s="30">
        <f t="shared" si="8"/>
        <v>0</v>
      </c>
      <c r="Y225" s="66"/>
      <c r="Z225" s="66"/>
      <c r="AA225" s="66"/>
      <c r="AB225" s="66"/>
      <c r="AC225" s="66"/>
      <c r="AD225" s="30"/>
    </row>
    <row r="226" spans="2:30" x14ac:dyDescent="0.3">
      <c r="B226" s="30"/>
      <c r="C226" s="30"/>
      <c r="D226" s="30" t="str">
        <f>IF(C226=0,"",VLOOKUP(C226,'Données Formation'!B$6:E317,4,FALSE))</f>
        <v/>
      </c>
      <c r="E226" s="30"/>
      <c r="F226" s="30"/>
      <c r="G226" s="30" t="str">
        <f>IF(H226=0,"",VLOOKUP(H226,'Données salariés'!B$6:G234,3,TRUE))</f>
        <v/>
      </c>
      <c r="H226" s="30"/>
      <c r="I226" s="30" t="str">
        <f>IF(H226=0,"",VLOOKUP(H226,'Données salariés'!B$6:G234,4,TRUE))</f>
        <v/>
      </c>
      <c r="J226" s="30" t="str">
        <f>IF(H226=0,"",VLOOKUP(H226,'Données salariés'!B$6:G234,6,TRUE))</f>
        <v/>
      </c>
      <c r="K226" s="30" t="str">
        <f>IF(H226=0,"",IF(SUMPRODUCT(($H$15:$H225=$H226)*($I$15:$I225=$I226)*($Y$15:$Y225=$Y226) )=0,"Unique","Doublon"))</f>
        <v/>
      </c>
      <c r="L226" s="30"/>
      <c r="M226" s="30"/>
      <c r="N226" s="30" t="str">
        <f>IF(H226=0,"",IF(VLOOKUP(H226,'Données salariés'!B$6:H$300,7,TRUE)="Cadres forfait jours",1,""))</f>
        <v/>
      </c>
      <c r="O226" s="30" t="str">
        <f>IF(H226=0,"",IF(VLOOKUP(H226,'Données salariés'!B$6:H$300,7,TRUE)="ETAM",1,""))</f>
        <v/>
      </c>
      <c r="P226" s="30" t="str">
        <f>IF(H226=0,"",IF(VLOOKUP(H226,'Données salariés'!B$6:H$300,7,TRUE)="Ouvriers",1,""))</f>
        <v/>
      </c>
      <c r="Q226" s="30"/>
      <c r="R226" s="30"/>
      <c r="S226" s="30">
        <f t="shared" si="7"/>
        <v>0</v>
      </c>
      <c r="T226" s="30"/>
      <c r="U226" s="30"/>
      <c r="V226" s="30"/>
      <c r="W226" s="30"/>
      <c r="X226" s="30">
        <f t="shared" si="8"/>
        <v>0</v>
      </c>
      <c r="Y226" s="66"/>
      <c r="Z226" s="66"/>
      <c r="AA226" s="66"/>
      <c r="AB226" s="66"/>
      <c r="AC226" s="66"/>
      <c r="AD226" s="30"/>
    </row>
    <row r="227" spans="2:30" x14ac:dyDescent="0.3">
      <c r="B227" s="30"/>
      <c r="C227" s="30"/>
      <c r="D227" s="30" t="str">
        <f>IF(C227=0,"",VLOOKUP(C227,'Données Formation'!B$6:E318,4,FALSE))</f>
        <v/>
      </c>
      <c r="E227" s="30"/>
      <c r="F227" s="30"/>
      <c r="G227" s="30" t="str">
        <f>IF(H227=0,"",VLOOKUP(H227,'Données salariés'!B$6:G235,3,TRUE))</f>
        <v/>
      </c>
      <c r="H227" s="30"/>
      <c r="I227" s="30" t="str">
        <f>IF(H227=0,"",VLOOKUP(H227,'Données salariés'!B$6:G235,4,TRUE))</f>
        <v/>
      </c>
      <c r="J227" s="30" t="str">
        <f>IF(H227=0,"",VLOOKUP(H227,'Données salariés'!B$6:G235,6,TRUE))</f>
        <v/>
      </c>
      <c r="K227" s="30" t="str">
        <f>IF(H227=0,"",IF(SUMPRODUCT(($H$15:$H226=$H227)*($I$15:$I226=$I227)*($Y$15:$Y226=$Y227) )=0,"Unique","Doublon"))</f>
        <v/>
      </c>
      <c r="L227" s="30"/>
      <c r="M227" s="30"/>
      <c r="N227" s="30" t="str">
        <f>IF(H227=0,"",IF(VLOOKUP(H227,'Données salariés'!B$6:H$300,7,TRUE)="Cadres forfait jours",1,""))</f>
        <v/>
      </c>
      <c r="O227" s="30" t="str">
        <f>IF(H227=0,"",IF(VLOOKUP(H227,'Données salariés'!B$6:H$300,7,TRUE)="ETAM",1,""))</f>
        <v/>
      </c>
      <c r="P227" s="30" t="str">
        <f>IF(H227=0,"",IF(VLOOKUP(H227,'Données salariés'!B$6:H$300,7,TRUE)="Ouvriers",1,""))</f>
        <v/>
      </c>
      <c r="Q227" s="30"/>
      <c r="R227" s="30"/>
      <c r="S227" s="30">
        <f t="shared" si="7"/>
        <v>0</v>
      </c>
      <c r="T227" s="30"/>
      <c r="U227" s="30"/>
      <c r="V227" s="30"/>
      <c r="W227" s="30"/>
      <c r="X227" s="30">
        <f t="shared" si="8"/>
        <v>0</v>
      </c>
      <c r="Y227" s="66"/>
      <c r="Z227" s="66"/>
      <c r="AA227" s="66"/>
      <c r="AB227" s="66"/>
      <c r="AC227" s="66"/>
      <c r="AD227" s="30"/>
    </row>
    <row r="228" spans="2:30" x14ac:dyDescent="0.3">
      <c r="B228" s="30"/>
      <c r="C228" s="30"/>
      <c r="D228" s="30" t="str">
        <f>IF(C228=0,"",VLOOKUP(C228,'Données Formation'!B$6:E319,4,FALSE))</f>
        <v/>
      </c>
      <c r="E228" s="30"/>
      <c r="F228" s="30"/>
      <c r="G228" s="30" t="str">
        <f>IF(H228=0,"",VLOOKUP(H228,'Données salariés'!B$6:G236,3,TRUE))</f>
        <v/>
      </c>
      <c r="H228" s="30"/>
      <c r="I228" s="30" t="str">
        <f>IF(H228=0,"",VLOOKUP(H228,'Données salariés'!B$6:G236,4,TRUE))</f>
        <v/>
      </c>
      <c r="J228" s="30" t="str">
        <f>IF(H228=0,"",VLOOKUP(H228,'Données salariés'!B$6:G236,6,TRUE))</f>
        <v/>
      </c>
      <c r="K228" s="30" t="str">
        <f>IF(H228=0,"",IF(SUMPRODUCT(($H$15:$H227=$H228)*($I$15:$I227=$I228)*($Y$15:$Y227=$Y228) )=0,"Unique","Doublon"))</f>
        <v/>
      </c>
      <c r="L228" s="30"/>
      <c r="M228" s="30"/>
      <c r="N228" s="30" t="str">
        <f>IF(H228=0,"",IF(VLOOKUP(H228,'Données salariés'!B$6:H$300,7,TRUE)="Cadres forfait jours",1,""))</f>
        <v/>
      </c>
      <c r="O228" s="30" t="str">
        <f>IF(H228=0,"",IF(VLOOKUP(H228,'Données salariés'!B$6:H$300,7,TRUE)="ETAM",1,""))</f>
        <v/>
      </c>
      <c r="P228" s="30" t="str">
        <f>IF(H228=0,"",IF(VLOOKUP(H228,'Données salariés'!B$6:H$300,7,TRUE)="Ouvriers",1,""))</f>
        <v/>
      </c>
      <c r="Q228" s="30"/>
      <c r="R228" s="30"/>
      <c r="S228" s="30">
        <f t="shared" si="7"/>
        <v>0</v>
      </c>
      <c r="T228" s="30"/>
      <c r="U228" s="30"/>
      <c r="V228" s="30"/>
      <c r="W228" s="30"/>
      <c r="X228" s="30">
        <f t="shared" si="8"/>
        <v>0</v>
      </c>
      <c r="Y228" s="66"/>
      <c r="Z228" s="66"/>
      <c r="AA228" s="66"/>
      <c r="AB228" s="66"/>
      <c r="AC228" s="66"/>
      <c r="AD228" s="30"/>
    </row>
    <row r="229" spans="2:30" x14ac:dyDescent="0.3">
      <c r="B229" s="30"/>
      <c r="C229" s="30"/>
      <c r="D229" s="30" t="str">
        <f>IF(C229=0,"",VLOOKUP(C229,'Données Formation'!B$6:E320,4,FALSE))</f>
        <v/>
      </c>
      <c r="E229" s="30"/>
      <c r="F229" s="30"/>
      <c r="G229" s="30" t="str">
        <f>IF(H229=0,"",VLOOKUP(H229,'Données salariés'!B$6:G237,3,TRUE))</f>
        <v/>
      </c>
      <c r="H229" s="30"/>
      <c r="I229" s="30" t="str">
        <f>IF(H229=0,"",VLOOKUP(H229,'Données salariés'!B$6:G237,4,TRUE))</f>
        <v/>
      </c>
      <c r="J229" s="30" t="str">
        <f>IF(H229=0,"",VLOOKUP(H229,'Données salariés'!B$6:G237,6,TRUE))</f>
        <v/>
      </c>
      <c r="K229" s="30" t="str">
        <f>IF(H229=0,"",IF(SUMPRODUCT(($H$15:$H228=$H229)*($I$15:$I228=$I229)*($Y$15:$Y228=$Y229) )=0,"Unique","Doublon"))</f>
        <v/>
      </c>
      <c r="L229" s="30"/>
      <c r="M229" s="30"/>
      <c r="N229" s="30" t="str">
        <f>IF(H229=0,"",IF(VLOOKUP(H229,'Données salariés'!B$6:H$300,7,TRUE)="Cadres forfait jours",1,""))</f>
        <v/>
      </c>
      <c r="O229" s="30" t="str">
        <f>IF(H229=0,"",IF(VLOOKUP(H229,'Données salariés'!B$6:H$300,7,TRUE)="ETAM",1,""))</f>
        <v/>
      </c>
      <c r="P229" s="30" t="str">
        <f>IF(H229=0,"",IF(VLOOKUP(H229,'Données salariés'!B$6:H$300,7,TRUE)="Ouvriers",1,""))</f>
        <v/>
      </c>
      <c r="Q229" s="30"/>
      <c r="R229" s="30"/>
      <c r="S229" s="30">
        <f t="shared" si="7"/>
        <v>0</v>
      </c>
      <c r="T229" s="30"/>
      <c r="U229" s="30"/>
      <c r="V229" s="30"/>
      <c r="W229" s="30"/>
      <c r="X229" s="30">
        <f t="shared" si="8"/>
        <v>0</v>
      </c>
      <c r="Y229" s="66"/>
      <c r="Z229" s="66"/>
      <c r="AA229" s="66"/>
      <c r="AB229" s="66"/>
      <c r="AC229" s="66"/>
      <c r="AD229" s="30"/>
    </row>
    <row r="230" spans="2:30" x14ac:dyDescent="0.3">
      <c r="B230" s="30"/>
      <c r="C230" s="30"/>
      <c r="D230" s="30" t="str">
        <f>IF(C230=0,"",VLOOKUP(C230,'Données Formation'!B$6:E321,4,FALSE))</f>
        <v/>
      </c>
      <c r="E230" s="30"/>
      <c r="F230" s="30"/>
      <c r="G230" s="30" t="str">
        <f>IF(H230=0,"",VLOOKUP(H230,'Données salariés'!B$6:G238,3,TRUE))</f>
        <v/>
      </c>
      <c r="H230" s="30"/>
      <c r="I230" s="30" t="str">
        <f>IF(H230=0,"",VLOOKUP(H230,'Données salariés'!B$6:G238,4,TRUE))</f>
        <v/>
      </c>
      <c r="J230" s="30" t="str">
        <f>IF(H230=0,"",VLOOKUP(H230,'Données salariés'!B$6:G238,6,TRUE))</f>
        <v/>
      </c>
      <c r="K230" s="30" t="str">
        <f>IF(H230=0,"",IF(SUMPRODUCT(($H$15:$H229=$H230)*($I$15:$I229=$I230)*($Y$15:$Y229=$Y230) )=0,"Unique","Doublon"))</f>
        <v/>
      </c>
      <c r="L230" s="30"/>
      <c r="M230" s="30"/>
      <c r="N230" s="30" t="str">
        <f>IF(H230=0,"",IF(VLOOKUP(H230,'Données salariés'!B$6:H$300,7,TRUE)="Cadres forfait jours",1,""))</f>
        <v/>
      </c>
      <c r="O230" s="30" t="str">
        <f>IF(H230=0,"",IF(VLOOKUP(H230,'Données salariés'!B$6:H$300,7,TRUE)="ETAM",1,""))</f>
        <v/>
      </c>
      <c r="P230" s="30" t="str">
        <f>IF(H230=0,"",IF(VLOOKUP(H230,'Données salariés'!B$6:H$300,7,TRUE)="Ouvriers",1,""))</f>
        <v/>
      </c>
      <c r="Q230" s="30"/>
      <c r="R230" s="30"/>
      <c r="S230" s="30">
        <f t="shared" si="7"/>
        <v>0</v>
      </c>
      <c r="T230" s="30"/>
      <c r="U230" s="30"/>
      <c r="V230" s="30"/>
      <c r="W230" s="30"/>
      <c r="X230" s="30">
        <f t="shared" si="8"/>
        <v>0</v>
      </c>
      <c r="Y230" s="66"/>
      <c r="Z230" s="66"/>
      <c r="AA230" s="66"/>
      <c r="AB230" s="66"/>
      <c r="AC230" s="66"/>
      <c r="AD230" s="30"/>
    </row>
    <row r="231" spans="2:30" x14ac:dyDescent="0.3">
      <c r="B231" s="30"/>
      <c r="C231" s="30"/>
      <c r="D231" s="30" t="str">
        <f>IF(C231=0,"",VLOOKUP(C231,'Données Formation'!B$6:E322,4,FALSE))</f>
        <v/>
      </c>
      <c r="E231" s="30"/>
      <c r="F231" s="30"/>
      <c r="G231" s="30" t="str">
        <f>IF(H231=0,"",VLOOKUP(H231,'Données salariés'!B$6:G239,3,TRUE))</f>
        <v/>
      </c>
      <c r="H231" s="30"/>
      <c r="I231" s="30" t="str">
        <f>IF(H231=0,"",VLOOKUP(H231,'Données salariés'!B$6:G239,4,TRUE))</f>
        <v/>
      </c>
      <c r="J231" s="30" t="str">
        <f>IF(H231=0,"",VLOOKUP(H231,'Données salariés'!B$6:G239,6,TRUE))</f>
        <v/>
      </c>
      <c r="K231" s="30" t="str">
        <f>IF(H231=0,"",IF(SUMPRODUCT(($H$15:$H230=$H231)*($I$15:$I230=$I231)*($Y$15:$Y230=$Y231) )=0,"Unique","Doublon"))</f>
        <v/>
      </c>
      <c r="L231" s="30"/>
      <c r="M231" s="30"/>
      <c r="N231" s="30" t="str">
        <f>IF(H231=0,"",IF(VLOOKUP(H231,'Données salariés'!B$6:H$300,7,TRUE)="Cadres forfait jours",1,""))</f>
        <v/>
      </c>
      <c r="O231" s="30" t="str">
        <f>IF(H231=0,"",IF(VLOOKUP(H231,'Données salariés'!B$6:H$300,7,TRUE)="ETAM",1,""))</f>
        <v/>
      </c>
      <c r="P231" s="30" t="str">
        <f>IF(H231=0,"",IF(VLOOKUP(H231,'Données salariés'!B$6:H$300,7,TRUE)="Ouvriers",1,""))</f>
        <v/>
      </c>
      <c r="Q231" s="30"/>
      <c r="R231" s="30"/>
      <c r="S231" s="30">
        <f t="shared" si="7"/>
        <v>0</v>
      </c>
      <c r="T231" s="30"/>
      <c r="U231" s="30"/>
      <c r="V231" s="30"/>
      <c r="W231" s="30"/>
      <c r="X231" s="30">
        <f t="shared" si="8"/>
        <v>0</v>
      </c>
      <c r="Y231" s="66"/>
      <c r="Z231" s="66"/>
      <c r="AA231" s="66"/>
      <c r="AB231" s="66"/>
      <c r="AC231" s="66"/>
      <c r="AD231" s="30"/>
    </row>
    <row r="232" spans="2:30" x14ac:dyDescent="0.3">
      <c r="B232" s="30"/>
      <c r="C232" s="30"/>
      <c r="D232" s="30" t="str">
        <f>IF(C232=0,"",VLOOKUP(C232,'Données Formation'!B$6:E323,4,FALSE))</f>
        <v/>
      </c>
      <c r="E232" s="30"/>
      <c r="F232" s="30"/>
      <c r="G232" s="30" t="str">
        <f>IF(H232=0,"",VLOOKUP(H232,'Données salariés'!B$6:G240,3,TRUE))</f>
        <v/>
      </c>
      <c r="H232" s="30"/>
      <c r="I232" s="30" t="str">
        <f>IF(H232=0,"",VLOOKUP(H232,'Données salariés'!B$6:G240,4,TRUE))</f>
        <v/>
      </c>
      <c r="J232" s="30" t="str">
        <f>IF(H232=0,"",VLOOKUP(H232,'Données salariés'!B$6:G240,6,TRUE))</f>
        <v/>
      </c>
      <c r="K232" s="30" t="str">
        <f>IF(H232=0,"",IF(SUMPRODUCT(($H$15:$H231=$H232)*($I$15:$I231=$I232)*($Y$15:$Y231=$Y232) )=0,"Unique","Doublon"))</f>
        <v/>
      </c>
      <c r="L232" s="30"/>
      <c r="M232" s="30"/>
      <c r="N232" s="30" t="str">
        <f>IF(H232=0,"",IF(VLOOKUP(H232,'Données salariés'!B$6:H$300,7,TRUE)="Cadres forfait jours",1,""))</f>
        <v/>
      </c>
      <c r="O232" s="30" t="str">
        <f>IF(H232=0,"",IF(VLOOKUP(H232,'Données salariés'!B$6:H$300,7,TRUE)="ETAM",1,""))</f>
        <v/>
      </c>
      <c r="P232" s="30" t="str">
        <f>IF(H232=0,"",IF(VLOOKUP(H232,'Données salariés'!B$6:H$300,7,TRUE)="Ouvriers",1,""))</f>
        <v/>
      </c>
      <c r="Q232" s="30"/>
      <c r="R232" s="30"/>
      <c r="S232" s="30">
        <f t="shared" si="7"/>
        <v>0</v>
      </c>
      <c r="T232" s="30"/>
      <c r="U232" s="30"/>
      <c r="V232" s="30"/>
      <c r="W232" s="30"/>
      <c r="X232" s="30">
        <f t="shared" si="8"/>
        <v>0</v>
      </c>
      <c r="Y232" s="66"/>
      <c r="Z232" s="66"/>
      <c r="AA232" s="66"/>
      <c r="AB232" s="66"/>
      <c r="AC232" s="66"/>
      <c r="AD232" s="30"/>
    </row>
    <row r="233" spans="2:30" x14ac:dyDescent="0.3">
      <c r="B233" s="30"/>
      <c r="C233" s="30"/>
      <c r="D233" s="30" t="str">
        <f>IF(C233=0,"",VLOOKUP(C233,'Données Formation'!B$6:E324,4,FALSE))</f>
        <v/>
      </c>
      <c r="E233" s="30"/>
      <c r="F233" s="30"/>
      <c r="G233" s="30" t="str">
        <f>IF(H233=0,"",VLOOKUP(H233,'Données salariés'!B$6:G241,3,TRUE))</f>
        <v/>
      </c>
      <c r="H233" s="30"/>
      <c r="I233" s="30" t="str">
        <f>IF(H233=0,"",VLOOKUP(H233,'Données salariés'!B$6:G241,4,TRUE))</f>
        <v/>
      </c>
      <c r="J233" s="30" t="str">
        <f>IF(H233=0,"",VLOOKUP(H233,'Données salariés'!B$6:G241,6,TRUE))</f>
        <v/>
      </c>
      <c r="K233" s="30" t="str">
        <f>IF(H233=0,"",IF(SUMPRODUCT(($H$15:$H232=$H233)*($I$15:$I232=$I233)*($Y$15:$Y232=$Y233) )=0,"Unique","Doublon"))</f>
        <v/>
      </c>
      <c r="L233" s="30"/>
      <c r="M233" s="30"/>
      <c r="N233" s="30" t="str">
        <f>IF(H233=0,"",IF(VLOOKUP(H233,'Données salariés'!B$6:H$300,7,TRUE)="Cadres forfait jours",1,""))</f>
        <v/>
      </c>
      <c r="O233" s="30" t="str">
        <f>IF(H233=0,"",IF(VLOOKUP(H233,'Données salariés'!B$6:H$300,7,TRUE)="ETAM",1,""))</f>
        <v/>
      </c>
      <c r="P233" s="30" t="str">
        <f>IF(H233=0,"",IF(VLOOKUP(H233,'Données salariés'!B$6:H$300,7,TRUE)="Ouvriers",1,""))</f>
        <v/>
      </c>
      <c r="Q233" s="30"/>
      <c r="R233" s="30"/>
      <c r="S233" s="30">
        <f t="shared" si="7"/>
        <v>0</v>
      </c>
      <c r="T233" s="30"/>
      <c r="U233" s="30"/>
      <c r="V233" s="30"/>
      <c r="W233" s="30"/>
      <c r="X233" s="30">
        <f t="shared" si="8"/>
        <v>0</v>
      </c>
      <c r="Y233" s="66"/>
      <c r="Z233" s="66"/>
      <c r="AA233" s="66"/>
      <c r="AB233" s="66"/>
      <c r="AC233" s="66"/>
      <c r="AD233" s="30"/>
    </row>
    <row r="234" spans="2:30" x14ac:dyDescent="0.3">
      <c r="B234" s="30"/>
      <c r="C234" s="30"/>
      <c r="D234" s="30" t="str">
        <f>IF(C234=0,"",VLOOKUP(C234,'Données Formation'!B$6:E325,4,FALSE))</f>
        <v/>
      </c>
      <c r="E234" s="30"/>
      <c r="F234" s="30"/>
      <c r="G234" s="30" t="str">
        <f>IF(H234=0,"",VLOOKUP(H234,'Données salariés'!B$6:G242,3,TRUE))</f>
        <v/>
      </c>
      <c r="H234" s="30"/>
      <c r="I234" s="30" t="str">
        <f>IF(H234=0,"",VLOOKUP(H234,'Données salariés'!B$6:G242,4,TRUE))</f>
        <v/>
      </c>
      <c r="J234" s="30" t="str">
        <f>IF(H234=0,"",VLOOKUP(H234,'Données salariés'!B$6:G242,6,TRUE))</f>
        <v/>
      </c>
      <c r="K234" s="30" t="str">
        <f>IF(H234=0,"",IF(SUMPRODUCT(($H$15:$H233=$H234)*($I$15:$I233=$I234)*($Y$15:$Y233=$Y234) )=0,"Unique","Doublon"))</f>
        <v/>
      </c>
      <c r="L234" s="30"/>
      <c r="M234" s="30"/>
      <c r="N234" s="30" t="str">
        <f>IF(H234=0,"",IF(VLOOKUP(H234,'Données salariés'!B$6:H$300,7,TRUE)="Cadres forfait jours",1,""))</f>
        <v/>
      </c>
      <c r="O234" s="30" t="str">
        <f>IF(H234=0,"",IF(VLOOKUP(H234,'Données salariés'!B$6:H$300,7,TRUE)="ETAM",1,""))</f>
        <v/>
      </c>
      <c r="P234" s="30" t="str">
        <f>IF(H234=0,"",IF(VLOOKUP(H234,'Données salariés'!B$6:H$300,7,TRUE)="Ouvriers",1,""))</f>
        <v/>
      </c>
      <c r="Q234" s="30"/>
      <c r="R234" s="30"/>
      <c r="S234" s="30">
        <f t="shared" si="7"/>
        <v>0</v>
      </c>
      <c r="T234" s="30"/>
      <c r="U234" s="30"/>
      <c r="V234" s="30"/>
      <c r="W234" s="30"/>
      <c r="X234" s="30">
        <f t="shared" si="8"/>
        <v>0</v>
      </c>
      <c r="Y234" s="66"/>
      <c r="Z234" s="66"/>
      <c r="AA234" s="66"/>
      <c r="AB234" s="66"/>
      <c r="AC234" s="66"/>
      <c r="AD234" s="30"/>
    </row>
    <row r="235" spans="2:30" x14ac:dyDescent="0.3">
      <c r="B235" s="30"/>
      <c r="C235" s="30"/>
      <c r="D235" s="30" t="str">
        <f>IF(C235=0,"",VLOOKUP(C235,'Données Formation'!B$6:E326,4,FALSE))</f>
        <v/>
      </c>
      <c r="E235" s="30"/>
      <c r="F235" s="30"/>
      <c r="G235" s="30" t="str">
        <f>IF(H235=0,"",VLOOKUP(H235,'Données salariés'!B$6:G243,3,TRUE))</f>
        <v/>
      </c>
      <c r="H235" s="30"/>
      <c r="I235" s="30" t="str">
        <f>IF(H235=0,"",VLOOKUP(H235,'Données salariés'!B$6:G243,4,TRUE))</f>
        <v/>
      </c>
      <c r="J235" s="30" t="str">
        <f>IF(H235=0,"",VLOOKUP(H235,'Données salariés'!B$6:G243,6,TRUE))</f>
        <v/>
      </c>
      <c r="K235" s="30" t="str">
        <f>IF(H235=0,"",IF(SUMPRODUCT(($H$15:$H234=$H235)*($I$15:$I234=$I235)*($Y$15:$Y234=$Y235) )=0,"Unique","Doublon"))</f>
        <v/>
      </c>
      <c r="L235" s="30"/>
      <c r="M235" s="30"/>
      <c r="N235" s="30" t="str">
        <f>IF(H235=0,"",IF(VLOOKUP(H235,'Données salariés'!B$6:H$300,7,TRUE)="Cadres forfait jours",1,""))</f>
        <v/>
      </c>
      <c r="O235" s="30" t="str">
        <f>IF(H235=0,"",IF(VLOOKUP(H235,'Données salariés'!B$6:H$300,7,TRUE)="ETAM",1,""))</f>
        <v/>
      </c>
      <c r="P235" s="30" t="str">
        <f>IF(H235=0,"",IF(VLOOKUP(H235,'Données salariés'!B$6:H$300,7,TRUE)="Ouvriers",1,""))</f>
        <v/>
      </c>
      <c r="Q235" s="30"/>
      <c r="R235" s="30"/>
      <c r="S235" s="30">
        <f t="shared" si="7"/>
        <v>0</v>
      </c>
      <c r="T235" s="30"/>
      <c r="U235" s="30"/>
      <c r="V235" s="30"/>
      <c r="W235" s="30"/>
      <c r="X235" s="30">
        <f t="shared" si="8"/>
        <v>0</v>
      </c>
      <c r="Y235" s="66"/>
      <c r="Z235" s="66"/>
      <c r="AA235" s="66"/>
      <c r="AB235" s="66"/>
      <c r="AC235" s="66"/>
      <c r="AD235" s="30"/>
    </row>
    <row r="236" spans="2:30" x14ac:dyDescent="0.3">
      <c r="B236" s="30"/>
      <c r="C236" s="30"/>
      <c r="D236" s="30" t="str">
        <f>IF(C236=0,"",VLOOKUP(C236,'Données Formation'!B$6:E327,4,FALSE))</f>
        <v/>
      </c>
      <c r="E236" s="30"/>
      <c r="F236" s="30"/>
      <c r="G236" s="30" t="str">
        <f>IF(H236=0,"",VLOOKUP(H236,'Données salariés'!B$6:G244,3,TRUE))</f>
        <v/>
      </c>
      <c r="H236" s="30"/>
      <c r="I236" s="30" t="str">
        <f>IF(H236=0,"",VLOOKUP(H236,'Données salariés'!B$6:G244,4,TRUE))</f>
        <v/>
      </c>
      <c r="J236" s="30" t="str">
        <f>IF(H236=0,"",VLOOKUP(H236,'Données salariés'!B$6:G244,6,TRUE))</f>
        <v/>
      </c>
      <c r="K236" s="30" t="str">
        <f>IF(H236=0,"",IF(SUMPRODUCT(($H$15:$H235=$H236)*($I$15:$I235=$I236)*($Y$15:$Y235=$Y236) )=0,"Unique","Doublon"))</f>
        <v/>
      </c>
      <c r="L236" s="30"/>
      <c r="M236" s="30"/>
      <c r="N236" s="30" t="str">
        <f>IF(H236=0,"",IF(VLOOKUP(H236,'Données salariés'!B$6:H$300,7,TRUE)="Cadres forfait jours",1,""))</f>
        <v/>
      </c>
      <c r="O236" s="30" t="str">
        <f>IF(H236=0,"",IF(VLOOKUP(H236,'Données salariés'!B$6:H$300,7,TRUE)="ETAM",1,""))</f>
        <v/>
      </c>
      <c r="P236" s="30" t="str">
        <f>IF(H236=0,"",IF(VLOOKUP(H236,'Données salariés'!B$6:H$300,7,TRUE)="Ouvriers",1,""))</f>
        <v/>
      </c>
      <c r="Q236" s="30"/>
      <c r="R236" s="30"/>
      <c r="S236" s="30">
        <f t="shared" si="7"/>
        <v>0</v>
      </c>
      <c r="T236" s="30"/>
      <c r="U236" s="30"/>
      <c r="V236" s="30"/>
      <c r="W236" s="30"/>
      <c r="X236" s="30">
        <f t="shared" si="8"/>
        <v>0</v>
      </c>
      <c r="Y236" s="66"/>
      <c r="Z236" s="66"/>
      <c r="AA236" s="66"/>
      <c r="AB236" s="66"/>
      <c r="AC236" s="66"/>
      <c r="AD236" s="30"/>
    </row>
    <row r="237" spans="2:30" x14ac:dyDescent="0.3">
      <c r="B237" s="30"/>
      <c r="C237" s="30"/>
      <c r="D237" s="30" t="str">
        <f>IF(C237=0,"",VLOOKUP(C237,'Données Formation'!B$6:E328,4,FALSE))</f>
        <v/>
      </c>
      <c r="E237" s="30"/>
      <c r="F237" s="30"/>
      <c r="G237" s="30" t="str">
        <f>IF(H237=0,"",VLOOKUP(H237,'Données salariés'!B$6:G245,3,TRUE))</f>
        <v/>
      </c>
      <c r="H237" s="30"/>
      <c r="I237" s="30" t="str">
        <f>IF(H237=0,"",VLOOKUP(H237,'Données salariés'!B$6:G245,4,TRUE))</f>
        <v/>
      </c>
      <c r="J237" s="30" t="str">
        <f>IF(H237=0,"",VLOOKUP(H237,'Données salariés'!B$6:G245,6,TRUE))</f>
        <v/>
      </c>
      <c r="K237" s="30" t="str">
        <f>IF(H237=0,"",IF(SUMPRODUCT(($H$15:$H236=$H237)*($I$15:$I236=$I237)*($Y$15:$Y236=$Y237) )=0,"Unique","Doublon"))</f>
        <v/>
      </c>
      <c r="L237" s="30"/>
      <c r="M237" s="30"/>
      <c r="N237" s="30" t="str">
        <f>IF(H237=0,"",IF(VLOOKUP(H237,'Données salariés'!B$6:H$300,7,TRUE)="Cadres forfait jours",1,""))</f>
        <v/>
      </c>
      <c r="O237" s="30" t="str">
        <f>IF(H237=0,"",IF(VLOOKUP(H237,'Données salariés'!B$6:H$300,7,TRUE)="ETAM",1,""))</f>
        <v/>
      </c>
      <c r="P237" s="30" t="str">
        <f>IF(H237=0,"",IF(VLOOKUP(H237,'Données salariés'!B$6:H$300,7,TRUE)="Ouvriers",1,""))</f>
        <v/>
      </c>
      <c r="Q237" s="30"/>
      <c r="R237" s="30"/>
      <c r="S237" s="30">
        <f t="shared" si="7"/>
        <v>0</v>
      </c>
      <c r="T237" s="30"/>
      <c r="U237" s="30"/>
      <c r="V237" s="30"/>
      <c r="W237" s="30"/>
      <c r="X237" s="30">
        <f t="shared" si="8"/>
        <v>0</v>
      </c>
      <c r="Y237" s="66"/>
      <c r="Z237" s="66"/>
      <c r="AA237" s="66"/>
      <c r="AB237" s="66"/>
      <c r="AC237" s="66"/>
      <c r="AD237" s="30"/>
    </row>
    <row r="238" spans="2:30" x14ac:dyDescent="0.3">
      <c r="B238" s="30"/>
      <c r="C238" s="30"/>
      <c r="D238" s="30" t="str">
        <f>IF(C238=0,"",VLOOKUP(C238,'Données Formation'!B$6:E329,4,FALSE))</f>
        <v/>
      </c>
      <c r="E238" s="30"/>
      <c r="F238" s="30"/>
      <c r="G238" s="30" t="str">
        <f>IF(H238=0,"",VLOOKUP(H238,'Données salariés'!B$6:G246,3,TRUE))</f>
        <v/>
      </c>
      <c r="H238" s="30"/>
      <c r="I238" s="30" t="str">
        <f>IF(H238=0,"",VLOOKUP(H238,'Données salariés'!B$6:G246,4,TRUE))</f>
        <v/>
      </c>
      <c r="J238" s="30" t="str">
        <f>IF(H238=0,"",VLOOKUP(H238,'Données salariés'!B$6:G246,6,TRUE))</f>
        <v/>
      </c>
      <c r="K238" s="30" t="str">
        <f>IF(H238=0,"",IF(SUMPRODUCT(($H$15:$H237=$H238)*($I$15:$I237=$I238)*($Y$15:$Y237=$Y238) )=0,"Unique","Doublon"))</f>
        <v/>
      </c>
      <c r="L238" s="30"/>
      <c r="M238" s="30"/>
      <c r="N238" s="30" t="str">
        <f>IF(H238=0,"",IF(VLOOKUP(H238,'Données salariés'!B$6:H$300,7,TRUE)="Cadres forfait jours",1,""))</f>
        <v/>
      </c>
      <c r="O238" s="30" t="str">
        <f>IF(H238=0,"",IF(VLOOKUP(H238,'Données salariés'!B$6:H$300,7,TRUE)="ETAM",1,""))</f>
        <v/>
      </c>
      <c r="P238" s="30" t="str">
        <f>IF(H238=0,"",IF(VLOOKUP(H238,'Données salariés'!B$6:H$300,7,TRUE)="Ouvriers",1,""))</f>
        <v/>
      </c>
      <c r="Q238" s="30"/>
      <c r="R238" s="30"/>
      <c r="S238" s="30">
        <f t="shared" si="7"/>
        <v>0</v>
      </c>
      <c r="T238" s="30"/>
      <c r="U238" s="30"/>
      <c r="V238" s="30"/>
      <c r="W238" s="30"/>
      <c r="X238" s="30">
        <f t="shared" si="8"/>
        <v>0</v>
      </c>
      <c r="Y238" s="66"/>
      <c r="Z238" s="66"/>
      <c r="AA238" s="66"/>
      <c r="AB238" s="66"/>
      <c r="AC238" s="66"/>
      <c r="AD238" s="30"/>
    </row>
    <row r="239" spans="2:30" x14ac:dyDescent="0.3">
      <c r="B239" s="30"/>
      <c r="C239" s="30"/>
      <c r="D239" s="30" t="str">
        <f>IF(C239=0,"",VLOOKUP(C239,'Données Formation'!B$6:E330,4,FALSE))</f>
        <v/>
      </c>
      <c r="E239" s="30"/>
      <c r="F239" s="30"/>
      <c r="G239" s="30" t="str">
        <f>IF(H239=0,"",VLOOKUP(H239,'Données salariés'!B$6:G247,3,TRUE))</f>
        <v/>
      </c>
      <c r="H239" s="30"/>
      <c r="I239" s="30" t="str">
        <f>IF(H239=0,"",VLOOKUP(H239,'Données salariés'!B$6:G247,4,TRUE))</f>
        <v/>
      </c>
      <c r="J239" s="30" t="str">
        <f>IF(H239=0,"",VLOOKUP(H239,'Données salariés'!B$6:G247,6,TRUE))</f>
        <v/>
      </c>
      <c r="K239" s="30" t="str">
        <f>IF(H239=0,"",IF(SUMPRODUCT(($H$15:$H238=$H239)*($I$15:$I238=$I239)*($Y$15:$Y238=$Y239) )=0,"Unique","Doublon"))</f>
        <v/>
      </c>
      <c r="L239" s="30"/>
      <c r="M239" s="30"/>
      <c r="N239" s="30" t="str">
        <f>IF(H239=0,"",IF(VLOOKUP(H239,'Données salariés'!B$6:H$300,7,TRUE)="Cadres forfait jours",1,""))</f>
        <v/>
      </c>
      <c r="O239" s="30" t="str">
        <f>IF(H239=0,"",IF(VLOOKUP(H239,'Données salariés'!B$6:H$300,7,TRUE)="ETAM",1,""))</f>
        <v/>
      </c>
      <c r="P239" s="30" t="str">
        <f>IF(H239=0,"",IF(VLOOKUP(H239,'Données salariés'!B$6:H$300,7,TRUE)="Ouvriers",1,""))</f>
        <v/>
      </c>
      <c r="Q239" s="30"/>
      <c r="R239" s="30"/>
      <c r="S239" s="30">
        <f t="shared" si="7"/>
        <v>0</v>
      </c>
      <c r="T239" s="30"/>
      <c r="U239" s="30"/>
      <c r="V239" s="30"/>
      <c r="W239" s="30"/>
      <c r="X239" s="30">
        <f t="shared" si="8"/>
        <v>0</v>
      </c>
      <c r="Y239" s="66"/>
      <c r="Z239" s="66"/>
      <c r="AA239" s="66"/>
      <c r="AB239" s="66"/>
      <c r="AC239" s="66"/>
      <c r="AD239" s="30"/>
    </row>
    <row r="240" spans="2:30" x14ac:dyDescent="0.3">
      <c r="B240" s="30"/>
      <c r="C240" s="30"/>
      <c r="D240" s="30" t="str">
        <f>IF(C240=0,"",VLOOKUP(C240,'Données Formation'!B$6:E331,4,FALSE))</f>
        <v/>
      </c>
      <c r="E240" s="30"/>
      <c r="F240" s="30"/>
      <c r="G240" s="30" t="str">
        <f>IF(H240=0,"",VLOOKUP(H240,'Données salariés'!B$6:G248,3,TRUE))</f>
        <v/>
      </c>
      <c r="H240" s="30"/>
      <c r="I240" s="30" t="str">
        <f>IF(H240=0,"",VLOOKUP(H240,'Données salariés'!B$6:G248,4,TRUE))</f>
        <v/>
      </c>
      <c r="J240" s="30" t="str">
        <f>IF(H240=0,"",VLOOKUP(H240,'Données salariés'!B$6:G248,6,TRUE))</f>
        <v/>
      </c>
      <c r="K240" s="30" t="str">
        <f>IF(H240=0,"",IF(SUMPRODUCT(($H$15:$H239=$H240)*($I$15:$I239=$I240)*($Y$15:$Y239=$Y240) )=0,"Unique","Doublon"))</f>
        <v/>
      </c>
      <c r="L240" s="30"/>
      <c r="M240" s="30"/>
      <c r="N240" s="30" t="str">
        <f>IF(H240=0,"",IF(VLOOKUP(H240,'Données salariés'!B$6:H$300,7,TRUE)="Cadres forfait jours",1,""))</f>
        <v/>
      </c>
      <c r="O240" s="30" t="str">
        <f>IF(H240=0,"",IF(VLOOKUP(H240,'Données salariés'!B$6:H$300,7,TRUE)="ETAM",1,""))</f>
        <v/>
      </c>
      <c r="P240" s="30" t="str">
        <f>IF(H240=0,"",IF(VLOOKUP(H240,'Données salariés'!B$6:H$300,7,TRUE)="Ouvriers",1,""))</f>
        <v/>
      </c>
      <c r="Q240" s="30"/>
      <c r="R240" s="30"/>
      <c r="S240" s="30">
        <f t="shared" si="7"/>
        <v>0</v>
      </c>
      <c r="T240" s="30"/>
      <c r="U240" s="30"/>
      <c r="V240" s="30"/>
      <c r="W240" s="30"/>
      <c r="X240" s="30">
        <f t="shared" si="8"/>
        <v>0</v>
      </c>
      <c r="Y240" s="66"/>
      <c r="Z240" s="66"/>
      <c r="AA240" s="66"/>
      <c r="AB240" s="66"/>
      <c r="AC240" s="66"/>
      <c r="AD240" s="30"/>
    </row>
    <row r="241" spans="2:30" x14ac:dyDescent="0.3">
      <c r="B241" s="30"/>
      <c r="C241" s="30"/>
      <c r="D241" s="30" t="str">
        <f>IF(C241=0,"",VLOOKUP(C241,'Données Formation'!B$6:E332,4,FALSE))</f>
        <v/>
      </c>
      <c r="E241" s="30"/>
      <c r="F241" s="30"/>
      <c r="G241" s="30" t="str">
        <f>IF(H241=0,"",VLOOKUP(H241,'Données salariés'!B$6:G249,3,TRUE))</f>
        <v/>
      </c>
      <c r="H241" s="30"/>
      <c r="I241" s="30" t="str">
        <f>IF(H241=0,"",VLOOKUP(H241,'Données salariés'!B$6:G249,4,TRUE))</f>
        <v/>
      </c>
      <c r="J241" s="30" t="str">
        <f>IF(H241=0,"",VLOOKUP(H241,'Données salariés'!B$6:G249,6,TRUE))</f>
        <v/>
      </c>
      <c r="K241" s="30" t="str">
        <f>IF(H241=0,"",IF(SUMPRODUCT(($H$15:$H240=$H241)*($I$15:$I240=$I241)*($Y$15:$Y240=$Y241) )=0,"Unique","Doublon"))</f>
        <v/>
      </c>
      <c r="L241" s="30"/>
      <c r="M241" s="30"/>
      <c r="N241" s="30" t="str">
        <f>IF(H241=0,"",IF(VLOOKUP(H241,'Données salariés'!B$6:H$300,7,TRUE)="Cadres forfait jours",1,""))</f>
        <v/>
      </c>
      <c r="O241" s="30" t="str">
        <f>IF(H241=0,"",IF(VLOOKUP(H241,'Données salariés'!B$6:H$300,7,TRUE)="ETAM",1,""))</f>
        <v/>
      </c>
      <c r="P241" s="30" t="str">
        <f>IF(H241=0,"",IF(VLOOKUP(H241,'Données salariés'!B$6:H$300,7,TRUE)="Ouvriers",1,""))</f>
        <v/>
      </c>
      <c r="Q241" s="30"/>
      <c r="R241" s="30"/>
      <c r="S241" s="30">
        <f t="shared" si="7"/>
        <v>0</v>
      </c>
      <c r="T241" s="30"/>
      <c r="U241" s="30"/>
      <c r="V241" s="30"/>
      <c r="W241" s="30"/>
      <c r="X241" s="30">
        <f t="shared" si="8"/>
        <v>0</v>
      </c>
      <c r="Y241" s="66"/>
      <c r="Z241" s="66"/>
      <c r="AA241" s="66"/>
      <c r="AB241" s="66"/>
      <c r="AC241" s="66"/>
      <c r="AD241" s="30"/>
    </row>
    <row r="242" spans="2:30" x14ac:dyDescent="0.3">
      <c r="B242" s="30"/>
      <c r="C242" s="30"/>
      <c r="D242" s="30" t="str">
        <f>IF(C242=0,"",VLOOKUP(C242,'Données Formation'!B$6:E333,4,FALSE))</f>
        <v/>
      </c>
      <c r="E242" s="30"/>
      <c r="F242" s="30"/>
      <c r="G242" s="30" t="str">
        <f>IF(H242=0,"",VLOOKUP(H242,'Données salariés'!B$6:G250,3,TRUE))</f>
        <v/>
      </c>
      <c r="H242" s="30"/>
      <c r="I242" s="30" t="str">
        <f>IF(H242=0,"",VLOOKUP(H242,'Données salariés'!B$6:G250,4,TRUE))</f>
        <v/>
      </c>
      <c r="J242" s="30" t="str">
        <f>IF(H242=0,"",VLOOKUP(H242,'Données salariés'!B$6:G250,6,TRUE))</f>
        <v/>
      </c>
      <c r="K242" s="30" t="str">
        <f>IF(H242=0,"",IF(SUMPRODUCT(($H$15:$H241=$H242)*($I$15:$I241=$I242)*($Y$15:$Y241=$Y242) )=0,"Unique","Doublon"))</f>
        <v/>
      </c>
      <c r="L242" s="30"/>
      <c r="M242" s="30"/>
      <c r="N242" s="30" t="str">
        <f>IF(H242=0,"",IF(VLOOKUP(H242,'Données salariés'!B$6:H$300,7,TRUE)="Cadres forfait jours",1,""))</f>
        <v/>
      </c>
      <c r="O242" s="30" t="str">
        <f>IF(H242=0,"",IF(VLOOKUP(H242,'Données salariés'!B$6:H$300,7,TRUE)="ETAM",1,""))</f>
        <v/>
      </c>
      <c r="P242" s="30" t="str">
        <f>IF(H242=0,"",IF(VLOOKUP(H242,'Données salariés'!B$6:H$300,7,TRUE)="Ouvriers",1,""))</f>
        <v/>
      </c>
      <c r="Q242" s="30"/>
      <c r="R242" s="30"/>
      <c r="S242" s="30">
        <f t="shared" si="7"/>
        <v>0</v>
      </c>
      <c r="T242" s="30"/>
      <c r="U242" s="30"/>
      <c r="V242" s="30"/>
      <c r="W242" s="30"/>
      <c r="X242" s="30">
        <f t="shared" si="8"/>
        <v>0</v>
      </c>
      <c r="Y242" s="66"/>
      <c r="Z242" s="66"/>
      <c r="AA242" s="66"/>
      <c r="AB242" s="66"/>
      <c r="AC242" s="66"/>
      <c r="AD242" s="30"/>
    </row>
    <row r="243" spans="2:30" x14ac:dyDescent="0.3">
      <c r="B243" s="30"/>
      <c r="C243" s="30"/>
      <c r="D243" s="30" t="str">
        <f>IF(C243=0,"",VLOOKUP(C243,'Données Formation'!B$6:E334,4,FALSE))</f>
        <v/>
      </c>
      <c r="E243" s="30"/>
      <c r="F243" s="30"/>
      <c r="G243" s="30" t="str">
        <f>IF(H243=0,"",VLOOKUP(H243,'Données salariés'!B$6:G251,3,TRUE))</f>
        <v/>
      </c>
      <c r="H243" s="30"/>
      <c r="I243" s="30" t="str">
        <f>IF(H243=0,"",VLOOKUP(H243,'Données salariés'!B$6:G251,4,TRUE))</f>
        <v/>
      </c>
      <c r="J243" s="30" t="str">
        <f>IF(H243=0,"",VLOOKUP(H243,'Données salariés'!B$6:G251,6,TRUE))</f>
        <v/>
      </c>
      <c r="K243" s="30" t="str">
        <f>IF(H243=0,"",IF(SUMPRODUCT(($H$15:$H242=$H243)*($I$15:$I242=$I243)*($Y$15:$Y242=$Y243) )=0,"Unique","Doublon"))</f>
        <v/>
      </c>
      <c r="L243" s="30"/>
      <c r="M243" s="30"/>
      <c r="N243" s="30" t="str">
        <f>IF(H243=0,"",IF(VLOOKUP(H243,'Données salariés'!B$6:H$300,7,TRUE)="Cadres forfait jours",1,""))</f>
        <v/>
      </c>
      <c r="O243" s="30" t="str">
        <f>IF(H243=0,"",IF(VLOOKUP(H243,'Données salariés'!B$6:H$300,7,TRUE)="ETAM",1,""))</f>
        <v/>
      </c>
      <c r="P243" s="30" t="str">
        <f>IF(H243=0,"",IF(VLOOKUP(H243,'Données salariés'!B$6:H$300,7,TRUE)="Ouvriers",1,""))</f>
        <v/>
      </c>
      <c r="Q243" s="30"/>
      <c r="R243" s="30"/>
      <c r="S243" s="30">
        <f t="shared" si="7"/>
        <v>0</v>
      </c>
      <c r="T243" s="30"/>
      <c r="U243" s="30"/>
      <c r="V243" s="30"/>
      <c r="W243" s="30"/>
      <c r="X243" s="30">
        <f t="shared" si="8"/>
        <v>0</v>
      </c>
      <c r="Y243" s="66"/>
      <c r="Z243" s="66"/>
      <c r="AA243" s="66"/>
      <c r="AB243" s="66"/>
      <c r="AC243" s="66"/>
      <c r="AD243" s="30"/>
    </row>
    <row r="244" spans="2:30" x14ac:dyDescent="0.3">
      <c r="B244" s="30"/>
      <c r="C244" s="30"/>
      <c r="D244" s="30" t="str">
        <f>IF(C244=0,"",VLOOKUP(C244,'Données Formation'!B$6:E335,4,FALSE))</f>
        <v/>
      </c>
      <c r="E244" s="30"/>
      <c r="F244" s="30"/>
      <c r="G244" s="30" t="str">
        <f>IF(H244=0,"",VLOOKUP(H244,'Données salariés'!B$6:G252,3,TRUE))</f>
        <v/>
      </c>
      <c r="H244" s="30"/>
      <c r="I244" s="30" t="str">
        <f>IF(H244=0,"",VLOOKUP(H244,'Données salariés'!B$6:G252,4,TRUE))</f>
        <v/>
      </c>
      <c r="J244" s="30" t="str">
        <f>IF(H244=0,"",VLOOKUP(H244,'Données salariés'!B$6:G252,6,TRUE))</f>
        <v/>
      </c>
      <c r="K244" s="30" t="str">
        <f>IF(H244=0,"",IF(SUMPRODUCT(($H$15:$H243=$H244)*($I$15:$I243=$I244)*($Y$15:$Y243=$Y244) )=0,"Unique","Doublon"))</f>
        <v/>
      </c>
      <c r="L244" s="30"/>
      <c r="M244" s="30"/>
      <c r="N244" s="30" t="str">
        <f>IF(H244=0,"",IF(VLOOKUP(H244,'Données salariés'!B$6:H$300,7,TRUE)="Cadres forfait jours",1,""))</f>
        <v/>
      </c>
      <c r="O244" s="30" t="str">
        <f>IF(H244=0,"",IF(VLOOKUP(H244,'Données salariés'!B$6:H$300,7,TRUE)="ETAM",1,""))</f>
        <v/>
      </c>
      <c r="P244" s="30" t="str">
        <f>IF(H244=0,"",IF(VLOOKUP(H244,'Données salariés'!B$6:H$300,7,TRUE)="Ouvriers",1,""))</f>
        <v/>
      </c>
      <c r="Q244" s="30"/>
      <c r="R244" s="30"/>
      <c r="S244" s="30">
        <f t="shared" si="7"/>
        <v>0</v>
      </c>
      <c r="T244" s="30"/>
      <c r="U244" s="30"/>
      <c r="V244" s="30"/>
      <c r="W244" s="30"/>
      <c r="X244" s="30">
        <f t="shared" si="8"/>
        <v>0</v>
      </c>
      <c r="Y244" s="66"/>
      <c r="Z244" s="66"/>
      <c r="AA244" s="66"/>
      <c r="AB244" s="66"/>
      <c r="AC244" s="66"/>
      <c r="AD244" s="30"/>
    </row>
    <row r="245" spans="2:30" x14ac:dyDescent="0.3">
      <c r="B245" s="30"/>
      <c r="C245" s="30"/>
      <c r="D245" s="30" t="str">
        <f>IF(C245=0,"",VLOOKUP(C245,'Données Formation'!B$6:E336,4,FALSE))</f>
        <v/>
      </c>
      <c r="E245" s="30"/>
      <c r="F245" s="30"/>
      <c r="G245" s="30" t="str">
        <f>IF(H245=0,"",VLOOKUP(H245,'Données salariés'!B$6:G253,3,TRUE))</f>
        <v/>
      </c>
      <c r="H245" s="30"/>
      <c r="I245" s="30" t="str">
        <f>IF(H245=0,"",VLOOKUP(H245,'Données salariés'!B$6:G253,4,TRUE))</f>
        <v/>
      </c>
      <c r="J245" s="30" t="str">
        <f>IF(H245=0,"",VLOOKUP(H245,'Données salariés'!B$6:G253,6,TRUE))</f>
        <v/>
      </c>
      <c r="K245" s="30" t="str">
        <f>IF(H245=0,"",IF(SUMPRODUCT(($H$15:$H244=$H245)*($I$15:$I244=$I245)*($Y$15:$Y244=$Y245) )=0,"Unique","Doublon"))</f>
        <v/>
      </c>
      <c r="L245" s="30"/>
      <c r="M245" s="30"/>
      <c r="N245" s="30" t="str">
        <f>IF(H245=0,"",IF(VLOOKUP(H245,'Données salariés'!B$6:H$300,7,TRUE)="Cadres forfait jours",1,""))</f>
        <v/>
      </c>
      <c r="O245" s="30" t="str">
        <f>IF(H245=0,"",IF(VLOOKUP(H245,'Données salariés'!B$6:H$300,7,TRUE)="ETAM",1,""))</f>
        <v/>
      </c>
      <c r="P245" s="30" t="str">
        <f>IF(H245=0,"",IF(VLOOKUP(H245,'Données salariés'!B$6:H$300,7,TRUE)="Ouvriers",1,""))</f>
        <v/>
      </c>
      <c r="Q245" s="30"/>
      <c r="R245" s="30"/>
      <c r="S245" s="30">
        <f t="shared" si="7"/>
        <v>0</v>
      </c>
      <c r="T245" s="30"/>
      <c r="U245" s="30"/>
      <c r="V245" s="30"/>
      <c r="W245" s="30"/>
      <c r="X245" s="30">
        <f t="shared" si="8"/>
        <v>0</v>
      </c>
      <c r="Y245" s="66"/>
      <c r="Z245" s="66"/>
      <c r="AA245" s="66"/>
      <c r="AB245" s="66"/>
      <c r="AC245" s="66"/>
      <c r="AD245" s="30"/>
    </row>
    <row r="246" spans="2:30" x14ac:dyDescent="0.3">
      <c r="B246" s="30"/>
      <c r="C246" s="30"/>
      <c r="D246" s="30" t="str">
        <f>IF(C246=0,"",VLOOKUP(C246,'Données Formation'!B$6:E337,4,FALSE))</f>
        <v/>
      </c>
      <c r="E246" s="30"/>
      <c r="F246" s="30"/>
      <c r="G246" s="30" t="str">
        <f>IF(H246=0,"",VLOOKUP(H246,'Données salariés'!B$6:G254,3,TRUE))</f>
        <v/>
      </c>
      <c r="H246" s="30"/>
      <c r="I246" s="30" t="str">
        <f>IF(H246=0,"",VLOOKUP(H246,'Données salariés'!B$6:G254,4,TRUE))</f>
        <v/>
      </c>
      <c r="J246" s="30" t="str">
        <f>IF(H246=0,"",VLOOKUP(H246,'Données salariés'!B$6:G254,6,TRUE))</f>
        <v/>
      </c>
      <c r="K246" s="30" t="str">
        <f>IF(H246=0,"",IF(SUMPRODUCT(($H$15:$H245=$H246)*($I$15:$I245=$I246)*($Y$15:$Y245=$Y246) )=0,"Unique","Doublon"))</f>
        <v/>
      </c>
      <c r="L246" s="30"/>
      <c r="M246" s="30"/>
      <c r="N246" s="30" t="str">
        <f>IF(H246=0,"",IF(VLOOKUP(H246,'Données salariés'!B$6:H$300,7,TRUE)="Cadres forfait jours",1,""))</f>
        <v/>
      </c>
      <c r="O246" s="30" t="str">
        <f>IF(H246=0,"",IF(VLOOKUP(H246,'Données salariés'!B$6:H$300,7,TRUE)="ETAM",1,""))</f>
        <v/>
      </c>
      <c r="P246" s="30" t="str">
        <f>IF(H246=0,"",IF(VLOOKUP(H246,'Données salariés'!B$6:H$300,7,TRUE)="Ouvriers",1,""))</f>
        <v/>
      </c>
      <c r="Q246" s="30"/>
      <c r="R246" s="30"/>
      <c r="S246" s="30">
        <f t="shared" si="7"/>
        <v>0</v>
      </c>
      <c r="T246" s="30"/>
      <c r="U246" s="30"/>
      <c r="V246" s="30"/>
      <c r="W246" s="30"/>
      <c r="X246" s="30">
        <f t="shared" si="8"/>
        <v>0</v>
      </c>
      <c r="Y246" s="66"/>
      <c r="Z246" s="66"/>
      <c r="AA246" s="66"/>
      <c r="AB246" s="66"/>
      <c r="AC246" s="66"/>
      <c r="AD246" s="30"/>
    </row>
    <row r="247" spans="2:30" x14ac:dyDescent="0.3">
      <c r="B247" s="30"/>
      <c r="C247" s="30"/>
      <c r="D247" s="30" t="str">
        <f>IF(C247=0,"",VLOOKUP(C247,'Données Formation'!B$6:E338,4,FALSE))</f>
        <v/>
      </c>
      <c r="E247" s="30"/>
      <c r="F247" s="30"/>
      <c r="G247" s="30" t="str">
        <f>IF(H247=0,"",VLOOKUP(H247,'Données salariés'!B$6:G255,3,TRUE))</f>
        <v/>
      </c>
      <c r="H247" s="30"/>
      <c r="I247" s="30" t="str">
        <f>IF(H247=0,"",VLOOKUP(H247,'Données salariés'!B$6:G255,4,TRUE))</f>
        <v/>
      </c>
      <c r="J247" s="30" t="str">
        <f>IF(H247=0,"",VLOOKUP(H247,'Données salariés'!B$6:G255,6,TRUE))</f>
        <v/>
      </c>
      <c r="K247" s="30" t="str">
        <f>IF(H247=0,"",IF(SUMPRODUCT(($H$15:$H246=$H247)*($I$15:$I246=$I247)*($Y$15:$Y246=$Y247) )=0,"Unique","Doublon"))</f>
        <v/>
      </c>
      <c r="L247" s="30"/>
      <c r="M247" s="30"/>
      <c r="N247" s="30" t="str">
        <f>IF(H247=0,"",IF(VLOOKUP(H247,'Données salariés'!B$6:H$300,7,TRUE)="Cadres forfait jours",1,""))</f>
        <v/>
      </c>
      <c r="O247" s="30" t="str">
        <f>IF(H247=0,"",IF(VLOOKUP(H247,'Données salariés'!B$6:H$300,7,TRUE)="ETAM",1,""))</f>
        <v/>
      </c>
      <c r="P247" s="30" t="str">
        <f>IF(H247=0,"",IF(VLOOKUP(H247,'Données salariés'!B$6:H$300,7,TRUE)="Ouvriers",1,""))</f>
        <v/>
      </c>
      <c r="Q247" s="30"/>
      <c r="R247" s="30"/>
      <c r="S247" s="30">
        <f t="shared" si="7"/>
        <v>0</v>
      </c>
      <c r="T247" s="30"/>
      <c r="U247" s="30"/>
      <c r="V247" s="30"/>
      <c r="W247" s="30"/>
      <c r="X247" s="30">
        <f t="shared" si="8"/>
        <v>0</v>
      </c>
      <c r="Y247" s="66"/>
      <c r="Z247" s="66"/>
      <c r="AA247" s="66"/>
      <c r="AB247" s="66"/>
      <c r="AC247" s="66"/>
      <c r="AD247" s="30"/>
    </row>
    <row r="248" spans="2:30" x14ac:dyDescent="0.3">
      <c r="B248" s="30"/>
      <c r="C248" s="30"/>
      <c r="D248" s="30" t="str">
        <f>IF(C248=0,"",VLOOKUP(C248,'Données Formation'!B$6:E339,4,FALSE))</f>
        <v/>
      </c>
      <c r="E248" s="30"/>
      <c r="F248" s="30"/>
      <c r="G248" s="30" t="str">
        <f>IF(H248=0,"",VLOOKUP(H248,'Données salariés'!B$6:G256,3,TRUE))</f>
        <v/>
      </c>
      <c r="H248" s="30"/>
      <c r="I248" s="30" t="str">
        <f>IF(H248=0,"",VLOOKUP(H248,'Données salariés'!B$6:G256,4,TRUE))</f>
        <v/>
      </c>
      <c r="J248" s="30" t="str">
        <f>IF(H248=0,"",VLOOKUP(H248,'Données salariés'!B$6:G256,6,TRUE))</f>
        <v/>
      </c>
      <c r="K248" s="30" t="str">
        <f>IF(H248=0,"",IF(SUMPRODUCT(($H$15:$H247=$H248)*($I$15:$I247=$I248)*($Y$15:$Y247=$Y248) )=0,"Unique","Doublon"))</f>
        <v/>
      </c>
      <c r="L248" s="30"/>
      <c r="M248" s="30"/>
      <c r="N248" s="30" t="str">
        <f>IF(H248=0,"",IF(VLOOKUP(H248,'Données salariés'!B$6:H$300,7,TRUE)="Cadres forfait jours",1,""))</f>
        <v/>
      </c>
      <c r="O248" s="30" t="str">
        <f>IF(H248=0,"",IF(VLOOKUP(H248,'Données salariés'!B$6:H$300,7,TRUE)="ETAM",1,""))</f>
        <v/>
      </c>
      <c r="P248" s="30" t="str">
        <f>IF(H248=0,"",IF(VLOOKUP(H248,'Données salariés'!B$6:H$300,7,TRUE)="Ouvriers",1,""))</f>
        <v/>
      </c>
      <c r="Q248" s="30"/>
      <c r="R248" s="30"/>
      <c r="S248" s="30">
        <f t="shared" si="7"/>
        <v>0</v>
      </c>
      <c r="T248" s="30"/>
      <c r="U248" s="30"/>
      <c r="V248" s="30"/>
      <c r="W248" s="30"/>
      <c r="X248" s="30">
        <f t="shared" si="8"/>
        <v>0</v>
      </c>
      <c r="Y248" s="66"/>
      <c r="Z248" s="66"/>
      <c r="AA248" s="66"/>
      <c r="AB248" s="66"/>
      <c r="AC248" s="66"/>
      <c r="AD248" s="30"/>
    </row>
    <row r="249" spans="2:30" x14ac:dyDescent="0.3">
      <c r="B249" s="30"/>
      <c r="C249" s="30"/>
      <c r="D249" s="30" t="str">
        <f>IF(C249=0,"",VLOOKUP(C249,'Données Formation'!B$6:E340,4,FALSE))</f>
        <v/>
      </c>
      <c r="E249" s="30"/>
      <c r="F249" s="30"/>
      <c r="G249" s="30" t="str">
        <f>IF(H249=0,"",VLOOKUP(H249,'Données salariés'!B$6:G257,3,TRUE))</f>
        <v/>
      </c>
      <c r="H249" s="30"/>
      <c r="I249" s="30" t="str">
        <f>IF(H249=0,"",VLOOKUP(H249,'Données salariés'!B$6:G257,4,TRUE))</f>
        <v/>
      </c>
      <c r="J249" s="30" t="str">
        <f>IF(H249=0,"",VLOOKUP(H249,'Données salariés'!B$6:G257,6,TRUE))</f>
        <v/>
      </c>
      <c r="K249" s="30" t="str">
        <f>IF(H249=0,"",IF(SUMPRODUCT(($H$15:$H248=$H249)*($I$15:$I248=$I249)*($Y$15:$Y248=$Y249) )=0,"Unique","Doublon"))</f>
        <v/>
      </c>
      <c r="L249" s="30"/>
      <c r="M249" s="30"/>
      <c r="N249" s="30" t="str">
        <f>IF(H249=0,"",IF(VLOOKUP(H249,'Données salariés'!B$6:H$300,7,TRUE)="Cadres forfait jours",1,""))</f>
        <v/>
      </c>
      <c r="O249" s="30" t="str">
        <f>IF(H249=0,"",IF(VLOOKUP(H249,'Données salariés'!B$6:H$300,7,TRUE)="ETAM",1,""))</f>
        <v/>
      </c>
      <c r="P249" s="30" t="str">
        <f>IF(H249=0,"",IF(VLOOKUP(H249,'Données salariés'!B$6:H$300,7,TRUE)="Ouvriers",1,""))</f>
        <v/>
      </c>
      <c r="Q249" s="30"/>
      <c r="R249" s="30"/>
      <c r="S249" s="30">
        <f t="shared" si="7"/>
        <v>0</v>
      </c>
      <c r="T249" s="30"/>
      <c r="U249" s="30"/>
      <c r="V249" s="30"/>
      <c r="W249" s="30"/>
      <c r="X249" s="30">
        <f t="shared" si="8"/>
        <v>0</v>
      </c>
      <c r="Y249" s="66"/>
      <c r="Z249" s="66"/>
      <c r="AA249" s="66"/>
      <c r="AB249" s="66"/>
      <c r="AC249" s="66"/>
      <c r="AD249" s="30"/>
    </row>
    <row r="250" spans="2:30" x14ac:dyDescent="0.3">
      <c r="B250" s="30"/>
      <c r="C250" s="30"/>
      <c r="D250" s="30" t="str">
        <f>IF(C250=0,"",VLOOKUP(C250,'Données Formation'!B$6:E341,4,FALSE))</f>
        <v/>
      </c>
      <c r="E250" s="30"/>
      <c r="F250" s="30"/>
      <c r="G250" s="30" t="str">
        <f>IF(H250=0,"",VLOOKUP(H250,'Données salariés'!B$6:G258,3,TRUE))</f>
        <v/>
      </c>
      <c r="H250" s="30"/>
      <c r="I250" s="30" t="str">
        <f>IF(H250=0,"",VLOOKUP(H250,'Données salariés'!B$6:G258,4,TRUE))</f>
        <v/>
      </c>
      <c r="J250" s="30" t="str">
        <f>IF(H250=0,"",VLOOKUP(H250,'Données salariés'!B$6:G258,6,TRUE))</f>
        <v/>
      </c>
      <c r="K250" s="30" t="str">
        <f>IF(H250=0,"",IF(SUMPRODUCT(($H$15:$H249=$H250)*($I$15:$I249=$I250)*($Y$15:$Y249=$Y250) )=0,"Unique","Doublon"))</f>
        <v/>
      </c>
      <c r="L250" s="30"/>
      <c r="M250" s="30"/>
      <c r="N250" s="30" t="str">
        <f>IF(H250=0,"",IF(VLOOKUP(H250,'Données salariés'!B$6:H$300,7,TRUE)="Cadres forfait jours",1,""))</f>
        <v/>
      </c>
      <c r="O250" s="30" t="str">
        <f>IF(H250=0,"",IF(VLOOKUP(H250,'Données salariés'!B$6:H$300,7,TRUE)="ETAM",1,""))</f>
        <v/>
      </c>
      <c r="P250" s="30" t="str">
        <f>IF(H250=0,"",IF(VLOOKUP(H250,'Données salariés'!B$6:H$300,7,TRUE)="Ouvriers",1,""))</f>
        <v/>
      </c>
      <c r="Q250" s="30"/>
      <c r="R250" s="30"/>
      <c r="S250" s="30">
        <f t="shared" si="7"/>
        <v>0</v>
      </c>
      <c r="T250" s="30"/>
      <c r="U250" s="30"/>
      <c r="V250" s="30"/>
      <c r="W250" s="30"/>
      <c r="X250" s="30">
        <f t="shared" si="8"/>
        <v>0</v>
      </c>
      <c r="Y250" s="66"/>
      <c r="Z250" s="66"/>
      <c r="AA250" s="66"/>
      <c r="AB250" s="66"/>
      <c r="AC250" s="66"/>
      <c r="AD250" s="30"/>
    </row>
    <row r="251" spans="2:30" x14ac:dyDescent="0.3">
      <c r="B251" s="30"/>
      <c r="C251" s="30"/>
      <c r="D251" s="30" t="str">
        <f>IF(C251=0,"",VLOOKUP(C251,'Données Formation'!B$6:E342,4,FALSE))</f>
        <v/>
      </c>
      <c r="E251" s="30"/>
      <c r="F251" s="30"/>
      <c r="G251" s="30" t="str">
        <f>IF(H251=0,"",VLOOKUP(H251,'Données salariés'!B$6:G259,3,TRUE))</f>
        <v/>
      </c>
      <c r="H251" s="30"/>
      <c r="I251" s="30" t="str">
        <f>IF(H251=0,"",VLOOKUP(H251,'Données salariés'!B$6:G259,4,TRUE))</f>
        <v/>
      </c>
      <c r="J251" s="30" t="str">
        <f>IF(H251=0,"",VLOOKUP(H251,'Données salariés'!B$6:G259,6,TRUE))</f>
        <v/>
      </c>
      <c r="K251" s="30" t="str">
        <f>IF(H251=0,"",IF(SUMPRODUCT(($H$15:$H250=$H251)*($I$15:$I250=$I251)*($Y$15:$Y250=$Y251) )=0,"Unique","Doublon"))</f>
        <v/>
      </c>
      <c r="L251" s="30"/>
      <c r="M251" s="30"/>
      <c r="N251" s="30" t="str">
        <f>IF(H251=0,"",IF(VLOOKUP(H251,'Données salariés'!B$6:H$300,7,TRUE)="Cadres forfait jours",1,""))</f>
        <v/>
      </c>
      <c r="O251" s="30" t="str">
        <f>IF(H251=0,"",IF(VLOOKUP(H251,'Données salariés'!B$6:H$300,7,TRUE)="ETAM",1,""))</f>
        <v/>
      </c>
      <c r="P251" s="30" t="str">
        <f>IF(H251=0,"",IF(VLOOKUP(H251,'Données salariés'!B$6:H$300,7,TRUE)="Ouvriers",1,""))</f>
        <v/>
      </c>
      <c r="Q251" s="30"/>
      <c r="R251" s="30"/>
      <c r="S251" s="30">
        <f t="shared" si="7"/>
        <v>0</v>
      </c>
      <c r="T251" s="30"/>
      <c r="U251" s="30"/>
      <c r="V251" s="30"/>
      <c r="W251" s="30"/>
      <c r="X251" s="30">
        <f t="shared" si="8"/>
        <v>0</v>
      </c>
      <c r="Y251" s="66"/>
      <c r="Z251" s="66"/>
      <c r="AA251" s="66"/>
      <c r="AB251" s="66"/>
      <c r="AC251" s="66"/>
      <c r="AD251" s="30"/>
    </row>
    <row r="252" spans="2:30" x14ac:dyDescent="0.3">
      <c r="B252" s="30"/>
      <c r="C252" s="30"/>
      <c r="D252" s="30" t="str">
        <f>IF(C252=0,"",VLOOKUP(C252,'Données Formation'!B$6:E343,4,FALSE))</f>
        <v/>
      </c>
      <c r="E252" s="30"/>
      <c r="F252" s="30"/>
      <c r="G252" s="30" t="str">
        <f>IF(H252=0,"",VLOOKUP(H252,'Données salariés'!B$6:G260,3,TRUE))</f>
        <v/>
      </c>
      <c r="H252" s="30"/>
      <c r="I252" s="30" t="str">
        <f>IF(H252=0,"",VLOOKUP(H252,'Données salariés'!B$6:G260,4,TRUE))</f>
        <v/>
      </c>
      <c r="J252" s="30" t="str">
        <f>IF(H252=0,"",VLOOKUP(H252,'Données salariés'!B$6:G260,6,TRUE))</f>
        <v/>
      </c>
      <c r="K252" s="30" t="str">
        <f>IF(H252=0,"",IF(SUMPRODUCT(($H$15:$H251=$H252)*($I$15:$I251=$I252)*($Y$15:$Y251=$Y252) )=0,"Unique","Doublon"))</f>
        <v/>
      </c>
      <c r="L252" s="30"/>
      <c r="M252" s="30"/>
      <c r="N252" s="30" t="str">
        <f>IF(H252=0,"",IF(VLOOKUP(H252,'Données salariés'!B$6:H$300,7,TRUE)="Cadres forfait jours",1,""))</f>
        <v/>
      </c>
      <c r="O252" s="30" t="str">
        <f>IF(H252=0,"",IF(VLOOKUP(H252,'Données salariés'!B$6:H$300,7,TRUE)="ETAM",1,""))</f>
        <v/>
      </c>
      <c r="P252" s="30" t="str">
        <f>IF(H252=0,"",IF(VLOOKUP(H252,'Données salariés'!B$6:H$300,7,TRUE)="Ouvriers",1,""))</f>
        <v/>
      </c>
      <c r="Q252" s="30"/>
      <c r="R252" s="30"/>
      <c r="S252" s="30">
        <f t="shared" si="7"/>
        <v>0</v>
      </c>
      <c r="T252" s="30"/>
      <c r="U252" s="30"/>
      <c r="V252" s="30"/>
      <c r="W252" s="30"/>
      <c r="X252" s="30">
        <f t="shared" si="8"/>
        <v>0</v>
      </c>
      <c r="Y252" s="66"/>
      <c r="Z252" s="66"/>
      <c r="AA252" s="66"/>
      <c r="AB252" s="66"/>
      <c r="AC252" s="66"/>
      <c r="AD252" s="30"/>
    </row>
    <row r="253" spans="2:30" x14ac:dyDescent="0.3">
      <c r="B253" s="30"/>
      <c r="C253" s="30"/>
      <c r="D253" s="30" t="str">
        <f>IF(C253=0,"",VLOOKUP(C253,'Données Formation'!B$6:E344,4,FALSE))</f>
        <v/>
      </c>
      <c r="E253" s="30"/>
      <c r="F253" s="30"/>
      <c r="G253" s="30" t="str">
        <f>IF(H253=0,"",VLOOKUP(H253,'Données salariés'!B$6:G261,3,TRUE))</f>
        <v/>
      </c>
      <c r="H253" s="30"/>
      <c r="I253" s="30" t="str">
        <f>IF(H253=0,"",VLOOKUP(H253,'Données salariés'!B$6:G261,4,TRUE))</f>
        <v/>
      </c>
      <c r="J253" s="30" t="str">
        <f>IF(H253=0,"",VLOOKUP(H253,'Données salariés'!B$6:G261,6,TRUE))</f>
        <v/>
      </c>
      <c r="K253" s="30" t="str">
        <f>IF(H253=0,"",IF(SUMPRODUCT(($H$15:$H252=$H253)*($I$15:$I252=$I253)*($Y$15:$Y252=$Y253) )=0,"Unique","Doublon"))</f>
        <v/>
      </c>
      <c r="L253" s="30"/>
      <c r="M253" s="30"/>
      <c r="N253" s="30" t="str">
        <f>IF(H253=0,"",IF(VLOOKUP(H253,'Données salariés'!B$6:H$300,7,TRUE)="Cadres forfait jours",1,""))</f>
        <v/>
      </c>
      <c r="O253" s="30" t="str">
        <f>IF(H253=0,"",IF(VLOOKUP(H253,'Données salariés'!B$6:H$300,7,TRUE)="ETAM",1,""))</f>
        <v/>
      </c>
      <c r="P253" s="30" t="str">
        <f>IF(H253=0,"",IF(VLOOKUP(H253,'Données salariés'!B$6:H$300,7,TRUE)="Ouvriers",1,""))</f>
        <v/>
      </c>
      <c r="Q253" s="30"/>
      <c r="R253" s="30"/>
      <c r="S253" s="30">
        <f t="shared" si="7"/>
        <v>0</v>
      </c>
      <c r="T253" s="30"/>
      <c r="U253" s="30"/>
      <c r="V253" s="30"/>
      <c r="W253" s="30"/>
      <c r="X253" s="30">
        <f t="shared" si="8"/>
        <v>0</v>
      </c>
      <c r="Y253" s="66"/>
      <c r="Z253" s="66"/>
      <c r="AA253" s="66"/>
      <c r="AB253" s="66"/>
      <c r="AC253" s="66"/>
      <c r="AD253" s="30"/>
    </row>
    <row r="254" spans="2:30" x14ac:dyDescent="0.3">
      <c r="B254" s="30"/>
      <c r="C254" s="30"/>
      <c r="D254" s="30" t="str">
        <f>IF(C254=0,"",VLOOKUP(C254,'Données Formation'!B$6:E345,4,FALSE))</f>
        <v/>
      </c>
      <c r="E254" s="30"/>
      <c r="F254" s="30"/>
      <c r="G254" s="30" t="str">
        <f>IF(H254=0,"",VLOOKUP(H254,'Données salariés'!B$6:G262,3,TRUE))</f>
        <v/>
      </c>
      <c r="H254" s="30"/>
      <c r="I254" s="30" t="str">
        <f>IF(H254=0,"",VLOOKUP(H254,'Données salariés'!B$6:G262,4,TRUE))</f>
        <v/>
      </c>
      <c r="J254" s="30" t="str">
        <f>IF(H254=0,"",VLOOKUP(H254,'Données salariés'!B$6:G262,6,TRUE))</f>
        <v/>
      </c>
      <c r="K254" s="30" t="str">
        <f>IF(H254=0,"",IF(SUMPRODUCT(($H$15:$H253=$H254)*($I$15:$I253=$I254)*($Y$15:$Y253=$Y254) )=0,"Unique","Doublon"))</f>
        <v/>
      </c>
      <c r="L254" s="30"/>
      <c r="M254" s="30"/>
      <c r="N254" s="30" t="str">
        <f>IF(H254=0,"",IF(VLOOKUP(H254,'Données salariés'!B$6:H$300,7,TRUE)="Cadres forfait jours",1,""))</f>
        <v/>
      </c>
      <c r="O254" s="30" t="str">
        <f>IF(H254=0,"",IF(VLOOKUP(H254,'Données salariés'!B$6:H$300,7,TRUE)="ETAM",1,""))</f>
        <v/>
      </c>
      <c r="P254" s="30" t="str">
        <f>IF(H254=0,"",IF(VLOOKUP(H254,'Données salariés'!B$6:H$300,7,TRUE)="Ouvriers",1,""))</f>
        <v/>
      </c>
      <c r="Q254" s="30"/>
      <c r="R254" s="30"/>
      <c r="S254" s="30">
        <f t="shared" si="7"/>
        <v>0</v>
      </c>
      <c r="T254" s="30"/>
      <c r="U254" s="30"/>
      <c r="V254" s="30"/>
      <c r="W254" s="30"/>
      <c r="X254" s="30">
        <f t="shared" si="8"/>
        <v>0</v>
      </c>
      <c r="Y254" s="66"/>
      <c r="Z254" s="66"/>
      <c r="AA254" s="66"/>
      <c r="AB254" s="66"/>
      <c r="AC254" s="66"/>
      <c r="AD254" s="30"/>
    </row>
    <row r="255" spans="2:30" x14ac:dyDescent="0.3">
      <c r="B255" s="30"/>
      <c r="C255" s="30"/>
      <c r="D255" s="30" t="str">
        <f>IF(C255=0,"",VLOOKUP(C255,'Données Formation'!B$6:E346,4,FALSE))</f>
        <v/>
      </c>
      <c r="E255" s="30"/>
      <c r="F255" s="30"/>
      <c r="G255" s="30" t="str">
        <f>IF(H255=0,"",VLOOKUP(H255,'Données salariés'!B$6:G263,3,TRUE))</f>
        <v/>
      </c>
      <c r="H255" s="30"/>
      <c r="I255" s="30" t="str">
        <f>IF(H255=0,"",VLOOKUP(H255,'Données salariés'!B$6:G263,4,TRUE))</f>
        <v/>
      </c>
      <c r="J255" s="30" t="str">
        <f>IF(H255=0,"",VLOOKUP(H255,'Données salariés'!B$6:G263,6,TRUE))</f>
        <v/>
      </c>
      <c r="K255" s="30" t="str">
        <f>IF(H255=0,"",IF(SUMPRODUCT(($H$15:$H254=$H255)*($I$15:$I254=$I255)*($Y$15:$Y254=$Y255) )=0,"Unique","Doublon"))</f>
        <v/>
      </c>
      <c r="L255" s="30"/>
      <c r="M255" s="30"/>
      <c r="N255" s="30" t="str">
        <f>IF(H255=0,"",IF(VLOOKUP(H255,'Données salariés'!B$6:H$300,7,TRUE)="Cadres forfait jours",1,""))</f>
        <v/>
      </c>
      <c r="O255" s="30" t="str">
        <f>IF(H255=0,"",IF(VLOOKUP(H255,'Données salariés'!B$6:H$300,7,TRUE)="ETAM",1,""))</f>
        <v/>
      </c>
      <c r="P255" s="30" t="str">
        <f>IF(H255=0,"",IF(VLOOKUP(H255,'Données salariés'!B$6:H$300,7,TRUE)="Ouvriers",1,""))</f>
        <v/>
      </c>
      <c r="Q255" s="30"/>
      <c r="R255" s="30"/>
      <c r="S255" s="30">
        <f t="shared" si="7"/>
        <v>0</v>
      </c>
      <c r="T255" s="30"/>
      <c r="U255" s="30"/>
      <c r="V255" s="30"/>
      <c r="W255" s="30"/>
      <c r="X255" s="30">
        <f t="shared" si="8"/>
        <v>0</v>
      </c>
      <c r="Y255" s="66"/>
      <c r="Z255" s="66"/>
      <c r="AA255" s="66"/>
      <c r="AB255" s="66"/>
      <c r="AC255" s="66"/>
      <c r="AD255" s="30"/>
    </row>
    <row r="256" spans="2:30" x14ac:dyDescent="0.3">
      <c r="B256" s="30"/>
      <c r="C256" s="30"/>
      <c r="D256" s="30" t="str">
        <f>IF(C256=0,"",VLOOKUP(C256,'Données Formation'!B$6:E347,4,FALSE))</f>
        <v/>
      </c>
      <c r="E256" s="30"/>
      <c r="F256" s="30"/>
      <c r="G256" s="30" t="str">
        <f>IF(H256=0,"",VLOOKUP(H256,'Données salariés'!B$6:G264,3,TRUE))</f>
        <v/>
      </c>
      <c r="H256" s="30"/>
      <c r="I256" s="30" t="str">
        <f>IF(H256=0,"",VLOOKUP(H256,'Données salariés'!B$6:G264,4,TRUE))</f>
        <v/>
      </c>
      <c r="J256" s="30" t="str">
        <f>IF(H256=0,"",VLOOKUP(H256,'Données salariés'!B$6:G264,6,TRUE))</f>
        <v/>
      </c>
      <c r="K256" s="30" t="str">
        <f>IF(H256=0,"",IF(SUMPRODUCT(($H$15:$H255=$H256)*($I$15:$I255=$I256)*($Y$15:$Y255=$Y256) )=0,"Unique","Doublon"))</f>
        <v/>
      </c>
      <c r="L256" s="30"/>
      <c r="M256" s="30"/>
      <c r="N256" s="30" t="str">
        <f>IF(H256=0,"",IF(VLOOKUP(H256,'Données salariés'!B$6:H$300,7,TRUE)="Cadres forfait jours",1,""))</f>
        <v/>
      </c>
      <c r="O256" s="30" t="str">
        <f>IF(H256=0,"",IF(VLOOKUP(H256,'Données salariés'!B$6:H$300,7,TRUE)="ETAM",1,""))</f>
        <v/>
      </c>
      <c r="P256" s="30" t="str">
        <f>IF(H256=0,"",IF(VLOOKUP(H256,'Données salariés'!B$6:H$300,7,TRUE)="Ouvriers",1,""))</f>
        <v/>
      </c>
      <c r="Q256" s="30"/>
      <c r="R256" s="30"/>
      <c r="S256" s="30">
        <f t="shared" si="7"/>
        <v>0</v>
      </c>
      <c r="T256" s="30"/>
      <c r="U256" s="30"/>
      <c r="V256" s="30"/>
      <c r="W256" s="30"/>
      <c r="X256" s="30">
        <f t="shared" si="8"/>
        <v>0</v>
      </c>
      <c r="Y256" s="66"/>
      <c r="Z256" s="66"/>
      <c r="AA256" s="66"/>
      <c r="AB256" s="66"/>
      <c r="AC256" s="66"/>
      <c r="AD256" s="30"/>
    </row>
    <row r="257" spans="2:30" x14ac:dyDescent="0.3">
      <c r="B257" s="30"/>
      <c r="C257" s="30"/>
      <c r="D257" s="30" t="str">
        <f>IF(C257=0,"",VLOOKUP(C257,'Données Formation'!B$6:E348,4,FALSE))</f>
        <v/>
      </c>
      <c r="E257" s="30"/>
      <c r="F257" s="30"/>
      <c r="G257" s="30" t="str">
        <f>IF(H257=0,"",VLOOKUP(H257,'Données salariés'!B$6:G265,3,TRUE))</f>
        <v/>
      </c>
      <c r="H257" s="30"/>
      <c r="I257" s="30" t="str">
        <f>IF(H257=0,"",VLOOKUP(H257,'Données salariés'!B$6:G265,4,TRUE))</f>
        <v/>
      </c>
      <c r="J257" s="30" t="str">
        <f>IF(H257=0,"",VLOOKUP(H257,'Données salariés'!B$6:G265,6,TRUE))</f>
        <v/>
      </c>
      <c r="K257" s="30" t="str">
        <f>IF(H257=0,"",IF(SUMPRODUCT(($H$15:$H256=$H257)*($I$15:$I256=$I257)*($Y$15:$Y256=$Y257) )=0,"Unique","Doublon"))</f>
        <v/>
      </c>
      <c r="L257" s="30"/>
      <c r="M257" s="30"/>
      <c r="N257" s="30" t="str">
        <f>IF(H257=0,"",IF(VLOOKUP(H257,'Données salariés'!B$6:H$300,7,TRUE)="Cadres forfait jours",1,""))</f>
        <v/>
      </c>
      <c r="O257" s="30" t="str">
        <f>IF(H257=0,"",IF(VLOOKUP(H257,'Données salariés'!B$6:H$300,7,TRUE)="ETAM",1,""))</f>
        <v/>
      </c>
      <c r="P257" s="30" t="str">
        <f>IF(H257=0,"",IF(VLOOKUP(H257,'Données salariés'!B$6:H$300,7,TRUE)="Ouvriers",1,""))</f>
        <v/>
      </c>
      <c r="Q257" s="30"/>
      <c r="R257" s="30"/>
      <c r="S257" s="30">
        <f t="shared" si="7"/>
        <v>0</v>
      </c>
      <c r="T257" s="30"/>
      <c r="U257" s="30"/>
      <c r="V257" s="30"/>
      <c r="W257" s="30"/>
      <c r="X257" s="30">
        <f t="shared" si="8"/>
        <v>0</v>
      </c>
      <c r="Y257" s="66"/>
      <c r="Z257" s="66"/>
      <c r="AA257" s="66"/>
      <c r="AB257" s="66"/>
      <c r="AC257" s="66"/>
      <c r="AD257" s="30"/>
    </row>
    <row r="258" spans="2:30" x14ac:dyDescent="0.3">
      <c r="B258" s="30"/>
      <c r="C258" s="30"/>
      <c r="D258" s="30" t="str">
        <f>IF(C258=0,"",VLOOKUP(C258,'Données Formation'!B$6:E349,4,FALSE))</f>
        <v/>
      </c>
      <c r="E258" s="30"/>
      <c r="F258" s="30"/>
      <c r="G258" s="30" t="str">
        <f>IF(H258=0,"",VLOOKUP(H258,'Données salariés'!B$6:G266,3,TRUE))</f>
        <v/>
      </c>
      <c r="H258" s="30"/>
      <c r="I258" s="30" t="str">
        <f>IF(H258=0,"",VLOOKUP(H258,'Données salariés'!B$6:G266,4,TRUE))</f>
        <v/>
      </c>
      <c r="J258" s="30" t="str">
        <f>IF(H258=0,"",VLOOKUP(H258,'Données salariés'!B$6:G266,6,TRUE))</f>
        <v/>
      </c>
      <c r="K258" s="30" t="str">
        <f>IF(H258=0,"",IF(SUMPRODUCT(($H$15:$H257=$H258)*($I$15:$I257=$I258)*($Y$15:$Y257=$Y258) )=0,"Unique","Doublon"))</f>
        <v/>
      </c>
      <c r="L258" s="30"/>
      <c r="M258" s="30"/>
      <c r="N258" s="30" t="str">
        <f>IF(H258=0,"",IF(VLOOKUP(H258,'Données salariés'!B$6:H$300,7,TRUE)="Cadres forfait jours",1,""))</f>
        <v/>
      </c>
      <c r="O258" s="30" t="str">
        <f>IF(H258=0,"",IF(VLOOKUP(H258,'Données salariés'!B$6:H$300,7,TRUE)="ETAM",1,""))</f>
        <v/>
      </c>
      <c r="P258" s="30" t="str">
        <f>IF(H258=0,"",IF(VLOOKUP(H258,'Données salariés'!B$6:H$300,7,TRUE)="Ouvriers",1,""))</f>
        <v/>
      </c>
      <c r="Q258" s="30"/>
      <c r="R258" s="30"/>
      <c r="S258" s="30">
        <f t="shared" si="7"/>
        <v>0</v>
      </c>
      <c r="T258" s="30"/>
      <c r="U258" s="30"/>
      <c r="V258" s="30"/>
      <c r="W258" s="30"/>
      <c r="X258" s="30">
        <f t="shared" si="8"/>
        <v>0</v>
      </c>
      <c r="Y258" s="66"/>
      <c r="Z258" s="66"/>
      <c r="AA258" s="66"/>
      <c r="AB258" s="66"/>
      <c r="AC258" s="66"/>
      <c r="AD258" s="30"/>
    </row>
    <row r="259" spans="2:30" x14ac:dyDescent="0.3">
      <c r="B259" s="30"/>
      <c r="C259" s="30"/>
      <c r="D259" s="30" t="str">
        <f>IF(C259=0,"",VLOOKUP(C259,'Données Formation'!B$6:E350,4,FALSE))</f>
        <v/>
      </c>
      <c r="E259" s="30"/>
      <c r="F259" s="30"/>
      <c r="G259" s="30" t="str">
        <f>IF(H259=0,"",VLOOKUP(H259,'Données salariés'!B$6:G267,3,TRUE))</f>
        <v/>
      </c>
      <c r="H259" s="30"/>
      <c r="I259" s="30" t="str">
        <f>IF(H259=0,"",VLOOKUP(H259,'Données salariés'!B$6:G267,4,TRUE))</f>
        <v/>
      </c>
      <c r="J259" s="30" t="str">
        <f>IF(H259=0,"",VLOOKUP(H259,'Données salariés'!B$6:G267,6,TRUE))</f>
        <v/>
      </c>
      <c r="K259" s="30" t="str">
        <f>IF(H259=0,"",IF(SUMPRODUCT(($H$15:$H258=$H259)*($I$15:$I258=$I259)*($Y$15:$Y258=$Y259) )=0,"Unique","Doublon"))</f>
        <v/>
      </c>
      <c r="L259" s="30"/>
      <c r="M259" s="30"/>
      <c r="N259" s="30" t="str">
        <f>IF(H259=0,"",IF(VLOOKUP(H259,'Données salariés'!B$6:H$300,7,TRUE)="Cadres forfait jours",1,""))</f>
        <v/>
      </c>
      <c r="O259" s="30" t="str">
        <f>IF(H259=0,"",IF(VLOOKUP(H259,'Données salariés'!B$6:H$300,7,TRUE)="ETAM",1,""))</f>
        <v/>
      </c>
      <c r="P259" s="30" t="str">
        <f>IF(H259=0,"",IF(VLOOKUP(H259,'Données salariés'!B$6:H$300,7,TRUE)="Ouvriers",1,""))</f>
        <v/>
      </c>
      <c r="Q259" s="30"/>
      <c r="R259" s="30"/>
      <c r="S259" s="30">
        <f t="shared" si="7"/>
        <v>0</v>
      </c>
      <c r="T259" s="30"/>
      <c r="U259" s="30"/>
      <c r="V259" s="30"/>
      <c r="W259" s="30"/>
      <c r="X259" s="30">
        <f t="shared" si="8"/>
        <v>0</v>
      </c>
      <c r="Y259" s="66"/>
      <c r="Z259" s="66"/>
      <c r="AA259" s="66"/>
      <c r="AB259" s="66"/>
      <c r="AC259" s="66"/>
      <c r="AD259" s="30"/>
    </row>
    <row r="260" spans="2:30" x14ac:dyDescent="0.3">
      <c r="B260" s="30"/>
      <c r="C260" s="30"/>
      <c r="D260" s="30" t="str">
        <f>IF(C260=0,"",VLOOKUP(C260,'Données Formation'!B$6:E351,4,FALSE))</f>
        <v/>
      </c>
      <c r="E260" s="30"/>
      <c r="F260" s="30"/>
      <c r="G260" s="30" t="str">
        <f>IF(H260=0,"",VLOOKUP(H260,'Données salariés'!B$6:G268,3,TRUE))</f>
        <v/>
      </c>
      <c r="H260" s="30"/>
      <c r="I260" s="30" t="str">
        <f>IF(H260=0,"",VLOOKUP(H260,'Données salariés'!B$6:G268,4,TRUE))</f>
        <v/>
      </c>
      <c r="J260" s="30" t="str">
        <f>IF(H260=0,"",VLOOKUP(H260,'Données salariés'!B$6:G268,6,TRUE))</f>
        <v/>
      </c>
      <c r="K260" s="30" t="str">
        <f>IF(H260=0,"",IF(SUMPRODUCT(($H$15:$H259=$H260)*($I$15:$I259=$I260)*($Y$15:$Y259=$Y260) )=0,"Unique","Doublon"))</f>
        <v/>
      </c>
      <c r="L260" s="30"/>
      <c r="M260" s="30"/>
      <c r="N260" s="30" t="str">
        <f>IF(H260=0,"",IF(VLOOKUP(H260,'Données salariés'!B$6:H$300,7,TRUE)="Cadres forfait jours",1,""))</f>
        <v/>
      </c>
      <c r="O260" s="30" t="str">
        <f>IF(H260=0,"",IF(VLOOKUP(H260,'Données salariés'!B$6:H$300,7,TRUE)="ETAM",1,""))</f>
        <v/>
      </c>
      <c r="P260" s="30" t="str">
        <f>IF(H260=0,"",IF(VLOOKUP(H260,'Données salariés'!B$6:H$300,7,TRUE)="Ouvriers",1,""))</f>
        <v/>
      </c>
      <c r="Q260" s="30"/>
      <c r="R260" s="30"/>
      <c r="S260" s="30">
        <f t="shared" si="7"/>
        <v>0</v>
      </c>
      <c r="T260" s="30"/>
      <c r="U260" s="30"/>
      <c r="V260" s="30"/>
      <c r="W260" s="30"/>
      <c r="X260" s="30">
        <f t="shared" si="8"/>
        <v>0</v>
      </c>
      <c r="Y260" s="66"/>
      <c r="Z260" s="66"/>
      <c r="AA260" s="66"/>
      <c r="AB260" s="66"/>
      <c r="AC260" s="66"/>
      <c r="AD260" s="30"/>
    </row>
    <row r="261" spans="2:30" x14ac:dyDescent="0.3">
      <c r="B261" s="30"/>
      <c r="C261" s="30"/>
      <c r="D261" s="30" t="str">
        <f>IF(C261=0,"",VLOOKUP(C261,'Données Formation'!B$6:E352,4,FALSE))</f>
        <v/>
      </c>
      <c r="E261" s="30"/>
      <c r="F261" s="30"/>
      <c r="G261" s="30" t="str">
        <f>IF(H261=0,"",VLOOKUP(H261,'Données salariés'!B$6:G269,3,TRUE))</f>
        <v/>
      </c>
      <c r="H261" s="30"/>
      <c r="I261" s="30" t="str">
        <f>IF(H261=0,"",VLOOKUP(H261,'Données salariés'!B$6:G269,4,TRUE))</f>
        <v/>
      </c>
      <c r="J261" s="30" t="str">
        <f>IF(H261=0,"",VLOOKUP(H261,'Données salariés'!B$6:G269,6,TRUE))</f>
        <v/>
      </c>
      <c r="K261" s="30" t="str">
        <f>IF(H261=0,"",IF(SUMPRODUCT(($H$15:$H260=$H261)*($I$15:$I260=$I261)*($Y$15:$Y260=$Y261) )=0,"Unique","Doublon"))</f>
        <v/>
      </c>
      <c r="L261" s="30"/>
      <c r="M261" s="30"/>
      <c r="N261" s="30" t="str">
        <f>IF(H261=0,"",IF(VLOOKUP(H261,'Données salariés'!B$6:H$300,7,TRUE)="Cadres forfait jours",1,""))</f>
        <v/>
      </c>
      <c r="O261" s="30" t="str">
        <f>IF(H261=0,"",IF(VLOOKUP(H261,'Données salariés'!B$6:H$300,7,TRUE)="ETAM",1,""))</f>
        <v/>
      </c>
      <c r="P261" s="30" t="str">
        <f>IF(H261=0,"",IF(VLOOKUP(H261,'Données salariés'!B$6:H$300,7,TRUE)="Ouvriers",1,""))</f>
        <v/>
      </c>
      <c r="Q261" s="30"/>
      <c r="R261" s="30"/>
      <c r="S261" s="30">
        <f t="shared" si="7"/>
        <v>0</v>
      </c>
      <c r="T261" s="30"/>
      <c r="U261" s="30"/>
      <c r="V261" s="30"/>
      <c r="W261" s="30"/>
      <c r="X261" s="30">
        <f t="shared" si="8"/>
        <v>0</v>
      </c>
      <c r="Y261" s="66"/>
      <c r="Z261" s="66"/>
      <c r="AA261" s="66"/>
      <c r="AB261" s="66"/>
      <c r="AC261" s="66"/>
      <c r="AD261" s="30"/>
    </row>
    <row r="262" spans="2:30" x14ac:dyDescent="0.3">
      <c r="B262" s="30"/>
      <c r="C262" s="30"/>
      <c r="D262" s="30" t="str">
        <f>IF(C262=0,"",VLOOKUP(C262,'Données Formation'!B$6:E353,4,FALSE))</f>
        <v/>
      </c>
      <c r="E262" s="30"/>
      <c r="F262" s="30"/>
      <c r="G262" s="30" t="str">
        <f>IF(H262=0,"",VLOOKUP(H262,'Données salariés'!B$6:G270,3,TRUE))</f>
        <v/>
      </c>
      <c r="H262" s="30"/>
      <c r="I262" s="30" t="str">
        <f>IF(H262=0,"",VLOOKUP(H262,'Données salariés'!B$6:G270,4,TRUE))</f>
        <v/>
      </c>
      <c r="J262" s="30" t="str">
        <f>IF(H262=0,"",VLOOKUP(H262,'Données salariés'!B$6:G270,6,TRUE))</f>
        <v/>
      </c>
      <c r="K262" s="30" t="str">
        <f>IF(H262=0,"",IF(SUMPRODUCT(($H$15:$H261=$H262)*($I$15:$I261=$I262)*($Y$15:$Y261=$Y262) )=0,"Unique","Doublon"))</f>
        <v/>
      </c>
      <c r="L262" s="30"/>
      <c r="M262" s="30"/>
      <c r="N262" s="30" t="str">
        <f>IF(H262=0,"",IF(VLOOKUP(H262,'Données salariés'!B$6:H$300,7,TRUE)="Cadres forfait jours",1,""))</f>
        <v/>
      </c>
      <c r="O262" s="30" t="str">
        <f>IF(H262=0,"",IF(VLOOKUP(H262,'Données salariés'!B$6:H$300,7,TRUE)="ETAM",1,""))</f>
        <v/>
      </c>
      <c r="P262" s="30" t="str">
        <f>IF(H262=0,"",IF(VLOOKUP(H262,'Données salariés'!B$6:H$300,7,TRUE)="Ouvriers",1,""))</f>
        <v/>
      </c>
      <c r="Q262" s="30"/>
      <c r="R262" s="30"/>
      <c r="S262" s="30">
        <f t="shared" si="7"/>
        <v>0</v>
      </c>
      <c r="T262" s="30"/>
      <c r="U262" s="30"/>
      <c r="V262" s="30"/>
      <c r="W262" s="30"/>
      <c r="X262" s="30">
        <f t="shared" si="8"/>
        <v>0</v>
      </c>
      <c r="Y262" s="66"/>
      <c r="Z262" s="66"/>
      <c r="AA262" s="66"/>
      <c r="AB262" s="66"/>
      <c r="AC262" s="66"/>
      <c r="AD262" s="30"/>
    </row>
    <row r="263" spans="2:30" x14ac:dyDescent="0.3">
      <c r="B263" s="30"/>
      <c r="C263" s="30"/>
      <c r="D263" s="30" t="str">
        <f>IF(C263=0,"",VLOOKUP(C263,'Données Formation'!B$6:E354,4,FALSE))</f>
        <v/>
      </c>
      <c r="E263" s="30"/>
      <c r="F263" s="30"/>
      <c r="G263" s="30" t="str">
        <f>IF(H263=0,"",VLOOKUP(H263,'Données salariés'!B$6:G271,3,TRUE))</f>
        <v/>
      </c>
      <c r="H263" s="30"/>
      <c r="I263" s="30" t="str">
        <f>IF(H263=0,"",VLOOKUP(H263,'Données salariés'!B$6:G271,4,TRUE))</f>
        <v/>
      </c>
      <c r="J263" s="30" t="str">
        <f>IF(H263=0,"",VLOOKUP(H263,'Données salariés'!B$6:G271,6,TRUE))</f>
        <v/>
      </c>
      <c r="K263" s="30" t="str">
        <f>IF(H263=0,"",IF(SUMPRODUCT(($H$15:$H262=$H263)*($I$15:$I262=$I263)*($Y$15:$Y262=$Y263) )=0,"Unique","Doublon"))</f>
        <v/>
      </c>
      <c r="L263" s="30"/>
      <c r="M263" s="30"/>
      <c r="N263" s="30" t="str">
        <f>IF(H263=0,"",IF(VLOOKUP(H263,'Données salariés'!B$6:H$300,7,TRUE)="Cadres forfait jours",1,""))</f>
        <v/>
      </c>
      <c r="O263" s="30" t="str">
        <f>IF(H263=0,"",IF(VLOOKUP(H263,'Données salariés'!B$6:H$300,7,TRUE)="ETAM",1,""))</f>
        <v/>
      </c>
      <c r="P263" s="30" t="str">
        <f>IF(H263=0,"",IF(VLOOKUP(H263,'Données salariés'!B$6:H$300,7,TRUE)="Ouvriers",1,""))</f>
        <v/>
      </c>
      <c r="Q263" s="30"/>
      <c r="R263" s="30"/>
      <c r="S263" s="30">
        <f t="shared" si="7"/>
        <v>0</v>
      </c>
      <c r="T263" s="30"/>
      <c r="U263" s="30"/>
      <c r="V263" s="30"/>
      <c r="W263" s="30"/>
      <c r="X263" s="30">
        <f t="shared" si="8"/>
        <v>0</v>
      </c>
      <c r="Y263" s="66"/>
      <c r="Z263" s="66"/>
      <c r="AA263" s="66"/>
      <c r="AB263" s="66"/>
      <c r="AC263" s="66"/>
      <c r="AD263" s="30"/>
    </row>
    <row r="264" spans="2:30" x14ac:dyDescent="0.3">
      <c r="B264" s="30"/>
      <c r="C264" s="30"/>
      <c r="D264" s="30" t="str">
        <f>IF(C264=0,"",VLOOKUP(C264,'Données Formation'!B$6:E355,4,FALSE))</f>
        <v/>
      </c>
      <c r="E264" s="30"/>
      <c r="F264" s="30"/>
      <c r="G264" s="30" t="str">
        <f>IF(H264=0,"",VLOOKUP(H264,'Données salariés'!B$6:G272,3,TRUE))</f>
        <v/>
      </c>
      <c r="H264" s="30"/>
      <c r="I264" s="30" t="str">
        <f>IF(H264=0,"",VLOOKUP(H264,'Données salariés'!B$6:G272,4,TRUE))</f>
        <v/>
      </c>
      <c r="J264" s="30" t="str">
        <f>IF(H264=0,"",VLOOKUP(H264,'Données salariés'!B$6:G272,6,TRUE))</f>
        <v/>
      </c>
      <c r="K264" s="30" t="str">
        <f>IF(H264=0,"",IF(SUMPRODUCT(($H$15:$H263=$H264)*($I$15:$I263=$I264)*($Y$15:$Y263=$Y264) )=0,"Unique","Doublon"))</f>
        <v/>
      </c>
      <c r="L264" s="30"/>
      <c r="M264" s="30"/>
      <c r="N264" s="30" t="str">
        <f>IF(H264=0,"",IF(VLOOKUP(H264,'Données salariés'!B$6:H$300,7,TRUE)="Cadres forfait jours",1,""))</f>
        <v/>
      </c>
      <c r="O264" s="30" t="str">
        <f>IF(H264=0,"",IF(VLOOKUP(H264,'Données salariés'!B$6:H$300,7,TRUE)="ETAM",1,""))</f>
        <v/>
      </c>
      <c r="P264" s="30" t="str">
        <f>IF(H264=0,"",IF(VLOOKUP(H264,'Données salariés'!B$6:H$300,7,TRUE)="Ouvriers",1,""))</f>
        <v/>
      </c>
      <c r="Q264" s="30"/>
      <c r="R264" s="30"/>
      <c r="S264" s="30">
        <f t="shared" si="7"/>
        <v>0</v>
      </c>
      <c r="T264" s="30"/>
      <c r="U264" s="30"/>
      <c r="V264" s="30"/>
      <c r="W264" s="30"/>
      <c r="X264" s="30">
        <f t="shared" si="8"/>
        <v>0</v>
      </c>
      <c r="Y264" s="66"/>
      <c r="Z264" s="66"/>
      <c r="AA264" s="66"/>
      <c r="AB264" s="66"/>
      <c r="AC264" s="66"/>
      <c r="AD264" s="30"/>
    </row>
    <row r="265" spans="2:30" x14ac:dyDescent="0.3">
      <c r="B265" s="30"/>
      <c r="C265" s="30"/>
      <c r="D265" s="30" t="str">
        <f>IF(C265=0,"",VLOOKUP(C265,'Données Formation'!B$6:E356,4,FALSE))</f>
        <v/>
      </c>
      <c r="E265" s="30"/>
      <c r="F265" s="30"/>
      <c r="G265" s="30" t="str">
        <f>IF(H265=0,"",VLOOKUP(H265,'Données salariés'!B$6:G273,3,TRUE))</f>
        <v/>
      </c>
      <c r="H265" s="30"/>
      <c r="I265" s="30" t="str">
        <f>IF(H265=0,"",VLOOKUP(H265,'Données salariés'!B$6:G273,4,TRUE))</f>
        <v/>
      </c>
      <c r="J265" s="30" t="str">
        <f>IF(H265=0,"",VLOOKUP(H265,'Données salariés'!B$6:G273,6,TRUE))</f>
        <v/>
      </c>
      <c r="K265" s="30" t="str">
        <f>IF(H265=0,"",IF(SUMPRODUCT(($H$15:$H264=$H265)*($I$15:$I264=$I265)*($Y$15:$Y264=$Y265) )=0,"Unique","Doublon"))</f>
        <v/>
      </c>
      <c r="L265" s="30"/>
      <c r="M265" s="30"/>
      <c r="N265" s="30" t="str">
        <f>IF(H265=0,"",IF(VLOOKUP(H265,'Données salariés'!B$6:H$300,7,TRUE)="Cadres forfait jours",1,""))</f>
        <v/>
      </c>
      <c r="O265" s="30" t="str">
        <f>IF(H265=0,"",IF(VLOOKUP(H265,'Données salariés'!B$6:H$300,7,TRUE)="ETAM",1,""))</f>
        <v/>
      </c>
      <c r="P265" s="30" t="str">
        <f>IF(H265=0,"",IF(VLOOKUP(H265,'Données salariés'!B$6:H$300,7,TRUE)="Ouvriers",1,""))</f>
        <v/>
      </c>
      <c r="Q265" s="30"/>
      <c r="R265" s="30"/>
      <c r="S265" s="30">
        <f t="shared" si="7"/>
        <v>0</v>
      </c>
      <c r="T265" s="30"/>
      <c r="U265" s="30"/>
      <c r="V265" s="30"/>
      <c r="W265" s="30"/>
      <c r="X265" s="30">
        <f t="shared" si="8"/>
        <v>0</v>
      </c>
      <c r="Y265" s="66"/>
      <c r="Z265" s="66"/>
      <c r="AA265" s="66"/>
      <c r="AB265" s="66"/>
      <c r="AC265" s="66"/>
      <c r="AD265" s="30"/>
    </row>
    <row r="266" spans="2:30" x14ac:dyDescent="0.3">
      <c r="B266" s="30"/>
      <c r="C266" s="30"/>
      <c r="D266" s="30" t="str">
        <f>IF(C266=0,"",VLOOKUP(C266,'Données Formation'!B$6:E357,4,FALSE))</f>
        <v/>
      </c>
      <c r="E266" s="30"/>
      <c r="F266" s="30"/>
      <c r="G266" s="30" t="str">
        <f>IF(H266=0,"",VLOOKUP(H266,'Données salariés'!B$6:G274,3,TRUE))</f>
        <v/>
      </c>
      <c r="H266" s="30"/>
      <c r="I266" s="30" t="str">
        <f>IF(H266=0,"",VLOOKUP(H266,'Données salariés'!B$6:G274,4,TRUE))</f>
        <v/>
      </c>
      <c r="J266" s="30" t="str">
        <f>IF(H266=0,"",VLOOKUP(H266,'Données salariés'!B$6:G274,6,TRUE))</f>
        <v/>
      </c>
      <c r="K266" s="30" t="str">
        <f>IF(H266=0,"",IF(SUMPRODUCT(($H$15:$H265=$H266)*($I$15:$I265=$I266)*($Y$15:$Y265=$Y266) )=0,"Unique","Doublon"))</f>
        <v/>
      </c>
      <c r="L266" s="30"/>
      <c r="M266" s="30"/>
      <c r="N266" s="30" t="str">
        <f>IF(H266=0,"",IF(VLOOKUP(H266,'Données salariés'!B$6:H$300,7,TRUE)="Cadres forfait jours",1,""))</f>
        <v/>
      </c>
      <c r="O266" s="30" t="str">
        <f>IF(H266=0,"",IF(VLOOKUP(H266,'Données salariés'!B$6:H$300,7,TRUE)="ETAM",1,""))</f>
        <v/>
      </c>
      <c r="P266" s="30" t="str">
        <f>IF(H266=0,"",IF(VLOOKUP(H266,'Données salariés'!B$6:H$300,7,TRUE)="Ouvriers",1,""))</f>
        <v/>
      </c>
      <c r="Q266" s="30"/>
      <c r="R266" s="30"/>
      <c r="S266" s="30">
        <f t="shared" si="7"/>
        <v>0</v>
      </c>
      <c r="T266" s="30"/>
      <c r="U266" s="30"/>
      <c r="V266" s="30"/>
      <c r="W266" s="30"/>
      <c r="X266" s="30">
        <f t="shared" si="8"/>
        <v>0</v>
      </c>
      <c r="Y266" s="66"/>
      <c r="Z266" s="66"/>
      <c r="AA266" s="66"/>
      <c r="AB266" s="66"/>
      <c r="AC266" s="66"/>
      <c r="AD266" s="30"/>
    </row>
    <row r="267" spans="2:30" x14ac:dyDescent="0.3">
      <c r="B267" s="30"/>
      <c r="C267" s="30"/>
      <c r="D267" s="30" t="str">
        <f>IF(C267=0,"",VLOOKUP(C267,'Données Formation'!B$6:E358,4,FALSE))</f>
        <v/>
      </c>
      <c r="E267" s="30"/>
      <c r="F267" s="30"/>
      <c r="G267" s="30" t="str">
        <f>IF(H267=0,"",VLOOKUP(H267,'Données salariés'!B$6:G275,3,TRUE))</f>
        <v/>
      </c>
      <c r="H267" s="30"/>
      <c r="I267" s="30" t="str">
        <f>IF(H267=0,"",VLOOKUP(H267,'Données salariés'!B$6:G275,4,TRUE))</f>
        <v/>
      </c>
      <c r="J267" s="30" t="str">
        <f>IF(H267=0,"",VLOOKUP(H267,'Données salariés'!B$6:G275,6,TRUE))</f>
        <v/>
      </c>
      <c r="K267" s="30" t="str">
        <f>IF(H267=0,"",IF(SUMPRODUCT(($H$15:$H266=$H267)*($I$15:$I266=$I267)*($Y$15:$Y266=$Y267) )=0,"Unique","Doublon"))</f>
        <v/>
      </c>
      <c r="L267" s="30"/>
      <c r="M267" s="30"/>
      <c r="N267" s="30" t="str">
        <f>IF(H267=0,"",IF(VLOOKUP(H267,'Données salariés'!B$6:H$300,7,TRUE)="Cadres forfait jours",1,""))</f>
        <v/>
      </c>
      <c r="O267" s="30" t="str">
        <f>IF(H267=0,"",IF(VLOOKUP(H267,'Données salariés'!B$6:H$300,7,TRUE)="ETAM",1,""))</f>
        <v/>
      </c>
      <c r="P267" s="30" t="str">
        <f>IF(H267=0,"",IF(VLOOKUP(H267,'Données salariés'!B$6:H$300,7,TRUE)="Ouvriers",1,""))</f>
        <v/>
      </c>
      <c r="Q267" s="30"/>
      <c r="R267" s="30"/>
      <c r="S267" s="30">
        <f t="shared" si="7"/>
        <v>0</v>
      </c>
      <c r="T267" s="30"/>
      <c r="U267" s="30"/>
      <c r="V267" s="30"/>
      <c r="W267" s="30"/>
      <c r="X267" s="30">
        <f t="shared" si="8"/>
        <v>0</v>
      </c>
      <c r="Y267" s="66"/>
      <c r="Z267" s="66"/>
      <c r="AA267" s="66"/>
      <c r="AB267" s="66"/>
      <c r="AC267" s="66"/>
      <c r="AD267" s="30"/>
    </row>
    <row r="268" spans="2:30" x14ac:dyDescent="0.3">
      <c r="B268" s="30"/>
      <c r="C268" s="30"/>
      <c r="D268" s="30" t="str">
        <f>IF(C268=0,"",VLOOKUP(C268,'Données Formation'!B$6:E359,4,FALSE))</f>
        <v/>
      </c>
      <c r="E268" s="30"/>
      <c r="F268" s="30"/>
      <c r="G268" s="30" t="str">
        <f>IF(H268=0,"",VLOOKUP(H268,'Données salariés'!B$6:G276,3,TRUE))</f>
        <v/>
      </c>
      <c r="H268" s="30"/>
      <c r="I268" s="30" t="str">
        <f>IF(H268=0,"",VLOOKUP(H268,'Données salariés'!B$6:G276,4,TRUE))</f>
        <v/>
      </c>
      <c r="J268" s="30" t="str">
        <f>IF(H268=0,"",VLOOKUP(H268,'Données salariés'!B$6:G276,6,TRUE))</f>
        <v/>
      </c>
      <c r="K268" s="30" t="str">
        <f>IF(H268=0,"",IF(SUMPRODUCT(($H$15:$H267=$H268)*($I$15:$I267=$I268)*($Y$15:$Y267=$Y268) )=0,"Unique","Doublon"))</f>
        <v/>
      </c>
      <c r="L268" s="30"/>
      <c r="M268" s="30"/>
      <c r="N268" s="30" t="str">
        <f>IF(H268=0,"",IF(VLOOKUP(H268,'Données salariés'!B$6:H$300,7,TRUE)="Cadres forfait jours",1,""))</f>
        <v/>
      </c>
      <c r="O268" s="30" t="str">
        <f>IF(H268=0,"",IF(VLOOKUP(H268,'Données salariés'!B$6:H$300,7,TRUE)="ETAM",1,""))</f>
        <v/>
      </c>
      <c r="P268" s="30" t="str">
        <f>IF(H268=0,"",IF(VLOOKUP(H268,'Données salariés'!B$6:H$300,7,TRUE)="Ouvriers",1,""))</f>
        <v/>
      </c>
      <c r="Q268" s="30"/>
      <c r="R268" s="30"/>
      <c r="S268" s="30">
        <f t="shared" si="7"/>
        <v>0</v>
      </c>
      <c r="T268" s="30"/>
      <c r="U268" s="30"/>
      <c r="V268" s="30"/>
      <c r="W268" s="30"/>
      <c r="X268" s="30">
        <f t="shared" si="8"/>
        <v>0</v>
      </c>
      <c r="Y268" s="66"/>
      <c r="Z268" s="66"/>
      <c r="AA268" s="66"/>
      <c r="AB268" s="66"/>
      <c r="AC268" s="66"/>
      <c r="AD268" s="30"/>
    </row>
    <row r="269" spans="2:30" x14ac:dyDescent="0.3">
      <c r="B269" s="30"/>
      <c r="C269" s="30"/>
      <c r="D269" s="30" t="str">
        <f>IF(C269=0,"",VLOOKUP(C269,'Données Formation'!B$6:E360,4,FALSE))</f>
        <v/>
      </c>
      <c r="E269" s="30"/>
      <c r="F269" s="30"/>
      <c r="G269" s="30" t="str">
        <f>IF(H269=0,"",VLOOKUP(H269,'Données salariés'!B$6:G277,3,TRUE))</f>
        <v/>
      </c>
      <c r="H269" s="30"/>
      <c r="I269" s="30" t="str">
        <f>IF(H269=0,"",VLOOKUP(H269,'Données salariés'!B$6:G277,4,TRUE))</f>
        <v/>
      </c>
      <c r="J269" s="30" t="str">
        <f>IF(H269=0,"",VLOOKUP(H269,'Données salariés'!B$6:G277,6,TRUE))</f>
        <v/>
      </c>
      <c r="K269" s="30" t="str">
        <f>IF(H269=0,"",IF(SUMPRODUCT(($H$15:$H268=$H269)*($I$15:$I268=$I269)*($Y$15:$Y268=$Y269) )=0,"Unique","Doublon"))</f>
        <v/>
      </c>
      <c r="L269" s="30"/>
      <c r="M269" s="30"/>
      <c r="N269" s="30" t="str">
        <f>IF(H269=0,"",IF(VLOOKUP(H269,'Données salariés'!B$6:H$300,7,TRUE)="Cadres forfait jours",1,""))</f>
        <v/>
      </c>
      <c r="O269" s="30" t="str">
        <f>IF(H269=0,"",IF(VLOOKUP(H269,'Données salariés'!B$6:H$300,7,TRUE)="ETAM",1,""))</f>
        <v/>
      </c>
      <c r="P269" s="30" t="str">
        <f>IF(H269=0,"",IF(VLOOKUP(H269,'Données salariés'!B$6:H$300,7,TRUE)="Ouvriers",1,""))</f>
        <v/>
      </c>
      <c r="Q269" s="30"/>
      <c r="R269" s="30"/>
      <c r="S269" s="30">
        <f t="shared" si="7"/>
        <v>0</v>
      </c>
      <c r="T269" s="30"/>
      <c r="U269" s="30"/>
      <c r="V269" s="30"/>
      <c r="W269" s="30"/>
      <c r="X269" s="30">
        <f t="shared" si="8"/>
        <v>0</v>
      </c>
      <c r="Y269" s="66"/>
      <c r="Z269" s="66"/>
      <c r="AA269" s="66"/>
      <c r="AB269" s="66"/>
      <c r="AC269" s="66"/>
      <c r="AD269" s="30"/>
    </row>
    <row r="270" spans="2:30" x14ac:dyDescent="0.3">
      <c r="B270" s="30"/>
      <c r="C270" s="30"/>
      <c r="D270" s="30" t="str">
        <f>IF(C270=0,"",VLOOKUP(C270,'Données Formation'!B$6:E361,4,FALSE))</f>
        <v/>
      </c>
      <c r="E270" s="30"/>
      <c r="F270" s="30"/>
      <c r="G270" s="30" t="str">
        <f>IF(H270=0,"",VLOOKUP(H270,'Données salariés'!B$6:G278,3,TRUE))</f>
        <v/>
      </c>
      <c r="H270" s="30"/>
      <c r="I270" s="30" t="str">
        <f>IF(H270=0,"",VLOOKUP(H270,'Données salariés'!B$6:G278,4,TRUE))</f>
        <v/>
      </c>
      <c r="J270" s="30" t="str">
        <f>IF(H270=0,"",VLOOKUP(H270,'Données salariés'!B$6:G278,6,TRUE))</f>
        <v/>
      </c>
      <c r="K270" s="30" t="str">
        <f>IF(H270=0,"",IF(SUMPRODUCT(($H$15:$H269=$H270)*($I$15:$I269=$I270)*($Y$15:$Y269=$Y270) )=0,"Unique","Doublon"))</f>
        <v/>
      </c>
      <c r="L270" s="30"/>
      <c r="M270" s="30"/>
      <c r="N270" s="30" t="str">
        <f>IF(H270=0,"",IF(VLOOKUP(H270,'Données salariés'!B$6:H$300,7,TRUE)="Cadres forfait jours",1,""))</f>
        <v/>
      </c>
      <c r="O270" s="30" t="str">
        <f>IF(H270=0,"",IF(VLOOKUP(H270,'Données salariés'!B$6:H$300,7,TRUE)="ETAM",1,""))</f>
        <v/>
      </c>
      <c r="P270" s="30" t="str">
        <f>IF(H270=0,"",IF(VLOOKUP(H270,'Données salariés'!B$6:H$300,7,TRUE)="Ouvriers",1,""))</f>
        <v/>
      </c>
      <c r="Q270" s="30"/>
      <c r="R270" s="30"/>
      <c r="S270" s="30">
        <f t="shared" si="7"/>
        <v>0</v>
      </c>
      <c r="T270" s="30"/>
      <c r="U270" s="30"/>
      <c r="V270" s="30"/>
      <c r="W270" s="30"/>
      <c r="X270" s="30">
        <f t="shared" si="8"/>
        <v>0</v>
      </c>
      <c r="Y270" s="66"/>
      <c r="Z270" s="66"/>
      <c r="AA270" s="66"/>
      <c r="AB270" s="66"/>
      <c r="AC270" s="66"/>
      <c r="AD270" s="30"/>
    </row>
    <row r="271" spans="2:30" x14ac:dyDescent="0.3">
      <c r="B271" s="30"/>
      <c r="C271" s="30"/>
      <c r="D271" s="30" t="str">
        <f>IF(C271=0,"",VLOOKUP(C271,'Données Formation'!B$6:E362,4,FALSE))</f>
        <v/>
      </c>
      <c r="E271" s="30"/>
      <c r="F271" s="30"/>
      <c r="G271" s="30" t="str">
        <f>IF(H271=0,"",VLOOKUP(H271,'Données salariés'!B$6:G279,3,TRUE))</f>
        <v/>
      </c>
      <c r="H271" s="30"/>
      <c r="I271" s="30" t="str">
        <f>IF(H271=0,"",VLOOKUP(H271,'Données salariés'!B$6:G279,4,TRUE))</f>
        <v/>
      </c>
      <c r="J271" s="30" t="str">
        <f>IF(H271=0,"",VLOOKUP(H271,'Données salariés'!B$6:G279,6,TRUE))</f>
        <v/>
      </c>
      <c r="K271" s="30" t="str">
        <f>IF(H271=0,"",IF(SUMPRODUCT(($H$15:$H270=$H271)*($I$15:$I270=$I271)*($Y$15:$Y270=$Y271) )=0,"Unique","Doublon"))</f>
        <v/>
      </c>
      <c r="L271" s="30"/>
      <c r="M271" s="30"/>
      <c r="N271" s="30" t="str">
        <f>IF(H271=0,"",IF(VLOOKUP(H271,'Données salariés'!B$6:H$300,7,TRUE)="Cadres forfait jours",1,""))</f>
        <v/>
      </c>
      <c r="O271" s="30" t="str">
        <f>IF(H271=0,"",IF(VLOOKUP(H271,'Données salariés'!B$6:H$300,7,TRUE)="ETAM",1,""))</f>
        <v/>
      </c>
      <c r="P271" s="30" t="str">
        <f>IF(H271=0,"",IF(VLOOKUP(H271,'Données salariés'!B$6:H$300,7,TRUE)="Ouvriers",1,""))</f>
        <v/>
      </c>
      <c r="Q271" s="30"/>
      <c r="R271" s="30"/>
      <c r="S271" s="30">
        <f t="shared" si="7"/>
        <v>0</v>
      </c>
      <c r="T271" s="30"/>
      <c r="U271" s="30"/>
      <c r="V271" s="30"/>
      <c r="W271" s="30"/>
      <c r="X271" s="30">
        <f t="shared" si="8"/>
        <v>0</v>
      </c>
      <c r="Y271" s="66"/>
      <c r="Z271" s="66"/>
      <c r="AA271" s="66"/>
      <c r="AB271" s="66"/>
      <c r="AC271" s="66"/>
      <c r="AD271" s="30"/>
    </row>
    <row r="272" spans="2:30" x14ac:dyDescent="0.3">
      <c r="B272" s="30"/>
      <c r="C272" s="30"/>
      <c r="D272" s="30" t="str">
        <f>IF(C272=0,"",VLOOKUP(C272,'Données Formation'!B$6:E363,4,FALSE))</f>
        <v/>
      </c>
      <c r="E272" s="30"/>
      <c r="F272" s="30"/>
      <c r="G272" s="30" t="str">
        <f>IF(H272=0,"",VLOOKUP(H272,'Données salariés'!B$6:G280,3,TRUE))</f>
        <v/>
      </c>
      <c r="H272" s="30"/>
      <c r="I272" s="30" t="str">
        <f>IF(H272=0,"",VLOOKUP(H272,'Données salariés'!B$6:G280,4,TRUE))</f>
        <v/>
      </c>
      <c r="J272" s="30" t="str">
        <f>IF(H272=0,"",VLOOKUP(H272,'Données salariés'!B$6:G280,6,TRUE))</f>
        <v/>
      </c>
      <c r="K272" s="30" t="str">
        <f>IF(H272=0,"",IF(SUMPRODUCT(($H$15:$H271=$H272)*($I$15:$I271=$I272)*($Y$15:$Y271=$Y272) )=0,"Unique","Doublon"))</f>
        <v/>
      </c>
      <c r="L272" s="30"/>
      <c r="M272" s="30"/>
      <c r="N272" s="30" t="str">
        <f>IF(H272=0,"",IF(VLOOKUP(H272,'Données salariés'!B$6:H$300,7,TRUE)="Cadres forfait jours",1,""))</f>
        <v/>
      </c>
      <c r="O272" s="30" t="str">
        <f>IF(H272=0,"",IF(VLOOKUP(H272,'Données salariés'!B$6:H$300,7,TRUE)="ETAM",1,""))</f>
        <v/>
      </c>
      <c r="P272" s="30" t="str">
        <f>IF(H272=0,"",IF(VLOOKUP(H272,'Données salariés'!B$6:H$300,7,TRUE)="Ouvriers",1,""))</f>
        <v/>
      </c>
      <c r="Q272" s="30"/>
      <c r="R272" s="30"/>
      <c r="S272" s="30">
        <f t="shared" si="7"/>
        <v>0</v>
      </c>
      <c r="T272" s="30"/>
      <c r="U272" s="30"/>
      <c r="V272" s="30"/>
      <c r="W272" s="30"/>
      <c r="X272" s="30">
        <f t="shared" si="8"/>
        <v>0</v>
      </c>
      <c r="Y272" s="66"/>
      <c r="Z272" s="66"/>
      <c r="AA272" s="66"/>
      <c r="AB272" s="66"/>
      <c r="AC272" s="66"/>
      <c r="AD272" s="30"/>
    </row>
    <row r="273" spans="2:30" x14ac:dyDescent="0.3">
      <c r="B273" s="30"/>
      <c r="C273" s="30"/>
      <c r="D273" s="30" t="str">
        <f>IF(C273=0,"",VLOOKUP(C273,'Données Formation'!B$6:E364,4,FALSE))</f>
        <v/>
      </c>
      <c r="E273" s="30"/>
      <c r="F273" s="30"/>
      <c r="G273" s="30" t="str">
        <f>IF(H273=0,"",VLOOKUP(H273,'Données salariés'!B$6:G281,3,TRUE))</f>
        <v/>
      </c>
      <c r="H273" s="30"/>
      <c r="I273" s="30" t="str">
        <f>IF(H273=0,"",VLOOKUP(H273,'Données salariés'!B$6:G281,4,TRUE))</f>
        <v/>
      </c>
      <c r="J273" s="30" t="str">
        <f>IF(H273=0,"",VLOOKUP(H273,'Données salariés'!B$6:G281,6,TRUE))</f>
        <v/>
      </c>
      <c r="K273" s="30" t="str">
        <f>IF(H273=0,"",IF(SUMPRODUCT(($H$15:$H272=$H273)*($I$15:$I272=$I273)*($Y$15:$Y272=$Y273) )=0,"Unique","Doublon"))</f>
        <v/>
      </c>
      <c r="L273" s="30"/>
      <c r="M273" s="30"/>
      <c r="N273" s="30" t="str">
        <f>IF(H273=0,"",IF(VLOOKUP(H273,'Données salariés'!B$6:H$300,7,TRUE)="Cadres forfait jours",1,""))</f>
        <v/>
      </c>
      <c r="O273" s="30" t="str">
        <f>IF(H273=0,"",IF(VLOOKUP(H273,'Données salariés'!B$6:H$300,7,TRUE)="ETAM",1,""))</f>
        <v/>
      </c>
      <c r="P273" s="30" t="str">
        <f>IF(H273=0,"",IF(VLOOKUP(H273,'Données salariés'!B$6:H$300,7,TRUE)="Ouvriers",1,""))</f>
        <v/>
      </c>
      <c r="Q273" s="30"/>
      <c r="R273" s="30"/>
      <c r="S273" s="30">
        <f t="shared" ref="S273:S300" si="9">R273*Q273</f>
        <v>0</v>
      </c>
      <c r="T273" s="30"/>
      <c r="U273" s="30"/>
      <c r="V273" s="30"/>
      <c r="W273" s="30"/>
      <c r="X273" s="30">
        <f t="shared" ref="X273:X300" si="10">S273+T273+U273+W273</f>
        <v>0</v>
      </c>
      <c r="Y273" s="66"/>
      <c r="Z273" s="66"/>
      <c r="AA273" s="66"/>
      <c r="AB273" s="66"/>
      <c r="AC273" s="66"/>
      <c r="AD273" s="30"/>
    </row>
    <row r="274" spans="2:30" x14ac:dyDescent="0.3">
      <c r="B274" s="30"/>
      <c r="C274" s="30"/>
      <c r="D274" s="30" t="str">
        <f>IF(C274=0,"",VLOOKUP(C274,'Données Formation'!B$6:E365,4,FALSE))</f>
        <v/>
      </c>
      <c r="E274" s="30"/>
      <c r="F274" s="30"/>
      <c r="G274" s="30" t="str">
        <f>IF(H274=0,"",VLOOKUP(H274,'Données salariés'!B$6:G282,3,TRUE))</f>
        <v/>
      </c>
      <c r="H274" s="30"/>
      <c r="I274" s="30" t="str">
        <f>IF(H274=0,"",VLOOKUP(H274,'Données salariés'!B$6:G282,4,TRUE))</f>
        <v/>
      </c>
      <c r="J274" s="30" t="str">
        <f>IF(H274=0,"",VLOOKUP(H274,'Données salariés'!B$6:G282,6,TRUE))</f>
        <v/>
      </c>
      <c r="K274" s="30" t="str">
        <f>IF(H274=0,"",IF(SUMPRODUCT(($H$15:$H273=$H274)*($I$15:$I273=$I274)*($Y$15:$Y273=$Y274) )=0,"Unique","Doublon"))</f>
        <v/>
      </c>
      <c r="L274" s="30"/>
      <c r="M274" s="30"/>
      <c r="N274" s="30" t="str">
        <f>IF(H274=0,"",IF(VLOOKUP(H274,'Données salariés'!B$6:H$300,7,TRUE)="Cadres forfait jours",1,""))</f>
        <v/>
      </c>
      <c r="O274" s="30" t="str">
        <f>IF(H274=0,"",IF(VLOOKUP(H274,'Données salariés'!B$6:H$300,7,TRUE)="ETAM",1,""))</f>
        <v/>
      </c>
      <c r="P274" s="30" t="str">
        <f>IF(H274=0,"",IF(VLOOKUP(H274,'Données salariés'!B$6:H$300,7,TRUE)="Ouvriers",1,""))</f>
        <v/>
      </c>
      <c r="Q274" s="30"/>
      <c r="R274" s="30"/>
      <c r="S274" s="30">
        <f t="shared" si="9"/>
        <v>0</v>
      </c>
      <c r="T274" s="30"/>
      <c r="U274" s="30"/>
      <c r="V274" s="30"/>
      <c r="W274" s="30"/>
      <c r="X274" s="30">
        <f t="shared" si="10"/>
        <v>0</v>
      </c>
      <c r="Y274" s="66"/>
      <c r="Z274" s="66"/>
      <c r="AA274" s="66"/>
      <c r="AB274" s="66"/>
      <c r="AC274" s="66"/>
      <c r="AD274" s="30"/>
    </row>
    <row r="275" spans="2:30" x14ac:dyDescent="0.3">
      <c r="B275" s="30"/>
      <c r="C275" s="30"/>
      <c r="D275" s="30" t="str">
        <f>IF(C275=0,"",VLOOKUP(C275,'Données Formation'!B$6:E366,4,FALSE))</f>
        <v/>
      </c>
      <c r="E275" s="30"/>
      <c r="F275" s="30"/>
      <c r="G275" s="30" t="str">
        <f>IF(H275=0,"",VLOOKUP(H275,'Données salariés'!B$6:G283,3,TRUE))</f>
        <v/>
      </c>
      <c r="H275" s="30"/>
      <c r="I275" s="30" t="str">
        <f>IF(H275=0,"",VLOOKUP(H275,'Données salariés'!B$6:G283,4,TRUE))</f>
        <v/>
      </c>
      <c r="J275" s="30" t="str">
        <f>IF(H275=0,"",VLOOKUP(H275,'Données salariés'!B$6:G283,6,TRUE))</f>
        <v/>
      </c>
      <c r="K275" s="30" t="str">
        <f>IF(H275=0,"",IF(SUMPRODUCT(($H$15:$H274=$H275)*($I$15:$I274=$I275)*($Y$15:$Y274=$Y275) )=0,"Unique","Doublon"))</f>
        <v/>
      </c>
      <c r="L275" s="30"/>
      <c r="M275" s="30"/>
      <c r="N275" s="30" t="str">
        <f>IF(H275=0,"",IF(VLOOKUP(H275,'Données salariés'!B$6:H$300,7,TRUE)="Cadres forfait jours",1,""))</f>
        <v/>
      </c>
      <c r="O275" s="30" t="str">
        <f>IF(H275=0,"",IF(VLOOKUP(H275,'Données salariés'!B$6:H$300,7,TRUE)="ETAM",1,""))</f>
        <v/>
      </c>
      <c r="P275" s="30" t="str">
        <f>IF(H275=0,"",IF(VLOOKUP(H275,'Données salariés'!B$6:H$300,7,TRUE)="Ouvriers",1,""))</f>
        <v/>
      </c>
      <c r="Q275" s="30"/>
      <c r="R275" s="30"/>
      <c r="S275" s="30">
        <f t="shared" si="9"/>
        <v>0</v>
      </c>
      <c r="T275" s="30"/>
      <c r="U275" s="30"/>
      <c r="V275" s="30"/>
      <c r="W275" s="30"/>
      <c r="X275" s="30">
        <f t="shared" si="10"/>
        <v>0</v>
      </c>
      <c r="Y275" s="66"/>
      <c r="Z275" s="66"/>
      <c r="AA275" s="66"/>
      <c r="AB275" s="66"/>
      <c r="AC275" s="66"/>
      <c r="AD275" s="30"/>
    </row>
    <row r="276" spans="2:30" x14ac:dyDescent="0.3">
      <c r="B276" s="30"/>
      <c r="C276" s="30"/>
      <c r="D276" s="30" t="str">
        <f>IF(C276=0,"",VLOOKUP(C276,'Données Formation'!B$6:E367,4,FALSE))</f>
        <v/>
      </c>
      <c r="E276" s="30"/>
      <c r="F276" s="30"/>
      <c r="G276" s="30" t="str">
        <f>IF(H276=0,"",VLOOKUP(H276,'Données salariés'!B$6:G284,3,TRUE))</f>
        <v/>
      </c>
      <c r="H276" s="30"/>
      <c r="I276" s="30" t="str">
        <f>IF(H276=0,"",VLOOKUP(H276,'Données salariés'!B$6:G284,4,TRUE))</f>
        <v/>
      </c>
      <c r="J276" s="30" t="str">
        <f>IF(H276=0,"",VLOOKUP(H276,'Données salariés'!B$6:G284,6,TRUE))</f>
        <v/>
      </c>
      <c r="K276" s="30" t="str">
        <f>IF(H276=0,"",IF(SUMPRODUCT(($H$15:$H275=$H276)*($I$15:$I275=$I276)*($Y$15:$Y275=$Y276) )=0,"Unique","Doublon"))</f>
        <v/>
      </c>
      <c r="L276" s="30"/>
      <c r="M276" s="30"/>
      <c r="N276" s="30" t="str">
        <f>IF(H276=0,"",IF(VLOOKUP(H276,'Données salariés'!B$6:H$300,7,TRUE)="Cadres forfait jours",1,""))</f>
        <v/>
      </c>
      <c r="O276" s="30" t="str">
        <f>IF(H276=0,"",IF(VLOOKUP(H276,'Données salariés'!B$6:H$300,7,TRUE)="ETAM",1,""))</f>
        <v/>
      </c>
      <c r="P276" s="30" t="str">
        <f>IF(H276=0,"",IF(VLOOKUP(H276,'Données salariés'!B$6:H$300,7,TRUE)="Ouvriers",1,""))</f>
        <v/>
      </c>
      <c r="Q276" s="30"/>
      <c r="R276" s="30"/>
      <c r="S276" s="30">
        <f t="shared" si="9"/>
        <v>0</v>
      </c>
      <c r="T276" s="30"/>
      <c r="U276" s="30"/>
      <c r="V276" s="30"/>
      <c r="W276" s="30"/>
      <c r="X276" s="30">
        <f t="shared" si="10"/>
        <v>0</v>
      </c>
      <c r="Y276" s="66"/>
      <c r="Z276" s="66"/>
      <c r="AA276" s="66"/>
      <c r="AB276" s="66"/>
      <c r="AC276" s="66"/>
      <c r="AD276" s="30"/>
    </row>
    <row r="277" spans="2:30" x14ac:dyDescent="0.3">
      <c r="B277" s="30"/>
      <c r="C277" s="30"/>
      <c r="D277" s="30" t="str">
        <f>IF(C277=0,"",VLOOKUP(C277,'Données Formation'!B$6:E368,4,FALSE))</f>
        <v/>
      </c>
      <c r="E277" s="30"/>
      <c r="F277" s="30"/>
      <c r="G277" s="30" t="str">
        <f>IF(H277=0,"",VLOOKUP(H277,'Données salariés'!B$6:G285,3,TRUE))</f>
        <v/>
      </c>
      <c r="H277" s="30"/>
      <c r="I277" s="30" t="str">
        <f>IF(H277=0,"",VLOOKUP(H277,'Données salariés'!B$6:G285,4,TRUE))</f>
        <v/>
      </c>
      <c r="J277" s="30" t="str">
        <f>IF(H277=0,"",VLOOKUP(H277,'Données salariés'!B$6:G285,6,TRUE))</f>
        <v/>
      </c>
      <c r="K277" s="30" t="str">
        <f>IF(H277=0,"",IF(SUMPRODUCT(($H$15:$H276=$H277)*($I$15:$I276=$I277)*($Y$15:$Y276=$Y277) )=0,"Unique","Doublon"))</f>
        <v/>
      </c>
      <c r="L277" s="30"/>
      <c r="M277" s="30"/>
      <c r="N277" s="30" t="str">
        <f>IF(H277=0,"",IF(VLOOKUP(H277,'Données salariés'!B$6:H$300,7,TRUE)="Cadres forfait jours",1,""))</f>
        <v/>
      </c>
      <c r="O277" s="30" t="str">
        <f>IF(H277=0,"",IF(VLOOKUP(H277,'Données salariés'!B$6:H$300,7,TRUE)="ETAM",1,""))</f>
        <v/>
      </c>
      <c r="P277" s="30" t="str">
        <f>IF(H277=0,"",IF(VLOOKUP(H277,'Données salariés'!B$6:H$300,7,TRUE)="Ouvriers",1,""))</f>
        <v/>
      </c>
      <c r="Q277" s="30"/>
      <c r="R277" s="30"/>
      <c r="S277" s="30">
        <f t="shared" si="9"/>
        <v>0</v>
      </c>
      <c r="T277" s="30"/>
      <c r="U277" s="30"/>
      <c r="V277" s="30"/>
      <c r="W277" s="30"/>
      <c r="X277" s="30">
        <f t="shared" si="10"/>
        <v>0</v>
      </c>
      <c r="Y277" s="66"/>
      <c r="Z277" s="66"/>
      <c r="AA277" s="66"/>
      <c r="AB277" s="66"/>
      <c r="AC277" s="66"/>
      <c r="AD277" s="30"/>
    </row>
    <row r="278" spans="2:30" x14ac:dyDescent="0.3">
      <c r="B278" s="30"/>
      <c r="C278" s="30"/>
      <c r="D278" s="30" t="str">
        <f>IF(C278=0,"",VLOOKUP(C278,'Données Formation'!B$6:E369,4,FALSE))</f>
        <v/>
      </c>
      <c r="E278" s="30"/>
      <c r="F278" s="30"/>
      <c r="G278" s="30" t="str">
        <f>IF(H278=0,"",VLOOKUP(H278,'Données salariés'!B$6:G286,3,TRUE))</f>
        <v/>
      </c>
      <c r="H278" s="30"/>
      <c r="I278" s="30" t="str">
        <f>IF(H278=0,"",VLOOKUP(H278,'Données salariés'!B$6:G286,4,TRUE))</f>
        <v/>
      </c>
      <c r="J278" s="30" t="str">
        <f>IF(H278=0,"",VLOOKUP(H278,'Données salariés'!B$6:G286,6,TRUE))</f>
        <v/>
      </c>
      <c r="K278" s="30" t="str">
        <f>IF(H278=0,"",IF(SUMPRODUCT(($H$15:$H277=$H278)*($I$15:$I277=$I278)*($Y$15:$Y277=$Y278) )=0,"Unique","Doublon"))</f>
        <v/>
      </c>
      <c r="L278" s="30"/>
      <c r="M278" s="30"/>
      <c r="N278" s="30" t="str">
        <f>IF(H278=0,"",IF(VLOOKUP(H278,'Données salariés'!B$6:H$300,7,TRUE)="Cadres forfait jours",1,""))</f>
        <v/>
      </c>
      <c r="O278" s="30" t="str">
        <f>IF(H278=0,"",IF(VLOOKUP(H278,'Données salariés'!B$6:H$300,7,TRUE)="ETAM",1,""))</f>
        <v/>
      </c>
      <c r="P278" s="30" t="str">
        <f>IF(H278=0,"",IF(VLOOKUP(H278,'Données salariés'!B$6:H$300,7,TRUE)="Ouvriers",1,""))</f>
        <v/>
      </c>
      <c r="Q278" s="30"/>
      <c r="R278" s="30"/>
      <c r="S278" s="30">
        <f t="shared" si="9"/>
        <v>0</v>
      </c>
      <c r="T278" s="30"/>
      <c r="U278" s="30"/>
      <c r="V278" s="30"/>
      <c r="W278" s="30"/>
      <c r="X278" s="30">
        <f t="shared" si="10"/>
        <v>0</v>
      </c>
      <c r="Y278" s="66"/>
      <c r="Z278" s="66"/>
      <c r="AA278" s="66"/>
      <c r="AB278" s="66"/>
      <c r="AC278" s="66"/>
      <c r="AD278" s="30"/>
    </row>
    <row r="279" spans="2:30" x14ac:dyDescent="0.3">
      <c r="B279" s="30"/>
      <c r="C279" s="30"/>
      <c r="D279" s="30" t="str">
        <f>IF(C279=0,"",VLOOKUP(C279,'Données Formation'!B$6:E370,4,FALSE))</f>
        <v/>
      </c>
      <c r="E279" s="30"/>
      <c r="F279" s="30"/>
      <c r="G279" s="30" t="str">
        <f>IF(H279=0,"",VLOOKUP(H279,'Données salariés'!B$6:G287,3,TRUE))</f>
        <v/>
      </c>
      <c r="H279" s="30"/>
      <c r="I279" s="30" t="str">
        <f>IF(H279=0,"",VLOOKUP(H279,'Données salariés'!B$6:G287,4,TRUE))</f>
        <v/>
      </c>
      <c r="J279" s="30" t="str">
        <f>IF(H279=0,"",VLOOKUP(H279,'Données salariés'!B$6:G287,6,TRUE))</f>
        <v/>
      </c>
      <c r="K279" s="30" t="str">
        <f>IF(H279=0,"",IF(SUMPRODUCT(($H$15:$H278=$H279)*($I$15:$I278=$I279)*($Y$15:$Y278=$Y279) )=0,"Unique","Doublon"))</f>
        <v/>
      </c>
      <c r="L279" s="30"/>
      <c r="M279" s="30"/>
      <c r="N279" s="30" t="str">
        <f>IF(H279=0,"",IF(VLOOKUP(H279,'Données salariés'!B$6:H$300,7,TRUE)="Cadres forfait jours",1,""))</f>
        <v/>
      </c>
      <c r="O279" s="30" t="str">
        <f>IF(H279=0,"",IF(VLOOKUP(H279,'Données salariés'!B$6:H$300,7,TRUE)="ETAM",1,""))</f>
        <v/>
      </c>
      <c r="P279" s="30" t="str">
        <f>IF(H279=0,"",IF(VLOOKUP(H279,'Données salariés'!B$6:H$300,7,TRUE)="Ouvriers",1,""))</f>
        <v/>
      </c>
      <c r="Q279" s="30"/>
      <c r="R279" s="30"/>
      <c r="S279" s="30">
        <f t="shared" si="9"/>
        <v>0</v>
      </c>
      <c r="T279" s="30"/>
      <c r="U279" s="30"/>
      <c r="V279" s="30"/>
      <c r="W279" s="30"/>
      <c r="X279" s="30">
        <f t="shared" si="10"/>
        <v>0</v>
      </c>
      <c r="Y279" s="66"/>
      <c r="Z279" s="66"/>
      <c r="AA279" s="66"/>
      <c r="AB279" s="66"/>
      <c r="AC279" s="66"/>
      <c r="AD279" s="30"/>
    </row>
    <row r="280" spans="2:30" x14ac:dyDescent="0.3">
      <c r="B280" s="30"/>
      <c r="C280" s="30"/>
      <c r="D280" s="30" t="str">
        <f>IF(C280=0,"",VLOOKUP(C280,'Données Formation'!B$6:E371,4,FALSE))</f>
        <v/>
      </c>
      <c r="E280" s="30"/>
      <c r="F280" s="30"/>
      <c r="G280" s="30" t="str">
        <f>IF(H280=0,"",VLOOKUP(H280,'Données salariés'!B$6:G288,3,TRUE))</f>
        <v/>
      </c>
      <c r="H280" s="30"/>
      <c r="I280" s="30" t="str">
        <f>IF(H280=0,"",VLOOKUP(H280,'Données salariés'!B$6:G288,4,TRUE))</f>
        <v/>
      </c>
      <c r="J280" s="30" t="str">
        <f>IF(H280=0,"",VLOOKUP(H280,'Données salariés'!B$6:G288,6,TRUE))</f>
        <v/>
      </c>
      <c r="K280" s="30" t="str">
        <f>IF(H280=0,"",IF(SUMPRODUCT(($H$15:$H279=$H280)*($I$15:$I279=$I280)*($Y$15:$Y279=$Y280) )=0,"Unique","Doublon"))</f>
        <v/>
      </c>
      <c r="L280" s="30"/>
      <c r="M280" s="30"/>
      <c r="N280" s="30" t="str">
        <f>IF(H280=0,"",IF(VLOOKUP(H280,'Données salariés'!B$6:H$300,7,TRUE)="Cadres forfait jours",1,""))</f>
        <v/>
      </c>
      <c r="O280" s="30" t="str">
        <f>IF(H280=0,"",IF(VLOOKUP(H280,'Données salariés'!B$6:H$300,7,TRUE)="ETAM",1,""))</f>
        <v/>
      </c>
      <c r="P280" s="30" t="str">
        <f>IF(H280=0,"",IF(VLOOKUP(H280,'Données salariés'!B$6:H$300,7,TRUE)="Ouvriers",1,""))</f>
        <v/>
      </c>
      <c r="Q280" s="30"/>
      <c r="R280" s="30"/>
      <c r="S280" s="30">
        <f t="shared" si="9"/>
        <v>0</v>
      </c>
      <c r="T280" s="30"/>
      <c r="U280" s="30"/>
      <c r="V280" s="30"/>
      <c r="W280" s="30"/>
      <c r="X280" s="30">
        <f t="shared" si="10"/>
        <v>0</v>
      </c>
      <c r="Y280" s="66"/>
      <c r="Z280" s="66"/>
      <c r="AA280" s="66"/>
      <c r="AB280" s="66"/>
      <c r="AC280" s="66"/>
      <c r="AD280" s="30"/>
    </row>
    <row r="281" spans="2:30" x14ac:dyDescent="0.3">
      <c r="B281" s="30"/>
      <c r="C281" s="30"/>
      <c r="D281" s="30" t="str">
        <f>IF(C281=0,"",VLOOKUP(C281,'Données Formation'!B$6:E372,4,FALSE))</f>
        <v/>
      </c>
      <c r="E281" s="30"/>
      <c r="F281" s="30"/>
      <c r="G281" s="30" t="str">
        <f>IF(H281=0,"",VLOOKUP(H281,'Données salariés'!B$6:G289,3,TRUE))</f>
        <v/>
      </c>
      <c r="H281" s="30"/>
      <c r="I281" s="30" t="str">
        <f>IF(H281=0,"",VLOOKUP(H281,'Données salariés'!B$6:G289,4,TRUE))</f>
        <v/>
      </c>
      <c r="J281" s="30" t="str">
        <f>IF(H281=0,"",VLOOKUP(H281,'Données salariés'!B$6:G289,6,TRUE))</f>
        <v/>
      </c>
      <c r="K281" s="30" t="str">
        <f>IF(H281=0,"",IF(SUMPRODUCT(($H$15:$H280=$H281)*($I$15:$I280=$I281)*($Y$15:$Y280=$Y281) )=0,"Unique","Doublon"))</f>
        <v/>
      </c>
      <c r="L281" s="30"/>
      <c r="M281" s="30"/>
      <c r="N281" s="30" t="str">
        <f>IF(H281=0,"",IF(VLOOKUP(H281,'Données salariés'!B$6:H$300,7,TRUE)="Cadres forfait jours",1,""))</f>
        <v/>
      </c>
      <c r="O281" s="30" t="str">
        <f>IF(H281=0,"",IF(VLOOKUP(H281,'Données salariés'!B$6:H$300,7,TRUE)="ETAM",1,""))</f>
        <v/>
      </c>
      <c r="P281" s="30" t="str">
        <f>IF(H281=0,"",IF(VLOOKUP(H281,'Données salariés'!B$6:H$300,7,TRUE)="Ouvriers",1,""))</f>
        <v/>
      </c>
      <c r="Q281" s="30"/>
      <c r="R281" s="30"/>
      <c r="S281" s="30">
        <f t="shared" si="9"/>
        <v>0</v>
      </c>
      <c r="T281" s="30"/>
      <c r="U281" s="30"/>
      <c r="V281" s="30"/>
      <c r="W281" s="30"/>
      <c r="X281" s="30">
        <f t="shared" si="10"/>
        <v>0</v>
      </c>
      <c r="Y281" s="66"/>
      <c r="Z281" s="66"/>
      <c r="AA281" s="66"/>
      <c r="AB281" s="66"/>
      <c r="AC281" s="66"/>
      <c r="AD281" s="30"/>
    </row>
    <row r="282" spans="2:30" x14ac:dyDescent="0.3">
      <c r="B282" s="30"/>
      <c r="C282" s="30"/>
      <c r="D282" s="30" t="str">
        <f>IF(C282=0,"",VLOOKUP(C282,'Données Formation'!B$6:E373,4,FALSE))</f>
        <v/>
      </c>
      <c r="E282" s="30"/>
      <c r="F282" s="30"/>
      <c r="G282" s="30" t="str">
        <f>IF(H282=0,"",VLOOKUP(H282,'Données salariés'!B$6:G290,3,TRUE))</f>
        <v/>
      </c>
      <c r="H282" s="30"/>
      <c r="I282" s="30" t="str">
        <f>IF(H282=0,"",VLOOKUP(H282,'Données salariés'!B$6:G290,4,TRUE))</f>
        <v/>
      </c>
      <c r="J282" s="30" t="str">
        <f>IF(H282=0,"",VLOOKUP(H282,'Données salariés'!B$6:G290,6,TRUE))</f>
        <v/>
      </c>
      <c r="K282" s="30" t="str">
        <f>IF(H282=0,"",IF(SUMPRODUCT(($H$15:$H281=$H282)*($I$15:$I281=$I282)*($Y$15:$Y281=$Y282) )=0,"Unique","Doublon"))</f>
        <v/>
      </c>
      <c r="L282" s="30"/>
      <c r="M282" s="30"/>
      <c r="N282" s="30" t="str">
        <f>IF(H282=0,"",IF(VLOOKUP(H282,'Données salariés'!B$6:H$300,7,TRUE)="Cadres forfait jours",1,""))</f>
        <v/>
      </c>
      <c r="O282" s="30" t="str">
        <f>IF(H282=0,"",IF(VLOOKUP(H282,'Données salariés'!B$6:H$300,7,TRUE)="ETAM",1,""))</f>
        <v/>
      </c>
      <c r="P282" s="30" t="str">
        <f>IF(H282=0,"",IF(VLOOKUP(H282,'Données salariés'!B$6:H$300,7,TRUE)="Ouvriers",1,""))</f>
        <v/>
      </c>
      <c r="Q282" s="30"/>
      <c r="R282" s="30"/>
      <c r="S282" s="30">
        <f t="shared" si="9"/>
        <v>0</v>
      </c>
      <c r="T282" s="30"/>
      <c r="U282" s="30"/>
      <c r="V282" s="30"/>
      <c r="W282" s="30"/>
      <c r="X282" s="30">
        <f t="shared" si="10"/>
        <v>0</v>
      </c>
      <c r="Y282" s="66"/>
      <c r="Z282" s="66"/>
      <c r="AA282" s="66"/>
      <c r="AB282" s="66"/>
      <c r="AC282" s="66"/>
      <c r="AD282" s="30"/>
    </row>
    <row r="283" spans="2:30" x14ac:dyDescent="0.3">
      <c r="B283" s="30"/>
      <c r="C283" s="30"/>
      <c r="D283" s="30" t="str">
        <f>IF(C283=0,"",VLOOKUP(C283,'Données Formation'!B$6:E374,4,FALSE))</f>
        <v/>
      </c>
      <c r="E283" s="30"/>
      <c r="F283" s="30"/>
      <c r="G283" s="30" t="str">
        <f>IF(H283=0,"",VLOOKUP(H283,'Données salariés'!B$6:G291,3,TRUE))</f>
        <v/>
      </c>
      <c r="H283" s="30"/>
      <c r="I283" s="30" t="str">
        <f>IF(H283=0,"",VLOOKUP(H283,'Données salariés'!B$6:G291,4,TRUE))</f>
        <v/>
      </c>
      <c r="J283" s="30" t="str">
        <f>IF(H283=0,"",VLOOKUP(H283,'Données salariés'!B$6:G291,6,TRUE))</f>
        <v/>
      </c>
      <c r="K283" s="30" t="str">
        <f>IF(H283=0,"",IF(SUMPRODUCT(($H$15:$H282=$H283)*($I$15:$I282=$I283)*($Y$15:$Y282=$Y283) )=0,"Unique","Doublon"))</f>
        <v/>
      </c>
      <c r="L283" s="30"/>
      <c r="M283" s="30"/>
      <c r="N283" s="30" t="str">
        <f>IF(H283=0,"",IF(VLOOKUP(H283,'Données salariés'!B$6:H$300,7,TRUE)="Cadres forfait jours",1,""))</f>
        <v/>
      </c>
      <c r="O283" s="30" t="str">
        <f>IF(H283=0,"",IF(VLOOKUP(H283,'Données salariés'!B$6:H$300,7,TRUE)="ETAM",1,""))</f>
        <v/>
      </c>
      <c r="P283" s="30" t="str">
        <f>IF(H283=0,"",IF(VLOOKUP(H283,'Données salariés'!B$6:H$300,7,TRUE)="Ouvriers",1,""))</f>
        <v/>
      </c>
      <c r="Q283" s="30"/>
      <c r="R283" s="30"/>
      <c r="S283" s="30">
        <f t="shared" si="9"/>
        <v>0</v>
      </c>
      <c r="T283" s="30"/>
      <c r="U283" s="30"/>
      <c r="V283" s="30"/>
      <c r="W283" s="30"/>
      <c r="X283" s="30">
        <f t="shared" si="10"/>
        <v>0</v>
      </c>
      <c r="Y283" s="66"/>
      <c r="Z283" s="66"/>
      <c r="AA283" s="66"/>
      <c r="AB283" s="66"/>
      <c r="AC283" s="66"/>
      <c r="AD283" s="30"/>
    </row>
    <row r="284" spans="2:30" x14ac:dyDescent="0.3">
      <c r="B284" s="30"/>
      <c r="C284" s="30"/>
      <c r="D284" s="30" t="str">
        <f>IF(C284=0,"",VLOOKUP(C284,'Données Formation'!B$6:E375,4,FALSE))</f>
        <v/>
      </c>
      <c r="E284" s="30"/>
      <c r="F284" s="30"/>
      <c r="G284" s="30" t="str">
        <f>IF(H284=0,"",VLOOKUP(H284,'Données salariés'!B$6:G292,3,TRUE))</f>
        <v/>
      </c>
      <c r="H284" s="30"/>
      <c r="I284" s="30" t="str">
        <f>IF(H284=0,"",VLOOKUP(H284,'Données salariés'!B$6:G292,4,TRUE))</f>
        <v/>
      </c>
      <c r="J284" s="30" t="str">
        <f>IF(H284=0,"",VLOOKUP(H284,'Données salariés'!B$6:G292,6,TRUE))</f>
        <v/>
      </c>
      <c r="K284" s="30" t="str">
        <f>IF(H284=0,"",IF(SUMPRODUCT(($H$15:$H283=$H284)*($I$15:$I283=$I284)*($Y$15:$Y283=$Y284) )=0,"Unique","Doublon"))</f>
        <v/>
      </c>
      <c r="L284" s="30"/>
      <c r="M284" s="30"/>
      <c r="N284" s="30" t="str">
        <f>IF(H284=0,"",IF(VLOOKUP(H284,'Données salariés'!B$6:H$300,7,TRUE)="Cadres forfait jours",1,""))</f>
        <v/>
      </c>
      <c r="O284" s="30" t="str">
        <f>IF(H284=0,"",IF(VLOOKUP(H284,'Données salariés'!B$6:H$300,7,TRUE)="ETAM",1,""))</f>
        <v/>
      </c>
      <c r="P284" s="30" t="str">
        <f>IF(H284=0,"",IF(VLOOKUP(H284,'Données salariés'!B$6:H$300,7,TRUE)="Ouvriers",1,""))</f>
        <v/>
      </c>
      <c r="Q284" s="30"/>
      <c r="R284" s="30"/>
      <c r="S284" s="30">
        <f t="shared" si="9"/>
        <v>0</v>
      </c>
      <c r="T284" s="30"/>
      <c r="U284" s="30"/>
      <c r="V284" s="30"/>
      <c r="W284" s="30"/>
      <c r="X284" s="30">
        <f t="shared" si="10"/>
        <v>0</v>
      </c>
      <c r="Y284" s="66"/>
      <c r="Z284" s="66"/>
      <c r="AA284" s="66"/>
      <c r="AB284" s="66"/>
      <c r="AC284" s="66"/>
      <c r="AD284" s="30"/>
    </row>
    <row r="285" spans="2:30" x14ac:dyDescent="0.3">
      <c r="B285" s="30"/>
      <c r="C285" s="30"/>
      <c r="D285" s="30" t="str">
        <f>IF(C285=0,"",VLOOKUP(C285,'Données Formation'!B$6:E376,4,FALSE))</f>
        <v/>
      </c>
      <c r="E285" s="30"/>
      <c r="F285" s="30"/>
      <c r="G285" s="30" t="str">
        <f>IF(H285=0,"",VLOOKUP(H285,'Données salariés'!B$6:G293,3,TRUE))</f>
        <v/>
      </c>
      <c r="H285" s="30"/>
      <c r="I285" s="30" t="str">
        <f>IF(H285=0,"",VLOOKUP(H285,'Données salariés'!B$6:G293,4,TRUE))</f>
        <v/>
      </c>
      <c r="J285" s="30" t="str">
        <f>IF(H285=0,"",VLOOKUP(H285,'Données salariés'!B$6:G293,6,TRUE))</f>
        <v/>
      </c>
      <c r="K285" s="30" t="str">
        <f>IF(H285=0,"",IF(SUMPRODUCT(($H$15:$H284=$H285)*($I$15:$I284=$I285)*($Y$15:$Y284=$Y285) )=0,"Unique","Doublon"))</f>
        <v/>
      </c>
      <c r="L285" s="30"/>
      <c r="M285" s="30"/>
      <c r="N285" s="30" t="str">
        <f>IF(H285=0,"",IF(VLOOKUP(H285,'Données salariés'!B$6:H$300,7,TRUE)="Cadres forfait jours",1,""))</f>
        <v/>
      </c>
      <c r="O285" s="30" t="str">
        <f>IF(H285=0,"",IF(VLOOKUP(H285,'Données salariés'!B$6:H$300,7,TRUE)="ETAM",1,""))</f>
        <v/>
      </c>
      <c r="P285" s="30" t="str">
        <f>IF(H285=0,"",IF(VLOOKUP(H285,'Données salariés'!B$6:H$300,7,TRUE)="Ouvriers",1,""))</f>
        <v/>
      </c>
      <c r="Q285" s="30"/>
      <c r="R285" s="30"/>
      <c r="S285" s="30">
        <f t="shared" si="9"/>
        <v>0</v>
      </c>
      <c r="T285" s="30"/>
      <c r="U285" s="30"/>
      <c r="V285" s="30"/>
      <c r="W285" s="30"/>
      <c r="X285" s="30">
        <f t="shared" si="10"/>
        <v>0</v>
      </c>
      <c r="Y285" s="66"/>
      <c r="Z285" s="66"/>
      <c r="AA285" s="66"/>
      <c r="AB285" s="66"/>
      <c r="AC285" s="66"/>
      <c r="AD285" s="30"/>
    </row>
    <row r="286" spans="2:30" x14ac:dyDescent="0.3">
      <c r="B286" s="30"/>
      <c r="C286" s="30"/>
      <c r="D286" s="30" t="str">
        <f>IF(C286=0,"",VLOOKUP(C286,'Données Formation'!B$6:E377,4,FALSE))</f>
        <v/>
      </c>
      <c r="E286" s="30"/>
      <c r="F286" s="30"/>
      <c r="G286" s="30" t="str">
        <f>IF(H286=0,"",VLOOKUP(H286,'Données salariés'!B$6:G294,3,TRUE))</f>
        <v/>
      </c>
      <c r="H286" s="30"/>
      <c r="I286" s="30" t="str">
        <f>IF(H286=0,"",VLOOKUP(H286,'Données salariés'!B$6:G294,4,TRUE))</f>
        <v/>
      </c>
      <c r="J286" s="30" t="str">
        <f>IF(H286=0,"",VLOOKUP(H286,'Données salariés'!B$6:G294,6,TRUE))</f>
        <v/>
      </c>
      <c r="K286" s="30" t="str">
        <f>IF(H286=0,"",IF(SUMPRODUCT(($H$15:$H285=$H286)*($I$15:$I285=$I286)*($Y$15:$Y285=$Y286) )=0,"Unique","Doublon"))</f>
        <v/>
      </c>
      <c r="L286" s="30"/>
      <c r="M286" s="30"/>
      <c r="N286" s="30" t="str">
        <f>IF(H286=0,"",IF(VLOOKUP(H286,'Données salariés'!B$6:H$300,7,TRUE)="Cadres forfait jours",1,""))</f>
        <v/>
      </c>
      <c r="O286" s="30" t="str">
        <f>IF(H286=0,"",IF(VLOOKUP(H286,'Données salariés'!B$6:H$300,7,TRUE)="ETAM",1,""))</f>
        <v/>
      </c>
      <c r="P286" s="30" t="str">
        <f>IF(H286=0,"",IF(VLOOKUP(H286,'Données salariés'!B$6:H$300,7,TRUE)="Ouvriers",1,""))</f>
        <v/>
      </c>
      <c r="Q286" s="30"/>
      <c r="R286" s="30"/>
      <c r="S286" s="30">
        <f t="shared" si="9"/>
        <v>0</v>
      </c>
      <c r="T286" s="30"/>
      <c r="U286" s="30"/>
      <c r="V286" s="30"/>
      <c r="W286" s="30"/>
      <c r="X286" s="30">
        <f t="shared" si="10"/>
        <v>0</v>
      </c>
      <c r="Y286" s="66"/>
      <c r="Z286" s="66"/>
      <c r="AA286" s="66"/>
      <c r="AB286" s="66"/>
      <c r="AC286" s="66"/>
      <c r="AD286" s="30"/>
    </row>
    <row r="287" spans="2:30" x14ac:dyDescent="0.3">
      <c r="B287" s="30"/>
      <c r="C287" s="30"/>
      <c r="D287" s="30" t="str">
        <f>IF(C287=0,"",VLOOKUP(C287,'Données Formation'!B$6:E378,4,FALSE))</f>
        <v/>
      </c>
      <c r="E287" s="30"/>
      <c r="F287" s="30"/>
      <c r="G287" s="30" t="str">
        <f>IF(H287=0,"",VLOOKUP(H287,'Données salariés'!B$6:G295,3,TRUE))</f>
        <v/>
      </c>
      <c r="H287" s="30"/>
      <c r="I287" s="30" t="str">
        <f>IF(H287=0,"",VLOOKUP(H287,'Données salariés'!B$6:G295,4,TRUE))</f>
        <v/>
      </c>
      <c r="J287" s="30" t="str">
        <f>IF(H287=0,"",VLOOKUP(H287,'Données salariés'!B$6:G295,6,TRUE))</f>
        <v/>
      </c>
      <c r="K287" s="30" t="str">
        <f>IF(H287=0,"",IF(SUMPRODUCT(($H$15:$H286=$H287)*($I$15:$I286=$I287)*($Y$15:$Y286=$Y287) )=0,"Unique","Doublon"))</f>
        <v/>
      </c>
      <c r="L287" s="30"/>
      <c r="M287" s="30"/>
      <c r="N287" s="30" t="str">
        <f>IF(H287=0,"",IF(VLOOKUP(H287,'Données salariés'!B$6:H$300,7,TRUE)="Cadres forfait jours",1,""))</f>
        <v/>
      </c>
      <c r="O287" s="30" t="str">
        <f>IF(H287=0,"",IF(VLOOKUP(H287,'Données salariés'!B$6:H$300,7,TRUE)="ETAM",1,""))</f>
        <v/>
      </c>
      <c r="P287" s="30" t="str">
        <f>IF(H287=0,"",IF(VLOOKUP(H287,'Données salariés'!B$6:H$300,7,TRUE)="Ouvriers",1,""))</f>
        <v/>
      </c>
      <c r="Q287" s="30"/>
      <c r="R287" s="30"/>
      <c r="S287" s="30">
        <f t="shared" si="9"/>
        <v>0</v>
      </c>
      <c r="T287" s="30"/>
      <c r="U287" s="30"/>
      <c r="V287" s="30"/>
      <c r="W287" s="30"/>
      <c r="X287" s="30">
        <f t="shared" si="10"/>
        <v>0</v>
      </c>
      <c r="Y287" s="66"/>
      <c r="Z287" s="66"/>
      <c r="AA287" s="66"/>
      <c r="AB287" s="66"/>
      <c r="AC287" s="66"/>
      <c r="AD287" s="30"/>
    </row>
    <row r="288" spans="2:30" x14ac:dyDescent="0.3">
      <c r="B288" s="30"/>
      <c r="C288" s="30"/>
      <c r="D288" s="30" t="str">
        <f>IF(C288=0,"",VLOOKUP(C288,'Données Formation'!B$6:E379,4,FALSE))</f>
        <v/>
      </c>
      <c r="E288" s="30"/>
      <c r="F288" s="30"/>
      <c r="G288" s="30" t="str">
        <f>IF(H288=0,"",VLOOKUP(H288,'Données salariés'!B$6:G296,3,TRUE))</f>
        <v/>
      </c>
      <c r="H288" s="30"/>
      <c r="I288" s="30" t="str">
        <f>IF(H288=0,"",VLOOKUP(H288,'Données salariés'!B$6:G296,4,TRUE))</f>
        <v/>
      </c>
      <c r="J288" s="30" t="str">
        <f>IF(H288=0,"",VLOOKUP(H288,'Données salariés'!B$6:G296,6,TRUE))</f>
        <v/>
      </c>
      <c r="K288" s="30" t="str">
        <f>IF(H288=0,"",IF(SUMPRODUCT(($H$15:$H287=$H288)*($I$15:$I287=$I288)*($Y$15:$Y287=$Y288) )=0,"Unique","Doublon"))</f>
        <v/>
      </c>
      <c r="L288" s="30"/>
      <c r="M288" s="30"/>
      <c r="N288" s="30" t="str">
        <f>IF(H288=0,"",IF(VLOOKUP(H288,'Données salariés'!B$6:H$300,7,TRUE)="Cadres forfait jours",1,""))</f>
        <v/>
      </c>
      <c r="O288" s="30" t="str">
        <f>IF(H288=0,"",IF(VLOOKUP(H288,'Données salariés'!B$6:H$300,7,TRUE)="ETAM",1,""))</f>
        <v/>
      </c>
      <c r="P288" s="30" t="str">
        <f>IF(H288=0,"",IF(VLOOKUP(H288,'Données salariés'!B$6:H$300,7,TRUE)="Ouvriers",1,""))</f>
        <v/>
      </c>
      <c r="Q288" s="30"/>
      <c r="R288" s="30"/>
      <c r="S288" s="30">
        <f t="shared" si="9"/>
        <v>0</v>
      </c>
      <c r="T288" s="30"/>
      <c r="U288" s="30"/>
      <c r="V288" s="30"/>
      <c r="W288" s="30"/>
      <c r="X288" s="30">
        <f t="shared" si="10"/>
        <v>0</v>
      </c>
      <c r="Y288" s="66"/>
      <c r="Z288" s="66"/>
      <c r="AA288" s="66"/>
      <c r="AB288" s="66"/>
      <c r="AC288" s="66"/>
      <c r="AD288" s="30"/>
    </row>
    <row r="289" spans="2:30" x14ac:dyDescent="0.3">
      <c r="B289" s="30"/>
      <c r="C289" s="30"/>
      <c r="D289" s="30" t="str">
        <f>IF(C289=0,"",VLOOKUP(C289,'Données Formation'!B$6:E380,4,FALSE))</f>
        <v/>
      </c>
      <c r="E289" s="30"/>
      <c r="F289" s="30"/>
      <c r="G289" s="30" t="str">
        <f>IF(H289=0,"",VLOOKUP(H289,'Données salariés'!B$6:G297,3,TRUE))</f>
        <v/>
      </c>
      <c r="H289" s="30"/>
      <c r="I289" s="30" t="str">
        <f>IF(H289=0,"",VLOOKUP(H289,'Données salariés'!B$6:G297,4,TRUE))</f>
        <v/>
      </c>
      <c r="J289" s="30" t="str">
        <f>IF(H289=0,"",VLOOKUP(H289,'Données salariés'!B$6:G297,6,TRUE))</f>
        <v/>
      </c>
      <c r="K289" s="30" t="str">
        <f>IF(H289=0,"",IF(SUMPRODUCT(($H$15:$H288=$H289)*($I$15:$I288=$I289)*($Y$15:$Y288=$Y289) )=0,"Unique","Doublon"))</f>
        <v/>
      </c>
      <c r="L289" s="30"/>
      <c r="M289" s="30"/>
      <c r="N289" s="30" t="str">
        <f>IF(H289=0,"",IF(VLOOKUP(H289,'Données salariés'!B$6:H$300,7,TRUE)="Cadres forfait jours",1,""))</f>
        <v/>
      </c>
      <c r="O289" s="30" t="str">
        <f>IF(H289=0,"",IF(VLOOKUP(H289,'Données salariés'!B$6:H$300,7,TRUE)="ETAM",1,""))</f>
        <v/>
      </c>
      <c r="P289" s="30" t="str">
        <f>IF(H289=0,"",IF(VLOOKUP(H289,'Données salariés'!B$6:H$300,7,TRUE)="Ouvriers",1,""))</f>
        <v/>
      </c>
      <c r="Q289" s="30"/>
      <c r="R289" s="30"/>
      <c r="S289" s="30">
        <f t="shared" si="9"/>
        <v>0</v>
      </c>
      <c r="T289" s="30"/>
      <c r="U289" s="30"/>
      <c r="V289" s="30"/>
      <c r="W289" s="30"/>
      <c r="X289" s="30">
        <f t="shared" si="10"/>
        <v>0</v>
      </c>
      <c r="Y289" s="66"/>
      <c r="Z289" s="66"/>
      <c r="AA289" s="66"/>
      <c r="AB289" s="66"/>
      <c r="AC289" s="66"/>
      <c r="AD289" s="30"/>
    </row>
    <row r="290" spans="2:30" x14ac:dyDescent="0.3">
      <c r="B290" s="30"/>
      <c r="C290" s="30"/>
      <c r="D290" s="30" t="str">
        <f>IF(C290=0,"",VLOOKUP(C290,'Données Formation'!B$6:E381,4,FALSE))</f>
        <v/>
      </c>
      <c r="E290" s="30"/>
      <c r="F290" s="30"/>
      <c r="G290" s="30" t="str">
        <f>IF(H290=0,"",VLOOKUP(H290,'Données salariés'!B$6:G298,3,TRUE))</f>
        <v/>
      </c>
      <c r="H290" s="30"/>
      <c r="I290" s="30" t="str">
        <f>IF(H290=0,"",VLOOKUP(H290,'Données salariés'!B$6:G298,4,TRUE))</f>
        <v/>
      </c>
      <c r="J290" s="30" t="str">
        <f>IF(H290=0,"",VLOOKUP(H290,'Données salariés'!B$6:G298,6,TRUE))</f>
        <v/>
      </c>
      <c r="K290" s="30" t="str">
        <f>IF(H290=0,"",IF(SUMPRODUCT(($H$15:$H289=$H290)*($I$15:$I289=$I290)*($Y$15:$Y289=$Y290) )=0,"Unique","Doublon"))</f>
        <v/>
      </c>
      <c r="L290" s="30"/>
      <c r="M290" s="30"/>
      <c r="N290" s="30" t="str">
        <f>IF(H290=0,"",IF(VLOOKUP(H290,'Données salariés'!B$6:H$300,7,TRUE)="Cadres forfait jours",1,""))</f>
        <v/>
      </c>
      <c r="O290" s="30" t="str">
        <f>IF(H290=0,"",IF(VLOOKUP(H290,'Données salariés'!B$6:H$300,7,TRUE)="ETAM",1,""))</f>
        <v/>
      </c>
      <c r="P290" s="30" t="str">
        <f>IF(H290=0,"",IF(VLOOKUP(H290,'Données salariés'!B$6:H$300,7,TRUE)="Ouvriers",1,""))</f>
        <v/>
      </c>
      <c r="Q290" s="30"/>
      <c r="R290" s="30"/>
      <c r="S290" s="30">
        <f t="shared" si="9"/>
        <v>0</v>
      </c>
      <c r="T290" s="30"/>
      <c r="U290" s="30"/>
      <c r="V290" s="30"/>
      <c r="W290" s="30"/>
      <c r="X290" s="30">
        <f t="shared" si="10"/>
        <v>0</v>
      </c>
      <c r="Y290" s="66"/>
      <c r="Z290" s="66"/>
      <c r="AA290" s="66"/>
      <c r="AB290" s="66"/>
      <c r="AC290" s="66"/>
      <c r="AD290" s="30"/>
    </row>
    <row r="291" spans="2:30" x14ac:dyDescent="0.3">
      <c r="B291" s="30"/>
      <c r="C291" s="30"/>
      <c r="D291" s="30" t="str">
        <f>IF(C291=0,"",VLOOKUP(C291,'Données Formation'!B$6:E382,4,FALSE))</f>
        <v/>
      </c>
      <c r="E291" s="30"/>
      <c r="F291" s="30"/>
      <c r="G291" s="30" t="str">
        <f>IF(H291=0,"",VLOOKUP(H291,'Données salariés'!B$6:G299,3,TRUE))</f>
        <v/>
      </c>
      <c r="H291" s="30"/>
      <c r="I291" s="30" t="str">
        <f>IF(H291=0,"",VLOOKUP(H291,'Données salariés'!B$6:G299,4,TRUE))</f>
        <v/>
      </c>
      <c r="J291" s="30" t="str">
        <f>IF(H291=0,"",VLOOKUP(H291,'Données salariés'!B$6:G299,6,TRUE))</f>
        <v/>
      </c>
      <c r="K291" s="30" t="str">
        <f>IF(H291=0,"",IF(SUMPRODUCT(($H$15:$H290=$H291)*($I$15:$I290=$I291)*($Y$15:$Y290=$Y291) )=0,"Unique","Doublon"))</f>
        <v/>
      </c>
      <c r="L291" s="30"/>
      <c r="M291" s="30"/>
      <c r="N291" s="30" t="str">
        <f>IF(H291=0,"",IF(VLOOKUP(H291,'Données salariés'!B$6:H$300,7,TRUE)="Cadres forfait jours",1,""))</f>
        <v/>
      </c>
      <c r="O291" s="30" t="str">
        <f>IF(H291=0,"",IF(VLOOKUP(H291,'Données salariés'!B$6:H$300,7,TRUE)="ETAM",1,""))</f>
        <v/>
      </c>
      <c r="P291" s="30" t="str">
        <f>IF(H291=0,"",IF(VLOOKUP(H291,'Données salariés'!B$6:H$300,7,TRUE)="Ouvriers",1,""))</f>
        <v/>
      </c>
      <c r="Q291" s="30"/>
      <c r="R291" s="30"/>
      <c r="S291" s="30">
        <f t="shared" si="9"/>
        <v>0</v>
      </c>
      <c r="T291" s="30"/>
      <c r="U291" s="30"/>
      <c r="V291" s="30"/>
      <c r="W291" s="30"/>
      <c r="X291" s="30">
        <f t="shared" si="10"/>
        <v>0</v>
      </c>
      <c r="Y291" s="66"/>
      <c r="Z291" s="66"/>
      <c r="AA291" s="66"/>
      <c r="AB291" s="66"/>
      <c r="AC291" s="66"/>
      <c r="AD291" s="30"/>
    </row>
    <row r="292" spans="2:30" x14ac:dyDescent="0.3">
      <c r="B292" s="30"/>
      <c r="C292" s="30"/>
      <c r="D292" s="30" t="str">
        <f>IF(C292=0,"",VLOOKUP(C292,'Données Formation'!B$6:E383,4,FALSE))</f>
        <v/>
      </c>
      <c r="E292" s="30"/>
      <c r="F292" s="30"/>
      <c r="G292" s="30" t="str">
        <f>IF(H292=0,"",VLOOKUP(H292,'Données salariés'!B$6:G300,3,TRUE))</f>
        <v/>
      </c>
      <c r="H292" s="30"/>
      <c r="I292" s="30" t="str">
        <f>IF(H292=0,"",VLOOKUP(H292,'Données salariés'!B$6:G300,4,TRUE))</f>
        <v/>
      </c>
      <c r="J292" s="30" t="str">
        <f>IF(H292=0,"",VLOOKUP(H292,'Données salariés'!B$6:G300,6,TRUE))</f>
        <v/>
      </c>
      <c r="K292" s="30" t="str">
        <f>IF(H292=0,"",IF(SUMPRODUCT(($H$15:$H291=$H292)*($I$15:$I291=$I292)*($Y$15:$Y291=$Y292) )=0,"Unique","Doublon"))</f>
        <v/>
      </c>
      <c r="L292" s="30"/>
      <c r="M292" s="30"/>
      <c r="N292" s="30" t="str">
        <f>IF(H292=0,"",IF(VLOOKUP(H292,'Données salariés'!B$6:H$300,7,TRUE)="Cadres forfait jours",1,""))</f>
        <v/>
      </c>
      <c r="O292" s="30" t="str">
        <f>IF(H292=0,"",IF(VLOOKUP(H292,'Données salariés'!B$6:H$300,7,TRUE)="ETAM",1,""))</f>
        <v/>
      </c>
      <c r="P292" s="30" t="str">
        <f>IF(H292=0,"",IF(VLOOKUP(H292,'Données salariés'!B$6:H$300,7,TRUE)="Ouvriers",1,""))</f>
        <v/>
      </c>
      <c r="Q292" s="30"/>
      <c r="R292" s="30"/>
      <c r="S292" s="30">
        <f t="shared" si="9"/>
        <v>0</v>
      </c>
      <c r="T292" s="30"/>
      <c r="U292" s="30"/>
      <c r="V292" s="30"/>
      <c r="W292" s="30"/>
      <c r="X292" s="30">
        <f t="shared" si="10"/>
        <v>0</v>
      </c>
      <c r="Y292" s="66"/>
      <c r="Z292" s="66"/>
      <c r="AA292" s="66"/>
      <c r="AB292" s="66"/>
      <c r="AC292" s="66"/>
      <c r="AD292" s="30"/>
    </row>
    <row r="293" spans="2:30" x14ac:dyDescent="0.3">
      <c r="B293" s="30"/>
      <c r="C293" s="30"/>
      <c r="D293" s="30" t="str">
        <f>IF(C293=0,"",VLOOKUP(C293,'Données Formation'!B$6:E384,4,FALSE))</f>
        <v/>
      </c>
      <c r="E293" s="30"/>
      <c r="F293" s="30"/>
      <c r="G293" s="30" t="str">
        <f>IF(H293=0,"",VLOOKUP(H293,'Données salariés'!B$6:G301,3,TRUE))</f>
        <v/>
      </c>
      <c r="H293" s="30"/>
      <c r="I293" s="30" t="str">
        <f>IF(H293=0,"",VLOOKUP(H293,'Données salariés'!B$6:G301,4,TRUE))</f>
        <v/>
      </c>
      <c r="J293" s="30" t="str">
        <f>IF(H293=0,"",VLOOKUP(H293,'Données salariés'!B$6:G301,6,TRUE))</f>
        <v/>
      </c>
      <c r="K293" s="30" t="str">
        <f>IF(H293=0,"",IF(SUMPRODUCT(($H$15:$H292=$H293)*($I$15:$I292=$I293)*($Y$15:$Y292=$Y293) )=0,"Unique","Doublon"))</f>
        <v/>
      </c>
      <c r="L293" s="30"/>
      <c r="M293" s="30"/>
      <c r="N293" s="30" t="str">
        <f>IF(H293=0,"",IF(VLOOKUP(H293,'Données salariés'!B$6:H$300,7,TRUE)="Cadres forfait jours",1,""))</f>
        <v/>
      </c>
      <c r="O293" s="30" t="str">
        <f>IF(H293=0,"",IF(VLOOKUP(H293,'Données salariés'!B$6:H$300,7,TRUE)="ETAM",1,""))</f>
        <v/>
      </c>
      <c r="P293" s="30" t="str">
        <f>IF(H293=0,"",IF(VLOOKUP(H293,'Données salariés'!B$6:H$300,7,TRUE)="Ouvriers",1,""))</f>
        <v/>
      </c>
      <c r="Q293" s="30"/>
      <c r="R293" s="30"/>
      <c r="S293" s="30">
        <f t="shared" si="9"/>
        <v>0</v>
      </c>
      <c r="T293" s="30"/>
      <c r="U293" s="30"/>
      <c r="V293" s="30"/>
      <c r="W293" s="30"/>
      <c r="X293" s="30">
        <f t="shared" si="10"/>
        <v>0</v>
      </c>
      <c r="Y293" s="66"/>
      <c r="Z293" s="66"/>
      <c r="AA293" s="66"/>
      <c r="AB293" s="66"/>
      <c r="AC293" s="66"/>
      <c r="AD293" s="30"/>
    </row>
    <row r="294" spans="2:30" x14ac:dyDescent="0.3">
      <c r="B294" s="30"/>
      <c r="C294" s="30"/>
      <c r="D294" s="30" t="str">
        <f>IF(C294=0,"",VLOOKUP(C294,'Données Formation'!B$6:E385,4,FALSE))</f>
        <v/>
      </c>
      <c r="E294" s="30"/>
      <c r="F294" s="30"/>
      <c r="G294" s="30" t="str">
        <f>IF(H294=0,"",VLOOKUP(H294,'Données salariés'!B$6:G302,3,TRUE))</f>
        <v/>
      </c>
      <c r="H294" s="30"/>
      <c r="I294" s="30" t="str">
        <f>IF(H294=0,"",VLOOKUP(H294,'Données salariés'!B$6:G302,4,TRUE))</f>
        <v/>
      </c>
      <c r="J294" s="30" t="str">
        <f>IF(H294=0,"",VLOOKUP(H294,'Données salariés'!B$6:G302,6,TRUE))</f>
        <v/>
      </c>
      <c r="K294" s="30" t="str">
        <f>IF(H294=0,"",IF(SUMPRODUCT(($H$15:$H293=$H294)*($I$15:$I293=$I294)*($Y$15:$Y293=$Y294) )=0,"Unique","Doublon"))</f>
        <v/>
      </c>
      <c r="L294" s="30"/>
      <c r="M294" s="30"/>
      <c r="N294" s="30" t="str">
        <f>IF(H294=0,"",IF(VLOOKUP(H294,'Données salariés'!B$6:H$300,7,TRUE)="Cadres forfait jours",1,""))</f>
        <v/>
      </c>
      <c r="O294" s="30" t="str">
        <f>IF(H294=0,"",IF(VLOOKUP(H294,'Données salariés'!B$6:H$300,7,TRUE)="ETAM",1,""))</f>
        <v/>
      </c>
      <c r="P294" s="30" t="str">
        <f>IF(H294=0,"",IF(VLOOKUP(H294,'Données salariés'!B$6:H$300,7,TRUE)="Ouvriers",1,""))</f>
        <v/>
      </c>
      <c r="Q294" s="30"/>
      <c r="R294" s="30"/>
      <c r="S294" s="30">
        <f t="shared" si="9"/>
        <v>0</v>
      </c>
      <c r="T294" s="30"/>
      <c r="U294" s="30"/>
      <c r="V294" s="30"/>
      <c r="W294" s="30"/>
      <c r="X294" s="30">
        <f t="shared" si="10"/>
        <v>0</v>
      </c>
      <c r="Y294" s="66"/>
      <c r="Z294" s="66"/>
      <c r="AA294" s="66"/>
      <c r="AB294" s="66"/>
      <c r="AC294" s="66"/>
      <c r="AD294" s="30"/>
    </row>
    <row r="295" spans="2:30" x14ac:dyDescent="0.3">
      <c r="B295" s="30"/>
      <c r="C295" s="30"/>
      <c r="D295" s="30" t="str">
        <f>IF(C295=0,"",VLOOKUP(C295,'Données Formation'!B$6:E386,4,FALSE))</f>
        <v/>
      </c>
      <c r="E295" s="30"/>
      <c r="F295" s="30"/>
      <c r="G295" s="30" t="str">
        <f>IF(H295=0,"",VLOOKUP(H295,'Données salariés'!B$6:G303,3,TRUE))</f>
        <v/>
      </c>
      <c r="H295" s="30"/>
      <c r="I295" s="30" t="str">
        <f>IF(H295=0,"",VLOOKUP(H295,'Données salariés'!B$6:G303,4,TRUE))</f>
        <v/>
      </c>
      <c r="J295" s="30" t="str">
        <f>IF(H295=0,"",VLOOKUP(H295,'Données salariés'!B$6:G303,6,TRUE))</f>
        <v/>
      </c>
      <c r="K295" s="30" t="str">
        <f>IF(H295=0,"",IF(SUMPRODUCT(($H$15:$H294=$H295)*($I$15:$I294=$I295)*($Y$15:$Y294=$Y295) )=0,"Unique","Doublon"))</f>
        <v/>
      </c>
      <c r="L295" s="30"/>
      <c r="M295" s="30"/>
      <c r="N295" s="30" t="str">
        <f>IF(H295=0,"",IF(VLOOKUP(H295,'Données salariés'!B$6:H$300,7,TRUE)="Cadres forfait jours",1,""))</f>
        <v/>
      </c>
      <c r="O295" s="30" t="str">
        <f>IF(H295=0,"",IF(VLOOKUP(H295,'Données salariés'!B$6:H$300,7,TRUE)="ETAM",1,""))</f>
        <v/>
      </c>
      <c r="P295" s="30" t="str">
        <f>IF(H295=0,"",IF(VLOOKUP(H295,'Données salariés'!B$6:H$300,7,TRUE)="Ouvriers",1,""))</f>
        <v/>
      </c>
      <c r="Q295" s="30"/>
      <c r="R295" s="30"/>
      <c r="S295" s="30">
        <f t="shared" si="9"/>
        <v>0</v>
      </c>
      <c r="T295" s="30"/>
      <c r="U295" s="30"/>
      <c r="V295" s="30"/>
      <c r="W295" s="30"/>
      <c r="X295" s="30">
        <f t="shared" si="10"/>
        <v>0</v>
      </c>
      <c r="Y295" s="66"/>
      <c r="Z295" s="66"/>
      <c r="AA295" s="66"/>
      <c r="AB295" s="66"/>
      <c r="AC295" s="66"/>
      <c r="AD295" s="30"/>
    </row>
    <row r="296" spans="2:30" x14ac:dyDescent="0.3">
      <c r="B296" s="30"/>
      <c r="C296" s="30"/>
      <c r="D296" s="30" t="str">
        <f>IF(C296=0,"",VLOOKUP(C296,'Données Formation'!B$6:E387,4,FALSE))</f>
        <v/>
      </c>
      <c r="E296" s="30"/>
      <c r="F296" s="30"/>
      <c r="G296" s="30" t="str">
        <f>IF(H296=0,"",VLOOKUP(H296,'Données salariés'!B$6:G304,3,TRUE))</f>
        <v/>
      </c>
      <c r="H296" s="30"/>
      <c r="I296" s="30" t="str">
        <f>IF(H296=0,"",VLOOKUP(H296,'Données salariés'!B$6:G304,4,TRUE))</f>
        <v/>
      </c>
      <c r="J296" s="30" t="str">
        <f>IF(H296=0,"",VLOOKUP(H296,'Données salariés'!B$6:G304,6,TRUE))</f>
        <v/>
      </c>
      <c r="K296" s="30" t="str">
        <f>IF(H296=0,"",IF(SUMPRODUCT(($H$15:$H295=$H296)*($I$15:$I295=$I296)*($Y$15:$Y295=$Y296) )=0,"Unique","Doublon"))</f>
        <v/>
      </c>
      <c r="L296" s="30"/>
      <c r="M296" s="30"/>
      <c r="N296" s="30" t="str">
        <f>IF(H296=0,"",IF(VLOOKUP(H296,'Données salariés'!B$6:H$300,7,TRUE)="Cadres forfait jours",1,""))</f>
        <v/>
      </c>
      <c r="O296" s="30" t="str">
        <f>IF(H296=0,"",IF(VLOOKUP(H296,'Données salariés'!B$6:H$300,7,TRUE)="ETAM",1,""))</f>
        <v/>
      </c>
      <c r="P296" s="30" t="str">
        <f>IF(H296=0,"",IF(VLOOKUP(H296,'Données salariés'!B$6:H$300,7,TRUE)="Ouvriers",1,""))</f>
        <v/>
      </c>
      <c r="Q296" s="30"/>
      <c r="R296" s="30"/>
      <c r="S296" s="30">
        <f t="shared" si="9"/>
        <v>0</v>
      </c>
      <c r="T296" s="30"/>
      <c r="U296" s="30"/>
      <c r="V296" s="30"/>
      <c r="W296" s="30"/>
      <c r="X296" s="30">
        <f t="shared" si="10"/>
        <v>0</v>
      </c>
      <c r="Y296" s="66"/>
      <c r="Z296" s="66"/>
      <c r="AA296" s="66"/>
      <c r="AB296" s="66"/>
      <c r="AC296" s="66"/>
      <c r="AD296" s="30"/>
    </row>
    <row r="297" spans="2:30" x14ac:dyDescent="0.3">
      <c r="B297" s="30"/>
      <c r="C297" s="30"/>
      <c r="D297" s="30" t="str">
        <f>IF(C297=0,"",VLOOKUP(C297,'Données Formation'!B$6:E388,4,FALSE))</f>
        <v/>
      </c>
      <c r="E297" s="30"/>
      <c r="F297" s="30"/>
      <c r="G297" s="30" t="str">
        <f>IF(H297=0,"",VLOOKUP(H297,'Données salariés'!B$6:G305,3,TRUE))</f>
        <v/>
      </c>
      <c r="H297" s="30"/>
      <c r="I297" s="30" t="str">
        <f>IF(H297=0,"",VLOOKUP(H297,'Données salariés'!B$6:G305,4,TRUE))</f>
        <v/>
      </c>
      <c r="J297" s="30" t="str">
        <f>IF(H297=0,"",VLOOKUP(H297,'Données salariés'!B$6:G305,6,TRUE))</f>
        <v/>
      </c>
      <c r="K297" s="30" t="str">
        <f>IF(H297=0,"",IF(SUMPRODUCT(($H$15:$H296=$H297)*($I$15:$I296=$I297)*($Y$15:$Y296=$Y297) )=0,"Unique","Doublon"))</f>
        <v/>
      </c>
      <c r="L297" s="30"/>
      <c r="M297" s="30"/>
      <c r="N297" s="30" t="str">
        <f>IF(H297=0,"",IF(VLOOKUP(H297,'Données salariés'!B$6:H$300,7,TRUE)="Cadres forfait jours",1,""))</f>
        <v/>
      </c>
      <c r="O297" s="30" t="str">
        <f>IF(H297=0,"",IF(VLOOKUP(H297,'Données salariés'!B$6:H$300,7,TRUE)="ETAM",1,""))</f>
        <v/>
      </c>
      <c r="P297" s="30" t="str">
        <f>IF(H297=0,"",IF(VLOOKUP(H297,'Données salariés'!B$6:H$300,7,TRUE)="Ouvriers",1,""))</f>
        <v/>
      </c>
      <c r="Q297" s="30"/>
      <c r="R297" s="30"/>
      <c r="S297" s="30">
        <f t="shared" si="9"/>
        <v>0</v>
      </c>
      <c r="T297" s="30"/>
      <c r="U297" s="30"/>
      <c r="V297" s="30"/>
      <c r="W297" s="30"/>
      <c r="X297" s="30">
        <f t="shared" si="10"/>
        <v>0</v>
      </c>
      <c r="Y297" s="66"/>
      <c r="Z297" s="66"/>
      <c r="AA297" s="66"/>
      <c r="AB297" s="66"/>
      <c r="AC297" s="66"/>
      <c r="AD297" s="30"/>
    </row>
    <row r="298" spans="2:30" x14ac:dyDescent="0.3">
      <c r="B298" s="30"/>
      <c r="C298" s="30"/>
      <c r="D298" s="30" t="str">
        <f>IF(C298=0,"",VLOOKUP(C298,'Données Formation'!B$6:E389,4,FALSE))</f>
        <v/>
      </c>
      <c r="E298" s="30"/>
      <c r="F298" s="30"/>
      <c r="G298" s="30" t="str">
        <f>IF(H298=0,"",VLOOKUP(H298,'Données salariés'!B$6:G306,3,TRUE))</f>
        <v/>
      </c>
      <c r="H298" s="30"/>
      <c r="I298" s="30" t="str">
        <f>IF(H298=0,"",VLOOKUP(H298,'Données salariés'!B$6:G306,4,TRUE))</f>
        <v/>
      </c>
      <c r="J298" s="30" t="str">
        <f>IF(H298=0,"",VLOOKUP(H298,'Données salariés'!B$6:G306,6,TRUE))</f>
        <v/>
      </c>
      <c r="K298" s="30" t="str">
        <f>IF(H298=0,"",IF(SUMPRODUCT(($H$15:$H297=$H298)*($I$15:$I297=$I298)*($Y$15:$Y297=$Y298) )=0,"Unique","Doublon"))</f>
        <v/>
      </c>
      <c r="L298" s="30"/>
      <c r="M298" s="30"/>
      <c r="N298" s="30" t="str">
        <f>IF(H298=0,"",IF(VLOOKUP(H298,'Données salariés'!B$6:H$300,7,TRUE)="Cadres forfait jours",1,""))</f>
        <v/>
      </c>
      <c r="O298" s="30" t="str">
        <f>IF(H298=0,"",IF(VLOOKUP(H298,'Données salariés'!B$6:H$300,7,TRUE)="ETAM",1,""))</f>
        <v/>
      </c>
      <c r="P298" s="30" t="str">
        <f>IF(H298=0,"",IF(VLOOKUP(H298,'Données salariés'!B$6:H$300,7,TRUE)="Ouvriers",1,""))</f>
        <v/>
      </c>
      <c r="Q298" s="30"/>
      <c r="R298" s="30"/>
      <c r="S298" s="30">
        <f t="shared" si="9"/>
        <v>0</v>
      </c>
      <c r="T298" s="30"/>
      <c r="U298" s="30"/>
      <c r="V298" s="30"/>
      <c r="W298" s="30"/>
      <c r="X298" s="30">
        <f t="shared" si="10"/>
        <v>0</v>
      </c>
      <c r="Y298" s="66"/>
      <c r="Z298" s="66"/>
      <c r="AA298" s="66"/>
      <c r="AB298" s="66"/>
      <c r="AC298" s="66"/>
      <c r="AD298" s="30"/>
    </row>
    <row r="299" spans="2:30" x14ac:dyDescent="0.3">
      <c r="B299" s="30"/>
      <c r="C299" s="30"/>
      <c r="D299" s="30" t="str">
        <f>IF(C299=0,"",VLOOKUP(C299,'Données Formation'!B$6:E390,4,FALSE))</f>
        <v/>
      </c>
      <c r="E299" s="30"/>
      <c r="F299" s="30"/>
      <c r="G299" s="30" t="str">
        <f>IF(H299=0,"",VLOOKUP(H299,'Données salariés'!B$6:G307,3,TRUE))</f>
        <v/>
      </c>
      <c r="H299" s="30"/>
      <c r="I299" s="30" t="str">
        <f>IF(H299=0,"",VLOOKUP(H299,'Données salariés'!B$6:G307,4,TRUE))</f>
        <v/>
      </c>
      <c r="J299" s="30" t="str">
        <f>IF(H299=0,"",VLOOKUP(H299,'Données salariés'!B$6:G307,6,TRUE))</f>
        <v/>
      </c>
      <c r="K299" s="30" t="str">
        <f>IF(H299=0,"",IF(SUMPRODUCT(($H$15:$H298=$H299)*($I$15:$I298=$I299)*($Y$15:$Y298=$Y299) )=0,"Unique","Doublon"))</f>
        <v/>
      </c>
      <c r="L299" s="30"/>
      <c r="M299" s="30"/>
      <c r="N299" s="30" t="str">
        <f>IF(H299=0,"",IF(VLOOKUP(H299,'Données salariés'!B$6:H$300,7,TRUE)="Cadres forfait jours",1,""))</f>
        <v/>
      </c>
      <c r="O299" s="30" t="str">
        <f>IF(H299=0,"",IF(VLOOKUP(H299,'Données salariés'!B$6:H$300,7,TRUE)="ETAM",1,""))</f>
        <v/>
      </c>
      <c r="P299" s="30" t="str">
        <f>IF(H299=0,"",IF(VLOOKUP(H299,'Données salariés'!B$6:H$300,7,TRUE)="Ouvriers",1,""))</f>
        <v/>
      </c>
      <c r="Q299" s="30"/>
      <c r="R299" s="30"/>
      <c r="S299" s="30">
        <f t="shared" si="9"/>
        <v>0</v>
      </c>
      <c r="T299" s="30"/>
      <c r="U299" s="30"/>
      <c r="V299" s="30"/>
      <c r="W299" s="30"/>
      <c r="X299" s="30">
        <f t="shared" si="10"/>
        <v>0</v>
      </c>
      <c r="Y299" s="66"/>
      <c r="Z299" s="66"/>
      <c r="AA299" s="66"/>
      <c r="AB299" s="66"/>
      <c r="AC299" s="66"/>
      <c r="AD299" s="30"/>
    </row>
    <row r="300" spans="2:30" x14ac:dyDescent="0.3">
      <c r="B300" s="31"/>
      <c r="C300" s="31"/>
      <c r="D300" s="31" t="str">
        <f>IF(C300=0,"",VLOOKUP(C300,'Données Formation'!B$6:E391,4,FALSE))</f>
        <v/>
      </c>
      <c r="E300" s="31"/>
      <c r="F300" s="31"/>
      <c r="G300" s="31" t="str">
        <f>IF(H300=0,"",VLOOKUP(H300,'Données salariés'!B$6:G308,3,TRUE))</f>
        <v/>
      </c>
      <c r="H300" s="31"/>
      <c r="I300" s="31" t="str">
        <f>IF(H300=0,"",VLOOKUP(H300,'Données salariés'!B$6:G308,4,TRUE))</f>
        <v/>
      </c>
      <c r="J300" s="31" t="str">
        <f>IF(H300=0,"",VLOOKUP(H300,'Données salariés'!B$6:G308,6,TRUE))</f>
        <v/>
      </c>
      <c r="K300" s="31" t="str">
        <f>IF(H300=0,"",IF(SUMPRODUCT(($H$15:$H299=$H300)*($I$15:$I299=$I300)*($Y$15:$Y299=$Y300) )=0,"Unique","Doublon"))</f>
        <v/>
      </c>
      <c r="L300" s="31"/>
      <c r="M300" s="31"/>
      <c r="N300" s="31" t="str">
        <f>IF(H300=0,"",IF(VLOOKUP(H300,'Données salariés'!B$6:H$300,7,TRUE)="Cadres forfait jours",1,""))</f>
        <v/>
      </c>
      <c r="O300" s="31" t="str">
        <f>IF(H300=0,"",IF(VLOOKUP(H300,'Données salariés'!B$6:H$300,7,TRUE)="ETAM",1,""))</f>
        <v/>
      </c>
      <c r="P300" s="31" t="str">
        <f>IF(H300=0,"",IF(VLOOKUP(H300,'Données salariés'!B$6:H$300,7,TRUE)="Ouvriers",1,""))</f>
        <v/>
      </c>
      <c r="Q300" s="31"/>
      <c r="R300" s="31"/>
      <c r="S300" s="31">
        <f t="shared" si="9"/>
        <v>0</v>
      </c>
      <c r="T300" s="31"/>
      <c r="U300" s="31"/>
      <c r="V300" s="31"/>
      <c r="W300" s="31"/>
      <c r="X300" s="31">
        <f t="shared" si="10"/>
        <v>0</v>
      </c>
      <c r="Y300" s="67"/>
      <c r="Z300" s="67"/>
      <c r="AA300" s="67"/>
      <c r="AB300" s="67"/>
      <c r="AC300" s="67"/>
      <c r="AD300" s="31"/>
    </row>
  </sheetData>
  <autoFilter ref="B15:AC15" xr:uid="{20AADB22-C13E-48FF-B583-BD22A57C1148}"/>
  <mergeCells count="29">
    <mergeCell ref="B14:B15"/>
    <mergeCell ref="C14:C15"/>
    <mergeCell ref="D14:D15"/>
    <mergeCell ref="B5:Y5"/>
    <mergeCell ref="E10:H10"/>
    <mergeCell ref="E11:H11"/>
    <mergeCell ref="E12:H12"/>
    <mergeCell ref="E13:H13"/>
    <mergeCell ref="M14:M15"/>
    <mergeCell ref="R14:R15"/>
    <mergeCell ref="X14:X15"/>
    <mergeCell ref="N14:P14"/>
    <mergeCell ref="S14:S15"/>
    <mergeCell ref="T14:U14"/>
    <mergeCell ref="V14:V15"/>
    <mergeCell ref="W14:W15"/>
    <mergeCell ref="E14:E15"/>
    <mergeCell ref="G14:H14"/>
    <mergeCell ref="I14:I15"/>
    <mergeCell ref="K14:K15"/>
    <mergeCell ref="L14:L15"/>
    <mergeCell ref="F14:F15"/>
    <mergeCell ref="J14:J15"/>
    <mergeCell ref="AD14:AD15"/>
    <mergeCell ref="Y14:Y15"/>
    <mergeCell ref="Z14:Z15"/>
    <mergeCell ref="AA14:AA15"/>
    <mergeCell ref="AB14:AB15"/>
    <mergeCell ref="AC14:AC15"/>
  </mergeCells>
  <dataValidations count="4">
    <dataValidation type="list" allowBlank="1" showInputMessage="1" showErrorMessage="1" errorTitle="Sélection incorrecte" error="Sélectionner un domaine de formation dans la liste déroulante." sqref="B16:B300" xr:uid="{FBA8D1D0-7932-4FD7-97FA-6466B82822B2}">
      <formula1>"Administration et support,Diversité,Environnement,Ethique et vigilance,Hygiène et sécurité,Langues,Management,Métier/Technique,Autres"</formula1>
    </dataValidation>
    <dataValidation type="list" allowBlank="1" showInputMessage="1" showErrorMessage="1" errorTitle="Sélection incorrecte" error="Sélectionner le mode de formation dans la liste déroulante." sqref="F16:F300" xr:uid="{184D4374-5DEB-41B7-B3C2-4D55DAF1E58E}">
      <formula1>"Présentiel,A distance,En situation de travail"</formula1>
    </dataValidation>
    <dataValidation type="list" allowBlank="1" showInputMessage="1" showErrorMessage="1" errorTitle="Sélection incorrecte" error="Sémectionner un type d'action de formation dans la liste déroulante." promptTitle="Sélectionner" sqref="E16:E300" xr:uid="{0FB84ECF-3CBA-490A-BFB3-B72FB021B9FD}">
      <formula1>"ADAPT,DEV"</formula1>
    </dataValidation>
    <dataValidation type="list" allowBlank="1" showInputMessage="1" showErrorMessage="1" errorTitle="Sélection incorrecte" error="Sélectionner un choix dans la list déroulante." sqref="L16:L300" xr:uid="{A9D6132A-C4BA-4CE8-ADFB-14A4BE7ADFB7}">
      <formula1>"Oui,Non"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 Formation</vt:lpstr>
      <vt:lpstr>Données salariés</vt:lpstr>
      <vt:lpstr>UF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ANDREOPA Laura</dc:creator>
  <cp:lastModifiedBy>ANDREOPA Laura</cp:lastModifiedBy>
  <dcterms:created xsi:type="dcterms:W3CDTF">2020-06-18T12:25:19Z</dcterms:created>
  <dcterms:modified xsi:type="dcterms:W3CDTF">2021-01-06T15:51:32Z</dcterms:modified>
</cp:coreProperties>
</file>