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backupFile="1" hidePivotFieldList="1" defaultThemeVersion="124226"/>
  <bookViews>
    <workbookView xWindow="330" yWindow="3195" windowWidth="18750" windowHeight="5505"/>
  </bookViews>
  <sheets>
    <sheet name="Requête3" sheetId="1" r:id="rId1"/>
    <sheet name="Feuil1" sheetId="2" r:id="rId2"/>
  </sheets>
  <definedNames>
    <definedName name="_xlnm._FilterDatabase" localSheetId="0" hidden="1">Requête3!$A$6:$P$6</definedName>
    <definedName name="Code">Requête3!$D$7:$D$13</definedName>
    <definedName name="Form">Requête3!$I$7:$I$13</definedName>
    <definedName name="Sexe">Requête3!$A$7:$A$13</definedName>
  </definedNames>
  <calcPr calcId="145621"/>
</workbook>
</file>

<file path=xl/calcChain.xml><?xml version="1.0" encoding="utf-8"?>
<calcChain xmlns="http://schemas.openxmlformats.org/spreadsheetml/2006/main">
  <c r="L51" i="1" l="1"/>
  <c r="L45" i="1"/>
  <c r="L38" i="1"/>
  <c r="L33" i="1"/>
  <c r="K49" i="1"/>
  <c r="K48" i="1"/>
  <c r="K51" i="1" s="1"/>
  <c r="K36" i="1"/>
  <c r="K35" i="1"/>
  <c r="K38" i="1" s="1"/>
  <c r="K43" i="1"/>
  <c r="K45" i="1" s="1"/>
  <c r="K42" i="1"/>
  <c r="K31" i="1"/>
  <c r="K30" i="1"/>
  <c r="K33" i="1" s="1"/>
  <c r="D51" i="1" a="1"/>
  <c r="D45" i="1" a="1"/>
  <c r="D38" i="1" a="1"/>
  <c r="D33" i="1" a="1"/>
  <c r="D51" i="1" l="1"/>
  <c r="D45" i="1"/>
  <c r="D38" i="1"/>
  <c r="D33" i="1"/>
</calcChain>
</file>

<file path=xl/sharedStrings.xml><?xml version="1.0" encoding="utf-8"?>
<sst xmlns="http://schemas.openxmlformats.org/spreadsheetml/2006/main" count="132" uniqueCount="80">
  <si>
    <t>Genre</t>
  </si>
  <si>
    <t>Année</t>
  </si>
  <si>
    <t>CodePers</t>
  </si>
  <si>
    <t>Nom</t>
  </si>
  <si>
    <t>Prénom</t>
  </si>
  <si>
    <t>NomThème</t>
  </si>
  <si>
    <t>NomSession</t>
  </si>
  <si>
    <t>TypeFormation</t>
  </si>
  <si>
    <t>Statu</t>
  </si>
  <si>
    <t>SalaireHoraire</t>
  </si>
  <si>
    <t>HPresence</t>
  </si>
  <si>
    <t>CoûtFormation</t>
  </si>
  <si>
    <t>F</t>
  </si>
  <si>
    <t>Andre</t>
  </si>
  <si>
    <t>Astrid</t>
  </si>
  <si>
    <t>Access</t>
  </si>
  <si>
    <t>Access-1-12</t>
  </si>
  <si>
    <t>Formelle</t>
  </si>
  <si>
    <t>Employé</t>
  </si>
  <si>
    <t>Bajard</t>
  </si>
  <si>
    <t>Maria Florinda</t>
  </si>
  <si>
    <t/>
  </si>
  <si>
    <t>M</t>
  </si>
  <si>
    <t>Aguado</t>
  </si>
  <si>
    <t>Jose Antonio</t>
  </si>
  <si>
    <t>Excel</t>
  </si>
  <si>
    <t>Excel-5-12</t>
  </si>
  <si>
    <t>Ahn</t>
  </si>
  <si>
    <t>Christian</t>
  </si>
  <si>
    <t>Albert</t>
  </si>
  <si>
    <t>Gregory</t>
  </si>
  <si>
    <t>Arte</t>
  </si>
  <si>
    <t>Ludovic</t>
  </si>
  <si>
    <t>Ouvrier</t>
  </si>
  <si>
    <t>Subventions (fonds/pouv. publics) ***</t>
  </si>
  <si>
    <t>Coût net lié à la formation</t>
  </si>
  <si>
    <t>Coût divers (repas, etc)</t>
  </si>
  <si>
    <t>Subsides</t>
  </si>
  <si>
    <t>Chèques formation</t>
  </si>
  <si>
    <t>Congé éducation</t>
  </si>
  <si>
    <t>FSE Formation 0,30%</t>
  </si>
  <si>
    <t>IFMH 0,55%</t>
  </si>
  <si>
    <t>IFPM</t>
  </si>
  <si>
    <t>Charges patronales O</t>
  </si>
  <si>
    <t>Charges patronales E</t>
  </si>
  <si>
    <t xml:space="preserve">EXTRAIT DU BILAN SOCIAL (exercice 2010) </t>
  </si>
  <si>
    <t>Les montants se complètent automatiquement sur la base des informations relatives aux efforts de formation consignées tout au long de l'année</t>
  </si>
  <si>
    <t>RENSEIGNEMENTS SUR LES FORMATIONS POUR LES TRAVAILLEURS AU COURS DE L'EXERCICE 2009</t>
  </si>
  <si>
    <t>Initiatives en matière de formation professionnelle continue à caractère formel à charge de l'employeur</t>
  </si>
  <si>
    <t>Codes</t>
  </si>
  <si>
    <t xml:space="preserve">Hommes </t>
  </si>
  <si>
    <t>Femmes</t>
  </si>
  <si>
    <t>Nombre de travailleurs concernés ………..……………………………………………………</t>
  </si>
  <si>
    <t>Nombre d'heures de formation suivies…………………………………………………………</t>
  </si>
  <si>
    <t>Coût net pour l'entreprise……………………………………………………………………….</t>
  </si>
  <si>
    <t>dont coût brut directement lié aux formations ………...…..………...…………</t>
  </si>
  <si>
    <t>dont cotisations payées et versements à des fonds collectifs………………..</t>
  </si>
  <si>
    <t>dont subventions et autres avantages financiers reçus (à déduire)…………..</t>
  </si>
  <si>
    <t>Initiatives en matière de formation professionnelle continue à caractère moins formel ou informel à charge de l'employeur</t>
  </si>
  <si>
    <t>Nombre de travailleurs concernés ……….…….……………………………………………..</t>
  </si>
  <si>
    <t>Nombre d'heures de formation suivies…………….………………………………………….</t>
  </si>
  <si>
    <t>Coût net pour l'entreprise ………………....………..……..….………………………………</t>
  </si>
  <si>
    <t>Initiatives en matière de formation professionnelle initiale à charge de l'employeur</t>
  </si>
  <si>
    <t>Nombre de travailleurs concernés…………………………………………………………….</t>
  </si>
  <si>
    <t>Nombre d'heures de formation suivies ……………………………………………………….</t>
  </si>
  <si>
    <t>Coût net pour l'entreprise………………………………………………………………………</t>
  </si>
  <si>
    <t>Femme</t>
  </si>
  <si>
    <t>5801</t>
  </si>
  <si>
    <t>5802</t>
  </si>
  <si>
    <t>58031</t>
  </si>
  <si>
    <t>Informelle</t>
  </si>
  <si>
    <t>Homme</t>
  </si>
  <si>
    <t>Total charge O</t>
  </si>
  <si>
    <t>Total charge E</t>
  </si>
  <si>
    <t>Total :</t>
  </si>
  <si>
    <t xml:space="preserve">Total : </t>
  </si>
  <si>
    <t xml:space="preserve">Cotisations formation </t>
  </si>
  <si>
    <t>Sexe</t>
  </si>
  <si>
    <t>Form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</si>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</sst>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&quot;€&quot;\ \-#,##0.00"/>
  </numFmts>
  <fonts count="28" x14ac:knownFonts="1">
    <font>
      <sz val="10"/>
      <name val="MS Sans Serif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16"/>
      <color indexed="56"/>
      <name val="Century Gothic"/>
      <family val="2"/>
    </font>
    <font>
      <sz val="10"/>
      <color indexed="8"/>
      <name val="Arial"/>
      <family val="2"/>
    </font>
    <font>
      <b/>
      <sz val="10"/>
      <color indexed="53"/>
      <name val="Arial"/>
      <family val="2"/>
    </font>
    <font>
      <b/>
      <sz val="10"/>
      <color indexed="8"/>
      <name val="Arial"/>
      <family val="2"/>
    </font>
    <font>
      <b/>
      <sz val="10"/>
      <color indexed="48"/>
      <name val="Arial"/>
      <family val="2"/>
    </font>
    <font>
      <b/>
      <sz val="10"/>
      <color indexed="63"/>
      <name val="Arial"/>
      <family val="2"/>
    </font>
    <font>
      <b/>
      <sz val="10"/>
      <color indexed="57"/>
      <name val="Arial"/>
      <family val="2"/>
    </font>
    <font>
      <sz val="10"/>
      <color indexed="57"/>
      <name val="Arial"/>
      <family val="2"/>
    </font>
    <font>
      <b/>
      <sz val="10"/>
      <color indexed="62"/>
      <name val="Arial"/>
      <family val="2"/>
    </font>
    <font>
      <b/>
      <sz val="10"/>
      <color indexed="23"/>
      <name val="Arial"/>
      <family val="2"/>
    </font>
    <font>
      <b/>
      <sz val="10"/>
      <color indexed="9"/>
      <name val="Calibri"/>
      <family val="2"/>
    </font>
    <font>
      <b/>
      <sz val="10"/>
      <name val="MS Sans Serif"/>
      <family val="2"/>
    </font>
    <font>
      <b/>
      <sz val="22"/>
      <color indexed="8"/>
      <name val="Calibri"/>
      <family val="2"/>
    </font>
    <font>
      <b/>
      <sz val="10"/>
      <color indexed="8"/>
      <name val="Calibri"/>
      <family val="2"/>
    </font>
    <font>
      <b/>
      <i/>
      <sz val="10"/>
      <color indexed="8"/>
      <name val="Calibri"/>
      <family val="2"/>
    </font>
    <font>
      <b/>
      <sz val="10"/>
      <color indexed="10"/>
      <name val="Calibri"/>
      <family val="2"/>
    </font>
    <font>
      <b/>
      <sz val="10"/>
      <color indexed="10"/>
      <name val="MS Sans Serif"/>
      <family val="2"/>
    </font>
    <font>
      <sz val="8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22"/>
      </patternFill>
    </fill>
    <fill>
      <patternFill patternType="solid">
        <fgColor indexed="10"/>
        <bgColor indexed="8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6" fillId="0" borderId="1" xfId="0" applyFont="1" applyFill="1" applyBorder="1" applyAlignment="1" applyProtection="1">
      <alignment horizontal="right" vertical="center" wrapText="1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3" borderId="0" xfId="0" applyFont="1" applyFill="1"/>
    <xf numFmtId="0" fontId="13" fillId="3" borderId="0" xfId="0" applyFont="1" applyFill="1"/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/>
    </xf>
    <xf numFmtId="4" fontId="15" fillId="3" borderId="13" xfId="0" applyNumberFormat="1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4" fontId="15" fillId="3" borderId="14" xfId="0" applyNumberFormat="1" applyFont="1" applyFill="1" applyBorder="1" applyAlignment="1">
      <alignment horizontal="center"/>
    </xf>
    <xf numFmtId="0" fontId="11" fillId="3" borderId="0" xfId="0" applyFont="1" applyFill="1" applyBorder="1"/>
    <xf numFmtId="0" fontId="16" fillId="4" borderId="0" xfId="0" applyFont="1" applyFill="1" applyAlignment="1">
      <alignment vertical="center"/>
    </xf>
    <xf numFmtId="0" fontId="17" fillId="4" borderId="0" xfId="0" applyFont="1" applyFill="1" applyAlignment="1">
      <alignment vertical="center"/>
    </xf>
    <xf numFmtId="0" fontId="11" fillId="3" borderId="15" xfId="0" applyFont="1" applyFill="1" applyBorder="1" applyAlignment="1">
      <alignment horizontal="center"/>
    </xf>
    <xf numFmtId="4" fontId="18" fillId="3" borderId="16" xfId="0" applyNumberFormat="1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19" fillId="3" borderId="17" xfId="0" applyFont="1" applyFill="1" applyBorder="1" applyAlignment="1">
      <alignment horizontal="center"/>
    </xf>
    <xf numFmtId="0" fontId="1" fillId="2" borderId="13" xfId="0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horizontal="right" vertical="center" wrapText="1"/>
    </xf>
    <xf numFmtId="0" fontId="2" fillId="0" borderId="21" xfId="0" applyFont="1" applyFill="1" applyBorder="1" applyAlignment="1" applyProtection="1">
      <alignment horizontal="right" vertical="center" wrapText="1"/>
    </xf>
    <xf numFmtId="0" fontId="1" fillId="11" borderId="2" xfId="0" applyFont="1" applyFill="1" applyBorder="1" applyAlignment="1" applyProtection="1">
      <alignment horizontal="center" vertical="center"/>
    </xf>
    <xf numFmtId="0" fontId="2" fillId="12" borderId="1" xfId="0" applyFont="1" applyFill="1" applyBorder="1" applyAlignment="1" applyProtection="1">
      <alignment vertical="center" wrapText="1"/>
    </xf>
    <xf numFmtId="0" fontId="4" fillId="12" borderId="1" xfId="0" applyFont="1" applyFill="1" applyBorder="1" applyAlignment="1" applyProtection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13" borderId="0" xfId="0" applyNumberFormat="1" applyFill="1" applyAlignment="1">
      <alignment vertical="center"/>
    </xf>
    <xf numFmtId="0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0" fontId="9" fillId="0" borderId="7" xfId="0" applyNumberFormat="1" applyFont="1" applyBorder="1" applyAlignment="1">
      <alignment vertical="center"/>
    </xf>
    <xf numFmtId="10" fontId="9" fillId="0" borderId="0" xfId="0" applyNumberFormat="1" applyFont="1" applyBorder="1" applyAlignment="1">
      <alignment vertical="center"/>
    </xf>
    <xf numFmtId="10" fontId="9" fillId="0" borderId="8" xfId="0" applyNumberFormat="1" applyFont="1" applyBorder="1" applyAlignment="1">
      <alignment vertical="center"/>
    </xf>
    <xf numFmtId="0" fontId="9" fillId="6" borderId="0" xfId="0" applyFont="1" applyFill="1" applyAlignment="1">
      <alignment vertical="center"/>
    </xf>
    <xf numFmtId="10" fontId="9" fillId="6" borderId="0" xfId="0" applyNumberFormat="1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7" fillId="6" borderId="0" xfId="0" applyFont="1" applyFill="1" applyAlignment="1">
      <alignment vertical="center"/>
    </xf>
    <xf numFmtId="0" fontId="24" fillId="0" borderId="2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164" fontId="21" fillId="0" borderId="0" xfId="0" applyNumberFormat="1" applyFont="1" applyAlignment="1">
      <alignment vertical="center"/>
    </xf>
    <xf numFmtId="0" fontId="20" fillId="5" borderId="8" xfId="0" quotePrefix="1" applyFont="1" applyFill="1" applyBorder="1" applyAlignment="1">
      <alignment horizontal="center" vertical="center"/>
    </xf>
    <xf numFmtId="0" fontId="20" fillId="5" borderId="18" xfId="0" quotePrefix="1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0" fillId="14" borderId="19" xfId="0" applyFill="1" applyBorder="1" applyAlignment="1">
      <alignment horizontal="center" vertical="center"/>
    </xf>
    <xf numFmtId="0" fontId="25" fillId="0" borderId="23" xfId="0" applyFont="1" applyFill="1" applyBorder="1" applyAlignment="1">
      <alignment vertical="center"/>
    </xf>
    <xf numFmtId="164" fontId="26" fillId="0" borderId="19" xfId="0" applyNumberFormat="1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0" fillId="0" borderId="20" xfId="0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0" fontId="9" fillId="0" borderId="0" xfId="0" applyNumberFormat="1" applyFont="1" applyFill="1" applyBorder="1" applyAlignment="1">
      <alignment vertical="center"/>
    </xf>
    <xf numFmtId="0" fontId="20" fillId="0" borderId="0" xfId="0" quotePrefix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0" fillId="14" borderId="0" xfId="0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0" fontId="12" fillId="10" borderId="0" xfId="0" applyFont="1" applyFill="1" applyAlignment="1">
      <alignment horizontal="left" vertical="center" wrapText="1"/>
    </xf>
    <xf numFmtId="0" fontId="12" fillId="1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9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top" wrapText="1"/>
    </xf>
    <xf numFmtId="0" fontId="11" fillId="3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523875</xdr:colOff>
      <xdr:row>0</xdr:row>
      <xdr:rowOff>161925</xdr:rowOff>
    </xdr:from>
    <xdr:to>
      <xdr:col>13</xdr:col>
      <xdr:colOff>142875</xdr:colOff>
      <xdr:row>0</xdr:row>
      <xdr:rowOff>161925</xdr:rowOff>
    </xdr:to>
    <xdr:pic>
      <xdr:nvPicPr>
        <xdr:cNvPr id="2049" name="Picture 14" descr="partena_hr_full_colour_we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161925"/>
          <a:ext cx="1143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IV51"/>
  <sheetViews>
    <sheetView tabSelected="1" topLeftCell="A4" workbookViewId="0">
      <selection activeCell="K30" sqref="K30"/>
    </sheetView>
  </sheetViews>
  <sheetFormatPr baseColWidth="10" defaultColWidth="9.140625" defaultRowHeight="12.75" x14ac:dyDescent="0.2"/>
  <cols>
    <col min="1" max="1" width="21.7109375" style="31" bestFit="1" customWidth="1"/>
    <col min="2" max="2" width="6.85546875" style="31" bestFit="1" customWidth="1"/>
    <col min="3" max="3" width="9.5703125" style="31" bestFit="1" customWidth="1"/>
    <col min="4" max="4" width="10.140625" style="31" bestFit="1" customWidth="1"/>
    <col min="5" max="6" width="13.85546875" style="31" customWidth="1"/>
    <col min="7" max="7" width="11.42578125" style="31" bestFit="1" customWidth="1"/>
    <col min="8" max="8" width="12" style="31" bestFit="1" customWidth="1"/>
    <col min="9" max="9" width="14.42578125" style="31" bestFit="1" customWidth="1"/>
    <col min="10" max="10" width="8.7109375" style="31" bestFit="1" customWidth="1"/>
    <col min="11" max="11" width="13.5703125" style="31" bestFit="1" customWidth="1"/>
    <col min="12" max="12" width="10.42578125" style="31" bestFit="1" customWidth="1"/>
    <col min="13" max="13" width="14.28515625" style="31" bestFit="1" customWidth="1"/>
    <col min="14" max="14" width="14.28515625" style="31" customWidth="1"/>
    <col min="15" max="16384" width="9.140625" style="31"/>
  </cols>
  <sheetData>
    <row r="6" spans="1:16" ht="90" x14ac:dyDescent="0.2">
      <c r="A6" s="27" t="s">
        <v>0</v>
      </c>
      <c r="B6" s="1" t="s">
        <v>1</v>
      </c>
      <c r="C6" s="1"/>
      <c r="D6" s="27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27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24" t="s">
        <v>76</v>
      </c>
      <c r="O6" s="24" t="s">
        <v>34</v>
      </c>
      <c r="P6" s="30" t="s">
        <v>35</v>
      </c>
    </row>
    <row r="7" spans="1:16" ht="15" x14ac:dyDescent="0.2">
      <c r="A7" s="28" t="s">
        <v>12</v>
      </c>
      <c r="B7" s="3">
        <v>2012</v>
      </c>
      <c r="C7" s="3"/>
      <c r="D7" s="29">
        <v>7</v>
      </c>
      <c r="E7" s="2" t="s">
        <v>13</v>
      </c>
      <c r="F7" s="2" t="s">
        <v>14</v>
      </c>
      <c r="G7" s="2" t="s">
        <v>15</v>
      </c>
      <c r="H7" s="2" t="s">
        <v>16</v>
      </c>
      <c r="I7" s="28" t="s">
        <v>17</v>
      </c>
      <c r="J7" s="2" t="s">
        <v>18</v>
      </c>
      <c r="K7" s="4">
        <v>14</v>
      </c>
      <c r="L7" s="5">
        <v>40</v>
      </c>
      <c r="M7" s="4">
        <v>490</v>
      </c>
      <c r="N7" s="25"/>
    </row>
    <row r="8" spans="1:16" ht="15" x14ac:dyDescent="0.2">
      <c r="A8" s="28" t="s">
        <v>12</v>
      </c>
      <c r="B8" s="3">
        <v>2012</v>
      </c>
      <c r="C8" s="3"/>
      <c r="D8" s="29">
        <v>9</v>
      </c>
      <c r="E8" s="2" t="s">
        <v>19</v>
      </c>
      <c r="F8" s="2" t="s">
        <v>20</v>
      </c>
      <c r="G8" s="2" t="s">
        <v>15</v>
      </c>
      <c r="H8" s="2" t="s">
        <v>16</v>
      </c>
      <c r="I8" s="28" t="s">
        <v>17</v>
      </c>
      <c r="J8" s="2" t="s">
        <v>21</v>
      </c>
    </row>
    <row r="9" spans="1:16" ht="15" x14ac:dyDescent="0.2">
      <c r="A9" s="28" t="s">
        <v>22</v>
      </c>
      <c r="B9" s="3">
        <v>2012</v>
      </c>
      <c r="C9" s="3"/>
      <c r="D9" s="29">
        <v>1</v>
      </c>
      <c r="E9" s="2" t="s">
        <v>23</v>
      </c>
      <c r="F9" s="2" t="s">
        <v>24</v>
      </c>
      <c r="G9" s="2" t="s">
        <v>25</v>
      </c>
      <c r="H9" s="2" t="s">
        <v>26</v>
      </c>
      <c r="I9" s="28" t="s">
        <v>17</v>
      </c>
      <c r="J9" s="2" t="s">
        <v>18</v>
      </c>
      <c r="K9" s="4">
        <v>14</v>
      </c>
      <c r="L9" s="5">
        <v>40</v>
      </c>
      <c r="M9" s="4">
        <v>1000</v>
      </c>
      <c r="N9" s="25"/>
    </row>
    <row r="10" spans="1:16" ht="15" x14ac:dyDescent="0.2">
      <c r="A10" s="28" t="s">
        <v>22</v>
      </c>
      <c r="B10" s="3">
        <v>2012</v>
      </c>
      <c r="C10" s="3"/>
      <c r="D10" s="29">
        <v>1</v>
      </c>
      <c r="E10" s="2" t="s">
        <v>23</v>
      </c>
      <c r="F10" s="2" t="s">
        <v>24</v>
      </c>
      <c r="G10" s="2" t="s">
        <v>15</v>
      </c>
      <c r="H10" s="2" t="s">
        <v>16</v>
      </c>
      <c r="I10" s="28" t="s">
        <v>17</v>
      </c>
      <c r="J10" s="2" t="s">
        <v>18</v>
      </c>
      <c r="K10" s="4">
        <v>14</v>
      </c>
      <c r="L10" s="5">
        <v>10</v>
      </c>
      <c r="M10" s="4">
        <v>140</v>
      </c>
      <c r="N10" s="25"/>
    </row>
    <row r="11" spans="1:16" ht="15" x14ac:dyDescent="0.2">
      <c r="A11" s="28" t="s">
        <v>22</v>
      </c>
      <c r="B11" s="3">
        <v>2012</v>
      </c>
      <c r="C11" s="3"/>
      <c r="D11" s="29">
        <v>2</v>
      </c>
      <c r="E11" s="2" t="s">
        <v>27</v>
      </c>
      <c r="F11" s="2" t="s">
        <v>28</v>
      </c>
      <c r="G11" s="2" t="s">
        <v>15</v>
      </c>
      <c r="H11" s="2" t="s">
        <v>16</v>
      </c>
      <c r="I11" s="28" t="s">
        <v>17</v>
      </c>
      <c r="J11" s="2" t="s">
        <v>18</v>
      </c>
      <c r="K11" s="4">
        <v>12</v>
      </c>
      <c r="L11" s="5">
        <v>20</v>
      </c>
      <c r="M11" s="4">
        <v>250</v>
      </c>
      <c r="N11" s="25"/>
    </row>
    <row r="12" spans="1:16" ht="15" x14ac:dyDescent="0.2">
      <c r="A12" s="28" t="s">
        <v>22</v>
      </c>
      <c r="B12" s="3">
        <v>2012</v>
      </c>
      <c r="C12" s="3"/>
      <c r="D12" s="29">
        <v>4</v>
      </c>
      <c r="E12" s="2" t="s">
        <v>29</v>
      </c>
      <c r="F12" s="2" t="s">
        <v>30</v>
      </c>
      <c r="G12" s="2" t="s">
        <v>15</v>
      </c>
      <c r="H12" s="2" t="s">
        <v>16</v>
      </c>
      <c r="I12" s="28" t="s">
        <v>17</v>
      </c>
      <c r="J12" s="2" t="s">
        <v>21</v>
      </c>
      <c r="K12" s="4">
        <v>20</v>
      </c>
    </row>
    <row r="13" spans="1:16" ht="15" x14ac:dyDescent="0.2">
      <c r="A13" s="28" t="s">
        <v>22</v>
      </c>
      <c r="B13" s="3">
        <v>2012</v>
      </c>
      <c r="C13" s="3"/>
      <c r="D13" s="29">
        <v>8</v>
      </c>
      <c r="E13" s="2" t="s">
        <v>31</v>
      </c>
      <c r="F13" s="2" t="s">
        <v>32</v>
      </c>
      <c r="G13" s="2" t="s">
        <v>15</v>
      </c>
      <c r="H13" s="2" t="s">
        <v>16</v>
      </c>
      <c r="I13" s="28" t="s">
        <v>17</v>
      </c>
      <c r="J13" s="2" t="s">
        <v>33</v>
      </c>
      <c r="K13" s="4">
        <v>16</v>
      </c>
      <c r="L13" s="5">
        <v>40</v>
      </c>
      <c r="M13" s="4">
        <v>2000</v>
      </c>
      <c r="N13" s="25"/>
    </row>
    <row r="14" spans="1:16" ht="15" x14ac:dyDescent="0.2">
      <c r="D14" s="26"/>
    </row>
    <row r="18" spans="1:17" ht="15.75" thickBot="1" x14ac:dyDescent="0.25">
      <c r="A18" s="32" t="s">
        <v>36</v>
      </c>
    </row>
    <row r="19" spans="1:17" ht="13.5" thickBot="1" x14ac:dyDescent="0.25">
      <c r="A19" s="33" t="s">
        <v>37</v>
      </c>
    </row>
    <row r="20" spans="1:17" ht="13.5" thickBot="1" x14ac:dyDescent="0.25">
      <c r="A20" s="33" t="s">
        <v>38</v>
      </c>
    </row>
    <row r="21" spans="1:17" ht="13.5" thickBot="1" x14ac:dyDescent="0.25">
      <c r="A21" s="33" t="s">
        <v>39</v>
      </c>
      <c r="I21" s="34"/>
    </row>
    <row r="22" spans="1:17" x14ac:dyDescent="0.2">
      <c r="A22" s="35" t="s">
        <v>40</v>
      </c>
    </row>
    <row r="23" spans="1:17" ht="13.5" thickBot="1" x14ac:dyDescent="0.25">
      <c r="A23" s="36" t="s">
        <v>41</v>
      </c>
    </row>
    <row r="24" spans="1:17" x14ac:dyDescent="0.2">
      <c r="A24" s="37" t="s">
        <v>42</v>
      </c>
      <c r="E24" s="38" t="s">
        <v>79</v>
      </c>
      <c r="F24" s="39"/>
    </row>
    <row r="25" spans="1:17" x14ac:dyDescent="0.2">
      <c r="A25" s="40" t="s">
        <v>43</v>
      </c>
      <c r="B25" s="41">
        <v>0.40670000000000001</v>
      </c>
      <c r="C25" s="42"/>
      <c r="E25" s="38" t="s">
        <v>78</v>
      </c>
      <c r="F25" s="39"/>
    </row>
    <row r="26" spans="1:17" x14ac:dyDescent="0.2">
      <c r="A26" s="40" t="s">
        <v>44</v>
      </c>
      <c r="B26" s="43">
        <v>0.34670000000000001</v>
      </c>
      <c r="C26" s="42"/>
      <c r="E26" s="38" t="s">
        <v>77</v>
      </c>
      <c r="F26" s="39"/>
    </row>
    <row r="27" spans="1:17" x14ac:dyDescent="0.2">
      <c r="A27" s="44"/>
      <c r="B27" s="45"/>
      <c r="C27" s="45"/>
      <c r="D27" s="46"/>
      <c r="E27" s="47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</row>
    <row r="28" spans="1:17" ht="29.25" thickBot="1" x14ac:dyDescent="0.25">
      <c r="A28" s="71" t="s">
        <v>71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spans="1:17" ht="14.25" thickTop="1" thickBot="1" x14ac:dyDescent="0.25">
      <c r="A29" s="48" t="s">
        <v>17</v>
      </c>
      <c r="E29" s="49"/>
      <c r="F29" s="50"/>
    </row>
    <row r="30" spans="1:17" ht="13.5" thickTop="1" x14ac:dyDescent="0.2">
      <c r="A30" s="37"/>
      <c r="B30" s="42"/>
      <c r="C30" s="42"/>
      <c r="I30" s="69" t="s">
        <v>72</v>
      </c>
      <c r="J30" s="69"/>
      <c r="K30" s="51">
        <f>SUMIFS(K7:K13,J7:J13,"Ouvrier",A7:A13,"M",I7:I13,"Formelle")*B25</f>
        <v>6.5072000000000001</v>
      </c>
    </row>
    <row r="31" spans="1:17" x14ac:dyDescent="0.2">
      <c r="A31" s="37"/>
      <c r="B31" s="42"/>
      <c r="C31" s="42"/>
      <c r="I31" s="69" t="s">
        <v>73</v>
      </c>
      <c r="J31" s="69"/>
      <c r="K31" s="51">
        <f>SUMIFS(K7:K13,J7:J13,"Employé",A7:A13,"M",I7:I13,"Formelle")*B26</f>
        <v>13.868</v>
      </c>
    </row>
    <row r="32" spans="1:17" ht="13.5" thickBot="1" x14ac:dyDescent="0.25">
      <c r="D32" s="52" t="s">
        <v>67</v>
      </c>
      <c r="K32" s="53" t="s">
        <v>69</v>
      </c>
      <c r="L32" s="52" t="s">
        <v>68</v>
      </c>
    </row>
    <row r="33" spans="1:256" ht="13.5" thickBot="1" x14ac:dyDescent="0.25">
      <c r="A33" s="54"/>
      <c r="B33" s="55"/>
      <c r="C33" s="56" t="s">
        <v>22</v>
      </c>
      <c r="D33" s="57">
        <f t="array" aca="1" ref="D33" ca="1">COUNT(1/FREQUENCY(IF((Sexe=C33)*(Form=A29),MATCH(Code,Code,0)),ROW(INDIRECT("1:"&amp;ROWS(Code)))))</f>
        <v>4</v>
      </c>
      <c r="E33" s="55"/>
      <c r="F33" s="55"/>
      <c r="G33" s="55"/>
      <c r="H33" s="55"/>
      <c r="I33" s="55"/>
      <c r="J33" s="58" t="s">
        <v>74</v>
      </c>
      <c r="K33" s="59">
        <f>SUMIFS(M7:M13,I7:I13,"Formelle",A7:A13,"M")+K30+K31</f>
        <v>3410.3751999999999</v>
      </c>
      <c r="L33" s="60">
        <f>SUMIFS(L7:L13,A7:A13,"M",I7:I13,"Formelle")</f>
        <v>110</v>
      </c>
      <c r="M33" s="55"/>
      <c r="N33" s="55"/>
      <c r="O33" s="55"/>
      <c r="P33" s="55"/>
      <c r="Q33" s="61"/>
    </row>
    <row r="34" spans="1:256" s="63" customFormat="1" ht="14.25" thickTop="1" thickBot="1" x14ac:dyDescent="0.25">
      <c r="A34" s="48" t="s">
        <v>70</v>
      </c>
      <c r="B34" s="31"/>
      <c r="C34" s="31"/>
      <c r="D34" s="31"/>
      <c r="E34" s="31"/>
      <c r="F34" s="31"/>
      <c r="G34" s="31"/>
      <c r="H34" s="31"/>
      <c r="I34" s="31"/>
      <c r="J34" s="31"/>
      <c r="K34" s="62"/>
      <c r="L34" s="31"/>
      <c r="M34" s="31"/>
      <c r="N34" s="31"/>
      <c r="O34" s="31"/>
      <c r="P34" s="31"/>
      <c r="Q34" s="31"/>
    </row>
    <row r="35" spans="1:256" s="63" customFormat="1" ht="13.5" thickTop="1" x14ac:dyDescent="0.2">
      <c r="A35" s="37"/>
      <c r="B35" s="42"/>
      <c r="C35" s="42"/>
      <c r="D35" s="31"/>
      <c r="E35" s="31"/>
      <c r="F35" s="31"/>
      <c r="G35" s="31"/>
      <c r="H35" s="31"/>
      <c r="I35" s="69" t="s">
        <v>72</v>
      </c>
      <c r="J35" s="69"/>
      <c r="K35" s="51">
        <f>SUMIFS(K12:K18,J12:J18,"Ouvrier",A12:A18,"M",I12:I18,"Formelle")*B32</f>
        <v>0</v>
      </c>
      <c r="L35" s="31"/>
      <c r="M35" s="31"/>
      <c r="N35" s="31"/>
      <c r="O35" s="31"/>
      <c r="P35" s="31"/>
      <c r="Q35" s="31"/>
      <c r="R35" s="64"/>
      <c r="S35" s="65"/>
      <c r="U35" s="64"/>
      <c r="V35" s="65"/>
      <c r="X35" s="64"/>
      <c r="Y35" s="65"/>
      <c r="AA35" s="64"/>
      <c r="AB35" s="65"/>
      <c r="AD35" s="64"/>
      <c r="AE35" s="65"/>
      <c r="AG35" s="64"/>
      <c r="AH35" s="65"/>
      <c r="AJ35" s="64"/>
      <c r="AK35" s="65"/>
      <c r="AM35" s="64"/>
      <c r="AN35" s="65"/>
      <c r="AP35" s="64"/>
      <c r="AQ35" s="65"/>
      <c r="AS35" s="64"/>
      <c r="AT35" s="65"/>
      <c r="AV35" s="64"/>
      <c r="AW35" s="65"/>
      <c r="AY35" s="64"/>
      <c r="AZ35" s="65"/>
      <c r="BB35" s="64"/>
      <c r="BC35" s="65"/>
      <c r="BE35" s="64"/>
      <c r="BF35" s="65"/>
      <c r="BH35" s="64"/>
      <c r="BI35" s="65"/>
      <c r="BK35" s="64"/>
      <c r="BL35" s="65"/>
      <c r="BN35" s="64"/>
      <c r="BO35" s="65"/>
      <c r="BQ35" s="64"/>
      <c r="BR35" s="65"/>
      <c r="BT35" s="64"/>
      <c r="BU35" s="65"/>
      <c r="BW35" s="64"/>
      <c r="BX35" s="65"/>
      <c r="BZ35" s="64"/>
      <c r="CA35" s="65"/>
      <c r="CC35" s="64"/>
      <c r="CD35" s="65"/>
      <c r="CF35" s="64"/>
      <c r="CG35" s="65"/>
      <c r="CI35" s="64"/>
      <c r="CJ35" s="65"/>
      <c r="CL35" s="64"/>
      <c r="CM35" s="65"/>
      <c r="CO35" s="64"/>
      <c r="CP35" s="65"/>
      <c r="CR35" s="64"/>
      <c r="CS35" s="65"/>
      <c r="CU35" s="64"/>
      <c r="CV35" s="65"/>
      <c r="CX35" s="64"/>
      <c r="CY35" s="65"/>
      <c r="DA35" s="64"/>
      <c r="DB35" s="65"/>
      <c r="DD35" s="64"/>
      <c r="DE35" s="65"/>
      <c r="DG35" s="64"/>
      <c r="DH35" s="65"/>
      <c r="DJ35" s="64"/>
      <c r="DK35" s="65"/>
      <c r="DM35" s="64"/>
      <c r="DN35" s="65"/>
      <c r="DP35" s="64"/>
      <c r="DQ35" s="65"/>
      <c r="DS35" s="64"/>
      <c r="DT35" s="65"/>
      <c r="DV35" s="64"/>
      <c r="DW35" s="65"/>
      <c r="DY35" s="64"/>
      <c r="DZ35" s="65"/>
      <c r="EB35" s="64"/>
      <c r="EC35" s="65"/>
      <c r="EE35" s="64"/>
      <c r="EF35" s="65"/>
      <c r="EH35" s="64"/>
      <c r="EI35" s="65"/>
      <c r="EK35" s="64"/>
      <c r="EL35" s="65"/>
      <c r="EN35" s="64"/>
      <c r="EO35" s="65"/>
      <c r="EQ35" s="64"/>
      <c r="ER35" s="65"/>
      <c r="ET35" s="64"/>
      <c r="EU35" s="65"/>
      <c r="EW35" s="64"/>
      <c r="EX35" s="65"/>
      <c r="EZ35" s="64"/>
      <c r="FA35" s="65"/>
      <c r="FC35" s="64"/>
      <c r="FD35" s="65"/>
      <c r="FF35" s="64"/>
      <c r="FG35" s="65"/>
      <c r="FI35" s="64"/>
      <c r="FJ35" s="65"/>
      <c r="FL35" s="64"/>
      <c r="FM35" s="65"/>
      <c r="FO35" s="64"/>
      <c r="FP35" s="65"/>
      <c r="FR35" s="64"/>
      <c r="FS35" s="65"/>
      <c r="FU35" s="64"/>
      <c r="FV35" s="65"/>
      <c r="FX35" s="64"/>
      <c r="FY35" s="65"/>
      <c r="GA35" s="64"/>
      <c r="GB35" s="65"/>
      <c r="GD35" s="64"/>
      <c r="GE35" s="65"/>
      <c r="GG35" s="64"/>
      <c r="GH35" s="65"/>
      <c r="GJ35" s="64"/>
      <c r="GK35" s="65"/>
      <c r="GM35" s="64"/>
      <c r="GN35" s="65"/>
      <c r="GP35" s="64"/>
      <c r="GQ35" s="65"/>
      <c r="GS35" s="64"/>
      <c r="GT35" s="65"/>
      <c r="GV35" s="64"/>
      <c r="GW35" s="65"/>
      <c r="GY35" s="64"/>
      <c r="GZ35" s="65"/>
      <c r="HB35" s="64"/>
      <c r="HC35" s="65"/>
      <c r="HE35" s="64"/>
      <c r="HF35" s="65"/>
      <c r="HH35" s="64"/>
      <c r="HI35" s="65"/>
      <c r="HK35" s="64"/>
      <c r="HL35" s="65"/>
      <c r="HN35" s="64"/>
      <c r="HO35" s="65"/>
      <c r="HQ35" s="64"/>
      <c r="HR35" s="65"/>
      <c r="HT35" s="64"/>
      <c r="HU35" s="65"/>
      <c r="HW35" s="64"/>
      <c r="HX35" s="65"/>
      <c r="HZ35" s="64"/>
      <c r="IA35" s="65"/>
      <c r="IC35" s="64"/>
      <c r="ID35" s="65"/>
      <c r="IF35" s="64"/>
      <c r="IG35" s="65"/>
      <c r="II35" s="64"/>
      <c r="IJ35" s="65"/>
      <c r="IL35" s="64"/>
      <c r="IM35" s="65"/>
      <c r="IO35" s="64"/>
      <c r="IP35" s="65"/>
      <c r="IR35" s="64"/>
      <c r="IS35" s="65"/>
      <c r="IU35" s="64"/>
      <c r="IV35" s="65"/>
    </row>
    <row r="36" spans="1:256" s="63" customFormat="1" x14ac:dyDescent="0.2">
      <c r="A36" s="37"/>
      <c r="B36" s="42"/>
      <c r="C36" s="42"/>
      <c r="D36" s="31"/>
      <c r="E36" s="31"/>
      <c r="F36" s="31"/>
      <c r="G36" s="31"/>
      <c r="H36" s="31"/>
      <c r="I36" s="69" t="s">
        <v>73</v>
      </c>
      <c r="J36" s="69"/>
      <c r="K36" s="51">
        <f>SUMIFS(K12:K18,J12:J18,"Employé",A12:A18,"M",I12:I18,"Formelle")*B33</f>
        <v>0</v>
      </c>
      <c r="L36" s="31"/>
      <c r="M36" s="31"/>
      <c r="N36" s="31"/>
      <c r="O36" s="31"/>
      <c r="P36" s="31"/>
      <c r="Q36" s="31"/>
      <c r="R36" s="64"/>
      <c r="S36" s="65"/>
      <c r="U36" s="64"/>
      <c r="V36" s="65"/>
      <c r="X36" s="64"/>
      <c r="Y36" s="65"/>
      <c r="AA36" s="64"/>
      <c r="AB36" s="65"/>
      <c r="AD36" s="64"/>
      <c r="AE36" s="65"/>
      <c r="AG36" s="64"/>
      <c r="AH36" s="65"/>
      <c r="AJ36" s="64"/>
      <c r="AK36" s="65"/>
      <c r="AM36" s="64"/>
      <c r="AN36" s="65"/>
      <c r="AP36" s="64"/>
      <c r="AQ36" s="65"/>
      <c r="AS36" s="64"/>
      <c r="AT36" s="65"/>
      <c r="AV36" s="64"/>
      <c r="AW36" s="65"/>
      <c r="AY36" s="64"/>
      <c r="AZ36" s="65"/>
      <c r="BB36" s="64"/>
      <c r="BC36" s="65"/>
      <c r="BE36" s="64"/>
      <c r="BF36" s="65"/>
      <c r="BH36" s="64"/>
      <c r="BI36" s="65"/>
      <c r="BK36" s="64"/>
      <c r="BL36" s="65"/>
      <c r="BN36" s="64"/>
      <c r="BO36" s="65"/>
      <c r="BQ36" s="64"/>
      <c r="BR36" s="65"/>
      <c r="BT36" s="64"/>
      <c r="BU36" s="65"/>
      <c r="BW36" s="64"/>
      <c r="BX36" s="65"/>
      <c r="BZ36" s="64"/>
      <c r="CA36" s="65"/>
      <c r="CC36" s="64"/>
      <c r="CD36" s="65"/>
      <c r="CF36" s="64"/>
      <c r="CG36" s="65"/>
      <c r="CI36" s="64"/>
      <c r="CJ36" s="65"/>
      <c r="CL36" s="64"/>
      <c r="CM36" s="65"/>
      <c r="CO36" s="64"/>
      <c r="CP36" s="65"/>
      <c r="CR36" s="64"/>
      <c r="CS36" s="65"/>
      <c r="CU36" s="64"/>
      <c r="CV36" s="65"/>
      <c r="CX36" s="64"/>
      <c r="CY36" s="65"/>
      <c r="DA36" s="64"/>
      <c r="DB36" s="65"/>
      <c r="DD36" s="64"/>
      <c r="DE36" s="65"/>
      <c r="DG36" s="64"/>
      <c r="DH36" s="65"/>
      <c r="DJ36" s="64"/>
      <c r="DK36" s="65"/>
      <c r="DM36" s="64"/>
      <c r="DN36" s="65"/>
      <c r="DP36" s="64"/>
      <c r="DQ36" s="65"/>
      <c r="DS36" s="64"/>
      <c r="DT36" s="65"/>
      <c r="DV36" s="64"/>
      <c r="DW36" s="65"/>
      <c r="DY36" s="64"/>
      <c r="DZ36" s="65"/>
      <c r="EB36" s="64"/>
      <c r="EC36" s="65"/>
      <c r="EE36" s="64"/>
      <c r="EF36" s="65"/>
      <c r="EH36" s="64"/>
      <c r="EI36" s="65"/>
      <c r="EK36" s="64"/>
      <c r="EL36" s="65"/>
      <c r="EN36" s="64"/>
      <c r="EO36" s="65"/>
      <c r="EQ36" s="64"/>
      <c r="ER36" s="65"/>
      <c r="ET36" s="64"/>
      <c r="EU36" s="65"/>
      <c r="EW36" s="64"/>
      <c r="EX36" s="65"/>
      <c r="EZ36" s="64"/>
      <c r="FA36" s="65"/>
      <c r="FC36" s="64"/>
      <c r="FD36" s="65"/>
      <c r="FF36" s="64"/>
      <c r="FG36" s="65"/>
      <c r="FI36" s="64"/>
      <c r="FJ36" s="65"/>
      <c r="FL36" s="64"/>
      <c r="FM36" s="65"/>
      <c r="FO36" s="64"/>
      <c r="FP36" s="65"/>
      <c r="FR36" s="64"/>
      <c r="FS36" s="65"/>
      <c r="FU36" s="64"/>
      <c r="FV36" s="65"/>
      <c r="FX36" s="64"/>
      <c r="FY36" s="65"/>
      <c r="GA36" s="64"/>
      <c r="GB36" s="65"/>
      <c r="GD36" s="64"/>
      <c r="GE36" s="65"/>
      <c r="GG36" s="64"/>
      <c r="GH36" s="65"/>
      <c r="GJ36" s="64"/>
      <c r="GK36" s="65"/>
      <c r="GM36" s="64"/>
      <c r="GN36" s="65"/>
      <c r="GP36" s="64"/>
      <c r="GQ36" s="65"/>
      <c r="GS36" s="64"/>
      <c r="GT36" s="65"/>
      <c r="GV36" s="64"/>
      <c r="GW36" s="65"/>
      <c r="GY36" s="64"/>
      <c r="GZ36" s="65"/>
      <c r="HB36" s="64"/>
      <c r="HC36" s="65"/>
      <c r="HE36" s="64"/>
      <c r="HF36" s="65"/>
      <c r="HH36" s="64"/>
      <c r="HI36" s="65"/>
      <c r="HK36" s="64"/>
      <c r="HL36" s="65"/>
      <c r="HN36" s="64"/>
      <c r="HO36" s="65"/>
      <c r="HQ36" s="64"/>
      <c r="HR36" s="65"/>
      <c r="HT36" s="64"/>
      <c r="HU36" s="65"/>
      <c r="HW36" s="64"/>
      <c r="HX36" s="65"/>
      <c r="HZ36" s="64"/>
      <c r="IA36" s="65"/>
      <c r="IC36" s="64"/>
      <c r="ID36" s="65"/>
      <c r="IF36" s="64"/>
      <c r="IG36" s="65"/>
      <c r="II36" s="64"/>
      <c r="IJ36" s="65"/>
      <c r="IL36" s="64"/>
      <c r="IM36" s="65"/>
      <c r="IO36" s="64"/>
      <c r="IP36" s="65"/>
      <c r="IR36" s="64"/>
      <c r="IS36" s="65"/>
      <c r="IU36" s="64"/>
      <c r="IV36" s="65"/>
    </row>
    <row r="37" spans="1:256" s="63" customFormat="1" ht="13.5" thickBot="1" x14ac:dyDescent="0.25">
      <c r="A37" s="31"/>
      <c r="B37" s="31"/>
      <c r="C37" s="31"/>
      <c r="D37" s="52" t="s">
        <v>67</v>
      </c>
      <c r="E37" s="31"/>
      <c r="F37" s="31"/>
      <c r="G37" s="31"/>
      <c r="H37" s="31"/>
      <c r="I37" s="31"/>
      <c r="J37" s="31"/>
      <c r="K37" s="53" t="s">
        <v>69</v>
      </c>
      <c r="L37" s="52" t="s">
        <v>68</v>
      </c>
      <c r="M37" s="31"/>
      <c r="N37" s="31"/>
      <c r="O37" s="31"/>
      <c r="P37" s="31"/>
      <c r="Q37" s="31"/>
      <c r="T37" s="66"/>
      <c r="W37" s="66"/>
      <c r="Z37" s="66"/>
      <c r="AC37" s="66"/>
      <c r="AF37" s="66"/>
      <c r="AI37" s="66"/>
      <c r="AL37" s="66"/>
      <c r="AO37" s="66"/>
      <c r="AR37" s="66"/>
      <c r="AU37" s="66"/>
      <c r="AX37" s="66"/>
      <c r="BA37" s="66"/>
      <c r="BD37" s="66"/>
      <c r="BG37" s="66"/>
      <c r="BJ37" s="66"/>
      <c r="BM37" s="66"/>
      <c r="BP37" s="66"/>
      <c r="BS37" s="66"/>
      <c r="BV37" s="66"/>
      <c r="BY37" s="66"/>
      <c r="CB37" s="66"/>
      <c r="CE37" s="66"/>
      <c r="CH37" s="66"/>
      <c r="CK37" s="66"/>
      <c r="CN37" s="66"/>
      <c r="CQ37" s="66"/>
      <c r="CT37" s="66"/>
      <c r="CW37" s="66"/>
      <c r="CZ37" s="66"/>
      <c r="DC37" s="66"/>
      <c r="DF37" s="66"/>
      <c r="DI37" s="66"/>
      <c r="DL37" s="66"/>
      <c r="DO37" s="66"/>
      <c r="DR37" s="66"/>
      <c r="DU37" s="66"/>
      <c r="DX37" s="66"/>
      <c r="EA37" s="66"/>
      <c r="ED37" s="66"/>
      <c r="EG37" s="66"/>
      <c r="EJ37" s="66"/>
      <c r="EM37" s="66"/>
      <c r="EP37" s="66"/>
      <c r="ES37" s="66"/>
      <c r="EV37" s="66"/>
      <c r="EY37" s="66"/>
      <c r="FB37" s="66"/>
      <c r="FE37" s="66"/>
      <c r="FH37" s="66"/>
      <c r="FK37" s="66"/>
      <c r="FN37" s="66"/>
      <c r="FQ37" s="66"/>
      <c r="FT37" s="66"/>
      <c r="FW37" s="66"/>
      <c r="FZ37" s="66"/>
      <c r="GC37" s="66"/>
      <c r="GF37" s="66"/>
      <c r="GI37" s="66"/>
      <c r="GL37" s="66"/>
      <c r="GO37" s="66"/>
      <c r="GR37" s="66"/>
      <c r="GU37" s="66"/>
      <c r="GX37" s="66"/>
      <c r="HA37" s="66"/>
      <c r="HD37" s="66"/>
      <c r="HG37" s="66"/>
      <c r="HJ37" s="66"/>
      <c r="HM37" s="66"/>
      <c r="HP37" s="66"/>
      <c r="HS37" s="66"/>
      <c r="HV37" s="66"/>
      <c r="HY37" s="66"/>
      <c r="IB37" s="66"/>
      <c r="IE37" s="66"/>
      <c r="IH37" s="66"/>
      <c r="IK37" s="66"/>
      <c r="IN37" s="66"/>
      <c r="IQ37" s="66"/>
      <c r="IT37" s="66"/>
    </row>
    <row r="38" spans="1:256" s="63" customFormat="1" ht="13.5" thickBot="1" x14ac:dyDescent="0.25">
      <c r="A38" s="67"/>
      <c r="B38" s="55"/>
      <c r="C38" s="56" t="s">
        <v>22</v>
      </c>
      <c r="D38" s="57">
        <f t="array" aca="1" ref="D38" ca="1">COUNT(1/FREQUENCY(IF((Sexe=C38)*(Form=A34),MATCH(Code,Code,0)),ROW(INDIRECT("1:"&amp;ROWS(Code)))))</f>
        <v>0</v>
      </c>
      <c r="E38" s="55"/>
      <c r="F38" s="55"/>
      <c r="G38" s="55"/>
      <c r="H38" s="55"/>
      <c r="I38" s="55"/>
      <c r="J38" s="58" t="s">
        <v>74</v>
      </c>
      <c r="K38" s="59">
        <f>SUMIFS(M7:M13,I7:I13,"Informelle",A7:A13,"M")+K35+K36</f>
        <v>0</v>
      </c>
      <c r="L38" s="60">
        <f>SUMIFS(L7:L13,A7:A13,"M",I7:I13,"Informelle")</f>
        <v>0</v>
      </c>
      <c r="M38" s="55"/>
      <c r="N38" s="55"/>
      <c r="O38" s="55"/>
      <c r="P38" s="55"/>
      <c r="Q38" s="55"/>
      <c r="R38" s="64"/>
      <c r="U38" s="64"/>
      <c r="X38" s="64"/>
      <c r="AA38" s="64"/>
      <c r="AD38" s="64"/>
      <c r="AG38" s="64"/>
      <c r="AJ38" s="64"/>
      <c r="AM38" s="64"/>
      <c r="AP38" s="64"/>
      <c r="AS38" s="64"/>
      <c r="AV38" s="64"/>
      <c r="AY38" s="64"/>
      <c r="BB38" s="64"/>
      <c r="BE38" s="64"/>
      <c r="BH38" s="64"/>
      <c r="BK38" s="64"/>
      <c r="BN38" s="64"/>
      <c r="BQ38" s="64"/>
      <c r="BT38" s="64"/>
      <c r="BW38" s="64"/>
      <c r="BZ38" s="64"/>
      <c r="CC38" s="64"/>
      <c r="CF38" s="64"/>
      <c r="CI38" s="64"/>
      <c r="CL38" s="64"/>
      <c r="CO38" s="64"/>
      <c r="CR38" s="64"/>
      <c r="CU38" s="64"/>
      <c r="CX38" s="64"/>
      <c r="DA38" s="64"/>
      <c r="DD38" s="64"/>
      <c r="DG38" s="64"/>
      <c r="DJ38" s="64"/>
      <c r="DM38" s="64"/>
      <c r="DP38" s="64"/>
      <c r="DS38" s="64"/>
      <c r="DV38" s="64"/>
      <c r="DY38" s="64"/>
      <c r="EB38" s="64"/>
      <c r="EE38" s="64"/>
      <c r="EH38" s="64"/>
      <c r="EK38" s="64"/>
      <c r="EN38" s="64"/>
      <c r="EQ38" s="64"/>
      <c r="ET38" s="64"/>
      <c r="EW38" s="64"/>
      <c r="EZ38" s="64"/>
      <c r="FC38" s="64"/>
      <c r="FF38" s="64"/>
      <c r="FI38" s="64"/>
      <c r="FL38" s="64"/>
      <c r="FO38" s="64"/>
      <c r="FR38" s="64"/>
      <c r="FU38" s="64"/>
      <c r="FX38" s="64"/>
      <c r="GA38" s="64"/>
      <c r="GD38" s="64"/>
      <c r="GG38" s="64"/>
      <c r="GJ38" s="64"/>
      <c r="GM38" s="64"/>
      <c r="GP38" s="64"/>
      <c r="GS38" s="64"/>
      <c r="GV38" s="64"/>
      <c r="GY38" s="64"/>
      <c r="HB38" s="64"/>
      <c r="HE38" s="64"/>
      <c r="HH38" s="64"/>
      <c r="HK38" s="64"/>
      <c r="HN38" s="64"/>
      <c r="HQ38" s="64"/>
      <c r="HT38" s="64"/>
      <c r="HW38" s="64"/>
      <c r="HZ38" s="64"/>
      <c r="IC38" s="64"/>
      <c r="IF38" s="64"/>
      <c r="II38" s="64"/>
      <c r="IL38" s="64"/>
      <c r="IO38" s="64"/>
      <c r="IR38" s="64"/>
      <c r="IU38" s="64"/>
    </row>
    <row r="39" spans="1:256" x14ac:dyDescent="0.2">
      <c r="A39" s="47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</row>
    <row r="40" spans="1:256" ht="29.25" thickBot="1" x14ac:dyDescent="0.25">
      <c r="A40" s="70" t="s">
        <v>66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</row>
    <row r="41" spans="1:256" ht="14.25" thickTop="1" thickBot="1" x14ac:dyDescent="0.25">
      <c r="A41" s="48" t="s">
        <v>17</v>
      </c>
    </row>
    <row r="42" spans="1:256" ht="13.5" thickTop="1" x14ac:dyDescent="0.2">
      <c r="A42" s="37"/>
      <c r="B42" s="42"/>
      <c r="C42" s="42"/>
      <c r="I42" s="69" t="s">
        <v>72</v>
      </c>
      <c r="J42" s="69"/>
      <c r="K42" s="51">
        <f>SUMIFS(K7:K13,J7:J13,"Ouvrier",A7:A13,"F",I7:I13,"Formelle")*B25</f>
        <v>0</v>
      </c>
    </row>
    <row r="43" spans="1:256" x14ac:dyDescent="0.2">
      <c r="A43" s="37"/>
      <c r="B43" s="42"/>
      <c r="C43" s="42"/>
      <c r="I43" s="69" t="s">
        <v>73</v>
      </c>
      <c r="J43" s="69"/>
      <c r="K43" s="51">
        <f>SUMIFS(K7:K13,J7:J13,"Employé",A7:A13,"F",I7:I13,"Formelle")*B26</f>
        <v>4.8537999999999997</v>
      </c>
    </row>
    <row r="44" spans="1:256" ht="13.5" thickBot="1" x14ac:dyDescent="0.25">
      <c r="D44" s="52" t="s">
        <v>67</v>
      </c>
      <c r="K44" s="53" t="s">
        <v>69</v>
      </c>
      <c r="L44" s="52" t="s">
        <v>68</v>
      </c>
    </row>
    <row r="45" spans="1:256" ht="13.5" thickBot="1" x14ac:dyDescent="0.25">
      <c r="A45" s="67"/>
      <c r="B45" s="55"/>
      <c r="C45" s="56" t="s">
        <v>12</v>
      </c>
      <c r="D45" s="57">
        <f t="array" aca="1" ref="D45" ca="1">COUNT(1/FREQUENCY(IF((Sexe=C45)*(Form=A41),MATCH(Code,Code,0)),ROW(INDIRECT("1:"&amp;ROWS(Code)))))</f>
        <v>2</v>
      </c>
      <c r="E45" s="55"/>
      <c r="F45" s="55"/>
      <c r="G45" s="55"/>
      <c r="H45" s="55"/>
      <c r="I45" s="55"/>
      <c r="J45" s="58" t="s">
        <v>75</v>
      </c>
      <c r="K45" s="59">
        <f>SUMIFS(M7:M13,I7:I13,"Formelle",A7:A13,"F")+K42+K43</f>
        <v>494.85379999999998</v>
      </c>
      <c r="L45" s="60">
        <f>SUMIFS(L7:L13,A7:A13,"F",I7:I13,"Formelle")</f>
        <v>40</v>
      </c>
      <c r="M45" s="55"/>
      <c r="N45" s="55"/>
      <c r="O45" s="55"/>
      <c r="P45" s="55"/>
      <c r="Q45" s="61"/>
    </row>
    <row r="46" spans="1:256" ht="13.5" thickBot="1" x14ac:dyDescent="0.25"/>
    <row r="47" spans="1:256" ht="14.25" thickTop="1" thickBot="1" x14ac:dyDescent="0.25">
      <c r="A47" s="48" t="s">
        <v>70</v>
      </c>
    </row>
    <row r="48" spans="1:256" ht="13.5" thickTop="1" x14ac:dyDescent="0.2">
      <c r="A48" s="37"/>
      <c r="B48" s="42"/>
      <c r="C48" s="42"/>
      <c r="I48" s="69" t="s">
        <v>72</v>
      </c>
      <c r="J48" s="69"/>
      <c r="K48" s="51">
        <f>SUMIFS(K13:K19,J13:J19,"Ouvrier",A13:A19,"F",I13:I19,"Formelle")*B33</f>
        <v>0</v>
      </c>
    </row>
    <row r="49" spans="1:17" x14ac:dyDescent="0.2">
      <c r="A49" s="37"/>
      <c r="B49" s="42"/>
      <c r="C49" s="42"/>
      <c r="I49" s="69" t="s">
        <v>73</v>
      </c>
      <c r="J49" s="69"/>
      <c r="K49" s="51">
        <f>SUMIFS(K13:K19,J13:J19,"Employé",A13:A19,"F",I13:I19,"Formelle")*B34</f>
        <v>0</v>
      </c>
    </row>
    <row r="50" spans="1:17" ht="13.5" thickBot="1" x14ac:dyDescent="0.25">
      <c r="D50" s="52" t="s">
        <v>67</v>
      </c>
      <c r="K50" s="53" t="s">
        <v>69</v>
      </c>
      <c r="L50" s="52" t="s">
        <v>68</v>
      </c>
    </row>
    <row r="51" spans="1:17" ht="13.5" thickBot="1" x14ac:dyDescent="0.25">
      <c r="A51" s="67"/>
      <c r="B51" s="55"/>
      <c r="C51" s="56" t="s">
        <v>12</v>
      </c>
      <c r="D51" s="68">
        <f t="array" aca="1" ref="D51" ca="1">COUNT(1/FREQUENCY(IF((Sexe=C51)*(Form=A47),MATCH(Code,Code,0)),ROW(INDIRECT("1:"&amp;ROWS(Code)))))</f>
        <v>0</v>
      </c>
      <c r="E51" s="55"/>
      <c r="F51" s="55"/>
      <c r="G51" s="55"/>
      <c r="H51" s="55"/>
      <c r="I51" s="55"/>
      <c r="J51" s="58" t="s">
        <v>74</v>
      </c>
      <c r="K51" s="59">
        <f>SUMIFS(M13:M19,I13:I19,"Informelle",A13:A19,"F")+K48+K49</f>
        <v>0</v>
      </c>
      <c r="L51" s="60">
        <f>SUMIFS(L7:L13,A7:A13,"F",I7:I13,"Infomelle")</f>
        <v>0</v>
      </c>
      <c r="M51" s="55"/>
      <c r="N51" s="55"/>
      <c r="O51" s="55"/>
      <c r="P51" s="55"/>
      <c r="Q51" s="61"/>
    </row>
  </sheetData>
  <mergeCells count="10">
    <mergeCell ref="I48:J48"/>
    <mergeCell ref="I49:J49"/>
    <mergeCell ref="A40:Q40"/>
    <mergeCell ref="A28:Q28"/>
    <mergeCell ref="I30:J30"/>
    <mergeCell ref="I31:J31"/>
    <mergeCell ref="I35:J35"/>
    <mergeCell ref="I36:J36"/>
    <mergeCell ref="I42:J42"/>
    <mergeCell ref="I43:J4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N22" sqref="N22"/>
    </sheetView>
  </sheetViews>
  <sheetFormatPr baseColWidth="10" defaultRowHeight="12.75" x14ac:dyDescent="0.2"/>
  <sheetData>
    <row r="1" spans="1:13" ht="20.25" x14ac:dyDescent="0.2">
      <c r="A1" s="6" t="s">
        <v>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x14ac:dyDescent="0.2">
      <c r="A3" s="74" t="s">
        <v>46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8"/>
      <c r="M3" s="8"/>
    </row>
    <row r="4" spans="1:13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x14ac:dyDescent="0.2">
      <c r="A5" s="9" t="s">
        <v>47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3.5" thickBo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13.5" thickBot="1" x14ac:dyDescent="0.25">
      <c r="A7" s="75" t="s">
        <v>48</v>
      </c>
      <c r="B7" s="75"/>
      <c r="C7" s="75"/>
      <c r="D7" s="75"/>
      <c r="E7" s="75"/>
      <c r="F7" s="75"/>
      <c r="G7" s="75"/>
      <c r="H7" s="76"/>
      <c r="I7" s="8"/>
      <c r="J7" s="10" t="s">
        <v>49</v>
      </c>
      <c r="K7" s="11" t="s">
        <v>50</v>
      </c>
      <c r="L7" s="10" t="s">
        <v>49</v>
      </c>
      <c r="M7" s="12" t="s">
        <v>51</v>
      </c>
    </row>
    <row r="8" spans="1:13" x14ac:dyDescent="0.2">
      <c r="A8" s="8" t="s">
        <v>52</v>
      </c>
      <c r="B8" s="8"/>
      <c r="C8" s="8"/>
      <c r="D8" s="8"/>
      <c r="E8" s="8"/>
      <c r="F8" s="8"/>
      <c r="G8" s="8"/>
      <c r="H8" s="8"/>
      <c r="I8" s="8"/>
      <c r="J8" s="13">
        <v>5801</v>
      </c>
      <c r="K8" s="14"/>
      <c r="L8" s="15">
        <v>5811</v>
      </c>
      <c r="M8" s="16"/>
    </row>
    <row r="9" spans="1:13" x14ac:dyDescent="0.2">
      <c r="A9" s="8" t="s">
        <v>53</v>
      </c>
      <c r="B9" s="8"/>
      <c r="C9" s="8"/>
      <c r="D9" s="8"/>
      <c r="E9" s="8"/>
      <c r="F9" s="8"/>
      <c r="G9" s="8"/>
      <c r="H9" s="8"/>
      <c r="I9" s="8"/>
      <c r="J9" s="13">
        <v>5802</v>
      </c>
      <c r="K9" s="14"/>
      <c r="L9" s="15">
        <v>5812</v>
      </c>
      <c r="M9" s="16"/>
    </row>
    <row r="10" spans="1:13" x14ac:dyDescent="0.2">
      <c r="A10" s="8" t="s">
        <v>54</v>
      </c>
      <c r="B10" s="8"/>
      <c r="C10" s="8"/>
      <c r="D10" s="8"/>
      <c r="E10" s="8"/>
      <c r="F10" s="8"/>
      <c r="G10" s="8"/>
      <c r="H10" s="8"/>
      <c r="I10" s="8"/>
      <c r="J10" s="13">
        <v>5803</v>
      </c>
      <c r="K10" s="14"/>
      <c r="L10" s="15">
        <v>5813</v>
      </c>
      <c r="M10" s="16"/>
    </row>
    <row r="11" spans="1:13" x14ac:dyDescent="0.2">
      <c r="A11" s="8"/>
      <c r="B11" s="8" t="s">
        <v>55</v>
      </c>
      <c r="C11" s="8"/>
      <c r="D11" s="8"/>
      <c r="E11" s="8"/>
      <c r="F11" s="8"/>
      <c r="G11" s="8"/>
      <c r="H11" s="8"/>
      <c r="I11" s="8"/>
      <c r="J11" s="13">
        <v>58031</v>
      </c>
      <c r="K11" s="14"/>
      <c r="L11" s="15">
        <v>58131</v>
      </c>
      <c r="M11" s="16"/>
    </row>
    <row r="12" spans="1:13" x14ac:dyDescent="0.2">
      <c r="A12" s="8"/>
      <c r="B12" s="77" t="s">
        <v>56</v>
      </c>
      <c r="C12" s="77"/>
      <c r="D12" s="77"/>
      <c r="E12" s="77"/>
      <c r="F12" s="77"/>
      <c r="G12" s="77"/>
      <c r="H12" s="78"/>
      <c r="I12" s="17"/>
      <c r="J12" s="13">
        <v>58032</v>
      </c>
      <c r="K12" s="14"/>
      <c r="L12" s="15">
        <v>58132</v>
      </c>
      <c r="M12" s="16"/>
    </row>
    <row r="13" spans="1:13" x14ac:dyDescent="0.2">
      <c r="A13" s="8"/>
      <c r="B13" s="77" t="s">
        <v>57</v>
      </c>
      <c r="C13" s="77"/>
      <c r="D13" s="77"/>
      <c r="E13" s="77"/>
      <c r="F13" s="77"/>
      <c r="G13" s="77"/>
      <c r="H13" s="78"/>
      <c r="I13" s="17"/>
      <c r="J13" s="13">
        <v>58033</v>
      </c>
      <c r="K13" s="14"/>
      <c r="L13" s="15">
        <v>58133</v>
      </c>
      <c r="M13" s="16"/>
    </row>
    <row r="14" spans="1:13" x14ac:dyDescent="0.2">
      <c r="A14" s="8"/>
      <c r="B14" s="8"/>
      <c r="C14" s="8"/>
      <c r="D14" s="8"/>
      <c r="E14" s="8"/>
      <c r="F14" s="8"/>
      <c r="G14" s="8"/>
      <c r="H14" s="8"/>
      <c r="I14" s="17"/>
      <c r="J14" s="13"/>
      <c r="K14" s="14"/>
      <c r="L14" s="15"/>
      <c r="M14" s="16"/>
    </row>
    <row r="15" spans="1:13" x14ac:dyDescent="0.2">
      <c r="A15" s="72" t="s">
        <v>58</v>
      </c>
      <c r="B15" s="72"/>
      <c r="C15" s="72"/>
      <c r="D15" s="72"/>
      <c r="E15" s="72"/>
      <c r="F15" s="72"/>
      <c r="G15" s="72"/>
      <c r="H15" s="73"/>
      <c r="I15" s="17"/>
      <c r="J15" s="13"/>
      <c r="K15" s="14"/>
      <c r="L15" s="15"/>
      <c r="M15" s="16"/>
    </row>
    <row r="16" spans="1:13" x14ac:dyDescent="0.2">
      <c r="A16" s="8" t="s">
        <v>59</v>
      </c>
      <c r="B16" s="8"/>
      <c r="C16" s="8"/>
      <c r="D16" s="8"/>
      <c r="E16" s="8"/>
      <c r="F16" s="8"/>
      <c r="G16" s="8"/>
      <c r="H16" s="8"/>
      <c r="I16" s="8"/>
      <c r="J16" s="13">
        <v>5821</v>
      </c>
      <c r="K16" s="14"/>
      <c r="L16" s="15">
        <v>5831</v>
      </c>
      <c r="M16" s="16"/>
    </row>
    <row r="17" spans="1:13" x14ac:dyDescent="0.2">
      <c r="A17" s="8" t="s">
        <v>60</v>
      </c>
      <c r="B17" s="8"/>
      <c r="C17" s="8"/>
      <c r="D17" s="8"/>
      <c r="E17" s="8"/>
      <c r="F17" s="8"/>
      <c r="G17" s="8"/>
      <c r="H17" s="8"/>
      <c r="I17" s="8"/>
      <c r="J17" s="13">
        <v>5822</v>
      </c>
      <c r="K17" s="14"/>
      <c r="L17" s="15">
        <v>5832</v>
      </c>
      <c r="M17" s="16"/>
    </row>
    <row r="18" spans="1:13" x14ac:dyDescent="0.2">
      <c r="A18" s="8" t="s">
        <v>61</v>
      </c>
      <c r="B18" s="8"/>
      <c r="C18" s="8"/>
      <c r="D18" s="8"/>
      <c r="E18" s="8"/>
      <c r="F18" s="8"/>
      <c r="G18" s="8"/>
      <c r="H18" s="8"/>
      <c r="I18" s="8"/>
      <c r="J18" s="13">
        <v>5823</v>
      </c>
      <c r="K18" s="14"/>
      <c r="L18" s="15">
        <v>5833</v>
      </c>
      <c r="M18" s="16"/>
    </row>
    <row r="19" spans="1:13" x14ac:dyDescent="0.2">
      <c r="A19" s="8"/>
      <c r="B19" s="8"/>
      <c r="C19" s="8"/>
      <c r="D19" s="8"/>
      <c r="E19" s="8"/>
      <c r="F19" s="8"/>
      <c r="G19" s="8"/>
      <c r="H19" s="8"/>
      <c r="I19" s="8"/>
      <c r="J19" s="13"/>
      <c r="K19" s="14"/>
      <c r="L19" s="15"/>
      <c r="M19" s="16"/>
    </row>
    <row r="20" spans="1:13" x14ac:dyDescent="0.2">
      <c r="A20" s="18" t="s">
        <v>62</v>
      </c>
      <c r="B20" s="19"/>
      <c r="C20" s="19"/>
      <c r="D20" s="19"/>
      <c r="E20" s="19"/>
      <c r="F20" s="19"/>
      <c r="G20" s="19"/>
      <c r="H20" s="19"/>
      <c r="I20" s="8"/>
      <c r="J20" s="13"/>
      <c r="K20" s="14"/>
      <c r="L20" s="15"/>
      <c r="M20" s="16"/>
    </row>
    <row r="21" spans="1:13" x14ac:dyDescent="0.2">
      <c r="A21" s="8" t="s">
        <v>63</v>
      </c>
      <c r="B21" s="8"/>
      <c r="C21" s="8"/>
      <c r="D21" s="8"/>
      <c r="E21" s="8"/>
      <c r="F21" s="8"/>
      <c r="G21" s="8"/>
      <c r="H21" s="8"/>
      <c r="I21" s="8"/>
      <c r="J21" s="13">
        <v>5841</v>
      </c>
      <c r="K21" s="14"/>
      <c r="L21" s="15">
        <v>5851</v>
      </c>
      <c r="M21" s="16"/>
    </row>
    <row r="22" spans="1:13" x14ac:dyDescent="0.2">
      <c r="A22" s="8" t="s">
        <v>64</v>
      </c>
      <c r="B22" s="8"/>
      <c r="C22" s="8"/>
      <c r="D22" s="8"/>
      <c r="E22" s="8"/>
      <c r="F22" s="8"/>
      <c r="G22" s="8"/>
      <c r="H22" s="8"/>
      <c r="I22" s="8"/>
      <c r="J22" s="13">
        <v>5842</v>
      </c>
      <c r="K22" s="14"/>
      <c r="L22" s="15">
        <v>5852</v>
      </c>
      <c r="M22" s="16"/>
    </row>
    <row r="23" spans="1:13" x14ac:dyDescent="0.2">
      <c r="A23" s="8" t="s">
        <v>65</v>
      </c>
      <c r="B23" s="8"/>
      <c r="C23" s="8"/>
      <c r="D23" s="8"/>
      <c r="E23" s="8"/>
      <c r="F23" s="8"/>
      <c r="G23" s="8"/>
      <c r="H23" s="8"/>
      <c r="I23" s="8"/>
      <c r="J23" s="13">
        <v>5843</v>
      </c>
      <c r="K23" s="14"/>
      <c r="L23" s="15">
        <v>5853</v>
      </c>
      <c r="M23" s="16"/>
    </row>
    <row r="24" spans="1:13" ht="13.5" thickBot="1" x14ac:dyDescent="0.25">
      <c r="A24" s="8"/>
      <c r="B24" s="8"/>
      <c r="C24" s="8"/>
      <c r="D24" s="8"/>
      <c r="E24" s="8"/>
      <c r="F24" s="8"/>
      <c r="G24" s="8"/>
      <c r="H24" s="8"/>
      <c r="I24" s="8"/>
      <c r="J24" s="20"/>
      <c r="K24" s="21"/>
      <c r="L24" s="22"/>
      <c r="M24" s="23"/>
    </row>
  </sheetData>
  <mergeCells count="5">
    <mergeCell ref="A15:H15"/>
    <mergeCell ref="A3:K3"/>
    <mergeCell ref="A7:H7"/>
    <mergeCell ref="B12:H12"/>
    <mergeCell ref="B13:H13"/>
  </mergeCells>
  <phoneticPr fontId="2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Requête3</vt:lpstr>
      <vt:lpstr>Feuil1</vt:lpstr>
      <vt:lpstr>Code</vt:lpstr>
      <vt:lpstr>Form</vt:lpstr>
      <vt:lpstr>Sexe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Latifa</dc:creator>
  <cp:lastModifiedBy>Hub</cp:lastModifiedBy>
  <dcterms:created xsi:type="dcterms:W3CDTF">2012-03-02T11:20:21Z</dcterms:created>
  <dcterms:modified xsi:type="dcterms:W3CDTF">2012-03-05T15:47:51Z</dcterms:modified>
</cp:coreProperties>
</file>