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fred\"/>
    </mc:Choice>
  </mc:AlternateContent>
  <xr:revisionPtr revIDLastSave="0" documentId="13_ncr:1_{7CAD8311-1CEB-4AC1-8562-BC64A22994E4}" xr6:coauthVersionLast="47" xr6:coauthVersionMax="47" xr10:uidLastSave="{00000000-0000-0000-0000-000000000000}"/>
  <bookViews>
    <workbookView xWindow="5010" yWindow="1440" windowWidth="21600" windowHeight="11835" tabRatio="697" xr2:uid="{00000000-000D-0000-FFFF-FFFF00000000}"/>
  </bookViews>
  <sheets>
    <sheet name="Résultats" sheetId="14" r:id="rId1"/>
  </sheets>
  <definedNames>
    <definedName name="_xlnm.Print_Titles" localSheetId="0">Résultats!$1:$1</definedName>
    <definedName name="_xlnm.Print_Area" localSheetId="0">Résultats!$A$1:$J$16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4" l="1"/>
  <c r="E10" i="14"/>
  <c r="E11" i="14"/>
  <c r="E12" i="14"/>
  <c r="E13" i="14"/>
  <c r="E14" i="14"/>
  <c r="I10" i="14" l="1"/>
  <c r="I14" i="14"/>
  <c r="I9" i="14"/>
  <c r="I13" i="14"/>
  <c r="I12" i="14"/>
  <c r="I11" i="14"/>
  <c r="I4" i="14" l="1"/>
  <c r="I16" i="14"/>
  <c r="I2" i="14"/>
  <c r="I5" i="14"/>
  <c r="I7" i="14"/>
  <c r="I15" i="14" l="1"/>
  <c r="I6" i="14"/>
  <c r="I3" i="14"/>
  <c r="I8" i="14"/>
  <c r="E4" i="14" l="1"/>
  <c r="E3" i="14"/>
  <c r="E2" i="14"/>
  <c r="E16" i="14"/>
  <c r="E15" i="14"/>
  <c r="E8" i="14"/>
  <c r="E7" i="14"/>
  <c r="E6" i="14"/>
  <c r="E5" i="14"/>
  <c r="U9" i="14" l="1"/>
  <c r="T4" i="14" l="1"/>
  <c r="T8" i="14" s="1"/>
  <c r="U5" i="14"/>
  <c r="T9" i="14" l="1"/>
  <c r="T5" i="14"/>
  <c r="T10" i="14"/>
  <c r="T6" i="14"/>
  <c r="T7" i="14"/>
</calcChain>
</file>

<file path=xl/sharedStrings.xml><?xml version="1.0" encoding="utf-8"?>
<sst xmlns="http://schemas.openxmlformats.org/spreadsheetml/2006/main" count="60" uniqueCount="50">
  <si>
    <t>Classe</t>
  </si>
  <si>
    <t>Elève</t>
  </si>
  <si>
    <t>Résultat</t>
  </si>
  <si>
    <t>/ 20</t>
  </si>
  <si>
    <t>MOYENNE / 300</t>
  </si>
  <si>
    <t>Noté sur</t>
  </si>
  <si>
    <t>Epreuves sur table /300</t>
  </si>
  <si>
    <t>EPREUVES ECRITES</t>
  </si>
  <si>
    <t>N° candidat</t>
  </si>
  <si>
    <t>Salle</t>
  </si>
  <si>
    <t>Epreuves sur table /700</t>
  </si>
  <si>
    <t>ERR</t>
  </si>
  <si>
    <t>ADMIS[E]</t>
  </si>
  <si>
    <t>REFUSE[E]</t>
  </si>
  <si>
    <t>NOM</t>
  </si>
  <si>
    <t>PRENOM</t>
  </si>
  <si>
    <t>AB</t>
  </si>
  <si>
    <t>B</t>
  </si>
  <si>
    <t>TB</t>
  </si>
  <si>
    <t>F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</si>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</sst>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8"/>
      <color rgb="FF002060"/>
      <name val="Arial"/>
      <family val="2"/>
    </font>
    <font>
      <b/>
      <sz val="10"/>
      <color rgb="FF002060"/>
      <name val="Arial"/>
      <family val="2"/>
    </font>
    <font>
      <sz val="11"/>
      <color rgb="FF00206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C4642"/>
        <bgColor indexed="64"/>
      </patternFill>
    </fill>
    <fill>
      <patternFill patternType="solid">
        <fgColor theme="6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9" fontId="1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6" fontId="6" fillId="0" borderId="0" xfId="1" quotePrefix="1" applyNumberFormat="1" applyFont="1" applyAlignment="1">
      <alignment horizontal="center" vertical="center"/>
    </xf>
    <xf numFmtId="0" fontId="6" fillId="0" borderId="0" xfId="1" quotePrefix="1" applyFont="1" applyAlignment="1">
      <alignment horizontal="center" vertical="center"/>
    </xf>
    <xf numFmtId="0" fontId="6" fillId="0" borderId="0" xfId="1" quotePrefix="1" applyFont="1" applyAlignment="1">
      <alignment horizontal="center"/>
    </xf>
    <xf numFmtId="0" fontId="6" fillId="0" borderId="0" xfId="1" applyFont="1" applyAlignment="1">
      <alignment horizontal="center"/>
    </xf>
    <xf numFmtId="0" fontId="0" fillId="0" borderId="0" xfId="1" applyFont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0" fillId="0" borderId="0" xfId="0" quotePrefix="1" applyNumberFormat="1" applyAlignment="1">
      <alignment horizontal="center" vertical="center"/>
    </xf>
    <xf numFmtId="9" fontId="0" fillId="3" borderId="3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2" borderId="3" xfId="2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1" fillId="0" borderId="0" xfId="0" applyFont="1"/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26">
    <dxf>
      <font>
        <color theme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solid">
          <bgColor rgb="FF33CC33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33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6969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/>
        </patternFill>
      </fill>
    </dxf>
    <dxf>
      <fill>
        <patternFill>
          <bgColor theme="6" tint="-0.24994659260841701"/>
        </patternFill>
      </fill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3300"/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00000000}" name="TB_SYNTHESE" displayName="TB_SYNTHESE" ref="A1:J16" totalsRowShown="0" headerRowDxfId="25" dataDxfId="24">
  <autoFilter ref="A1:J16" xr:uid="{00000000-0009-0000-0100-000023000000}"/>
  <sortState xmlns:xlrd2="http://schemas.microsoft.com/office/spreadsheetml/2017/richdata2" ref="A2:J16">
    <sortCondition ref="F1:F16"/>
  </sortState>
  <tableColumns count="10">
    <tableColumn id="1" xr3:uid="{00000000-0010-0000-0000-000001000000}" name="N° candidat" dataDxfId="23"/>
    <tableColumn id="5" xr3:uid="{00000000-0010-0000-0000-000005000000}" name="Salle" dataDxfId="22"/>
    <tableColumn id="4" xr3:uid="{00000000-0010-0000-0000-000004000000}" name="NOM" dataDxfId="21"/>
    <tableColumn id="3" xr3:uid="{00000000-0010-0000-0000-000003000000}" name="PRENOM" dataDxfId="20"/>
    <tableColumn id="38" xr3:uid="{00000000-0010-0000-0000-000026000000}" name="Elève" dataDxfId="19">
      <calculatedColumnFormula>C2&amp;" "&amp;D2</calculatedColumnFormula>
    </tableColumn>
    <tableColumn id="2" xr3:uid="{00000000-0010-0000-0000-000002000000}" name="Classe" dataDxfId="18"/>
    <tableColumn id="39" xr3:uid="{00000000-0010-0000-0000-000027000000}" name="Noté sur" dataDxfId="17"/>
    <tableColumn id="25" xr3:uid="{00000000-0010-0000-0000-000019000000}" name="Epreuves sur table /700" dataDxfId="16"/>
    <tableColumn id="26" xr3:uid="{00000000-0010-0000-0000-00001A000000}" name="Résultat" dataDxfId="15">
      <calculatedColumnFormula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calculatedColumnFormula>
    </tableColumn>
    <tableColumn id="27" xr3:uid="{00000000-0010-0000-0000-00001B000000}" name="Epreuves sur table /300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U16"/>
  <sheetViews>
    <sheetView tabSelected="1" zoomScale="97" zoomScaleNormal="90" workbookViewId="0"/>
  </sheetViews>
  <sheetFormatPr baseColWidth="10" defaultRowHeight="12.75" outlineLevelCol="1" x14ac:dyDescent="0.2"/>
  <cols>
    <col min="1" max="1" width="16.28515625" style="1" customWidth="1" outlineLevel="1"/>
    <col min="2" max="2" width="16.28515625" style="2" customWidth="1" outlineLevel="1"/>
    <col min="3" max="4" width="16.42578125" style="1" customWidth="1" outlineLevel="1"/>
    <col min="5" max="5" width="37" style="2" bestFit="1" customWidth="1"/>
    <col min="6" max="6" width="21.28515625" style="23" bestFit="1" customWidth="1"/>
    <col min="8" max="8" width="28.140625" style="2" bestFit="1" customWidth="1"/>
    <col min="9" max="9" width="27.7109375" style="2" bestFit="1" customWidth="1"/>
    <col min="10" max="10" width="29.7109375" style="2" bestFit="1" customWidth="1"/>
  </cols>
  <sheetData>
    <row r="1" spans="1:21" ht="16.5" customHeight="1" thickBot="1" x14ac:dyDescent="0.25">
      <c r="A1" s="10" t="s">
        <v>8</v>
      </c>
      <c r="B1" s="27" t="s">
        <v>9</v>
      </c>
      <c r="C1" s="10" t="s">
        <v>14</v>
      </c>
      <c r="D1" s="10" t="s">
        <v>15</v>
      </c>
      <c r="E1" s="10" t="s">
        <v>1</v>
      </c>
      <c r="F1" s="25" t="s">
        <v>0</v>
      </c>
      <c r="G1" s="10" t="s">
        <v>5</v>
      </c>
      <c r="H1" s="11" t="s">
        <v>10</v>
      </c>
      <c r="I1" s="11" t="s">
        <v>2</v>
      </c>
      <c r="J1" s="18" t="s">
        <v>6</v>
      </c>
      <c r="L1" s="10" t="s">
        <v>8</v>
      </c>
      <c r="M1" s="40" t="s">
        <v>9</v>
      </c>
      <c r="N1" s="10" t="s">
        <v>14</v>
      </c>
      <c r="O1" s="10" t="s">
        <v>15</v>
      </c>
      <c r="P1" s="10" t="s">
        <v>1</v>
      </c>
      <c r="Q1" s="25" t="s">
        <v>0</v>
      </c>
      <c r="R1" s="10" t="s">
        <v>5</v>
      </c>
      <c r="S1" s="11" t="s">
        <v>10</v>
      </c>
      <c r="T1" s="11" t="s">
        <v>2</v>
      </c>
      <c r="U1" s="18" t="s">
        <v>6</v>
      </c>
    </row>
    <row r="2" spans="1:21" ht="16.5" customHeight="1" thickTop="1" x14ac:dyDescent="0.2">
      <c r="A2" s="20">
        <v>101143</v>
      </c>
      <c r="B2" s="28">
        <v>109</v>
      </c>
      <c r="C2" s="36" t="s">
        <v>20</v>
      </c>
      <c r="D2" s="36" t="s">
        <v>21</v>
      </c>
      <c r="E2" s="22" t="str">
        <f t="shared" ref="E2:E14" si="0">C2&amp;" "&amp;D2</f>
        <v>Nom1 Prenom1</v>
      </c>
      <c r="F2" s="26">
        <v>301</v>
      </c>
      <c r="G2" s="3">
        <v>300</v>
      </c>
      <c r="H2" s="19"/>
      <c r="I2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2" s="39">
        <v>103</v>
      </c>
      <c r="L2" s="1"/>
      <c r="M2" s="12"/>
      <c r="N2" s="12"/>
      <c r="O2" s="1"/>
      <c r="P2" s="2"/>
      <c r="Q2" s="23"/>
      <c r="R2" s="2"/>
      <c r="S2" s="2"/>
      <c r="T2" s="2"/>
      <c r="U2" s="2"/>
    </row>
    <row r="3" spans="1:21" ht="16.5" customHeight="1" x14ac:dyDescent="0.2">
      <c r="A3" s="20">
        <v>101146</v>
      </c>
      <c r="B3" s="28">
        <v>108</v>
      </c>
      <c r="C3" s="36" t="s">
        <v>22</v>
      </c>
      <c r="D3" s="36" t="s">
        <v>23</v>
      </c>
      <c r="E3" s="22" t="str">
        <f t="shared" si="0"/>
        <v>Nom2 Prenom2</v>
      </c>
      <c r="F3" s="26">
        <v>301</v>
      </c>
      <c r="G3" s="3">
        <v>300</v>
      </c>
      <c r="H3" s="19"/>
      <c r="I3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3" s="39">
        <v>48</v>
      </c>
      <c r="L3" s="1"/>
      <c r="M3" s="13"/>
      <c r="N3" s="12"/>
      <c r="O3" s="1"/>
      <c r="P3" s="6"/>
      <c r="Q3" s="23"/>
      <c r="R3" s="2"/>
      <c r="S3" s="2"/>
      <c r="T3" s="2"/>
      <c r="U3" s="2"/>
    </row>
    <row r="4" spans="1:21" ht="16.5" customHeight="1" thickBot="1" x14ac:dyDescent="0.25">
      <c r="A4" s="20">
        <v>101147</v>
      </c>
      <c r="B4" s="28">
        <v>104</v>
      </c>
      <c r="C4" s="36" t="s">
        <v>24</v>
      </c>
      <c r="D4" s="36" t="s">
        <v>25</v>
      </c>
      <c r="E4" s="22" t="str">
        <f t="shared" si="0"/>
        <v>Nom3 Prenom3</v>
      </c>
      <c r="F4" s="26">
        <v>301</v>
      </c>
      <c r="G4" s="3">
        <v>300</v>
      </c>
      <c r="H4" s="19"/>
      <c r="I4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ADMIS[E]</v>
      </c>
      <c r="J4" s="39">
        <v>161</v>
      </c>
      <c r="L4" s="1"/>
      <c r="M4" s="14"/>
      <c r="N4" s="12"/>
      <c r="O4" s="1"/>
      <c r="P4" s="3"/>
      <c r="Q4" s="24"/>
      <c r="R4" s="3"/>
      <c r="S4" s="41" t="s">
        <v>11</v>
      </c>
      <c r="T4" s="31">
        <f>COUNTIF(TB_SYNTHESE[Résultat],S4)</f>
        <v>0</v>
      </c>
      <c r="U4" s="9" t="s">
        <v>7</v>
      </c>
    </row>
    <row r="5" spans="1:21" ht="16.5" customHeight="1" thickBot="1" x14ac:dyDescent="0.25">
      <c r="A5" s="20">
        <v>101008</v>
      </c>
      <c r="B5" s="28">
        <v>111</v>
      </c>
      <c r="C5" s="36" t="s">
        <v>26</v>
      </c>
      <c r="D5" s="36" t="s">
        <v>27</v>
      </c>
      <c r="E5" s="22" t="str">
        <f t="shared" si="0"/>
        <v>Nom4 Prenom4</v>
      </c>
      <c r="F5" s="26">
        <v>301</v>
      </c>
      <c r="G5" s="3">
        <v>300</v>
      </c>
      <c r="H5" s="19"/>
      <c r="I5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ADMIS[E]</v>
      </c>
      <c r="J5" s="39">
        <v>160</v>
      </c>
      <c r="L5" s="1"/>
      <c r="M5" s="14"/>
      <c r="N5" s="12"/>
      <c r="O5" s="1"/>
      <c r="P5" s="1"/>
      <c r="Q5" s="34"/>
      <c r="R5" s="2"/>
      <c r="S5" s="41" t="s">
        <v>13</v>
      </c>
      <c r="T5" s="30">
        <f>COUNTIF(TB_SYNTHESE[Résultat],S5)/(COUNTA(TB_SYNTHESE[Résultat])-T$4)</f>
        <v>0.46666666666666667</v>
      </c>
      <c r="U5" s="7">
        <f>U9*20/300</f>
        <v>9.7333333333333325</v>
      </c>
    </row>
    <row r="6" spans="1:21" ht="16.5" customHeight="1" thickBot="1" x14ac:dyDescent="0.25">
      <c r="A6" s="20">
        <v>101009</v>
      </c>
      <c r="B6" s="28">
        <v>108</v>
      </c>
      <c r="C6" s="36" t="s">
        <v>28</v>
      </c>
      <c r="D6" s="36" t="s">
        <v>29</v>
      </c>
      <c r="E6" s="22" t="str">
        <f t="shared" si="0"/>
        <v>Nom5 Prenom5</v>
      </c>
      <c r="F6" s="26">
        <v>301</v>
      </c>
      <c r="G6" s="3">
        <v>300</v>
      </c>
      <c r="H6" s="19"/>
      <c r="I6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6" s="39">
        <v>138</v>
      </c>
      <c r="L6" s="1"/>
      <c r="M6" s="14"/>
      <c r="N6" s="12"/>
      <c r="O6" s="1"/>
      <c r="P6" s="1"/>
      <c r="Q6" s="35"/>
      <c r="R6" s="2"/>
      <c r="S6" s="29" t="s">
        <v>12</v>
      </c>
      <c r="T6" s="32">
        <f>COUNTIF(TB_SYNTHESE[Résultat],S6)/(COUNTA(TB_SYNTHESE[Résultat])-T$4)</f>
        <v>0.26666666666666666</v>
      </c>
      <c r="U6" s="8" t="s">
        <v>3</v>
      </c>
    </row>
    <row r="7" spans="1:21" ht="16.5" customHeight="1" thickBot="1" x14ac:dyDescent="0.3">
      <c r="A7" s="20">
        <v>101014</v>
      </c>
      <c r="B7" s="28">
        <v>111</v>
      </c>
      <c r="C7" s="36" t="s">
        <v>30</v>
      </c>
      <c r="D7" s="36" t="s">
        <v>31</v>
      </c>
      <c r="E7" s="22" t="str">
        <f t="shared" si="0"/>
        <v>Nom6 Prenom6</v>
      </c>
      <c r="F7" s="26">
        <v>301</v>
      </c>
      <c r="G7" s="3">
        <v>300</v>
      </c>
      <c r="H7" s="19"/>
      <c r="I7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B</v>
      </c>
      <c r="J7" s="39">
        <v>230</v>
      </c>
      <c r="L7" s="1"/>
      <c r="M7" s="15"/>
      <c r="N7" s="16"/>
      <c r="O7" s="1"/>
      <c r="P7" s="1"/>
      <c r="Q7" s="2"/>
      <c r="R7" s="2"/>
      <c r="S7" s="41" t="s">
        <v>16</v>
      </c>
      <c r="T7" s="32">
        <f>COUNTIF(TB_SYNTHESE[Résultat],S7)/(COUNTA(TB_SYNTHESE[Résultat])-T$4)</f>
        <v>6.6666666666666666E-2</v>
      </c>
      <c r="U7" s="4"/>
    </row>
    <row r="8" spans="1:21" ht="16.5" customHeight="1" thickBot="1" x14ac:dyDescent="0.3">
      <c r="A8" s="20">
        <v>101017</v>
      </c>
      <c r="B8" s="28">
        <v>108</v>
      </c>
      <c r="C8" s="36" t="s">
        <v>32</v>
      </c>
      <c r="D8" s="36" t="s">
        <v>33</v>
      </c>
      <c r="E8" s="22" t="str">
        <f t="shared" si="0"/>
        <v>Nom7 Prenom7</v>
      </c>
      <c r="F8" s="26">
        <v>301</v>
      </c>
      <c r="G8" s="3">
        <v>300</v>
      </c>
      <c r="H8" s="19"/>
      <c r="I8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AB</v>
      </c>
      <c r="J8" s="39">
        <v>193</v>
      </c>
      <c r="L8" s="1"/>
      <c r="M8" s="15"/>
      <c r="N8" s="16"/>
      <c r="O8" s="1"/>
      <c r="P8" s="1"/>
      <c r="Q8" s="2"/>
      <c r="R8" s="2"/>
      <c r="S8" s="41" t="s">
        <v>17</v>
      </c>
      <c r="T8" s="32">
        <f>COUNTIF(TB_SYNTHESE[Résultat],S8)/(COUNTA(TB_SYNTHESE[Résultat])-T$4)</f>
        <v>0.13333333333333333</v>
      </c>
      <c r="U8" s="5" t="s">
        <v>4</v>
      </c>
    </row>
    <row r="9" spans="1:21" ht="16.5" customHeight="1" thickBot="1" x14ac:dyDescent="0.3">
      <c r="A9" s="20">
        <v>101021</v>
      </c>
      <c r="B9" s="28">
        <v>102</v>
      </c>
      <c r="C9" s="36" t="s">
        <v>34</v>
      </c>
      <c r="D9" s="36" t="s">
        <v>35</v>
      </c>
      <c r="E9" s="22" t="str">
        <f t="shared" si="0"/>
        <v>Nom8 Prenom8</v>
      </c>
      <c r="F9" s="26">
        <v>301</v>
      </c>
      <c r="G9" s="3">
        <v>300</v>
      </c>
      <c r="H9" s="19"/>
      <c r="I9" s="37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9" s="39">
        <v>42</v>
      </c>
      <c r="L9" s="1"/>
      <c r="M9" s="15"/>
      <c r="N9" s="16"/>
      <c r="O9" s="1"/>
      <c r="P9" s="1"/>
      <c r="Q9" s="2"/>
      <c r="R9" s="2"/>
      <c r="S9" s="41" t="s">
        <v>18</v>
      </c>
      <c r="T9" s="32">
        <f>COUNTIF(TB_SYNTHESE[Résultat],S9)/(COUNTA(TB_SYNTHESE[Résultat])-T$4)</f>
        <v>6.6666666666666666E-2</v>
      </c>
      <c r="U9" s="33">
        <f>ROUNDUP(AVERAGE(TB_SYNTHESE[Epreuves sur table /300]),0)</f>
        <v>146</v>
      </c>
    </row>
    <row r="10" spans="1:21" ht="16.5" customHeight="1" thickBot="1" x14ac:dyDescent="0.3">
      <c r="A10" s="20">
        <v>101030</v>
      </c>
      <c r="B10" s="28">
        <v>101</v>
      </c>
      <c r="C10" s="36" t="s">
        <v>36</v>
      </c>
      <c r="D10" s="36" t="s">
        <v>37</v>
      </c>
      <c r="E10" s="22" t="str">
        <f t="shared" si="0"/>
        <v>Nom9 Prenom9</v>
      </c>
      <c r="F10" s="26">
        <v>301</v>
      </c>
      <c r="G10" s="3">
        <v>300</v>
      </c>
      <c r="H10" s="19"/>
      <c r="I10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ADMIS[E]</v>
      </c>
      <c r="J10" s="39">
        <v>171</v>
      </c>
      <c r="L10" s="1"/>
      <c r="M10" s="15"/>
      <c r="N10" s="16"/>
      <c r="O10" s="1"/>
      <c r="P10" s="2"/>
      <c r="Q10" s="2"/>
      <c r="R10" s="2"/>
      <c r="S10" s="41" t="s">
        <v>19</v>
      </c>
      <c r="T10" s="32">
        <f>COUNTIF(TB_SYNTHESE[Résultat],S10)/(COUNTA(TB_SYNTHESE[Résultat])-T$4)</f>
        <v>0</v>
      </c>
      <c r="U10" s="2"/>
    </row>
    <row r="11" spans="1:21" ht="16.5" customHeight="1" x14ac:dyDescent="0.25">
      <c r="A11" s="20">
        <v>101036</v>
      </c>
      <c r="B11" s="28">
        <v>109</v>
      </c>
      <c r="C11" s="36" t="s">
        <v>38</v>
      </c>
      <c r="D11" s="36" t="s">
        <v>39</v>
      </c>
      <c r="E11" s="22" t="str">
        <f t="shared" si="0"/>
        <v>Nom10 Prenom10</v>
      </c>
      <c r="F11" s="26">
        <v>301</v>
      </c>
      <c r="G11" s="3">
        <v>300</v>
      </c>
      <c r="H11" s="19"/>
      <c r="I11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B</v>
      </c>
      <c r="J11" s="39">
        <v>221</v>
      </c>
      <c r="L11" s="1"/>
      <c r="M11" s="15"/>
      <c r="N11" s="17"/>
      <c r="O11" s="1"/>
      <c r="P11" s="2"/>
      <c r="Q11" s="23"/>
      <c r="R11" s="2"/>
      <c r="S11" s="2"/>
      <c r="T11" s="2"/>
      <c r="U11" s="2"/>
    </row>
    <row r="12" spans="1:21" ht="16.5" customHeight="1" x14ac:dyDescent="0.25">
      <c r="A12" s="20">
        <v>101048</v>
      </c>
      <c r="B12" s="28">
        <v>111</v>
      </c>
      <c r="C12" s="36" t="s">
        <v>40</v>
      </c>
      <c r="D12" s="36" t="s">
        <v>41</v>
      </c>
      <c r="E12" s="22" t="str">
        <f t="shared" si="0"/>
        <v>Nom11 Prenom11</v>
      </c>
      <c r="F12" s="26">
        <v>301</v>
      </c>
      <c r="G12" s="3">
        <v>300</v>
      </c>
      <c r="H12" s="19"/>
      <c r="I12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12" s="39">
        <v>117</v>
      </c>
      <c r="L12" s="1"/>
      <c r="M12" s="15"/>
      <c r="N12" s="17"/>
      <c r="O12" s="1"/>
      <c r="P12" s="2"/>
      <c r="Q12" s="23"/>
      <c r="R12" s="2"/>
      <c r="S12" s="2"/>
      <c r="T12" s="2"/>
      <c r="U12" s="2"/>
    </row>
    <row r="13" spans="1:21" ht="16.5" customHeight="1" x14ac:dyDescent="0.25">
      <c r="A13" s="20">
        <v>101050</v>
      </c>
      <c r="B13" s="28">
        <v>104</v>
      </c>
      <c r="C13" s="36" t="s">
        <v>42</v>
      </c>
      <c r="D13" s="36" t="s">
        <v>43</v>
      </c>
      <c r="E13" s="22" t="str">
        <f t="shared" si="0"/>
        <v>Nom12 Prenom12</v>
      </c>
      <c r="F13" s="26">
        <v>301</v>
      </c>
      <c r="G13" s="3">
        <v>300</v>
      </c>
      <c r="H13" s="19"/>
      <c r="I13" s="37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ADMIS[E]</v>
      </c>
      <c r="J13" s="39">
        <v>157</v>
      </c>
      <c r="L13" s="1"/>
      <c r="M13" s="15"/>
      <c r="N13" s="17"/>
      <c r="O13" s="1"/>
      <c r="P13" s="2"/>
      <c r="Q13" s="23"/>
      <c r="R13" s="2"/>
      <c r="S13" s="2"/>
      <c r="T13" s="2"/>
      <c r="U13" s="2"/>
    </row>
    <row r="14" spans="1:21" ht="16.5" customHeight="1" x14ac:dyDescent="0.2">
      <c r="A14" s="20">
        <v>101052</v>
      </c>
      <c r="B14" s="28">
        <v>108</v>
      </c>
      <c r="C14" s="36" t="s">
        <v>44</v>
      </c>
      <c r="D14" s="36" t="s">
        <v>45</v>
      </c>
      <c r="E14" s="22" t="str">
        <f t="shared" si="0"/>
        <v>Nom13 Prenom13</v>
      </c>
      <c r="F14" s="26">
        <v>301</v>
      </c>
      <c r="G14" s="3">
        <v>300</v>
      </c>
      <c r="H14" s="19"/>
      <c r="I14" s="37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14" s="39">
        <v>67</v>
      </c>
    </row>
    <row r="15" spans="1:21" ht="16.5" customHeight="1" x14ac:dyDescent="0.2">
      <c r="A15" s="20">
        <v>101128</v>
      </c>
      <c r="B15" s="28">
        <v>110</v>
      </c>
      <c r="C15" s="36" t="s">
        <v>46</v>
      </c>
      <c r="D15" s="36" t="s">
        <v>47</v>
      </c>
      <c r="E15" s="21" t="str">
        <f t="shared" ref="E15:E16" si="1">C15&amp;" "&amp;D15</f>
        <v>Nom14 Prenom14</v>
      </c>
      <c r="F15" s="26">
        <v>302</v>
      </c>
      <c r="G15" s="3">
        <v>300</v>
      </c>
      <c r="H15" s="19"/>
      <c r="I15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TB</v>
      </c>
      <c r="J15" s="39">
        <v>242</v>
      </c>
    </row>
    <row r="16" spans="1:21" ht="16.5" customHeight="1" x14ac:dyDescent="0.2">
      <c r="A16" s="20">
        <v>101129</v>
      </c>
      <c r="B16" s="28">
        <v>104</v>
      </c>
      <c r="C16" s="36" t="s">
        <v>48</v>
      </c>
      <c r="D16" s="36" t="s">
        <v>49</v>
      </c>
      <c r="E16" s="21" t="str">
        <f t="shared" si="1"/>
        <v>Nom15 Prenom15</v>
      </c>
      <c r="F16" s="26">
        <v>302</v>
      </c>
      <c r="G16" s="3">
        <v>300</v>
      </c>
      <c r="H16" s="19"/>
      <c r="I16" s="38" t="str">
        <f>IF(TB_SYNTHESE[[#This Row],[Epreuves sur table /300]]&lt;150,S$5,IF(TB_SYNTHESE[[#This Row],[Epreuves sur table /300]]&lt;180,S$6,IF(TB_SYNTHESE[[#This Row],[Epreuves sur table /300]]&lt;210,S$7,IF(TB_SYNTHESE[[#This Row],[Epreuves sur table /300]]&lt;240,S$8,IF(TB_SYNTHESE[[#This Row],[Epreuves sur table /300]]&lt;270,S$9,IF(TB_SYNTHESE[[#This Row],[Epreuves sur table /300]]&gt;=270,S$4,S$10))))))</f>
        <v>REFUSE[E]</v>
      </c>
      <c r="J16" s="39">
        <v>132</v>
      </c>
    </row>
  </sheetData>
  <conditionalFormatting sqref="I2:I16">
    <cfRule type="cellIs" dxfId="13" priority="21" stopIfTrue="1" operator="equal">
      <formula>"Admis(e) Mention Très Bien"</formula>
    </cfRule>
    <cfRule type="cellIs" dxfId="12" priority="22" stopIfTrue="1" operator="equal">
      <formula>"Admis(e) mention Bien"</formula>
    </cfRule>
    <cfRule type="cellIs" dxfId="11" priority="23" stopIfTrue="1" operator="equal">
      <formula>"Admis(e) mention Assez Bien"</formula>
    </cfRule>
    <cfRule type="cellIs" dxfId="10" priority="24" stopIfTrue="1" operator="equal">
      <formula>"Admis(e)"</formula>
    </cfRule>
    <cfRule type="cellIs" dxfId="9" priority="25" stopIfTrue="1" operator="equal">
      <formula>"Refusé(e)"</formula>
    </cfRule>
    <cfRule type="cellIs" dxfId="8" priority="26" stopIfTrue="1" operator="equal">
      <formula>"Absent(e)"</formula>
    </cfRule>
  </conditionalFormatting>
  <conditionalFormatting sqref="J1:J16">
    <cfRule type="cellIs" dxfId="7" priority="8" operator="lessThan">
      <formula>150</formula>
    </cfRule>
  </conditionalFormatting>
  <conditionalFormatting sqref="J2:J16">
    <cfRule type="containsBlanks" dxfId="6" priority="2" stopIfTrue="1">
      <formula>LEN(TRIM(J2))=0</formula>
    </cfRule>
    <cfRule type="cellIs" dxfId="5" priority="4" operator="greaterThanOrEqual">
      <formula>240</formula>
    </cfRule>
    <cfRule type="cellIs" dxfId="4" priority="5" operator="between">
      <formula>210</formula>
      <formula>240</formula>
    </cfRule>
    <cfRule type="cellIs" dxfId="3" priority="6" operator="between">
      <formula>180</formula>
      <formula>210</formula>
    </cfRule>
    <cfRule type="cellIs" dxfId="2" priority="7" operator="greaterThanOrEqual">
      <formula>150</formula>
    </cfRule>
    <cfRule type="containsBlanks" dxfId="1" priority="27" stopIfTrue="1">
      <formula>LEN(TRIM(J2))=0</formula>
    </cfRule>
  </conditionalFormatting>
  <conditionalFormatting sqref="U1">
    <cfRule type="cellIs" dxfId="0" priority="1" operator="lessThan">
      <formula>150</formula>
    </cfRule>
  </conditionalFormatting>
  <pageMargins left="0.11811023622047245" right="0.11811023622047245" top="0.15748031496062992" bottom="0.15748031496062992" header="0.31496062992125984" footer="0.31496062992125984"/>
  <pageSetup paperSize="8" scale="44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Résultats</vt:lpstr>
      <vt:lpstr>Résultats!Impression_des_titres</vt:lpstr>
      <vt:lpstr>Résultats!Zone_d_impression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princadj</dc:creator>
  <cp:lastModifiedBy>Hub</cp:lastModifiedBy>
  <cp:lastPrinted>2023-02-16T16:14:24Z</cp:lastPrinted>
  <dcterms:created xsi:type="dcterms:W3CDTF">2019-11-20T15:46:01Z</dcterms:created>
  <dcterms:modified xsi:type="dcterms:W3CDTF">2023-03-06T10:39:35Z</dcterms:modified>
</cp:coreProperties>
</file>