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4A9196D1-32C2-485C-9836-AB70CC058CBF}" xr6:coauthVersionLast="47" xr6:coauthVersionMax="47" xr10:uidLastSave="{00000000-0000-0000-0000-000000000000}"/>
  <bookViews>
    <workbookView xWindow="-120" yWindow="-120" windowWidth="29040" windowHeight="16440" xr2:uid="{7A7CE498-97A2-4C84-88DA-CE97CAEB5785}"/>
  </bookViews>
  <sheets>
    <sheet name="Feuil1" sheetId="1" r:id="rId1"/>
  </sheets>
  <definedNames>
    <definedName name="Année" localSheetId="0">Feuil1!$S$1</definedName>
    <definedName name="feries">Feuil1!$T$1:$T$12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D4" i="1"/>
  <c r="E4" i="1"/>
  <c r="F4" i="1"/>
  <c r="G4" i="1"/>
  <c r="H4" i="1"/>
  <c r="I4" i="1"/>
  <c r="J4" i="1"/>
  <c r="K4" i="1"/>
  <c r="L4" i="1"/>
  <c r="M4" i="1"/>
  <c r="N4" i="1"/>
  <c r="S1" i="1"/>
  <c r="T12" i="1" s="1"/>
  <c r="T2" i="1" l="1"/>
  <c r="T3" i="1" s="1"/>
  <c r="T4" i="1"/>
  <c r="T7" i="1" s="1"/>
  <c r="T5" i="1"/>
  <c r="T9" i="1"/>
  <c r="T10" i="1"/>
  <c r="T11" i="1"/>
  <c r="T8" i="1"/>
  <c r="T1" i="1"/>
  <c r="T6" i="1" l="1"/>
</calcChain>
</file>

<file path=xl/sharedStrings.xml><?xml version="1.0" encoding="utf-8"?>
<sst xmlns="http://schemas.openxmlformats.org/spreadsheetml/2006/main" count="5" uniqueCount="5">
  <si>
    <t xml:space="preserve">Calcul du nombre de jour ouvrés par mois selon une période </t>
  </si>
  <si>
    <t xml:space="preserve">Période </t>
  </si>
  <si>
    <t xml:space="preserve">Début </t>
  </si>
  <si>
    <t xml:space="preserve">Fin </t>
  </si>
  <si>
    <t xml:space="preserve">Nombre de jours ouvrés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</si>
</sst>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6" formatCode="0;0;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17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65" fontId="2" fillId="3" borderId="1" xfId="1" applyNumberFormat="1" applyFont="1" applyFill="1" applyBorder="1"/>
    <xf numFmtId="166" fontId="0" fillId="0" borderId="0" xfId="0" applyNumberFormat="1" applyAlignment="1">
      <alignment vertical="center"/>
    </xf>
  </cellXfs>
  <cellStyles count="2">
    <cellStyle name="Normal" xfId="0" builtinId="0"/>
    <cellStyle name="Normal_calendrier_auto" xfId="1" xr:uid="{0E7BBB45-584E-45BF-B281-B4D22A63B1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9052B-25B8-40CE-BC14-1BCC6F90E1F7}">
  <dimension ref="A1:T12"/>
  <sheetViews>
    <sheetView tabSelected="1" workbookViewId="0">
      <selection activeCell="C4" sqref="C4"/>
    </sheetView>
  </sheetViews>
  <sheetFormatPr baseColWidth="10" defaultColWidth="11.5703125" defaultRowHeight="15" x14ac:dyDescent="0.25"/>
  <cols>
    <col min="1" max="18" width="11.5703125" style="1"/>
    <col min="19" max="19" width="11.42578125"/>
    <col min="20" max="20" width="25.140625" bestFit="1" customWidth="1"/>
    <col min="21" max="16384" width="11.5703125" style="1"/>
  </cols>
  <sheetData>
    <row r="1" spans="1:20" ht="31.9" customHeight="1" x14ac:dyDescent="0.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S1" s="6">
        <f>YEAR(C3)</f>
        <v>2023</v>
      </c>
      <c r="T1" s="7">
        <f>DATE(Année,1,1)</f>
        <v>44927</v>
      </c>
    </row>
    <row r="2" spans="1:20" x14ac:dyDescent="0.25">
      <c r="A2" s="4" t="s">
        <v>1</v>
      </c>
      <c r="B2" s="4"/>
      <c r="C2" s="4" t="s">
        <v>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T2" s="7">
        <f>ROUND(DATE(Année,4,MOD(234-11*MOD(Année,19),30))/7,0)*7-6</f>
        <v>45025</v>
      </c>
    </row>
    <row r="3" spans="1:20" x14ac:dyDescent="0.25">
      <c r="A3" s="1" t="s">
        <v>2</v>
      </c>
      <c r="B3" s="1" t="s">
        <v>3</v>
      </c>
      <c r="C3" s="2">
        <v>44927</v>
      </c>
      <c r="D3" s="2">
        <v>44958</v>
      </c>
      <c r="E3" s="2">
        <v>44986</v>
      </c>
      <c r="F3" s="2">
        <v>45017</v>
      </c>
      <c r="G3" s="2">
        <v>45047</v>
      </c>
      <c r="H3" s="2">
        <v>45078</v>
      </c>
      <c r="I3" s="2">
        <v>45108</v>
      </c>
      <c r="J3" s="2">
        <v>45139</v>
      </c>
      <c r="K3" s="2">
        <v>45170</v>
      </c>
      <c r="L3" s="2">
        <v>45200</v>
      </c>
      <c r="M3" s="2">
        <v>45231</v>
      </c>
      <c r="N3" s="2">
        <v>45261</v>
      </c>
      <c r="T3" s="7">
        <f>T2+1</f>
        <v>45026</v>
      </c>
    </row>
    <row r="4" spans="1:20" x14ac:dyDescent="0.25">
      <c r="A4" s="3">
        <v>44905</v>
      </c>
      <c r="B4" s="3">
        <v>45036</v>
      </c>
      <c r="C4" s="8">
        <f>MAX(NETWORKDAYS.INTL(MAX(C$3,$A4),MIN(EOMONTH(C$3,0),$B4),1,feries),0)</f>
        <v>22</v>
      </c>
      <c r="D4" s="8">
        <f>MAX(NETWORKDAYS.INTL(MAX(D$3,$A4),MIN(EOMONTH(D$3,0),$B4),1,feries),0)</f>
        <v>20</v>
      </c>
      <c r="E4" s="8">
        <f>MAX(NETWORKDAYS.INTL(MAX(E$3,$A4),MIN(EOMONTH(E$3,0),$B4),1,feries),0)</f>
        <v>23</v>
      </c>
      <c r="F4" s="8">
        <f>MAX(NETWORKDAYS.INTL(MAX(F$3,$A4),MIN(EOMONTH(F$3,0),$B4),1,feries),0)</f>
        <v>13</v>
      </c>
      <c r="G4" s="8">
        <f>MAX(NETWORKDAYS.INTL(MAX(G$3,$A4),MIN(EOMONTH(G$3,0),$B4),1,feries),0)</f>
        <v>0</v>
      </c>
      <c r="H4" s="8">
        <f>MAX(NETWORKDAYS.INTL(MAX(H$3,$A4),MIN(EOMONTH(H$3,0),$B4),1,feries),0)</f>
        <v>0</v>
      </c>
      <c r="I4" s="8">
        <f>MAX(NETWORKDAYS.INTL(MAX(I$3,$A4),MIN(EOMONTH(I$3,0),$B4),1,feries),0)</f>
        <v>0</v>
      </c>
      <c r="J4" s="8">
        <f>MAX(NETWORKDAYS.INTL(MAX(J$3,$A4),MIN(EOMONTH(J$3,0),$B4),1,feries),0)</f>
        <v>0</v>
      </c>
      <c r="K4" s="8">
        <f>MAX(NETWORKDAYS.INTL(MAX(K$3,$A4),MIN(EOMONTH(K$3,0),$B4),1,feries),0)</f>
        <v>0</v>
      </c>
      <c r="L4" s="8">
        <f>MAX(NETWORKDAYS.INTL(MAX(L$3,$A4),MIN(EOMONTH(L$3,0),$B4),1,feries),0)</f>
        <v>0</v>
      </c>
      <c r="M4" s="8">
        <f>MAX(NETWORKDAYS.INTL(MAX(M$3,$A4),MIN(EOMONTH(M$3,0),$B4),1,feries),0)</f>
        <v>0</v>
      </c>
      <c r="N4" s="8">
        <f>MAX(NETWORKDAYS.INTL(MAX(N$3,$A4),MIN(EOMONTH(N$3,0),$B4),1,feries),0)</f>
        <v>0</v>
      </c>
      <c r="T4" s="7">
        <f>DATE(Année,5,1)</f>
        <v>45047</v>
      </c>
    </row>
    <row r="5" spans="1:20" x14ac:dyDescent="0.25">
      <c r="A5" s="3">
        <v>44941</v>
      </c>
      <c r="B5" s="3">
        <v>45101</v>
      </c>
      <c r="C5" s="8">
        <f>MAX(NETWORKDAYS.INTL(MAX(C$3,$A5),MIN(EOMONTH(C$3,0),$B5),1,feries),0)</f>
        <v>12</v>
      </c>
      <c r="D5" s="8">
        <f>MAX(NETWORKDAYS.INTL(MAX(D$3,$A5),MIN(EOMONTH(D$3,0),$B5),1,feries),0)</f>
        <v>20</v>
      </c>
      <c r="E5" s="8">
        <f>MAX(NETWORKDAYS.INTL(MAX(E$3,$A5),MIN(EOMONTH(E$3,0),$B5),1,feries),0)</f>
        <v>23</v>
      </c>
      <c r="F5" s="8">
        <f>MAX(NETWORKDAYS.INTL(MAX(F$3,$A5),MIN(EOMONTH(F$3,0),$B5),1,feries),0)</f>
        <v>19</v>
      </c>
      <c r="G5" s="8">
        <f>MAX(NETWORKDAYS.INTL(MAX(G$3,$A5),MIN(EOMONTH(G$3,0),$B5),1,feries),0)</f>
        <v>21</v>
      </c>
      <c r="H5" s="8">
        <f>MAX(NETWORKDAYS.INTL(MAX(H$3,$A5),MIN(EOMONTH(H$3,0),$B5),1,feries),0)</f>
        <v>15</v>
      </c>
      <c r="I5" s="8">
        <f>MAX(NETWORKDAYS.INTL(MAX(I$3,$A5),MIN(EOMONTH(I$3,0),$B5),1,feries),0)</f>
        <v>0</v>
      </c>
      <c r="J5" s="8">
        <f>MAX(NETWORKDAYS.INTL(MAX(J$3,$A5),MIN(EOMONTH(J$3,0),$B5),1,feries),0)</f>
        <v>0</v>
      </c>
      <c r="K5" s="8">
        <f>MAX(NETWORKDAYS.INTL(MAX(K$3,$A5),MIN(EOMONTH(K$3,0),$B5),1,feries),0)</f>
        <v>0</v>
      </c>
      <c r="L5" s="8">
        <f>MAX(NETWORKDAYS.INTL(MAX(L$3,$A5),MIN(EOMONTH(L$3,0),$B5),1,feries),0)</f>
        <v>0</v>
      </c>
      <c r="M5" s="8">
        <f>MAX(NETWORKDAYS.INTL(MAX(M$3,$A5),MIN(EOMONTH(M$3,0),$B5),1,feries),0)</f>
        <v>0</v>
      </c>
      <c r="N5" s="8">
        <f>MAX(NETWORKDAYS.INTL(MAX(N$3,$A5),MIN(EOMONTH(N$3,0),$B5),1,feries),0)</f>
        <v>0</v>
      </c>
      <c r="T5" s="7">
        <f>DATE(Année,5,8)</f>
        <v>45054</v>
      </c>
    </row>
    <row r="6" spans="1:20" x14ac:dyDescent="0.25">
      <c r="A6" s="3">
        <v>45020</v>
      </c>
      <c r="B6" s="3">
        <v>45159</v>
      </c>
      <c r="C6" s="8">
        <f>MAX(NETWORKDAYS.INTL(MAX(C$3,$A6),MIN(EOMONTH(C$3,0),$B6),1,feries),0)</f>
        <v>0</v>
      </c>
      <c r="D6" s="8">
        <f>MAX(NETWORKDAYS.INTL(MAX(D$3,$A6),MIN(EOMONTH(D$3,0),$B6),1,feries),0)</f>
        <v>0</v>
      </c>
      <c r="E6" s="8">
        <f>MAX(NETWORKDAYS.INTL(MAX(E$3,$A6),MIN(EOMONTH(E$3,0),$B6),1,feries),0)</f>
        <v>0</v>
      </c>
      <c r="F6" s="8">
        <f>MAX(NETWORKDAYS.INTL(MAX(F$3,$A6),MIN(EOMONTH(F$3,0),$B6),1,feries),0)</f>
        <v>18</v>
      </c>
      <c r="G6" s="8">
        <f>MAX(NETWORKDAYS.INTL(MAX(G$3,$A6),MIN(EOMONTH(G$3,0),$B6),1,feries),0)</f>
        <v>21</v>
      </c>
      <c r="H6" s="8">
        <f>MAX(NETWORKDAYS.INTL(MAX(H$3,$A6),MIN(EOMONTH(H$3,0),$B6),1,feries),0)</f>
        <v>20</v>
      </c>
      <c r="I6" s="8">
        <f>MAX(NETWORKDAYS.INTL(MAX(I$3,$A6),MIN(EOMONTH(I$3,0),$B6),1,feries),0)</f>
        <v>20</v>
      </c>
      <c r="J6" s="8">
        <f>MAX(NETWORKDAYS.INTL(MAX(J$3,$A6),MIN(EOMONTH(J$3,0),$B6),1,feries),0)</f>
        <v>14</v>
      </c>
      <c r="K6" s="8">
        <f>MAX(NETWORKDAYS.INTL(MAX(K$3,$A6),MIN(EOMONTH(K$3,0),$B6),1,feries),0)</f>
        <v>0</v>
      </c>
      <c r="L6" s="8">
        <f>MAX(NETWORKDAYS.INTL(MAX(L$3,$A6),MIN(EOMONTH(L$3,0),$B6),1,feries),0)</f>
        <v>0</v>
      </c>
      <c r="M6" s="8">
        <f>MAX(NETWORKDAYS.INTL(MAX(M$3,$A6),MIN(EOMONTH(M$3,0),$B6),1,feries),0)</f>
        <v>0</v>
      </c>
      <c r="N6" s="8">
        <f>MAX(NETWORKDAYS.INTL(MAX(N$3,$A6),MIN(EOMONTH(N$3,0),$B6),1,feries),0)</f>
        <v>0</v>
      </c>
      <c r="T6" s="7">
        <f>T4+39</f>
        <v>45086</v>
      </c>
    </row>
    <row r="7" spans="1:20" x14ac:dyDescent="0.25">
      <c r="A7" s="3">
        <v>45179</v>
      </c>
      <c r="B7" s="3">
        <v>45337</v>
      </c>
      <c r="C7" s="8">
        <f>MAX(NETWORKDAYS.INTL(MAX(C$3,$A7),MIN(EOMONTH(C$3,0),$B7),1,feries),0)</f>
        <v>0</v>
      </c>
      <c r="D7" s="8">
        <f>MAX(NETWORKDAYS.INTL(MAX(D$3,$A7),MIN(EOMONTH(D$3,0),$B7),1,feries),0)</f>
        <v>0</v>
      </c>
      <c r="E7" s="8">
        <f>MAX(NETWORKDAYS.INTL(MAX(E$3,$A7),MIN(EOMONTH(E$3,0),$B7),1,feries),0)</f>
        <v>0</v>
      </c>
      <c r="F7" s="8">
        <f>MAX(NETWORKDAYS.INTL(MAX(F$3,$A7),MIN(EOMONTH(F$3,0),$B7),1,feries),0)</f>
        <v>0</v>
      </c>
      <c r="G7" s="8">
        <f>MAX(NETWORKDAYS.INTL(MAX(G$3,$A7),MIN(EOMONTH(G$3,0),$B7),1,feries),0)</f>
        <v>0</v>
      </c>
      <c r="H7" s="8">
        <f>MAX(NETWORKDAYS.INTL(MAX(H$3,$A7),MIN(EOMONTH(H$3,0),$B7),1,feries),0)</f>
        <v>0</v>
      </c>
      <c r="I7" s="8">
        <f>MAX(NETWORKDAYS.INTL(MAX(I$3,$A7),MIN(EOMONTH(I$3,0),$B7),1,feries),0)</f>
        <v>0</v>
      </c>
      <c r="J7" s="8">
        <f>MAX(NETWORKDAYS.INTL(MAX(J$3,$A7),MIN(EOMONTH(J$3,0),$B7),1,feries),0)</f>
        <v>0</v>
      </c>
      <c r="K7" s="8">
        <f>MAX(NETWORKDAYS.INTL(MAX(K$3,$A7),MIN(EOMONTH(K$3,0),$B7),1,feries),0)</f>
        <v>15</v>
      </c>
      <c r="L7" s="8">
        <f>MAX(NETWORKDAYS.INTL(MAX(L$3,$A7),MIN(EOMONTH(L$3,0),$B7),1,feries),0)</f>
        <v>22</v>
      </c>
      <c r="M7" s="8">
        <f>MAX(NETWORKDAYS.INTL(MAX(M$3,$A7),MIN(EOMONTH(M$3,0),$B7),1,feries),0)</f>
        <v>21</v>
      </c>
      <c r="N7" s="8">
        <f>MAX(NETWORKDAYS.INTL(MAX(N$3,$A7),MIN(EOMONTH(N$3,0),$B7),1,feries),0)</f>
        <v>20</v>
      </c>
      <c r="T7" s="7">
        <f>T4+50</f>
        <v>45097</v>
      </c>
    </row>
    <row r="8" spans="1:20" x14ac:dyDescent="0.25">
      <c r="T8" s="7">
        <f>DATE(Année,7,14)</f>
        <v>45121</v>
      </c>
    </row>
    <row r="9" spans="1:20" x14ac:dyDescent="0.25">
      <c r="T9" s="7">
        <f>DATE(Année,8,15)</f>
        <v>45153</v>
      </c>
    </row>
    <row r="10" spans="1:20" x14ac:dyDescent="0.25">
      <c r="C10" s="3"/>
      <c r="T10" s="7">
        <f>DATE(Année,11,1)</f>
        <v>45231</v>
      </c>
    </row>
    <row r="11" spans="1:20" x14ac:dyDescent="0.25">
      <c r="T11" s="7">
        <f>DATE(Année,11,11)</f>
        <v>45241</v>
      </c>
    </row>
    <row r="12" spans="1:20" x14ac:dyDescent="0.25">
      <c r="C12" s="3"/>
      <c r="T12" s="7">
        <f>DATE(Année,12,25)</f>
        <v>45285</v>
      </c>
    </row>
  </sheetData>
  <mergeCells count="3">
    <mergeCell ref="C2:N2"/>
    <mergeCell ref="A2:B2"/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Feuil1!Année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</dc:creator>
  <cp:lastModifiedBy>Hub</cp:lastModifiedBy>
  <dcterms:created xsi:type="dcterms:W3CDTF">2023-03-01T13:42:34Z</dcterms:created>
  <dcterms:modified xsi:type="dcterms:W3CDTF">2023-03-01T14:10:59Z</dcterms:modified>
</cp:coreProperties>
</file>