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020"/>
  </bookViews>
  <sheets>
    <sheet name="Feuil1" sheetId="1" r:id="rId1"/>
    <sheet name="base" sheetId="2" r:id="rId2"/>
    <sheet name="Feuil3" sheetId="3" r:id="rId3"/>
  </sheets>
  <definedNames>
    <definedName name="Année">Feuil1!$B$5</definedName>
    <definedName name="fériés">base!$A$5:$A$15</definedName>
    <definedName name="PCP">OFFSET(base!$D$1,1,,COUNTA(base!$D:$D)-1)</definedName>
  </definedNames>
  <calcPr calcId="152511"/>
</workbook>
</file>

<file path=xl/calcChain.xml><?xml version="1.0" encoding="utf-8"?>
<calcChain xmlns="http://schemas.openxmlformats.org/spreadsheetml/2006/main">
  <c r="A12" i="2" l="1"/>
  <c r="A11" i="2"/>
  <c r="A10" i="2"/>
  <c r="A9" i="2"/>
  <c r="A8" i="2"/>
  <c r="A7" i="2"/>
  <c r="A6" i="2"/>
  <c r="A5" i="2"/>
  <c r="A2" i="2"/>
  <c r="A15" i="2" s="1"/>
  <c r="A13" i="2" l="1"/>
  <c r="A14" i="2"/>
  <c r="B38" i="1"/>
  <c r="A38" i="1" s="1"/>
  <c r="B34" i="1"/>
  <c r="A34" i="1" s="1"/>
  <c r="B35" i="1"/>
  <c r="A35" i="1" s="1"/>
  <c r="B36" i="1"/>
  <c r="A36" i="1" s="1"/>
  <c r="B37" i="1"/>
  <c r="A37" i="1" s="1"/>
  <c r="B39" i="1"/>
  <c r="A39" i="1" s="1"/>
  <c r="B40" i="1"/>
  <c r="A40" i="1" s="1"/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E9" i="1" l="1"/>
  <c r="C5" i="1" l="1"/>
  <c r="C6" i="1" s="1"/>
  <c r="J6" i="1" s="1"/>
  <c r="E8" i="1"/>
  <c r="F9" i="1"/>
  <c r="J5" i="1" l="1"/>
  <c r="M5" i="1" s="1"/>
  <c r="G9" i="1"/>
  <c r="F8" i="1"/>
  <c r="H9" i="1" l="1"/>
  <c r="G8" i="1"/>
  <c r="I9" i="1" l="1"/>
  <c r="H8" i="1"/>
  <c r="J9" i="1" l="1"/>
  <c r="I8" i="1"/>
  <c r="K9" i="1" l="1"/>
  <c r="J8" i="1"/>
  <c r="L9" i="1" l="1"/>
  <c r="K8" i="1"/>
  <c r="M9" i="1" l="1"/>
  <c r="L8" i="1"/>
  <c r="N9" i="1" l="1"/>
  <c r="M8" i="1"/>
  <c r="O9" i="1" l="1"/>
  <c r="N8" i="1"/>
  <c r="P9" i="1" l="1"/>
  <c r="O8" i="1"/>
  <c r="Q9" i="1" l="1"/>
  <c r="P8" i="1"/>
  <c r="R9" i="1" l="1"/>
  <c r="Q8" i="1"/>
  <c r="S9" i="1" l="1"/>
  <c r="R8" i="1"/>
  <c r="T9" i="1" l="1"/>
  <c r="S8" i="1"/>
  <c r="U9" i="1" l="1"/>
  <c r="T8" i="1"/>
  <c r="V9" i="1" l="1"/>
  <c r="U8" i="1"/>
  <c r="W9" i="1" l="1"/>
  <c r="V8" i="1"/>
  <c r="X9" i="1" l="1"/>
  <c r="W8" i="1"/>
  <c r="Y9" i="1" l="1"/>
  <c r="X8" i="1"/>
  <c r="Z9" i="1" l="1"/>
  <c r="Y8" i="1"/>
  <c r="AA9" i="1" l="1"/>
  <c r="Z8" i="1"/>
  <c r="AB9" i="1" l="1"/>
  <c r="AA8" i="1"/>
  <c r="AC9" i="1" l="1"/>
  <c r="AB8" i="1"/>
  <c r="AD9" i="1" l="1"/>
  <c r="AC8" i="1"/>
  <c r="AE9" i="1" l="1"/>
  <c r="AD8" i="1"/>
  <c r="AF9" i="1" l="1"/>
  <c r="AE8" i="1"/>
  <c r="AG9" i="1" l="1"/>
  <c r="AF8" i="1"/>
  <c r="AH9" i="1" l="1"/>
  <c r="AG8" i="1"/>
  <c r="AI9" i="1" l="1"/>
  <c r="AH8" i="1"/>
  <c r="AJ9" i="1" l="1"/>
  <c r="AI8" i="1"/>
  <c r="AK9" i="1" l="1"/>
  <c r="AJ8" i="1"/>
  <c r="AL9" i="1" l="1"/>
  <c r="AK8" i="1"/>
  <c r="AM9" i="1" l="1"/>
  <c r="AL8" i="1"/>
  <c r="AN9" i="1" l="1"/>
  <c r="AM8" i="1"/>
  <c r="AO9" i="1" l="1"/>
  <c r="AN8" i="1"/>
  <c r="AP9" i="1" l="1"/>
  <c r="AO8" i="1"/>
  <c r="AQ9" i="1" l="1"/>
  <c r="AP8" i="1"/>
  <c r="AR9" i="1" l="1"/>
  <c r="AQ8" i="1"/>
  <c r="AS9" i="1" l="1"/>
  <c r="AR8" i="1"/>
  <c r="AT9" i="1" l="1"/>
  <c r="AS8" i="1"/>
  <c r="AU9" i="1" l="1"/>
  <c r="AT8" i="1"/>
  <c r="AV9" i="1" l="1"/>
  <c r="AU8" i="1"/>
  <c r="AW9" i="1" l="1"/>
  <c r="AV8" i="1"/>
  <c r="AX9" i="1" l="1"/>
  <c r="AW8" i="1"/>
  <c r="AY9" i="1" l="1"/>
  <c r="AX8" i="1"/>
  <c r="AZ9" i="1" l="1"/>
  <c r="AY8" i="1"/>
  <c r="BA9" i="1" l="1"/>
  <c r="AZ8" i="1"/>
  <c r="BB9" i="1" l="1"/>
  <c r="BA8" i="1"/>
  <c r="BC9" i="1" l="1"/>
  <c r="BB8" i="1"/>
  <c r="BD9" i="1" l="1"/>
  <c r="BC8" i="1"/>
  <c r="BE9" i="1" l="1"/>
  <c r="BD8" i="1"/>
  <c r="BF9" i="1" l="1"/>
  <c r="BE8" i="1"/>
  <c r="BG9" i="1" l="1"/>
  <c r="BF8" i="1"/>
  <c r="BH9" i="1" l="1"/>
  <c r="BG8" i="1"/>
  <c r="BI9" i="1" l="1"/>
  <c r="BH8" i="1"/>
  <c r="BJ9" i="1" l="1"/>
  <c r="BI8" i="1"/>
  <c r="BK9" i="1" l="1"/>
  <c r="BJ8" i="1"/>
  <c r="BL9" i="1" l="1"/>
  <c r="BK8" i="1"/>
  <c r="BM9" i="1" l="1"/>
  <c r="BL8" i="1"/>
  <c r="BN9" i="1" l="1"/>
  <c r="BM8" i="1"/>
  <c r="BO9" i="1" l="1"/>
  <c r="BN8" i="1"/>
  <c r="BP9" i="1" l="1"/>
  <c r="BO8" i="1"/>
  <c r="BQ9" i="1" l="1"/>
  <c r="BP8" i="1"/>
  <c r="BR9" i="1" l="1"/>
  <c r="BQ8" i="1"/>
  <c r="BS9" i="1" l="1"/>
  <c r="BR8" i="1"/>
  <c r="BT9" i="1" l="1"/>
  <c r="BS8" i="1"/>
  <c r="BU9" i="1" l="1"/>
  <c r="BT8" i="1"/>
  <c r="BV9" i="1" l="1"/>
  <c r="BU8" i="1"/>
  <c r="BV8" i="1" l="1"/>
  <c r="BW9" i="1"/>
  <c r="BX9" i="1" l="1"/>
  <c r="BW8" i="1"/>
  <c r="BY9" i="1" l="1"/>
  <c r="BX8" i="1"/>
  <c r="BZ9" i="1" l="1"/>
  <c r="BY8" i="1"/>
  <c r="CA9" i="1" l="1"/>
  <c r="BZ8" i="1"/>
  <c r="CA8" i="1" l="1"/>
  <c r="CB9" i="1"/>
  <c r="CB8" i="1" l="1"/>
  <c r="CC9" i="1"/>
  <c r="CD9" i="1" l="1"/>
  <c r="CC8" i="1"/>
  <c r="CE9" i="1" l="1"/>
  <c r="CD8" i="1"/>
  <c r="CF9" i="1" l="1"/>
  <c r="CE8" i="1"/>
  <c r="CG9" i="1" l="1"/>
  <c r="CF8" i="1"/>
  <c r="CH9" i="1" l="1"/>
  <c r="CG8" i="1"/>
  <c r="CI9" i="1" l="1"/>
  <c r="CH8" i="1"/>
  <c r="CJ9" i="1" l="1"/>
  <c r="CI8" i="1"/>
  <c r="CK9" i="1" l="1"/>
  <c r="CJ8" i="1"/>
  <c r="CL9" i="1" l="1"/>
  <c r="CK8" i="1"/>
  <c r="CL8" i="1" l="1"/>
  <c r="CM9" i="1"/>
  <c r="CN9" i="1" l="1"/>
  <c r="CM8" i="1"/>
  <c r="CO9" i="1" l="1"/>
  <c r="CN8" i="1"/>
  <c r="CP9" i="1" l="1"/>
  <c r="CO8" i="1"/>
  <c r="CQ9" i="1" l="1"/>
  <c r="CP8" i="1"/>
  <c r="CR9" i="1" l="1"/>
  <c r="CQ8" i="1"/>
  <c r="A11" i="1"/>
  <c r="A31" i="1"/>
  <c r="A21" i="1"/>
  <c r="A33" i="1"/>
  <c r="A16" i="1"/>
  <c r="A32" i="1"/>
  <c r="A28" i="1"/>
  <c r="A22" i="1"/>
  <c r="A29" i="1"/>
  <c r="A30" i="1"/>
  <c r="A13" i="1"/>
  <c r="A19" i="1"/>
  <c r="A27" i="1"/>
  <c r="A18" i="1"/>
  <c r="A24" i="1"/>
  <c r="A15" i="1"/>
  <c r="A17" i="1"/>
  <c r="A26" i="1"/>
  <c r="A25" i="1"/>
  <c r="A23" i="1"/>
  <c r="A14" i="1"/>
  <c r="A20" i="1"/>
  <c r="A12" i="1"/>
  <c r="CR8" i="1" l="1"/>
  <c r="A10" i="1"/>
  <c r="B10" i="1" s="1"/>
</calcChain>
</file>

<file path=xl/comments1.xml><?xml version="1.0" encoding="utf-8"?>
<comments xmlns="http://schemas.openxmlformats.org/spreadsheetml/2006/main">
  <authors>
    <author>Boisgontier</author>
  </authors>
  <commentList>
    <comment ref="A2" authorId="0" shapeId="0">
      <text>
        <r>
          <rPr>
            <sz val="8"/>
            <color indexed="81"/>
            <rFont val="Tverdana"/>
          </rPr>
          <t>=ARRONDI(DATE(Année;4;MOD(234-11*MOD(Année;19);30))/7;0)*7-6</t>
        </r>
      </text>
    </comment>
    <comment ref="A13" authorId="0" shapeId="0">
      <text>
        <r>
          <rPr>
            <sz val="8"/>
            <color indexed="10"/>
            <rFont val="Tverdana"/>
          </rPr>
          <t>=AH2+1</t>
        </r>
      </text>
    </comment>
    <comment ref="A14" authorId="0" shapeId="0">
      <text>
        <r>
          <rPr>
            <sz val="8"/>
            <color indexed="10"/>
            <rFont val="Tverdana"/>
          </rPr>
          <t>=AH2+39</t>
        </r>
      </text>
    </comment>
    <comment ref="A15" authorId="0" shapeId="0">
      <text>
        <r>
          <rPr>
            <sz val="8"/>
            <color indexed="10"/>
            <rFont val="Tverdana"/>
          </rPr>
          <t>=AH2+50</t>
        </r>
      </text>
    </comment>
  </commentList>
</comments>
</file>

<file path=xl/sharedStrings.xml><?xml version="1.0" encoding="utf-8"?>
<sst xmlns="http://schemas.openxmlformats.org/spreadsheetml/2006/main" count="26" uniqueCount="26">
  <si>
    <t>Année</t>
  </si>
  <si>
    <t>Mois</t>
  </si>
  <si>
    <t>NOMS</t>
  </si>
  <si>
    <t>N/O</t>
  </si>
  <si>
    <t>O</t>
  </si>
  <si>
    <t>Nbre PAX=</t>
  </si>
  <si>
    <t>Jours Fériés :</t>
  </si>
  <si>
    <t>SERVICE VIGIE</t>
  </si>
  <si>
    <t>Avril - Juin</t>
  </si>
  <si>
    <t>Janvier - Mars</t>
  </si>
  <si>
    <t>Juillet - Septembre</t>
  </si>
  <si>
    <t>Octobre - Décembre</t>
  </si>
  <si>
    <t>trs par jours O</t>
  </si>
  <si>
    <t>trs par jours N/O</t>
  </si>
  <si>
    <t>: Nbre de Jours O sur le mois en cours</t>
  </si>
  <si>
    <t>: Nbre de Jours N/O sur le mois en cours</t>
  </si>
  <si>
    <t>MOIS</t>
  </si>
  <si>
    <t>Remplir la cellule Mois en haut du Tableau en fonction du trimestre concerné a gauche ici.</t>
  </si>
  <si>
    <t>Remplir la cellule Année en fonction de l'année en cours</t>
  </si>
  <si>
    <t>&lt;= Nbre de tours Max/Trimetre/Personnel</t>
  </si>
  <si>
    <t>&lt;= Ajouter les jours Fériés/PCP/Etc… du trimestre concerné</t>
  </si>
  <si>
    <t>(Ne pas oublier de les rentrer dans la formule "B10" et de dupliquer sur les PAX situés en dessous)</t>
  </si>
  <si>
    <t>Remplir les cellules des jours choisis par les PAX par le Chiffre "1"</t>
  </si>
  <si>
    <t>Jours fériés</t>
  </si>
  <si>
    <t>Pâques</t>
  </si>
  <si>
    <t>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</si>
</sst>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[$-40C]General"/>
    <numFmt numFmtId="166" formatCode="#,##0.00&quot; &quot;[$€-40C];[Red]&quot;-&quot;#,##0.00&quot; &quot;[$€-40C]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1"/>
      <color rgb="FF000000"/>
      <name val="Calibri"/>
      <family val="2"/>
      <scheme val="minor"/>
    </font>
    <font>
      <sz val="8"/>
      <name val="Verdana"/>
    </font>
    <font>
      <b/>
      <sz val="8"/>
      <name val="Verdana"/>
      <family val="2"/>
    </font>
    <font>
      <sz val="8"/>
      <name val="Verdana"/>
      <family val="2"/>
    </font>
    <font>
      <sz val="10"/>
      <name val="Verdana"/>
    </font>
    <font>
      <sz val="10"/>
      <name val="Arial"/>
    </font>
    <font>
      <sz val="8"/>
      <color indexed="10"/>
      <name val="Tverdana"/>
    </font>
    <font>
      <sz val="8"/>
      <color indexed="81"/>
      <name val="Tverdana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1">
    <xf numFmtId="0" fontId="0" fillId="0" borderId="0"/>
    <xf numFmtId="0" fontId="6" fillId="0" borderId="0"/>
    <xf numFmtId="165" fontId="7" fillId="0" borderId="0"/>
    <xf numFmtId="0" fontId="8" fillId="0" borderId="0">
      <alignment horizontal="center"/>
    </xf>
    <xf numFmtId="0" fontId="8" fillId="0" borderId="0">
      <alignment horizontal="center" textRotation="90"/>
    </xf>
    <xf numFmtId="0" fontId="9" fillId="0" borderId="0"/>
    <xf numFmtId="166" fontId="9" fillId="0" borderId="0"/>
    <xf numFmtId="0" fontId="11" fillId="0" borderId="0"/>
    <xf numFmtId="0" fontId="15" fillId="0" borderId="0"/>
    <xf numFmtId="0" fontId="14" fillId="0" borderId="0"/>
    <xf numFmtId="0" fontId="15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0" fillId="0" borderId="9" xfId="0" applyNumberFormat="1" applyBorder="1"/>
    <xf numFmtId="1" fontId="0" fillId="0" borderId="27" xfId="0" applyNumberFormat="1" applyBorder="1"/>
    <xf numFmtId="0" fontId="2" fillId="3" borderId="21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0" fillId="4" borderId="5" xfId="0" applyFill="1" applyBorder="1"/>
    <xf numFmtId="0" fontId="0" fillId="4" borderId="6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2" fillId="4" borderId="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4" fontId="0" fillId="4" borderId="0" xfId="0" applyNumberFormat="1" applyFill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4" borderId="0" xfId="0" applyFill="1" applyBorder="1" applyAlignment="1"/>
    <xf numFmtId="0" fontId="1" fillId="4" borderId="0" xfId="0" applyFont="1" applyFill="1"/>
    <xf numFmtId="0" fontId="2" fillId="4" borderId="0" xfId="0" applyFont="1" applyFill="1"/>
    <xf numFmtId="0" fontId="1" fillId="4" borderId="0" xfId="0" applyFont="1" applyFill="1" applyBorder="1" applyAlignment="1"/>
    <xf numFmtId="0" fontId="5" fillId="4" borderId="0" xfId="0" applyFont="1" applyFill="1"/>
    <xf numFmtId="164" fontId="2" fillId="0" borderId="9" xfId="0" applyNumberFormat="1" applyFont="1" applyBorder="1" applyAlignment="1" applyProtection="1">
      <alignment horizontal="center"/>
    </xf>
    <xf numFmtId="164" fontId="2" fillId="0" borderId="9" xfId="0" applyNumberFormat="1" applyFont="1" applyFill="1" applyBorder="1" applyAlignment="1" applyProtection="1">
      <alignment horizontal="center"/>
    </xf>
    <xf numFmtId="164" fontId="2" fillId="0" borderId="1" xfId="0" applyNumberFormat="1" applyFont="1" applyBorder="1" applyAlignment="1" applyProtection="1">
      <alignment horizontal="center"/>
    </xf>
    <xf numFmtId="14" fontId="0" fillId="0" borderId="9" xfId="0" applyNumberFormat="1" applyBorder="1" applyProtection="1"/>
    <xf numFmtId="14" fontId="0" fillId="0" borderId="9" xfId="0" applyNumberFormat="1" applyFill="1" applyBorder="1" applyProtection="1"/>
    <xf numFmtId="14" fontId="0" fillId="0" borderId="1" xfId="0" applyNumberFormat="1" applyBorder="1" applyProtection="1"/>
    <xf numFmtId="14" fontId="0" fillId="0" borderId="15" xfId="0" applyNumberFormat="1" applyBorder="1" applyProtection="1"/>
    <xf numFmtId="0" fontId="0" fillId="0" borderId="7" xfId="0" applyBorder="1" applyAlignment="1" applyProtection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3" borderId="15" xfId="0" applyFont="1" applyFill="1" applyBorder="1" applyAlignment="1">
      <alignment horizontal="left"/>
    </xf>
    <xf numFmtId="0" fontId="2" fillId="3" borderId="28" xfId="0" applyFont="1" applyFill="1" applyBorder="1" applyAlignment="1">
      <alignment horizontal="left"/>
    </xf>
    <xf numFmtId="0" fontId="2" fillId="3" borderId="2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14" fontId="0" fillId="0" borderId="0" xfId="0" applyNumberFormat="1"/>
    <xf numFmtId="14" fontId="13" fillId="6" borderId="17" xfId="8" applyNumberFormat="1" applyFont="1" applyFill="1" applyBorder="1"/>
    <xf numFmtId="0" fontId="13" fillId="0" borderId="0" xfId="10" applyFont="1"/>
    <xf numFmtId="14" fontId="13" fillId="7" borderId="49" xfId="8" applyNumberFormat="1" applyFont="1" applyFill="1" applyBorder="1"/>
    <xf numFmtId="14" fontId="13" fillId="7" borderId="50" xfId="8" applyNumberFormat="1" applyFont="1" applyFill="1" applyBorder="1"/>
    <xf numFmtId="0" fontId="12" fillId="0" borderId="0" xfId="9" applyFont="1"/>
    <xf numFmtId="14" fontId="13" fillId="0" borderId="51" xfId="8" applyNumberFormat="1" applyFont="1" applyFill="1" applyBorder="1"/>
    <xf numFmtId="14" fontId="13" fillId="0" borderId="49" xfId="8" applyNumberFormat="1" applyFont="1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10" fillId="0" borderId="47" xfId="2" applyFont="1" applyFill="1" applyBorder="1" applyAlignment="1">
      <alignment horizontal="center" vertical="center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22" xfId="0" applyNumberFormat="1" applyBorder="1" applyAlignment="1" applyProtection="1">
      <alignment horizontal="center" vertic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0" fontId="0" fillId="0" borderId="22" xfId="0" applyNumberFormat="1" applyFill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23" xfId="0" applyNumberFormat="1" applyBorder="1" applyAlignment="1" applyProtection="1">
      <alignment horizontal="center" vertical="center"/>
      <protection locked="0"/>
    </xf>
    <xf numFmtId="0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NumberFormat="1" applyFill="1" applyBorder="1" applyAlignment="1" applyProtection="1">
      <alignment horizontal="center" vertical="center"/>
      <protection locked="0"/>
    </xf>
    <xf numFmtId="0" fontId="0" fillId="0" borderId="25" xfId="0" applyNumberFormat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3" xfId="0" applyNumberFormat="1" applyBorder="1" applyAlignment="1" applyProtection="1">
      <alignment horizontal="center" vertical="center"/>
      <protection locked="0"/>
    </xf>
    <xf numFmtId="0" fontId="0" fillId="0" borderId="17" xfId="0" applyNumberFormat="1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  <protection locked="0"/>
    </xf>
    <xf numFmtId="0" fontId="0" fillId="0" borderId="17" xfId="0" applyNumberFormat="1" applyFill="1" applyBorder="1" applyAlignment="1" applyProtection="1">
      <alignment horizontal="center" vertical="center"/>
      <protection locked="0"/>
    </xf>
    <xf numFmtId="0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19" xfId="0" applyNumberFormat="1" applyBorder="1" applyAlignment="1" applyProtection="1">
      <alignment horizontal="center" vertical="center"/>
      <protection locked="0"/>
    </xf>
    <xf numFmtId="0" fontId="0" fillId="0" borderId="26" xfId="0" applyNumberFormat="1" applyBorder="1" applyAlignment="1" applyProtection="1">
      <alignment horizontal="center" vertical="center"/>
      <protection locked="0"/>
    </xf>
    <xf numFmtId="0" fontId="0" fillId="0" borderId="12" xfId="0" applyNumberFormat="1" applyBorder="1" applyAlignment="1" applyProtection="1">
      <alignment horizontal="center" vertical="center"/>
      <protection locked="0"/>
    </xf>
    <xf numFmtId="0" fontId="0" fillId="0" borderId="16" xfId="0" applyNumberFormat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10" fillId="0" borderId="47" xfId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43" xfId="0" applyNumberFormat="1" applyBorder="1" applyAlignment="1" applyProtection="1">
      <alignment horizontal="center" vertical="center"/>
      <protection locked="0"/>
    </xf>
    <xf numFmtId="0" fontId="0" fillId="0" borderId="41" xfId="0" applyNumberFormat="1" applyBorder="1" applyAlignment="1" applyProtection="1">
      <alignment horizontal="center" vertical="center"/>
      <protection locked="0"/>
    </xf>
    <xf numFmtId="0" fontId="0" fillId="0" borderId="44" xfId="0" applyNumberFormat="1" applyBorder="1" applyAlignment="1" applyProtection="1">
      <alignment horizontal="center" vertical="center"/>
      <protection locked="0"/>
    </xf>
    <xf numFmtId="0" fontId="0" fillId="0" borderId="41" xfId="0" applyNumberFormat="1" applyFill="1" applyBorder="1" applyAlignment="1" applyProtection="1">
      <alignment horizontal="center" vertical="center"/>
      <protection locked="0"/>
    </xf>
    <xf numFmtId="0" fontId="0" fillId="0" borderId="44" xfId="0" applyNumberFormat="1" applyFill="1" applyBorder="1" applyAlignment="1" applyProtection="1">
      <alignment horizontal="center" vertical="center"/>
      <protection locked="0"/>
    </xf>
    <xf numFmtId="0" fontId="0" fillId="0" borderId="45" xfId="0" applyNumberFormat="1" applyBorder="1" applyAlignment="1" applyProtection="1">
      <alignment horizontal="center" vertical="center"/>
      <protection locked="0"/>
    </xf>
    <xf numFmtId="0" fontId="0" fillId="0" borderId="46" xfId="0" applyNumberFormat="1" applyBorder="1" applyAlignment="1" applyProtection="1">
      <alignment horizontal="center" vertical="center"/>
      <protection locked="0"/>
    </xf>
    <xf numFmtId="0" fontId="10" fillId="0" borderId="4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7" xfId="0" applyNumberFormat="1" applyBorder="1" applyAlignment="1" applyProtection="1">
      <alignment horizontal="center" vertical="center"/>
      <protection locked="0"/>
    </xf>
    <xf numFmtId="0" fontId="0" fillId="0" borderId="33" xfId="0" applyNumberFormat="1" applyBorder="1" applyAlignment="1" applyProtection="1">
      <alignment horizontal="center" vertical="center"/>
      <protection locked="0"/>
    </xf>
    <xf numFmtId="0" fontId="0" fillId="0" borderId="28" xfId="0" applyNumberFormat="1" applyBorder="1" applyAlignment="1" applyProtection="1">
      <alignment horizontal="center" vertical="center"/>
      <protection locked="0"/>
    </xf>
    <xf numFmtId="0" fontId="0" fillId="0" borderId="33" xfId="0" applyNumberFormat="1" applyFill="1" applyBorder="1" applyAlignment="1" applyProtection="1">
      <alignment horizontal="center" vertical="center"/>
      <protection locked="0"/>
    </xf>
    <xf numFmtId="0" fontId="0" fillId="0" borderId="28" xfId="0" applyNumberFormat="1" applyFill="1" applyBorder="1" applyAlignment="1" applyProtection="1">
      <alignment horizontal="center" vertical="center"/>
      <protection locked="0"/>
    </xf>
    <xf numFmtId="0" fontId="0" fillId="0" borderId="34" xfId="0" applyNumberFormat="1" applyBorder="1" applyAlignment="1" applyProtection="1">
      <alignment horizontal="center" vertical="center"/>
      <protection locked="0"/>
    </xf>
    <xf numFmtId="0" fontId="0" fillId="0" borderId="35" xfId="0" applyNumberFormat="1" applyBorder="1" applyAlignment="1" applyProtection="1">
      <alignment horizontal="center" vertical="center"/>
      <protection locked="0"/>
    </xf>
  </cellXfs>
  <cellStyles count="11">
    <cellStyle name="Excel Built-in Normal" xfId="2"/>
    <cellStyle name="Heading" xfId="3"/>
    <cellStyle name="Heading1" xfId="4"/>
    <cellStyle name="Normal" xfId="0" builtinId="0"/>
    <cellStyle name="Normal 2" xfId="1"/>
    <cellStyle name="Normal 3" xfId="7"/>
    <cellStyle name="Normal_calendrier_auto_CalendrierMatriciel" xfId="8"/>
    <cellStyle name="Normal_CalendrierMatriciel" xfId="9"/>
    <cellStyle name="Normal_DatesCompléments" xfId="10"/>
    <cellStyle name="Result" xfId="5"/>
    <cellStyle name="Result2" xfId="6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8"/>
  <sheetViews>
    <sheetView tabSelected="1" topLeftCell="A2" workbookViewId="0">
      <pane xSplit="4" ySplit="8" topLeftCell="E10" activePane="bottomRight" state="frozen"/>
      <selection activeCell="A2" sqref="A2"/>
      <selection pane="topRight" activeCell="E2" sqref="E2"/>
      <selection pane="bottomLeft" activeCell="A10" sqref="A10"/>
      <selection pane="bottomRight" activeCell="A5" sqref="A5"/>
    </sheetView>
  </sheetViews>
  <sheetFormatPr baseColWidth="10" defaultRowHeight="15"/>
  <cols>
    <col min="1" max="1" width="9.5" customWidth="1"/>
    <col min="2" max="2" width="11" style="1" customWidth="1"/>
    <col min="3" max="3" width="7.5" customWidth="1"/>
    <col min="4" max="4" width="21.875" customWidth="1"/>
    <col min="5" max="5" width="10.875" customWidth="1"/>
  </cols>
  <sheetData>
    <row r="1" spans="1:97">
      <c r="A1" s="36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  <c r="O1" s="35"/>
      <c r="P1" s="2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</row>
    <row r="2" spans="1:97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</row>
    <row r="3" spans="1:97" ht="15.75" thickBot="1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</row>
    <row r="4" spans="1:97" ht="15.75" thickBot="1">
      <c r="A4" s="14"/>
      <c r="B4" s="15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</row>
    <row r="5" spans="1:97" ht="15.75" thickBot="1">
      <c r="A5" s="6" t="s">
        <v>0</v>
      </c>
      <c r="B5" s="33">
        <v>2016</v>
      </c>
      <c r="C5" s="2">
        <f>NETWORKDAYS(E9,E9+91,E41:O41)</f>
        <v>60</v>
      </c>
      <c r="D5" s="59" t="s">
        <v>14</v>
      </c>
      <c r="E5" s="52"/>
      <c r="F5" s="52"/>
      <c r="G5" s="53"/>
      <c r="H5" s="64" t="s">
        <v>5</v>
      </c>
      <c r="I5" s="66">
        <v>28</v>
      </c>
      <c r="J5" s="4">
        <f>C5/I5</f>
        <v>2.1428571428571428</v>
      </c>
      <c r="K5" s="62" t="s">
        <v>12</v>
      </c>
      <c r="L5" s="63"/>
      <c r="M5" s="57">
        <f>J6+J5</f>
        <v>5.4642857142857144</v>
      </c>
      <c r="N5" s="22" t="s">
        <v>19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</row>
    <row r="6" spans="1:97" ht="15.75" thickBot="1">
      <c r="A6" s="7" t="s">
        <v>1</v>
      </c>
      <c r="B6" s="33">
        <v>10</v>
      </c>
      <c r="C6" s="3">
        <f>91-C5</f>
        <v>31</v>
      </c>
      <c r="D6" s="51" t="s">
        <v>15</v>
      </c>
      <c r="E6" s="52"/>
      <c r="F6" s="52"/>
      <c r="G6" s="53"/>
      <c r="H6" s="65"/>
      <c r="I6" s="67"/>
      <c r="J6" s="5">
        <f>C6/I5*3</f>
        <v>3.3214285714285716</v>
      </c>
      <c r="K6" s="60" t="s">
        <v>13</v>
      </c>
      <c r="L6" s="61"/>
      <c r="M6" s="58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</row>
    <row r="7" spans="1:97" ht="15.75" thickBot="1">
      <c r="A7" s="14"/>
      <c r="B7" s="15"/>
      <c r="C7" s="14"/>
      <c r="D7" s="14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</row>
    <row r="8" spans="1:97" ht="15.75" thickBot="1">
      <c r="A8" s="8"/>
      <c r="B8" s="9"/>
      <c r="C8" s="10"/>
      <c r="D8" s="11"/>
      <c r="E8" s="26">
        <f>E9</f>
        <v>42644</v>
      </c>
      <c r="F8" s="26">
        <f>F9</f>
        <v>42645</v>
      </c>
      <c r="G8" s="26">
        <f>G9</f>
        <v>42646</v>
      </c>
      <c r="H8" s="26">
        <f>H9</f>
        <v>42647</v>
      </c>
      <c r="I8" s="26">
        <f t="shared" ref="I8:BT8" si="0">I9</f>
        <v>42648</v>
      </c>
      <c r="J8" s="27">
        <f t="shared" si="0"/>
        <v>42649</v>
      </c>
      <c r="K8" s="27">
        <f t="shared" si="0"/>
        <v>42650</v>
      </c>
      <c r="L8" s="26">
        <f t="shared" si="0"/>
        <v>42651</v>
      </c>
      <c r="M8" s="26">
        <f t="shared" si="0"/>
        <v>42652</v>
      </c>
      <c r="N8" s="26">
        <f t="shared" si="0"/>
        <v>42653</v>
      </c>
      <c r="O8" s="26">
        <f t="shared" si="0"/>
        <v>42654</v>
      </c>
      <c r="P8" s="26">
        <f t="shared" si="0"/>
        <v>42655</v>
      </c>
      <c r="Q8" s="26">
        <f t="shared" si="0"/>
        <v>42656</v>
      </c>
      <c r="R8" s="26">
        <f t="shared" si="0"/>
        <v>42657</v>
      </c>
      <c r="S8" s="26">
        <f t="shared" si="0"/>
        <v>42658</v>
      </c>
      <c r="T8" s="26">
        <f t="shared" si="0"/>
        <v>42659</v>
      </c>
      <c r="U8" s="26">
        <f t="shared" si="0"/>
        <v>42660</v>
      </c>
      <c r="V8" s="26">
        <f t="shared" si="0"/>
        <v>42661</v>
      </c>
      <c r="W8" s="26">
        <f t="shared" si="0"/>
        <v>42662</v>
      </c>
      <c r="X8" s="26">
        <f t="shared" si="0"/>
        <v>42663</v>
      </c>
      <c r="Y8" s="26">
        <f t="shared" si="0"/>
        <v>42664</v>
      </c>
      <c r="Z8" s="26">
        <f t="shared" si="0"/>
        <v>42665</v>
      </c>
      <c r="AA8" s="26">
        <f t="shared" si="0"/>
        <v>42666</v>
      </c>
      <c r="AB8" s="26">
        <f t="shared" si="0"/>
        <v>42667</v>
      </c>
      <c r="AC8" s="26">
        <f t="shared" si="0"/>
        <v>42668</v>
      </c>
      <c r="AD8" s="26">
        <f t="shared" si="0"/>
        <v>42669</v>
      </c>
      <c r="AE8" s="26">
        <f t="shared" si="0"/>
        <v>42670</v>
      </c>
      <c r="AF8" s="26">
        <f t="shared" si="0"/>
        <v>42671</v>
      </c>
      <c r="AG8" s="26">
        <f t="shared" si="0"/>
        <v>42672</v>
      </c>
      <c r="AH8" s="26">
        <f t="shared" si="0"/>
        <v>42673</v>
      </c>
      <c r="AI8" s="27">
        <f t="shared" si="0"/>
        <v>42674</v>
      </c>
      <c r="AJ8" s="26">
        <f t="shared" si="0"/>
        <v>42675</v>
      </c>
      <c r="AK8" s="26">
        <f t="shared" si="0"/>
        <v>42676</v>
      </c>
      <c r="AL8" s="26">
        <f t="shared" si="0"/>
        <v>42677</v>
      </c>
      <c r="AM8" s="26">
        <f t="shared" si="0"/>
        <v>42678</v>
      </c>
      <c r="AN8" s="26">
        <f t="shared" si="0"/>
        <v>42679</v>
      </c>
      <c r="AO8" s="26">
        <f t="shared" si="0"/>
        <v>42680</v>
      </c>
      <c r="AP8" s="26">
        <f t="shared" si="0"/>
        <v>42681</v>
      </c>
      <c r="AQ8" s="26">
        <f t="shared" si="0"/>
        <v>42682</v>
      </c>
      <c r="AR8" s="26">
        <f t="shared" si="0"/>
        <v>42683</v>
      </c>
      <c r="AS8" s="26">
        <f t="shared" si="0"/>
        <v>42684</v>
      </c>
      <c r="AT8" s="26">
        <f t="shared" si="0"/>
        <v>42685</v>
      </c>
      <c r="AU8" s="26">
        <f t="shared" si="0"/>
        <v>42686</v>
      </c>
      <c r="AV8" s="26">
        <f t="shared" si="0"/>
        <v>42687</v>
      </c>
      <c r="AW8" s="26">
        <f t="shared" si="0"/>
        <v>42688</v>
      </c>
      <c r="AX8" s="26">
        <f t="shared" si="0"/>
        <v>42689</v>
      </c>
      <c r="AY8" s="26">
        <f t="shared" si="0"/>
        <v>42690</v>
      </c>
      <c r="AZ8" s="26">
        <f t="shared" si="0"/>
        <v>42691</v>
      </c>
      <c r="BA8" s="26">
        <f t="shared" si="0"/>
        <v>42692</v>
      </c>
      <c r="BB8" s="26">
        <f t="shared" si="0"/>
        <v>42693</v>
      </c>
      <c r="BC8" s="26">
        <f t="shared" si="0"/>
        <v>42694</v>
      </c>
      <c r="BD8" s="26">
        <f t="shared" si="0"/>
        <v>42695</v>
      </c>
      <c r="BE8" s="26">
        <f t="shared" si="0"/>
        <v>42696</v>
      </c>
      <c r="BF8" s="26">
        <f t="shared" si="0"/>
        <v>42697</v>
      </c>
      <c r="BG8" s="26">
        <f t="shared" si="0"/>
        <v>42698</v>
      </c>
      <c r="BH8" s="26">
        <f t="shared" si="0"/>
        <v>42699</v>
      </c>
      <c r="BI8" s="26">
        <f t="shared" si="0"/>
        <v>42700</v>
      </c>
      <c r="BJ8" s="26">
        <f t="shared" si="0"/>
        <v>42701</v>
      </c>
      <c r="BK8" s="26">
        <f t="shared" si="0"/>
        <v>42702</v>
      </c>
      <c r="BL8" s="26">
        <f t="shared" si="0"/>
        <v>42703</v>
      </c>
      <c r="BM8" s="26">
        <f t="shared" si="0"/>
        <v>42704</v>
      </c>
      <c r="BN8" s="26">
        <f t="shared" si="0"/>
        <v>42705</v>
      </c>
      <c r="BO8" s="26">
        <f t="shared" si="0"/>
        <v>42706</v>
      </c>
      <c r="BP8" s="26">
        <f t="shared" si="0"/>
        <v>42707</v>
      </c>
      <c r="BQ8" s="26">
        <f t="shared" si="0"/>
        <v>42708</v>
      </c>
      <c r="BR8" s="26">
        <f t="shared" si="0"/>
        <v>42709</v>
      </c>
      <c r="BS8" s="26">
        <f t="shared" si="0"/>
        <v>42710</v>
      </c>
      <c r="BT8" s="26">
        <f t="shared" si="0"/>
        <v>42711</v>
      </c>
      <c r="BU8" s="26">
        <f t="shared" ref="BU8:CR8" si="1">BU9</f>
        <v>42712</v>
      </c>
      <c r="BV8" s="26">
        <f t="shared" si="1"/>
        <v>42713</v>
      </c>
      <c r="BW8" s="26">
        <f t="shared" si="1"/>
        <v>42714</v>
      </c>
      <c r="BX8" s="26">
        <f t="shared" si="1"/>
        <v>42715</v>
      </c>
      <c r="BY8" s="26">
        <f t="shared" si="1"/>
        <v>42716</v>
      </c>
      <c r="BZ8" s="26">
        <f t="shared" si="1"/>
        <v>42717</v>
      </c>
      <c r="CA8" s="26">
        <f t="shared" si="1"/>
        <v>42718</v>
      </c>
      <c r="CB8" s="26">
        <f t="shared" si="1"/>
        <v>42719</v>
      </c>
      <c r="CC8" s="26">
        <f t="shared" si="1"/>
        <v>42720</v>
      </c>
      <c r="CD8" s="26">
        <f t="shared" si="1"/>
        <v>42721</v>
      </c>
      <c r="CE8" s="26">
        <f t="shared" si="1"/>
        <v>42722</v>
      </c>
      <c r="CF8" s="26">
        <f t="shared" si="1"/>
        <v>42723</v>
      </c>
      <c r="CG8" s="26">
        <f t="shared" si="1"/>
        <v>42724</v>
      </c>
      <c r="CH8" s="26">
        <f t="shared" si="1"/>
        <v>42725</v>
      </c>
      <c r="CI8" s="26">
        <f t="shared" si="1"/>
        <v>42726</v>
      </c>
      <c r="CJ8" s="27">
        <f t="shared" si="1"/>
        <v>42727</v>
      </c>
      <c r="CK8" s="27">
        <f t="shared" si="1"/>
        <v>42728</v>
      </c>
      <c r="CL8" s="27">
        <f t="shared" si="1"/>
        <v>42729</v>
      </c>
      <c r="CM8" s="27">
        <f t="shared" si="1"/>
        <v>42730</v>
      </c>
      <c r="CN8" s="27">
        <f t="shared" si="1"/>
        <v>42731</v>
      </c>
      <c r="CO8" s="27">
        <f t="shared" si="1"/>
        <v>42732</v>
      </c>
      <c r="CP8" s="27">
        <f t="shared" si="1"/>
        <v>42733</v>
      </c>
      <c r="CQ8" s="27">
        <f t="shared" si="1"/>
        <v>42734</v>
      </c>
      <c r="CR8" s="28">
        <f t="shared" si="1"/>
        <v>42735</v>
      </c>
      <c r="CS8" s="14"/>
    </row>
    <row r="9" spans="1:97" ht="15.75" thickBot="1">
      <c r="A9" s="34" t="s">
        <v>4</v>
      </c>
      <c r="B9" s="34" t="s">
        <v>3</v>
      </c>
      <c r="C9" s="12"/>
      <c r="D9" s="20" t="s">
        <v>2</v>
      </c>
      <c r="E9" s="29">
        <f>DATE(B5, B6, 1)</f>
        <v>42644</v>
      </c>
      <c r="F9" s="29">
        <f>E9+1</f>
        <v>42645</v>
      </c>
      <c r="G9" s="29">
        <f t="shared" ref="G9:BR9" si="2">F9+1</f>
        <v>42646</v>
      </c>
      <c r="H9" s="29">
        <f t="shared" si="2"/>
        <v>42647</v>
      </c>
      <c r="I9" s="29">
        <f t="shared" si="2"/>
        <v>42648</v>
      </c>
      <c r="J9" s="30">
        <f t="shared" si="2"/>
        <v>42649</v>
      </c>
      <c r="K9" s="30">
        <f t="shared" si="2"/>
        <v>42650</v>
      </c>
      <c r="L9" s="29">
        <f t="shared" si="2"/>
        <v>42651</v>
      </c>
      <c r="M9" s="29">
        <f t="shared" si="2"/>
        <v>42652</v>
      </c>
      <c r="N9" s="29">
        <f t="shared" si="2"/>
        <v>42653</v>
      </c>
      <c r="O9" s="29">
        <f t="shared" si="2"/>
        <v>42654</v>
      </c>
      <c r="P9" s="29">
        <f t="shared" si="2"/>
        <v>42655</v>
      </c>
      <c r="Q9" s="29">
        <f t="shared" si="2"/>
        <v>42656</v>
      </c>
      <c r="R9" s="29">
        <f t="shared" si="2"/>
        <v>42657</v>
      </c>
      <c r="S9" s="29">
        <f t="shared" si="2"/>
        <v>42658</v>
      </c>
      <c r="T9" s="29">
        <f t="shared" si="2"/>
        <v>42659</v>
      </c>
      <c r="U9" s="29">
        <f t="shared" si="2"/>
        <v>42660</v>
      </c>
      <c r="V9" s="29">
        <f t="shared" si="2"/>
        <v>42661</v>
      </c>
      <c r="W9" s="29">
        <f t="shared" si="2"/>
        <v>42662</v>
      </c>
      <c r="X9" s="29">
        <f t="shared" si="2"/>
        <v>42663</v>
      </c>
      <c r="Y9" s="29">
        <f t="shared" si="2"/>
        <v>42664</v>
      </c>
      <c r="Z9" s="29">
        <f t="shared" si="2"/>
        <v>42665</v>
      </c>
      <c r="AA9" s="29">
        <f t="shared" si="2"/>
        <v>42666</v>
      </c>
      <c r="AB9" s="29">
        <f t="shared" si="2"/>
        <v>42667</v>
      </c>
      <c r="AC9" s="29">
        <f t="shared" si="2"/>
        <v>42668</v>
      </c>
      <c r="AD9" s="29">
        <f t="shared" si="2"/>
        <v>42669</v>
      </c>
      <c r="AE9" s="29">
        <f t="shared" si="2"/>
        <v>42670</v>
      </c>
      <c r="AF9" s="29">
        <f t="shared" si="2"/>
        <v>42671</v>
      </c>
      <c r="AG9" s="29">
        <f t="shared" si="2"/>
        <v>42672</v>
      </c>
      <c r="AH9" s="29">
        <f t="shared" si="2"/>
        <v>42673</v>
      </c>
      <c r="AI9" s="30">
        <f t="shared" si="2"/>
        <v>42674</v>
      </c>
      <c r="AJ9" s="29">
        <f t="shared" si="2"/>
        <v>42675</v>
      </c>
      <c r="AK9" s="29">
        <f t="shared" si="2"/>
        <v>42676</v>
      </c>
      <c r="AL9" s="29">
        <f t="shared" si="2"/>
        <v>42677</v>
      </c>
      <c r="AM9" s="29">
        <f t="shared" si="2"/>
        <v>42678</v>
      </c>
      <c r="AN9" s="29">
        <f t="shared" si="2"/>
        <v>42679</v>
      </c>
      <c r="AO9" s="29">
        <f t="shared" si="2"/>
        <v>42680</v>
      </c>
      <c r="AP9" s="29">
        <f t="shared" si="2"/>
        <v>42681</v>
      </c>
      <c r="AQ9" s="29">
        <f t="shared" si="2"/>
        <v>42682</v>
      </c>
      <c r="AR9" s="29">
        <f t="shared" si="2"/>
        <v>42683</v>
      </c>
      <c r="AS9" s="29">
        <f t="shared" si="2"/>
        <v>42684</v>
      </c>
      <c r="AT9" s="29">
        <f t="shared" si="2"/>
        <v>42685</v>
      </c>
      <c r="AU9" s="29">
        <f t="shared" si="2"/>
        <v>42686</v>
      </c>
      <c r="AV9" s="29">
        <f t="shared" si="2"/>
        <v>42687</v>
      </c>
      <c r="AW9" s="29">
        <f t="shared" si="2"/>
        <v>42688</v>
      </c>
      <c r="AX9" s="29">
        <f t="shared" si="2"/>
        <v>42689</v>
      </c>
      <c r="AY9" s="29">
        <f t="shared" si="2"/>
        <v>42690</v>
      </c>
      <c r="AZ9" s="29">
        <f t="shared" si="2"/>
        <v>42691</v>
      </c>
      <c r="BA9" s="29">
        <f t="shared" si="2"/>
        <v>42692</v>
      </c>
      <c r="BB9" s="29">
        <f t="shared" si="2"/>
        <v>42693</v>
      </c>
      <c r="BC9" s="29">
        <f t="shared" si="2"/>
        <v>42694</v>
      </c>
      <c r="BD9" s="29">
        <f t="shared" si="2"/>
        <v>42695</v>
      </c>
      <c r="BE9" s="29">
        <f t="shared" si="2"/>
        <v>42696</v>
      </c>
      <c r="BF9" s="29">
        <f t="shared" si="2"/>
        <v>42697</v>
      </c>
      <c r="BG9" s="29">
        <f t="shared" si="2"/>
        <v>42698</v>
      </c>
      <c r="BH9" s="29">
        <f t="shared" si="2"/>
        <v>42699</v>
      </c>
      <c r="BI9" s="29">
        <f t="shared" si="2"/>
        <v>42700</v>
      </c>
      <c r="BJ9" s="29">
        <f t="shared" si="2"/>
        <v>42701</v>
      </c>
      <c r="BK9" s="29">
        <f t="shared" si="2"/>
        <v>42702</v>
      </c>
      <c r="BL9" s="29">
        <f t="shared" si="2"/>
        <v>42703</v>
      </c>
      <c r="BM9" s="29">
        <f t="shared" si="2"/>
        <v>42704</v>
      </c>
      <c r="BN9" s="29">
        <f t="shared" si="2"/>
        <v>42705</v>
      </c>
      <c r="BO9" s="29">
        <f t="shared" si="2"/>
        <v>42706</v>
      </c>
      <c r="BP9" s="29">
        <f t="shared" si="2"/>
        <v>42707</v>
      </c>
      <c r="BQ9" s="29">
        <f t="shared" si="2"/>
        <v>42708</v>
      </c>
      <c r="BR9" s="29">
        <f t="shared" si="2"/>
        <v>42709</v>
      </c>
      <c r="BS9" s="29">
        <f t="shared" ref="BS9:CR9" si="3">BR9+1</f>
        <v>42710</v>
      </c>
      <c r="BT9" s="29">
        <f t="shared" si="3"/>
        <v>42711</v>
      </c>
      <c r="BU9" s="29">
        <f t="shared" si="3"/>
        <v>42712</v>
      </c>
      <c r="BV9" s="29">
        <f t="shared" si="3"/>
        <v>42713</v>
      </c>
      <c r="BW9" s="29">
        <f t="shared" si="3"/>
        <v>42714</v>
      </c>
      <c r="BX9" s="29">
        <f t="shared" si="3"/>
        <v>42715</v>
      </c>
      <c r="BY9" s="29">
        <f t="shared" si="3"/>
        <v>42716</v>
      </c>
      <c r="BZ9" s="29">
        <f t="shared" si="3"/>
        <v>42717</v>
      </c>
      <c r="CA9" s="29">
        <f t="shared" si="3"/>
        <v>42718</v>
      </c>
      <c r="CB9" s="29">
        <f t="shared" si="3"/>
        <v>42719</v>
      </c>
      <c r="CC9" s="29">
        <f t="shared" si="3"/>
        <v>42720</v>
      </c>
      <c r="CD9" s="29">
        <f t="shared" si="3"/>
        <v>42721</v>
      </c>
      <c r="CE9" s="29">
        <f t="shared" si="3"/>
        <v>42722</v>
      </c>
      <c r="CF9" s="29">
        <f t="shared" si="3"/>
        <v>42723</v>
      </c>
      <c r="CG9" s="29">
        <f t="shared" si="3"/>
        <v>42724</v>
      </c>
      <c r="CH9" s="29">
        <f t="shared" si="3"/>
        <v>42725</v>
      </c>
      <c r="CI9" s="29">
        <f t="shared" si="3"/>
        <v>42726</v>
      </c>
      <c r="CJ9" s="30">
        <f t="shared" si="3"/>
        <v>42727</v>
      </c>
      <c r="CK9" s="30">
        <f t="shared" si="3"/>
        <v>42728</v>
      </c>
      <c r="CL9" s="30">
        <f t="shared" si="3"/>
        <v>42729</v>
      </c>
      <c r="CM9" s="30">
        <f t="shared" si="3"/>
        <v>42730</v>
      </c>
      <c r="CN9" s="30">
        <f t="shared" si="3"/>
        <v>42731</v>
      </c>
      <c r="CO9" s="30">
        <f t="shared" si="3"/>
        <v>42732</v>
      </c>
      <c r="CP9" s="30">
        <f t="shared" si="3"/>
        <v>42733</v>
      </c>
      <c r="CQ9" s="30">
        <f t="shared" si="3"/>
        <v>42734</v>
      </c>
      <c r="CR9" s="31">
        <f t="shared" si="3"/>
        <v>42735</v>
      </c>
      <c r="CS9" s="14"/>
    </row>
    <row r="10" spans="1:97" s="90" customFormat="1">
      <c r="A10" s="76">
        <f ca="1">SUMPRODUCT((COUNTIF(PCP,$E$9:$CR$9)=0)*(COUNTIF(fériés,$E$9:$CR$9)=0)*(WEEKDAY($E$9:$CR$9,2)&lt;6)*($E10:$CR10=1))</f>
        <v>3</v>
      </c>
      <c r="B10" s="77">
        <f ca="1">SUM($E10:$CR10)-A10</f>
        <v>5</v>
      </c>
      <c r="C10" s="78">
        <v>1</v>
      </c>
      <c r="D10" s="79"/>
      <c r="E10" s="80">
        <v>1</v>
      </c>
      <c r="F10" s="81"/>
      <c r="G10" s="82">
        <v>1</v>
      </c>
      <c r="H10" s="81">
        <v>1</v>
      </c>
      <c r="I10" s="82"/>
      <c r="J10" s="83"/>
      <c r="K10" s="84"/>
      <c r="L10" s="81">
        <v>1</v>
      </c>
      <c r="M10" s="82"/>
      <c r="N10" s="81"/>
      <c r="O10" s="82"/>
      <c r="P10" s="81"/>
      <c r="Q10" s="82"/>
      <c r="R10" s="81"/>
      <c r="S10" s="82"/>
      <c r="T10" s="81"/>
      <c r="U10" s="82"/>
      <c r="V10" s="81"/>
      <c r="W10" s="82"/>
      <c r="X10" s="81"/>
      <c r="Y10" s="82"/>
      <c r="Z10" s="81"/>
      <c r="AA10" s="82"/>
      <c r="AB10" s="81"/>
      <c r="AC10" s="82"/>
      <c r="AD10" s="81"/>
      <c r="AE10" s="81"/>
      <c r="AF10" s="85"/>
      <c r="AG10" s="82"/>
      <c r="AH10" s="81"/>
      <c r="AI10" s="83">
        <v>1</v>
      </c>
      <c r="AJ10" s="86">
        <v>1</v>
      </c>
      <c r="AK10" s="86">
        <v>1</v>
      </c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7"/>
      <c r="CK10" s="87"/>
      <c r="CL10" s="87"/>
      <c r="CM10" s="87"/>
      <c r="CN10" s="87"/>
      <c r="CO10" s="87"/>
      <c r="CP10" s="87"/>
      <c r="CQ10" s="87">
        <v>1</v>
      </c>
      <c r="CR10" s="88"/>
      <c r="CS10" s="89"/>
    </row>
    <row r="11" spans="1:97" s="90" customFormat="1">
      <c r="A11" s="76">
        <f t="shared" ref="A10:A40" si="4">(COUNTA(E11:CR11))-B11</f>
        <v>0</v>
      </c>
      <c r="B11" s="77">
        <f t="shared" ref="B11:B40" si="5">SUM(E11,F11,L11,M11,S11,T11,Z11,AA11,AG11,AH11,AN11,AO11,AU11,AV11,BB11,BC11,BI11,BJ11,BP11,BQ11,BW11,BX11,CD11,CE11,CK11,CL11,CR11)+AI11+CJ11+CM11+CN11+CQ11</f>
        <v>0</v>
      </c>
      <c r="C11" s="91">
        <v>2</v>
      </c>
      <c r="D11" s="79"/>
      <c r="E11" s="92"/>
      <c r="F11" s="93"/>
      <c r="G11" s="94"/>
      <c r="H11" s="93"/>
      <c r="I11" s="94"/>
      <c r="J11" s="95"/>
      <c r="K11" s="96"/>
      <c r="L11" s="93"/>
      <c r="M11" s="94"/>
      <c r="N11" s="93"/>
      <c r="O11" s="94"/>
      <c r="P11" s="93"/>
      <c r="Q11" s="94"/>
      <c r="R11" s="93"/>
      <c r="S11" s="94"/>
      <c r="T11" s="93"/>
      <c r="U11" s="94"/>
      <c r="V11" s="93"/>
      <c r="W11" s="94"/>
      <c r="X11" s="93"/>
      <c r="Y11" s="94"/>
      <c r="Z11" s="93"/>
      <c r="AA11" s="94"/>
      <c r="AB11" s="93"/>
      <c r="AC11" s="94"/>
      <c r="AD11" s="93"/>
      <c r="AE11" s="93"/>
      <c r="AF11" s="97"/>
      <c r="AG11" s="94"/>
      <c r="AH11" s="93"/>
      <c r="AI11" s="95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5"/>
      <c r="CK11" s="95"/>
      <c r="CL11" s="95"/>
      <c r="CM11" s="95"/>
      <c r="CN11" s="95"/>
      <c r="CO11" s="95"/>
      <c r="CP11" s="95"/>
      <c r="CQ11" s="95"/>
      <c r="CR11" s="98"/>
      <c r="CS11" s="89"/>
    </row>
    <row r="12" spans="1:97" s="90" customFormat="1">
      <c r="A12" s="76">
        <f t="shared" si="4"/>
        <v>0</v>
      </c>
      <c r="B12" s="77">
        <f t="shared" si="5"/>
        <v>0</v>
      </c>
      <c r="C12" s="78">
        <v>3</v>
      </c>
      <c r="D12" s="79"/>
      <c r="E12" s="99"/>
      <c r="F12" s="100"/>
      <c r="G12" s="101"/>
      <c r="H12" s="100"/>
      <c r="I12" s="101"/>
      <c r="J12" s="102"/>
      <c r="K12" s="101"/>
      <c r="L12" s="100"/>
      <c r="M12" s="103"/>
      <c r="N12" s="100"/>
      <c r="O12" s="103"/>
      <c r="P12" s="100"/>
      <c r="Q12" s="103"/>
      <c r="R12" s="100"/>
      <c r="S12" s="103"/>
      <c r="T12" s="100"/>
      <c r="U12" s="103"/>
      <c r="V12" s="100"/>
      <c r="W12" s="103"/>
      <c r="X12" s="100"/>
      <c r="Y12" s="103"/>
      <c r="Z12" s="100"/>
      <c r="AA12" s="103"/>
      <c r="AB12" s="100"/>
      <c r="AC12" s="103"/>
      <c r="AD12" s="100"/>
      <c r="AE12" s="100"/>
      <c r="AF12" s="104"/>
      <c r="AG12" s="103"/>
      <c r="AH12" s="100"/>
      <c r="AI12" s="102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5"/>
      <c r="CK12" s="95"/>
      <c r="CL12" s="95"/>
      <c r="CM12" s="95"/>
      <c r="CN12" s="95"/>
      <c r="CO12" s="95"/>
      <c r="CP12" s="95"/>
      <c r="CQ12" s="95"/>
      <c r="CR12" s="98"/>
      <c r="CS12" s="89"/>
    </row>
    <row r="13" spans="1:97" s="90" customFormat="1">
      <c r="A13" s="76">
        <f t="shared" si="4"/>
        <v>0</v>
      </c>
      <c r="B13" s="77">
        <f t="shared" si="5"/>
        <v>0</v>
      </c>
      <c r="C13" s="91">
        <v>4</v>
      </c>
      <c r="D13" s="79"/>
      <c r="E13" s="92"/>
      <c r="F13" s="93"/>
      <c r="G13" s="94"/>
      <c r="H13" s="93"/>
      <c r="I13" s="94"/>
      <c r="J13" s="95"/>
      <c r="K13" s="96"/>
      <c r="L13" s="93"/>
      <c r="M13" s="94"/>
      <c r="N13" s="93"/>
      <c r="O13" s="94"/>
      <c r="P13" s="93"/>
      <c r="Q13" s="94"/>
      <c r="R13" s="93"/>
      <c r="S13" s="94"/>
      <c r="T13" s="93"/>
      <c r="U13" s="94"/>
      <c r="V13" s="93"/>
      <c r="W13" s="94"/>
      <c r="X13" s="93"/>
      <c r="Y13" s="94"/>
      <c r="Z13" s="93"/>
      <c r="AA13" s="94"/>
      <c r="AB13" s="93"/>
      <c r="AC13" s="94"/>
      <c r="AD13" s="93"/>
      <c r="AE13" s="93"/>
      <c r="AF13" s="97"/>
      <c r="AG13" s="94"/>
      <c r="AH13" s="93"/>
      <c r="AI13" s="95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5"/>
      <c r="CK13" s="95"/>
      <c r="CL13" s="95"/>
      <c r="CM13" s="95"/>
      <c r="CN13" s="95"/>
      <c r="CO13" s="95"/>
      <c r="CP13" s="95"/>
      <c r="CQ13" s="95"/>
      <c r="CR13" s="98"/>
      <c r="CS13" s="89"/>
    </row>
    <row r="14" spans="1:97" s="90" customFormat="1">
      <c r="A14" s="76">
        <f t="shared" si="4"/>
        <v>0</v>
      </c>
      <c r="B14" s="77">
        <f t="shared" si="5"/>
        <v>0</v>
      </c>
      <c r="C14" s="91">
        <v>5</v>
      </c>
      <c r="D14" s="79"/>
      <c r="E14" s="92"/>
      <c r="F14" s="93"/>
      <c r="G14" s="94"/>
      <c r="H14" s="93"/>
      <c r="I14" s="94"/>
      <c r="J14" s="95"/>
      <c r="K14" s="96"/>
      <c r="L14" s="93"/>
      <c r="M14" s="94"/>
      <c r="N14" s="93"/>
      <c r="O14" s="94"/>
      <c r="P14" s="93"/>
      <c r="Q14" s="94"/>
      <c r="R14" s="93"/>
      <c r="S14" s="94"/>
      <c r="T14" s="93"/>
      <c r="U14" s="94"/>
      <c r="V14" s="93"/>
      <c r="W14" s="94"/>
      <c r="X14" s="93"/>
      <c r="Y14" s="94"/>
      <c r="Z14" s="93"/>
      <c r="AA14" s="94"/>
      <c r="AB14" s="93"/>
      <c r="AC14" s="94"/>
      <c r="AD14" s="93"/>
      <c r="AE14" s="93"/>
      <c r="AF14" s="97"/>
      <c r="AG14" s="94"/>
      <c r="AH14" s="93"/>
      <c r="AI14" s="95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5"/>
      <c r="CK14" s="95"/>
      <c r="CL14" s="95"/>
      <c r="CM14" s="95"/>
      <c r="CN14" s="95"/>
      <c r="CO14" s="95"/>
      <c r="CP14" s="95"/>
      <c r="CQ14" s="95"/>
      <c r="CR14" s="98"/>
      <c r="CS14" s="89"/>
    </row>
    <row r="15" spans="1:97" s="90" customFormat="1">
      <c r="A15" s="76">
        <f t="shared" si="4"/>
        <v>0</v>
      </c>
      <c r="B15" s="77">
        <f t="shared" si="5"/>
        <v>0</v>
      </c>
      <c r="C15" s="91">
        <v>6</v>
      </c>
      <c r="D15" s="79"/>
      <c r="E15" s="92"/>
      <c r="F15" s="93"/>
      <c r="G15" s="94"/>
      <c r="H15" s="93"/>
      <c r="I15" s="94"/>
      <c r="J15" s="95"/>
      <c r="K15" s="96"/>
      <c r="L15" s="93"/>
      <c r="M15" s="94"/>
      <c r="N15" s="93"/>
      <c r="O15" s="94"/>
      <c r="P15" s="93"/>
      <c r="Q15" s="94"/>
      <c r="R15" s="93"/>
      <c r="S15" s="94"/>
      <c r="T15" s="93"/>
      <c r="U15" s="94"/>
      <c r="V15" s="93"/>
      <c r="W15" s="94"/>
      <c r="X15" s="93"/>
      <c r="Y15" s="94"/>
      <c r="Z15" s="93"/>
      <c r="AA15" s="94"/>
      <c r="AB15" s="93"/>
      <c r="AC15" s="94"/>
      <c r="AD15" s="93"/>
      <c r="AE15" s="93"/>
      <c r="AF15" s="97"/>
      <c r="AG15" s="94"/>
      <c r="AH15" s="93"/>
      <c r="AI15" s="95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5"/>
      <c r="CK15" s="95"/>
      <c r="CL15" s="95"/>
      <c r="CM15" s="95"/>
      <c r="CN15" s="95"/>
      <c r="CO15" s="95"/>
      <c r="CP15" s="95"/>
      <c r="CQ15" s="95"/>
      <c r="CR15" s="98"/>
      <c r="CS15" s="89"/>
    </row>
    <row r="16" spans="1:97" s="90" customFormat="1">
      <c r="A16" s="76">
        <f t="shared" si="4"/>
        <v>0</v>
      </c>
      <c r="B16" s="77">
        <f t="shared" si="5"/>
        <v>0</v>
      </c>
      <c r="C16" s="91">
        <v>7</v>
      </c>
      <c r="D16" s="79"/>
      <c r="E16" s="92"/>
      <c r="F16" s="93"/>
      <c r="G16" s="94"/>
      <c r="H16" s="93"/>
      <c r="I16" s="94"/>
      <c r="J16" s="95"/>
      <c r="K16" s="96"/>
      <c r="L16" s="93"/>
      <c r="M16" s="94"/>
      <c r="N16" s="93"/>
      <c r="O16" s="94"/>
      <c r="P16" s="93"/>
      <c r="Q16" s="94"/>
      <c r="R16" s="93"/>
      <c r="S16" s="94"/>
      <c r="T16" s="93"/>
      <c r="U16" s="94"/>
      <c r="V16" s="93"/>
      <c r="W16" s="94"/>
      <c r="X16" s="93"/>
      <c r="Y16" s="94"/>
      <c r="Z16" s="93"/>
      <c r="AA16" s="94"/>
      <c r="AB16" s="93"/>
      <c r="AC16" s="94"/>
      <c r="AD16" s="93"/>
      <c r="AE16" s="93"/>
      <c r="AF16" s="97"/>
      <c r="AG16" s="94"/>
      <c r="AH16" s="93"/>
      <c r="AI16" s="95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5"/>
      <c r="CK16" s="95"/>
      <c r="CL16" s="95"/>
      <c r="CM16" s="95"/>
      <c r="CN16" s="95"/>
      <c r="CO16" s="95"/>
      <c r="CP16" s="95"/>
      <c r="CQ16" s="95"/>
      <c r="CR16" s="98"/>
      <c r="CS16" s="89"/>
    </row>
    <row r="17" spans="1:97" s="90" customFormat="1">
      <c r="A17" s="76">
        <f t="shared" si="4"/>
        <v>0</v>
      </c>
      <c r="B17" s="77">
        <f t="shared" si="5"/>
        <v>0</v>
      </c>
      <c r="C17" s="91">
        <v>8</v>
      </c>
      <c r="D17" s="79"/>
      <c r="E17" s="92"/>
      <c r="F17" s="93"/>
      <c r="G17" s="94"/>
      <c r="H17" s="93"/>
      <c r="I17" s="94"/>
      <c r="J17" s="95"/>
      <c r="K17" s="96"/>
      <c r="L17" s="93"/>
      <c r="M17" s="94"/>
      <c r="N17" s="93"/>
      <c r="O17" s="94"/>
      <c r="P17" s="93"/>
      <c r="Q17" s="94"/>
      <c r="R17" s="93"/>
      <c r="S17" s="94"/>
      <c r="T17" s="93"/>
      <c r="U17" s="94"/>
      <c r="V17" s="93"/>
      <c r="W17" s="94"/>
      <c r="X17" s="93"/>
      <c r="Y17" s="94"/>
      <c r="Z17" s="93"/>
      <c r="AA17" s="94"/>
      <c r="AB17" s="93"/>
      <c r="AC17" s="94"/>
      <c r="AD17" s="93"/>
      <c r="AE17" s="93"/>
      <c r="AF17" s="97"/>
      <c r="AG17" s="94"/>
      <c r="AH17" s="93"/>
      <c r="AI17" s="95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5"/>
      <c r="CK17" s="95"/>
      <c r="CL17" s="95"/>
      <c r="CM17" s="95"/>
      <c r="CN17" s="95"/>
      <c r="CO17" s="95"/>
      <c r="CP17" s="95"/>
      <c r="CQ17" s="95"/>
      <c r="CR17" s="98"/>
      <c r="CS17" s="89"/>
    </row>
    <row r="18" spans="1:97" s="90" customFormat="1">
      <c r="A18" s="76">
        <f t="shared" si="4"/>
        <v>0</v>
      </c>
      <c r="B18" s="77">
        <f t="shared" si="5"/>
        <v>0</v>
      </c>
      <c r="C18" s="91">
        <v>9</v>
      </c>
      <c r="D18" s="79"/>
      <c r="E18" s="92"/>
      <c r="F18" s="93"/>
      <c r="G18" s="94"/>
      <c r="H18" s="93"/>
      <c r="I18" s="94"/>
      <c r="J18" s="95"/>
      <c r="K18" s="96"/>
      <c r="L18" s="93"/>
      <c r="M18" s="94"/>
      <c r="N18" s="93"/>
      <c r="O18" s="94"/>
      <c r="P18" s="93"/>
      <c r="Q18" s="94"/>
      <c r="R18" s="93"/>
      <c r="S18" s="94"/>
      <c r="T18" s="93"/>
      <c r="U18" s="94"/>
      <c r="V18" s="93"/>
      <c r="W18" s="94"/>
      <c r="X18" s="93"/>
      <c r="Y18" s="94"/>
      <c r="Z18" s="93"/>
      <c r="AA18" s="94"/>
      <c r="AB18" s="93"/>
      <c r="AC18" s="94"/>
      <c r="AD18" s="93"/>
      <c r="AE18" s="93"/>
      <c r="AF18" s="97"/>
      <c r="AG18" s="94"/>
      <c r="AH18" s="93"/>
      <c r="AI18" s="95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5"/>
      <c r="CK18" s="95"/>
      <c r="CL18" s="95"/>
      <c r="CM18" s="95"/>
      <c r="CN18" s="95"/>
      <c r="CO18" s="95"/>
      <c r="CP18" s="95"/>
      <c r="CQ18" s="95"/>
      <c r="CR18" s="98"/>
      <c r="CS18" s="89"/>
    </row>
    <row r="19" spans="1:97" s="90" customFormat="1">
      <c r="A19" s="76">
        <f t="shared" si="4"/>
        <v>0</v>
      </c>
      <c r="B19" s="77">
        <f t="shared" si="5"/>
        <v>0</v>
      </c>
      <c r="C19" s="91">
        <v>10</v>
      </c>
      <c r="D19" s="79"/>
      <c r="E19" s="92"/>
      <c r="F19" s="93"/>
      <c r="G19" s="94"/>
      <c r="H19" s="93"/>
      <c r="I19" s="94"/>
      <c r="J19" s="95"/>
      <c r="K19" s="96"/>
      <c r="L19" s="93"/>
      <c r="M19" s="94"/>
      <c r="N19" s="93"/>
      <c r="O19" s="94"/>
      <c r="P19" s="93"/>
      <c r="Q19" s="94"/>
      <c r="R19" s="93"/>
      <c r="S19" s="94"/>
      <c r="T19" s="93"/>
      <c r="U19" s="94"/>
      <c r="V19" s="93"/>
      <c r="W19" s="94"/>
      <c r="X19" s="93"/>
      <c r="Y19" s="94"/>
      <c r="Z19" s="93"/>
      <c r="AA19" s="94"/>
      <c r="AB19" s="93"/>
      <c r="AC19" s="94"/>
      <c r="AD19" s="93"/>
      <c r="AE19" s="93"/>
      <c r="AF19" s="97"/>
      <c r="AG19" s="94"/>
      <c r="AH19" s="93"/>
      <c r="AI19" s="95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5"/>
      <c r="CK19" s="95"/>
      <c r="CL19" s="95"/>
      <c r="CM19" s="95"/>
      <c r="CN19" s="95"/>
      <c r="CO19" s="95"/>
      <c r="CP19" s="95"/>
      <c r="CQ19" s="95"/>
      <c r="CR19" s="98"/>
      <c r="CS19" s="89"/>
    </row>
    <row r="20" spans="1:97" s="90" customFormat="1">
      <c r="A20" s="76">
        <f t="shared" si="4"/>
        <v>0</v>
      </c>
      <c r="B20" s="77">
        <f t="shared" si="5"/>
        <v>0</v>
      </c>
      <c r="C20" s="91">
        <v>11</v>
      </c>
      <c r="D20" s="105"/>
      <c r="E20" s="92"/>
      <c r="F20" s="93"/>
      <c r="G20" s="94"/>
      <c r="H20" s="93"/>
      <c r="I20" s="94"/>
      <c r="J20" s="95"/>
      <c r="K20" s="96"/>
      <c r="L20" s="93"/>
      <c r="M20" s="94"/>
      <c r="N20" s="93"/>
      <c r="O20" s="94"/>
      <c r="P20" s="93"/>
      <c r="Q20" s="94"/>
      <c r="R20" s="93"/>
      <c r="S20" s="94"/>
      <c r="T20" s="93"/>
      <c r="U20" s="94"/>
      <c r="V20" s="93"/>
      <c r="W20" s="94"/>
      <c r="X20" s="93"/>
      <c r="Y20" s="94"/>
      <c r="Z20" s="93"/>
      <c r="AA20" s="94"/>
      <c r="AB20" s="93"/>
      <c r="AC20" s="94"/>
      <c r="AD20" s="93"/>
      <c r="AE20" s="93"/>
      <c r="AF20" s="97"/>
      <c r="AG20" s="94"/>
      <c r="AH20" s="93"/>
      <c r="AI20" s="95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/>
      <c r="CG20" s="93"/>
      <c r="CH20" s="93"/>
      <c r="CI20" s="93"/>
      <c r="CJ20" s="95"/>
      <c r="CK20" s="95"/>
      <c r="CL20" s="95"/>
      <c r="CM20" s="95"/>
      <c r="CN20" s="95"/>
      <c r="CO20" s="95"/>
      <c r="CP20" s="95"/>
      <c r="CQ20" s="95"/>
      <c r="CR20" s="98"/>
      <c r="CS20" s="89"/>
    </row>
    <row r="21" spans="1:97" s="90" customFormat="1">
      <c r="A21" s="76">
        <f t="shared" si="4"/>
        <v>0</v>
      </c>
      <c r="B21" s="77">
        <f t="shared" si="5"/>
        <v>0</v>
      </c>
      <c r="C21" s="91">
        <v>12</v>
      </c>
      <c r="D21" s="105"/>
      <c r="E21" s="92"/>
      <c r="F21" s="93"/>
      <c r="G21" s="94"/>
      <c r="H21" s="93"/>
      <c r="I21" s="94"/>
      <c r="J21" s="95"/>
      <c r="K21" s="96"/>
      <c r="L21" s="93"/>
      <c r="M21" s="94"/>
      <c r="N21" s="93"/>
      <c r="O21" s="94"/>
      <c r="P21" s="93"/>
      <c r="Q21" s="94"/>
      <c r="R21" s="93"/>
      <c r="S21" s="94"/>
      <c r="T21" s="93"/>
      <c r="U21" s="94"/>
      <c r="V21" s="93"/>
      <c r="W21" s="94"/>
      <c r="X21" s="93"/>
      <c r="Y21" s="94"/>
      <c r="Z21" s="93"/>
      <c r="AA21" s="94"/>
      <c r="AB21" s="93"/>
      <c r="AC21" s="94"/>
      <c r="AD21" s="93"/>
      <c r="AE21" s="93"/>
      <c r="AF21" s="97"/>
      <c r="AG21" s="94"/>
      <c r="AH21" s="93"/>
      <c r="AI21" s="95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5"/>
      <c r="CK21" s="95"/>
      <c r="CL21" s="95"/>
      <c r="CM21" s="95"/>
      <c r="CN21" s="95"/>
      <c r="CO21" s="95"/>
      <c r="CP21" s="95"/>
      <c r="CQ21" s="95"/>
      <c r="CR21" s="98"/>
      <c r="CS21" s="89"/>
    </row>
    <row r="22" spans="1:97" s="90" customFormat="1">
      <c r="A22" s="76">
        <f t="shared" si="4"/>
        <v>0</v>
      </c>
      <c r="B22" s="77">
        <f t="shared" si="5"/>
        <v>0</v>
      </c>
      <c r="C22" s="91">
        <v>13</v>
      </c>
      <c r="D22" s="105"/>
      <c r="E22" s="92"/>
      <c r="F22" s="93"/>
      <c r="G22" s="94"/>
      <c r="H22" s="93"/>
      <c r="I22" s="94"/>
      <c r="J22" s="95"/>
      <c r="K22" s="96"/>
      <c r="L22" s="93"/>
      <c r="M22" s="94"/>
      <c r="N22" s="93"/>
      <c r="O22" s="94"/>
      <c r="P22" s="93"/>
      <c r="Q22" s="94"/>
      <c r="R22" s="93"/>
      <c r="S22" s="94"/>
      <c r="T22" s="93"/>
      <c r="U22" s="94"/>
      <c r="V22" s="93"/>
      <c r="W22" s="94"/>
      <c r="X22" s="93"/>
      <c r="Y22" s="94"/>
      <c r="Z22" s="93"/>
      <c r="AA22" s="94"/>
      <c r="AB22" s="93"/>
      <c r="AC22" s="94"/>
      <c r="AD22" s="93"/>
      <c r="AE22" s="93"/>
      <c r="AF22" s="97"/>
      <c r="AG22" s="94"/>
      <c r="AH22" s="93"/>
      <c r="AI22" s="95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5"/>
      <c r="CK22" s="95"/>
      <c r="CL22" s="95"/>
      <c r="CM22" s="95"/>
      <c r="CN22" s="95"/>
      <c r="CO22" s="95"/>
      <c r="CP22" s="95"/>
      <c r="CQ22" s="95"/>
      <c r="CR22" s="98"/>
      <c r="CS22" s="89"/>
    </row>
    <row r="23" spans="1:97" s="90" customFormat="1">
      <c r="A23" s="76">
        <f t="shared" si="4"/>
        <v>0</v>
      </c>
      <c r="B23" s="77">
        <f t="shared" si="5"/>
        <v>0</v>
      </c>
      <c r="C23" s="91">
        <v>14</v>
      </c>
      <c r="D23" s="79"/>
      <c r="E23" s="92"/>
      <c r="F23" s="93"/>
      <c r="G23" s="94"/>
      <c r="H23" s="93"/>
      <c r="I23" s="94"/>
      <c r="J23" s="95"/>
      <c r="K23" s="96"/>
      <c r="L23" s="93"/>
      <c r="M23" s="94"/>
      <c r="N23" s="93"/>
      <c r="O23" s="94"/>
      <c r="P23" s="93"/>
      <c r="Q23" s="94"/>
      <c r="R23" s="93"/>
      <c r="S23" s="94"/>
      <c r="T23" s="93"/>
      <c r="U23" s="94"/>
      <c r="V23" s="93"/>
      <c r="W23" s="94"/>
      <c r="X23" s="93"/>
      <c r="Y23" s="94"/>
      <c r="Z23" s="93"/>
      <c r="AA23" s="94"/>
      <c r="AB23" s="93"/>
      <c r="AC23" s="94"/>
      <c r="AD23" s="93"/>
      <c r="AE23" s="93"/>
      <c r="AF23" s="97"/>
      <c r="AG23" s="94"/>
      <c r="AH23" s="93"/>
      <c r="AI23" s="95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93"/>
      <c r="CC23" s="93"/>
      <c r="CD23" s="93"/>
      <c r="CE23" s="93"/>
      <c r="CF23" s="93"/>
      <c r="CG23" s="93"/>
      <c r="CH23" s="93"/>
      <c r="CI23" s="93"/>
      <c r="CJ23" s="95"/>
      <c r="CK23" s="95"/>
      <c r="CL23" s="95"/>
      <c r="CM23" s="95"/>
      <c r="CN23" s="95"/>
      <c r="CO23" s="95"/>
      <c r="CP23" s="95"/>
      <c r="CQ23" s="95"/>
      <c r="CR23" s="98"/>
      <c r="CS23" s="89"/>
    </row>
    <row r="24" spans="1:97" s="90" customFormat="1">
      <c r="A24" s="76">
        <f t="shared" si="4"/>
        <v>0</v>
      </c>
      <c r="B24" s="77">
        <f t="shared" si="5"/>
        <v>0</v>
      </c>
      <c r="C24" s="91">
        <v>15</v>
      </c>
      <c r="D24" s="79"/>
      <c r="E24" s="92"/>
      <c r="F24" s="93"/>
      <c r="G24" s="94"/>
      <c r="H24" s="93"/>
      <c r="I24" s="94"/>
      <c r="J24" s="95"/>
      <c r="K24" s="96"/>
      <c r="L24" s="93"/>
      <c r="M24" s="94"/>
      <c r="N24" s="93"/>
      <c r="O24" s="94"/>
      <c r="P24" s="93"/>
      <c r="Q24" s="94"/>
      <c r="R24" s="93"/>
      <c r="S24" s="94"/>
      <c r="T24" s="93"/>
      <c r="U24" s="94"/>
      <c r="V24" s="93"/>
      <c r="W24" s="94"/>
      <c r="X24" s="93"/>
      <c r="Y24" s="94"/>
      <c r="Z24" s="93"/>
      <c r="AA24" s="94"/>
      <c r="AB24" s="93"/>
      <c r="AC24" s="94"/>
      <c r="AD24" s="93"/>
      <c r="AE24" s="93"/>
      <c r="AF24" s="97"/>
      <c r="AG24" s="94"/>
      <c r="AH24" s="93"/>
      <c r="AI24" s="95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5"/>
      <c r="CK24" s="95"/>
      <c r="CL24" s="95"/>
      <c r="CM24" s="95"/>
      <c r="CN24" s="95"/>
      <c r="CO24" s="95"/>
      <c r="CP24" s="95"/>
      <c r="CQ24" s="95"/>
      <c r="CR24" s="98"/>
      <c r="CS24" s="89"/>
    </row>
    <row r="25" spans="1:97" s="90" customFormat="1">
      <c r="A25" s="76">
        <f t="shared" si="4"/>
        <v>0</v>
      </c>
      <c r="B25" s="77">
        <f t="shared" si="5"/>
        <v>0</v>
      </c>
      <c r="C25" s="91">
        <v>16</v>
      </c>
      <c r="D25" s="79"/>
      <c r="E25" s="92"/>
      <c r="F25" s="93"/>
      <c r="G25" s="94"/>
      <c r="H25" s="93"/>
      <c r="I25" s="94"/>
      <c r="J25" s="95"/>
      <c r="K25" s="96"/>
      <c r="L25" s="93"/>
      <c r="M25" s="94"/>
      <c r="N25" s="93"/>
      <c r="O25" s="94"/>
      <c r="P25" s="93"/>
      <c r="Q25" s="94"/>
      <c r="R25" s="93"/>
      <c r="S25" s="94"/>
      <c r="T25" s="93"/>
      <c r="U25" s="94"/>
      <c r="V25" s="93"/>
      <c r="W25" s="94"/>
      <c r="X25" s="93"/>
      <c r="Y25" s="94"/>
      <c r="Z25" s="93"/>
      <c r="AA25" s="94"/>
      <c r="AB25" s="93"/>
      <c r="AC25" s="94"/>
      <c r="AD25" s="93"/>
      <c r="AE25" s="93"/>
      <c r="AF25" s="97"/>
      <c r="AG25" s="94"/>
      <c r="AH25" s="93"/>
      <c r="AI25" s="95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93"/>
      <c r="CG25" s="93"/>
      <c r="CH25" s="93"/>
      <c r="CI25" s="93"/>
      <c r="CJ25" s="95"/>
      <c r="CK25" s="95"/>
      <c r="CL25" s="95"/>
      <c r="CM25" s="95"/>
      <c r="CN25" s="95"/>
      <c r="CO25" s="95"/>
      <c r="CP25" s="95"/>
      <c r="CQ25" s="95"/>
      <c r="CR25" s="98"/>
      <c r="CS25" s="89"/>
    </row>
    <row r="26" spans="1:97" s="90" customFormat="1">
      <c r="A26" s="76">
        <f t="shared" si="4"/>
        <v>0</v>
      </c>
      <c r="B26" s="77">
        <f t="shared" si="5"/>
        <v>0</v>
      </c>
      <c r="C26" s="91">
        <v>17</v>
      </c>
      <c r="D26" s="79"/>
      <c r="E26" s="92"/>
      <c r="F26" s="93"/>
      <c r="G26" s="94"/>
      <c r="H26" s="93"/>
      <c r="I26" s="94"/>
      <c r="J26" s="95"/>
      <c r="K26" s="96"/>
      <c r="L26" s="93"/>
      <c r="M26" s="94"/>
      <c r="N26" s="93"/>
      <c r="O26" s="94"/>
      <c r="P26" s="93"/>
      <c r="Q26" s="94"/>
      <c r="R26" s="93"/>
      <c r="S26" s="94"/>
      <c r="T26" s="93"/>
      <c r="U26" s="94"/>
      <c r="V26" s="93"/>
      <c r="W26" s="94"/>
      <c r="X26" s="93"/>
      <c r="Y26" s="94"/>
      <c r="Z26" s="93"/>
      <c r="AA26" s="94"/>
      <c r="AB26" s="93"/>
      <c r="AC26" s="94"/>
      <c r="AD26" s="93"/>
      <c r="AE26" s="93"/>
      <c r="AF26" s="97"/>
      <c r="AG26" s="94"/>
      <c r="AH26" s="93"/>
      <c r="AI26" s="95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93"/>
      <c r="CC26" s="93"/>
      <c r="CD26" s="93"/>
      <c r="CE26" s="93"/>
      <c r="CF26" s="93"/>
      <c r="CG26" s="93"/>
      <c r="CH26" s="93"/>
      <c r="CI26" s="93"/>
      <c r="CJ26" s="95"/>
      <c r="CK26" s="95"/>
      <c r="CL26" s="95"/>
      <c r="CM26" s="95"/>
      <c r="CN26" s="95"/>
      <c r="CO26" s="95"/>
      <c r="CP26" s="95"/>
      <c r="CQ26" s="95"/>
      <c r="CR26" s="98"/>
      <c r="CS26" s="89"/>
    </row>
    <row r="27" spans="1:97" s="90" customFormat="1">
      <c r="A27" s="76">
        <f t="shared" si="4"/>
        <v>0</v>
      </c>
      <c r="B27" s="77">
        <f t="shared" si="5"/>
        <v>0</v>
      </c>
      <c r="C27" s="91">
        <v>18</v>
      </c>
      <c r="D27" s="105"/>
      <c r="E27" s="92"/>
      <c r="F27" s="93"/>
      <c r="G27" s="94"/>
      <c r="H27" s="93"/>
      <c r="I27" s="94"/>
      <c r="J27" s="95"/>
      <c r="K27" s="96"/>
      <c r="L27" s="93"/>
      <c r="M27" s="94"/>
      <c r="N27" s="93"/>
      <c r="O27" s="94"/>
      <c r="P27" s="93"/>
      <c r="Q27" s="94"/>
      <c r="R27" s="93"/>
      <c r="S27" s="94"/>
      <c r="T27" s="93"/>
      <c r="U27" s="94"/>
      <c r="V27" s="93"/>
      <c r="W27" s="94"/>
      <c r="X27" s="93"/>
      <c r="Y27" s="94"/>
      <c r="Z27" s="93"/>
      <c r="AA27" s="94"/>
      <c r="AB27" s="93"/>
      <c r="AC27" s="94"/>
      <c r="AD27" s="93"/>
      <c r="AE27" s="93"/>
      <c r="AF27" s="97"/>
      <c r="AG27" s="94"/>
      <c r="AH27" s="93"/>
      <c r="AI27" s="95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5"/>
      <c r="CK27" s="95"/>
      <c r="CL27" s="95"/>
      <c r="CM27" s="95"/>
      <c r="CN27" s="95"/>
      <c r="CO27" s="95"/>
      <c r="CP27" s="95"/>
      <c r="CQ27" s="95"/>
      <c r="CR27" s="98"/>
      <c r="CS27" s="89"/>
    </row>
    <row r="28" spans="1:97" s="90" customFormat="1">
      <c r="A28" s="76">
        <f t="shared" si="4"/>
        <v>0</v>
      </c>
      <c r="B28" s="77">
        <f t="shared" si="5"/>
        <v>0</v>
      </c>
      <c r="C28" s="91">
        <v>19</v>
      </c>
      <c r="D28" s="79"/>
      <c r="E28" s="92"/>
      <c r="F28" s="93"/>
      <c r="G28" s="94"/>
      <c r="H28" s="93"/>
      <c r="I28" s="94"/>
      <c r="J28" s="95"/>
      <c r="K28" s="96"/>
      <c r="L28" s="93"/>
      <c r="M28" s="94"/>
      <c r="N28" s="93"/>
      <c r="O28" s="94"/>
      <c r="P28" s="93"/>
      <c r="Q28" s="94"/>
      <c r="R28" s="93"/>
      <c r="S28" s="94"/>
      <c r="T28" s="93"/>
      <c r="U28" s="94"/>
      <c r="V28" s="93"/>
      <c r="W28" s="94"/>
      <c r="X28" s="93"/>
      <c r="Y28" s="94"/>
      <c r="Z28" s="93"/>
      <c r="AA28" s="94"/>
      <c r="AB28" s="93"/>
      <c r="AC28" s="94"/>
      <c r="AD28" s="93"/>
      <c r="AE28" s="93"/>
      <c r="AF28" s="97"/>
      <c r="AG28" s="94"/>
      <c r="AH28" s="93"/>
      <c r="AI28" s="95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  <c r="BU28" s="93"/>
      <c r="BV28" s="93"/>
      <c r="BW28" s="93"/>
      <c r="BX28" s="93"/>
      <c r="BY28" s="93"/>
      <c r="BZ28" s="93"/>
      <c r="CA28" s="93"/>
      <c r="CB28" s="93"/>
      <c r="CC28" s="93"/>
      <c r="CD28" s="93"/>
      <c r="CE28" s="93"/>
      <c r="CF28" s="93"/>
      <c r="CG28" s="93"/>
      <c r="CH28" s="93"/>
      <c r="CI28" s="93"/>
      <c r="CJ28" s="95"/>
      <c r="CK28" s="95"/>
      <c r="CL28" s="95"/>
      <c r="CM28" s="95"/>
      <c r="CN28" s="95"/>
      <c r="CO28" s="95"/>
      <c r="CP28" s="95"/>
      <c r="CQ28" s="95"/>
      <c r="CR28" s="98"/>
      <c r="CS28" s="89"/>
    </row>
    <row r="29" spans="1:97" s="90" customFormat="1">
      <c r="A29" s="76">
        <f t="shared" si="4"/>
        <v>0</v>
      </c>
      <c r="B29" s="77">
        <f t="shared" si="5"/>
        <v>0</v>
      </c>
      <c r="C29" s="91">
        <v>20</v>
      </c>
      <c r="D29" s="79"/>
      <c r="E29" s="92"/>
      <c r="F29" s="93"/>
      <c r="G29" s="94"/>
      <c r="H29" s="93"/>
      <c r="I29" s="94"/>
      <c r="J29" s="95"/>
      <c r="K29" s="96"/>
      <c r="L29" s="93"/>
      <c r="M29" s="94"/>
      <c r="N29" s="93"/>
      <c r="O29" s="94"/>
      <c r="P29" s="93"/>
      <c r="Q29" s="94"/>
      <c r="R29" s="93"/>
      <c r="S29" s="94"/>
      <c r="T29" s="93"/>
      <c r="U29" s="94"/>
      <c r="V29" s="93"/>
      <c r="W29" s="94"/>
      <c r="X29" s="93"/>
      <c r="Y29" s="94"/>
      <c r="Z29" s="93"/>
      <c r="AA29" s="94"/>
      <c r="AB29" s="93"/>
      <c r="AC29" s="94"/>
      <c r="AD29" s="93"/>
      <c r="AE29" s="93"/>
      <c r="AF29" s="97"/>
      <c r="AG29" s="94"/>
      <c r="AH29" s="93"/>
      <c r="AI29" s="95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5"/>
      <c r="CK29" s="95"/>
      <c r="CL29" s="95"/>
      <c r="CM29" s="95"/>
      <c r="CN29" s="95"/>
      <c r="CO29" s="95"/>
      <c r="CP29" s="95"/>
      <c r="CQ29" s="95"/>
      <c r="CR29" s="98"/>
      <c r="CS29" s="89"/>
    </row>
    <row r="30" spans="1:97" s="90" customFormat="1">
      <c r="A30" s="76">
        <f t="shared" si="4"/>
        <v>0</v>
      </c>
      <c r="B30" s="77">
        <f t="shared" si="5"/>
        <v>0</v>
      </c>
      <c r="C30" s="91">
        <v>21</v>
      </c>
      <c r="D30" s="79"/>
      <c r="E30" s="92"/>
      <c r="F30" s="93"/>
      <c r="G30" s="94"/>
      <c r="H30" s="93"/>
      <c r="I30" s="94"/>
      <c r="J30" s="95"/>
      <c r="K30" s="96"/>
      <c r="L30" s="93"/>
      <c r="M30" s="94"/>
      <c r="N30" s="93"/>
      <c r="O30" s="94"/>
      <c r="P30" s="93"/>
      <c r="Q30" s="94"/>
      <c r="R30" s="93"/>
      <c r="S30" s="94"/>
      <c r="T30" s="93"/>
      <c r="U30" s="94"/>
      <c r="V30" s="93"/>
      <c r="W30" s="94"/>
      <c r="X30" s="93"/>
      <c r="Y30" s="94"/>
      <c r="Z30" s="93"/>
      <c r="AA30" s="94"/>
      <c r="AB30" s="93"/>
      <c r="AC30" s="94"/>
      <c r="AD30" s="93"/>
      <c r="AE30" s="93"/>
      <c r="AF30" s="97"/>
      <c r="AG30" s="94"/>
      <c r="AH30" s="93"/>
      <c r="AI30" s="95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5"/>
      <c r="CK30" s="95"/>
      <c r="CL30" s="95"/>
      <c r="CM30" s="95"/>
      <c r="CN30" s="95"/>
      <c r="CO30" s="95"/>
      <c r="CP30" s="95"/>
      <c r="CQ30" s="95"/>
      <c r="CR30" s="98"/>
      <c r="CS30" s="89"/>
    </row>
    <row r="31" spans="1:97" s="90" customFormat="1">
      <c r="A31" s="76">
        <f t="shared" si="4"/>
        <v>0</v>
      </c>
      <c r="B31" s="77">
        <f t="shared" si="5"/>
        <v>0</v>
      </c>
      <c r="C31" s="91">
        <v>22</v>
      </c>
      <c r="D31" s="79"/>
      <c r="E31" s="92"/>
      <c r="F31" s="93"/>
      <c r="G31" s="94"/>
      <c r="H31" s="93"/>
      <c r="I31" s="94"/>
      <c r="J31" s="95"/>
      <c r="K31" s="96"/>
      <c r="L31" s="93"/>
      <c r="M31" s="94"/>
      <c r="N31" s="93"/>
      <c r="O31" s="94"/>
      <c r="P31" s="93"/>
      <c r="Q31" s="94"/>
      <c r="R31" s="93"/>
      <c r="S31" s="94"/>
      <c r="T31" s="93"/>
      <c r="U31" s="94"/>
      <c r="V31" s="93"/>
      <c r="W31" s="94"/>
      <c r="X31" s="93"/>
      <c r="Y31" s="94"/>
      <c r="Z31" s="93"/>
      <c r="AA31" s="94"/>
      <c r="AB31" s="93"/>
      <c r="AC31" s="94"/>
      <c r="AD31" s="93"/>
      <c r="AE31" s="93"/>
      <c r="AF31" s="97"/>
      <c r="AG31" s="94"/>
      <c r="AH31" s="93"/>
      <c r="AI31" s="95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5"/>
      <c r="CK31" s="95"/>
      <c r="CL31" s="95"/>
      <c r="CM31" s="95"/>
      <c r="CN31" s="95"/>
      <c r="CO31" s="95"/>
      <c r="CP31" s="95"/>
      <c r="CQ31" s="95"/>
      <c r="CR31" s="98"/>
      <c r="CS31" s="89"/>
    </row>
    <row r="32" spans="1:97" s="90" customFormat="1">
      <c r="A32" s="76">
        <f t="shared" si="4"/>
        <v>0</v>
      </c>
      <c r="B32" s="77">
        <f t="shared" si="5"/>
        <v>0</v>
      </c>
      <c r="C32" s="91">
        <v>23</v>
      </c>
      <c r="D32" s="79"/>
      <c r="E32" s="92"/>
      <c r="F32" s="93"/>
      <c r="G32" s="94"/>
      <c r="H32" s="93"/>
      <c r="I32" s="94"/>
      <c r="J32" s="95"/>
      <c r="K32" s="96"/>
      <c r="L32" s="93"/>
      <c r="M32" s="94"/>
      <c r="N32" s="93"/>
      <c r="O32" s="94"/>
      <c r="P32" s="93"/>
      <c r="Q32" s="94"/>
      <c r="R32" s="93"/>
      <c r="S32" s="94"/>
      <c r="T32" s="93"/>
      <c r="U32" s="94"/>
      <c r="V32" s="93"/>
      <c r="W32" s="94"/>
      <c r="X32" s="93"/>
      <c r="Y32" s="94"/>
      <c r="Z32" s="93"/>
      <c r="AA32" s="94"/>
      <c r="AB32" s="93"/>
      <c r="AC32" s="94"/>
      <c r="AD32" s="93"/>
      <c r="AE32" s="93"/>
      <c r="AF32" s="97"/>
      <c r="AG32" s="94"/>
      <c r="AH32" s="93"/>
      <c r="AI32" s="95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93"/>
      <c r="CE32" s="93"/>
      <c r="CF32" s="93"/>
      <c r="CG32" s="93"/>
      <c r="CH32" s="93"/>
      <c r="CI32" s="93"/>
      <c r="CJ32" s="95"/>
      <c r="CK32" s="95"/>
      <c r="CL32" s="95"/>
      <c r="CM32" s="95"/>
      <c r="CN32" s="95"/>
      <c r="CO32" s="95"/>
      <c r="CP32" s="95"/>
      <c r="CQ32" s="95"/>
      <c r="CR32" s="98"/>
      <c r="CS32" s="89"/>
    </row>
    <row r="33" spans="1:97" s="90" customFormat="1">
      <c r="A33" s="76">
        <f t="shared" si="4"/>
        <v>0</v>
      </c>
      <c r="B33" s="77">
        <f t="shared" si="5"/>
        <v>0</v>
      </c>
      <c r="C33" s="91">
        <v>24</v>
      </c>
      <c r="D33" s="79"/>
      <c r="E33" s="92"/>
      <c r="F33" s="93"/>
      <c r="G33" s="94"/>
      <c r="H33" s="93"/>
      <c r="I33" s="94"/>
      <c r="J33" s="95"/>
      <c r="K33" s="96"/>
      <c r="L33" s="93"/>
      <c r="M33" s="94"/>
      <c r="N33" s="93"/>
      <c r="O33" s="94"/>
      <c r="P33" s="93"/>
      <c r="Q33" s="94"/>
      <c r="R33" s="93"/>
      <c r="S33" s="94"/>
      <c r="T33" s="93"/>
      <c r="U33" s="94"/>
      <c r="V33" s="93"/>
      <c r="W33" s="94"/>
      <c r="X33" s="93"/>
      <c r="Y33" s="94"/>
      <c r="Z33" s="93"/>
      <c r="AA33" s="94"/>
      <c r="AB33" s="93"/>
      <c r="AC33" s="94"/>
      <c r="AD33" s="93"/>
      <c r="AE33" s="93"/>
      <c r="AF33" s="97"/>
      <c r="AG33" s="94"/>
      <c r="AH33" s="93"/>
      <c r="AI33" s="95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5"/>
      <c r="CK33" s="95"/>
      <c r="CL33" s="95"/>
      <c r="CM33" s="95"/>
      <c r="CN33" s="95"/>
      <c r="CO33" s="95"/>
      <c r="CP33" s="95"/>
      <c r="CQ33" s="95"/>
      <c r="CR33" s="98"/>
      <c r="CS33" s="89"/>
    </row>
    <row r="34" spans="1:97" s="90" customFormat="1">
      <c r="A34" s="76">
        <f t="shared" si="4"/>
        <v>0</v>
      </c>
      <c r="B34" s="77">
        <f t="shared" si="5"/>
        <v>0</v>
      </c>
      <c r="C34" s="106">
        <v>25</v>
      </c>
      <c r="D34" s="105"/>
      <c r="E34" s="107"/>
      <c r="F34" s="108"/>
      <c r="G34" s="109"/>
      <c r="H34" s="108"/>
      <c r="I34" s="109"/>
      <c r="J34" s="110"/>
      <c r="K34" s="111"/>
      <c r="L34" s="108"/>
      <c r="M34" s="109"/>
      <c r="N34" s="108"/>
      <c r="O34" s="109"/>
      <c r="P34" s="108"/>
      <c r="Q34" s="109"/>
      <c r="R34" s="108"/>
      <c r="S34" s="109"/>
      <c r="T34" s="108"/>
      <c r="U34" s="109"/>
      <c r="V34" s="108"/>
      <c r="W34" s="109"/>
      <c r="X34" s="108"/>
      <c r="Y34" s="109"/>
      <c r="Z34" s="108"/>
      <c r="AA34" s="109"/>
      <c r="AB34" s="108"/>
      <c r="AC34" s="109"/>
      <c r="AD34" s="108"/>
      <c r="AE34" s="108"/>
      <c r="AF34" s="112"/>
      <c r="AG34" s="109"/>
      <c r="AH34" s="108"/>
      <c r="AI34" s="110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10"/>
      <c r="CK34" s="110"/>
      <c r="CL34" s="110"/>
      <c r="CM34" s="110"/>
      <c r="CN34" s="110"/>
      <c r="CO34" s="110"/>
      <c r="CP34" s="110"/>
      <c r="CQ34" s="110"/>
      <c r="CR34" s="113"/>
      <c r="CS34" s="89"/>
    </row>
    <row r="35" spans="1:97" s="90" customFormat="1">
      <c r="A35" s="76">
        <f t="shared" si="4"/>
        <v>0</v>
      </c>
      <c r="B35" s="77">
        <f t="shared" si="5"/>
        <v>0</v>
      </c>
      <c r="C35" s="106">
        <v>26</v>
      </c>
      <c r="D35" s="114"/>
      <c r="E35" s="107"/>
      <c r="F35" s="108"/>
      <c r="G35" s="109"/>
      <c r="H35" s="108"/>
      <c r="I35" s="109"/>
      <c r="J35" s="110"/>
      <c r="K35" s="111"/>
      <c r="L35" s="108"/>
      <c r="M35" s="109"/>
      <c r="N35" s="108"/>
      <c r="O35" s="109"/>
      <c r="P35" s="108"/>
      <c r="Q35" s="109"/>
      <c r="R35" s="108"/>
      <c r="S35" s="109"/>
      <c r="T35" s="108"/>
      <c r="U35" s="109"/>
      <c r="V35" s="108"/>
      <c r="W35" s="109"/>
      <c r="X35" s="108"/>
      <c r="Y35" s="109"/>
      <c r="Z35" s="108"/>
      <c r="AA35" s="109"/>
      <c r="AB35" s="108"/>
      <c r="AC35" s="109"/>
      <c r="AD35" s="108"/>
      <c r="AE35" s="108"/>
      <c r="AF35" s="112"/>
      <c r="AG35" s="109"/>
      <c r="AH35" s="108"/>
      <c r="AI35" s="110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10"/>
      <c r="CK35" s="110"/>
      <c r="CL35" s="110"/>
      <c r="CM35" s="110"/>
      <c r="CN35" s="110"/>
      <c r="CO35" s="110"/>
      <c r="CP35" s="110"/>
      <c r="CQ35" s="110"/>
      <c r="CR35" s="113"/>
      <c r="CS35" s="89"/>
    </row>
    <row r="36" spans="1:97" s="90" customFormat="1">
      <c r="A36" s="76">
        <f t="shared" si="4"/>
        <v>0</v>
      </c>
      <c r="B36" s="77">
        <f t="shared" si="5"/>
        <v>0</v>
      </c>
      <c r="C36" s="91">
        <v>27</v>
      </c>
      <c r="D36" s="115"/>
      <c r="E36" s="107"/>
      <c r="F36" s="108"/>
      <c r="G36" s="109"/>
      <c r="H36" s="108"/>
      <c r="I36" s="109"/>
      <c r="J36" s="110"/>
      <c r="K36" s="111"/>
      <c r="L36" s="108"/>
      <c r="M36" s="109"/>
      <c r="N36" s="108"/>
      <c r="O36" s="109"/>
      <c r="P36" s="108"/>
      <c r="Q36" s="109"/>
      <c r="R36" s="108"/>
      <c r="S36" s="109"/>
      <c r="T36" s="108"/>
      <c r="U36" s="109"/>
      <c r="V36" s="108"/>
      <c r="W36" s="109"/>
      <c r="X36" s="108"/>
      <c r="Y36" s="109"/>
      <c r="Z36" s="108"/>
      <c r="AA36" s="109"/>
      <c r="AB36" s="108"/>
      <c r="AC36" s="109"/>
      <c r="AD36" s="108"/>
      <c r="AE36" s="108"/>
      <c r="AF36" s="112"/>
      <c r="AG36" s="109"/>
      <c r="AH36" s="108"/>
      <c r="AI36" s="110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10"/>
      <c r="CK36" s="110"/>
      <c r="CL36" s="110"/>
      <c r="CM36" s="110"/>
      <c r="CN36" s="110"/>
      <c r="CO36" s="110"/>
      <c r="CP36" s="110"/>
      <c r="CQ36" s="110"/>
      <c r="CR36" s="113"/>
      <c r="CS36" s="89"/>
    </row>
    <row r="37" spans="1:97" s="90" customFormat="1">
      <c r="A37" s="76">
        <f t="shared" si="4"/>
        <v>0</v>
      </c>
      <c r="B37" s="77">
        <f t="shared" si="5"/>
        <v>0</v>
      </c>
      <c r="C37" s="91">
        <v>28</v>
      </c>
      <c r="D37" s="115"/>
      <c r="E37" s="107"/>
      <c r="F37" s="108"/>
      <c r="G37" s="109"/>
      <c r="H37" s="108"/>
      <c r="I37" s="109"/>
      <c r="J37" s="110"/>
      <c r="K37" s="111"/>
      <c r="L37" s="108"/>
      <c r="M37" s="109"/>
      <c r="N37" s="108"/>
      <c r="O37" s="109"/>
      <c r="P37" s="108"/>
      <c r="Q37" s="109"/>
      <c r="R37" s="108"/>
      <c r="S37" s="109"/>
      <c r="T37" s="108"/>
      <c r="U37" s="109"/>
      <c r="V37" s="108"/>
      <c r="W37" s="109"/>
      <c r="X37" s="108"/>
      <c r="Y37" s="109"/>
      <c r="Z37" s="108"/>
      <c r="AA37" s="109"/>
      <c r="AB37" s="108"/>
      <c r="AC37" s="109"/>
      <c r="AD37" s="108"/>
      <c r="AE37" s="108"/>
      <c r="AF37" s="112"/>
      <c r="AG37" s="109"/>
      <c r="AH37" s="108"/>
      <c r="AI37" s="110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  <c r="BO37" s="108"/>
      <c r="BP37" s="108"/>
      <c r="BQ37" s="108"/>
      <c r="BR37" s="108"/>
      <c r="BS37" s="108"/>
      <c r="BT37" s="108"/>
      <c r="BU37" s="108"/>
      <c r="BV37" s="108"/>
      <c r="BW37" s="108"/>
      <c r="BX37" s="108"/>
      <c r="BY37" s="108"/>
      <c r="BZ37" s="108"/>
      <c r="CA37" s="108"/>
      <c r="CB37" s="108"/>
      <c r="CC37" s="108"/>
      <c r="CD37" s="108"/>
      <c r="CE37" s="108"/>
      <c r="CF37" s="108"/>
      <c r="CG37" s="108"/>
      <c r="CH37" s="108"/>
      <c r="CI37" s="108"/>
      <c r="CJ37" s="110"/>
      <c r="CK37" s="110"/>
      <c r="CL37" s="110"/>
      <c r="CM37" s="110"/>
      <c r="CN37" s="110"/>
      <c r="CO37" s="110"/>
      <c r="CP37" s="110"/>
      <c r="CQ37" s="110"/>
      <c r="CR37" s="113"/>
      <c r="CS37" s="89"/>
    </row>
    <row r="38" spans="1:97" s="90" customFormat="1">
      <c r="A38" s="76">
        <f t="shared" si="4"/>
        <v>0</v>
      </c>
      <c r="B38" s="77">
        <f t="shared" si="5"/>
        <v>0</v>
      </c>
      <c r="C38" s="91">
        <v>29</v>
      </c>
      <c r="D38" s="116"/>
      <c r="E38" s="107"/>
      <c r="F38" s="108"/>
      <c r="G38" s="109"/>
      <c r="H38" s="108"/>
      <c r="I38" s="109"/>
      <c r="J38" s="110"/>
      <c r="K38" s="111"/>
      <c r="L38" s="108"/>
      <c r="M38" s="109"/>
      <c r="N38" s="108"/>
      <c r="O38" s="109"/>
      <c r="P38" s="108"/>
      <c r="Q38" s="109"/>
      <c r="R38" s="108"/>
      <c r="S38" s="109"/>
      <c r="T38" s="108"/>
      <c r="U38" s="109"/>
      <c r="V38" s="108"/>
      <c r="W38" s="109"/>
      <c r="X38" s="108"/>
      <c r="Y38" s="109"/>
      <c r="Z38" s="108"/>
      <c r="AA38" s="109"/>
      <c r="AB38" s="108"/>
      <c r="AC38" s="109"/>
      <c r="AD38" s="108"/>
      <c r="AE38" s="108"/>
      <c r="AF38" s="112"/>
      <c r="AG38" s="109"/>
      <c r="AH38" s="108"/>
      <c r="AI38" s="110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10"/>
      <c r="CK38" s="110"/>
      <c r="CL38" s="110"/>
      <c r="CM38" s="110"/>
      <c r="CN38" s="110"/>
      <c r="CO38" s="110"/>
      <c r="CP38" s="110"/>
      <c r="CQ38" s="110"/>
      <c r="CR38" s="113"/>
      <c r="CS38" s="89"/>
    </row>
    <row r="39" spans="1:97" s="90" customFormat="1">
      <c r="A39" s="76">
        <f t="shared" si="4"/>
        <v>0</v>
      </c>
      <c r="B39" s="77">
        <f t="shared" si="5"/>
        <v>0</v>
      </c>
      <c r="C39" s="91">
        <v>30</v>
      </c>
      <c r="D39" s="117"/>
      <c r="E39" s="107"/>
      <c r="F39" s="108"/>
      <c r="G39" s="109"/>
      <c r="H39" s="108"/>
      <c r="I39" s="109"/>
      <c r="J39" s="110"/>
      <c r="K39" s="111"/>
      <c r="L39" s="108"/>
      <c r="M39" s="109"/>
      <c r="N39" s="108"/>
      <c r="O39" s="109"/>
      <c r="P39" s="108"/>
      <c r="Q39" s="109"/>
      <c r="R39" s="108"/>
      <c r="S39" s="109"/>
      <c r="T39" s="108"/>
      <c r="U39" s="109"/>
      <c r="V39" s="108"/>
      <c r="W39" s="109"/>
      <c r="X39" s="108"/>
      <c r="Y39" s="109"/>
      <c r="Z39" s="108"/>
      <c r="AA39" s="109"/>
      <c r="AB39" s="108"/>
      <c r="AC39" s="109"/>
      <c r="AD39" s="108"/>
      <c r="AE39" s="108"/>
      <c r="AF39" s="112"/>
      <c r="AG39" s="109"/>
      <c r="AH39" s="108"/>
      <c r="AI39" s="110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8"/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8"/>
      <c r="CE39" s="108"/>
      <c r="CF39" s="108"/>
      <c r="CG39" s="108"/>
      <c r="CH39" s="108"/>
      <c r="CI39" s="108"/>
      <c r="CJ39" s="110"/>
      <c r="CK39" s="110"/>
      <c r="CL39" s="110"/>
      <c r="CM39" s="110"/>
      <c r="CN39" s="110"/>
      <c r="CO39" s="110"/>
      <c r="CP39" s="110"/>
      <c r="CQ39" s="110"/>
      <c r="CR39" s="113"/>
      <c r="CS39" s="89"/>
    </row>
    <row r="40" spans="1:97" s="90" customFormat="1" ht="15.75" thickBot="1">
      <c r="A40" s="76">
        <f t="shared" si="4"/>
        <v>0</v>
      </c>
      <c r="B40" s="77">
        <f t="shared" si="5"/>
        <v>0</v>
      </c>
      <c r="C40" s="91">
        <v>31</v>
      </c>
      <c r="D40" s="118"/>
      <c r="E40" s="119"/>
      <c r="F40" s="120"/>
      <c r="G40" s="121"/>
      <c r="H40" s="120"/>
      <c r="I40" s="121"/>
      <c r="J40" s="122"/>
      <c r="K40" s="123"/>
      <c r="L40" s="120"/>
      <c r="M40" s="121"/>
      <c r="N40" s="120"/>
      <c r="O40" s="121"/>
      <c r="P40" s="120"/>
      <c r="Q40" s="121"/>
      <c r="R40" s="120"/>
      <c r="S40" s="121"/>
      <c r="T40" s="120"/>
      <c r="U40" s="121"/>
      <c r="V40" s="120"/>
      <c r="W40" s="121"/>
      <c r="X40" s="120"/>
      <c r="Y40" s="121"/>
      <c r="Z40" s="120"/>
      <c r="AA40" s="121"/>
      <c r="AB40" s="120"/>
      <c r="AC40" s="121"/>
      <c r="AD40" s="120"/>
      <c r="AE40" s="120"/>
      <c r="AF40" s="124"/>
      <c r="AG40" s="121"/>
      <c r="AH40" s="120"/>
      <c r="AI40" s="122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20"/>
      <c r="AX40" s="120"/>
      <c r="AY40" s="120"/>
      <c r="AZ40" s="120"/>
      <c r="BA40" s="120"/>
      <c r="BB40" s="120"/>
      <c r="BC40" s="120"/>
      <c r="BD40" s="120"/>
      <c r="BE40" s="120"/>
      <c r="BF40" s="120"/>
      <c r="BG40" s="120"/>
      <c r="BH40" s="120"/>
      <c r="BI40" s="120"/>
      <c r="BJ40" s="120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  <c r="CA40" s="120"/>
      <c r="CB40" s="120"/>
      <c r="CC40" s="120"/>
      <c r="CD40" s="120"/>
      <c r="CE40" s="120"/>
      <c r="CF40" s="120"/>
      <c r="CG40" s="120"/>
      <c r="CH40" s="120"/>
      <c r="CI40" s="120"/>
      <c r="CJ40" s="122"/>
      <c r="CK40" s="122"/>
      <c r="CL40" s="122"/>
      <c r="CM40" s="122"/>
      <c r="CN40" s="122"/>
      <c r="CO40" s="122"/>
      <c r="CP40" s="122"/>
      <c r="CQ40" s="122"/>
      <c r="CR40" s="125"/>
      <c r="CS40" s="89"/>
    </row>
    <row r="41" spans="1:97" ht="16.5" thickBot="1">
      <c r="A41" s="14"/>
      <c r="B41" s="15"/>
      <c r="C41" s="14"/>
      <c r="D41" s="13" t="s">
        <v>6</v>
      </c>
      <c r="E41" s="32">
        <v>42674</v>
      </c>
      <c r="F41" s="32">
        <v>42727</v>
      </c>
      <c r="G41" s="32">
        <v>42730</v>
      </c>
      <c r="H41" s="32">
        <v>42731</v>
      </c>
      <c r="I41" s="32">
        <v>42734</v>
      </c>
      <c r="J41" s="32"/>
      <c r="K41" s="32"/>
      <c r="L41" s="32"/>
      <c r="M41" s="32"/>
      <c r="N41" s="32"/>
      <c r="O41" s="31"/>
      <c r="P41" s="22" t="s">
        <v>20</v>
      </c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</row>
    <row r="42" spans="1:97" ht="15.75" thickBot="1">
      <c r="A42" s="14"/>
      <c r="B42" s="15"/>
      <c r="C42" s="14"/>
      <c r="D42" s="14"/>
      <c r="E42" s="22" t="s">
        <v>18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22" t="s">
        <v>21</v>
      </c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</row>
    <row r="43" spans="1:97" ht="15.75" thickBot="1">
      <c r="A43" s="54" t="s">
        <v>16</v>
      </c>
      <c r="B43" s="55"/>
      <c r="C43" s="56"/>
      <c r="D43" s="14"/>
      <c r="E43" s="22" t="s">
        <v>17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97">
      <c r="A44" s="17">
        <v>1</v>
      </c>
      <c r="B44" s="45" t="s">
        <v>9</v>
      </c>
      <c r="C44" s="46"/>
      <c r="D44" s="21"/>
      <c r="E44" s="24" t="s">
        <v>22</v>
      </c>
      <c r="F44" s="21"/>
      <c r="G44" s="21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97">
      <c r="A45" s="18">
        <v>4</v>
      </c>
      <c r="B45" s="47" t="s">
        <v>8</v>
      </c>
      <c r="C45" s="48"/>
      <c r="D45" s="14"/>
      <c r="E45" s="23"/>
      <c r="F45" s="14"/>
      <c r="G45" s="14"/>
      <c r="H45" s="15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97">
      <c r="A46" s="18">
        <v>7</v>
      </c>
      <c r="B46" s="47" t="s">
        <v>10</v>
      </c>
      <c r="C46" s="48"/>
      <c r="D46" s="14"/>
      <c r="E46" s="23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97" ht="15.75" thickBot="1">
      <c r="A47" s="19">
        <v>10</v>
      </c>
      <c r="B47" s="49" t="s">
        <v>11</v>
      </c>
      <c r="C47" s="50"/>
      <c r="D47" s="14"/>
      <c r="E47" s="23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97">
      <c r="A48" s="14"/>
      <c r="B48" s="15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</sheetData>
  <sortState ref="D10:D37">
    <sortCondition ref="D37"/>
  </sortState>
  <mergeCells count="13">
    <mergeCell ref="A1:N3"/>
    <mergeCell ref="B44:C44"/>
    <mergeCell ref="B45:C45"/>
    <mergeCell ref="B46:C46"/>
    <mergeCell ref="B47:C47"/>
    <mergeCell ref="D6:G6"/>
    <mergeCell ref="A43:C43"/>
    <mergeCell ref="M5:M6"/>
    <mergeCell ref="D5:G5"/>
    <mergeCell ref="K6:L6"/>
    <mergeCell ref="K5:L5"/>
    <mergeCell ref="H5:H6"/>
    <mergeCell ref="I5:I6"/>
  </mergeCells>
  <conditionalFormatting sqref="E8:CR40">
    <cfRule type="expression" dxfId="7" priority="5">
      <formula>WEEKDAY(E$9,2)&gt;5</formula>
    </cfRule>
    <cfRule type="expression" dxfId="8" priority="4">
      <formula>COUNTIF(fériés,E$9)=1</formula>
    </cfRule>
    <cfRule type="expression" dxfId="6" priority="2">
      <formula>COUNTIF(PCP,E$9)=1</formula>
    </cfRule>
  </conditionalFormatting>
  <conditionalFormatting sqref="E10:CR40">
    <cfRule type="expression" dxfId="1" priority="1">
      <formula>E10=1</formula>
    </cfRule>
  </conditionalFormatting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5"/>
  <sheetViews>
    <sheetView workbookViewId="0">
      <selection activeCell="D1" sqref="D1"/>
    </sheetView>
  </sheetViews>
  <sheetFormatPr baseColWidth="10" defaultRowHeight="15"/>
  <sheetData>
    <row r="1" spans="1:4">
      <c r="A1" s="73" t="s">
        <v>24</v>
      </c>
      <c r="D1" t="s">
        <v>25</v>
      </c>
    </row>
    <row r="2" spans="1:4">
      <c r="A2" s="69">
        <f>ROUND(DATE(Année,4,MOD(234-11*MOD(Année,19),30))/7,0)*7-6</f>
        <v>42456</v>
      </c>
      <c r="D2" s="68">
        <v>42674</v>
      </c>
    </row>
    <row r="3" spans="1:4">
      <c r="A3" s="70"/>
      <c r="D3" s="68">
        <v>42727</v>
      </c>
    </row>
    <row r="4" spans="1:4">
      <c r="A4" s="73" t="s">
        <v>23</v>
      </c>
      <c r="D4" s="68">
        <v>42730</v>
      </c>
    </row>
    <row r="5" spans="1:4">
      <c r="A5" s="74">
        <f>DATE(Année,1,1)</f>
        <v>42370</v>
      </c>
      <c r="D5" s="68">
        <v>42731</v>
      </c>
    </row>
    <row r="6" spans="1:4">
      <c r="A6" s="75">
        <f>DATE(Année,5,1)</f>
        <v>42491</v>
      </c>
      <c r="D6" s="68">
        <v>42734</v>
      </c>
    </row>
    <row r="7" spans="1:4">
      <c r="A7" s="75">
        <f>DATE(Année,5,8)</f>
        <v>42498</v>
      </c>
    </row>
    <row r="8" spans="1:4">
      <c r="A8" s="75">
        <f>DATE(Année,7,14)</f>
        <v>42565</v>
      </c>
    </row>
    <row r="9" spans="1:4">
      <c r="A9" s="75">
        <f>DATE(Année,8,15)</f>
        <v>42597</v>
      </c>
    </row>
    <row r="10" spans="1:4">
      <c r="A10" s="75">
        <f>DATE(Année,11,1)</f>
        <v>42675</v>
      </c>
    </row>
    <row r="11" spans="1:4">
      <c r="A11" s="75">
        <f>DATE(Année,11,11)</f>
        <v>42685</v>
      </c>
    </row>
    <row r="12" spans="1:4">
      <c r="A12" s="75">
        <f>DATE(Année,12,25)</f>
        <v>42729</v>
      </c>
    </row>
    <row r="13" spans="1:4">
      <c r="A13" s="71">
        <f>A2+1</f>
        <v>42457</v>
      </c>
    </row>
    <row r="14" spans="1:4">
      <c r="A14" s="71">
        <f>A2+39</f>
        <v>42495</v>
      </c>
    </row>
    <row r="15" spans="1:4">
      <c r="A15" s="72">
        <f>A2+50</f>
        <v>42506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base</vt:lpstr>
      <vt:lpstr>Feuil3</vt:lpstr>
      <vt:lpstr>Année</vt:lpstr>
      <vt:lpstr>fériés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FESQUET Jean-Philippe MT</dc:creator>
  <cp:lastModifiedBy>Hub bibi</cp:lastModifiedBy>
  <dcterms:created xsi:type="dcterms:W3CDTF">2016-09-27T07:15:37Z</dcterms:created>
  <dcterms:modified xsi:type="dcterms:W3CDTF">2016-09-27T17:28:07Z</dcterms:modified>
</cp:coreProperties>
</file>