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ell\OneDrive\Bureau\"/>
    </mc:Choice>
  </mc:AlternateContent>
  <xr:revisionPtr revIDLastSave="0" documentId="13_ncr:40001_{90B2DDA9-7BDF-4F50-8E32-47C4A7B4D48E}" xr6:coauthVersionLast="46" xr6:coauthVersionMax="46" xr10:uidLastSave="{00000000-0000-0000-0000-000000000000}"/>
  <bookViews>
    <workbookView xWindow="-120" yWindow="-120" windowWidth="29040" windowHeight="15840"/>
  </bookViews>
  <sheets>
    <sheet name="exploit" sheetId="1" r:id="rId1"/>
    <sheet name="archives" sheetId="2" r:id="rId2"/>
  </sheets>
  <externalReferences>
    <externalReference r:id="rId3"/>
  </externalReferences>
  <definedNames>
    <definedName name="Transporteur">OFFSET([1]Chauffeurs!$A$2,MATCH([1]Exploitation!$B$8,[1]Chauffeurs!$B$2:$B$21,0)-1,0,COUNTIF([1]Chauffeurs!$B$2:$B$21,[1]Exploitation!$B$8),1)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B8" i="1"/>
  <c r="A8" i="1"/>
  <c r="A2" i="1" s="1"/>
  <c r="H2" i="1"/>
  <c r="H6" i="1" s="1"/>
  <c r="H3" i="1" l="1"/>
  <c r="H4" i="1"/>
  <c r="H5" i="1"/>
</calcChain>
</file>

<file path=xl/sharedStrings.xml><?xml version="1.0" encoding="utf-8"?>
<sst xmlns="http://schemas.openxmlformats.org/spreadsheetml/2006/main" count="201" uniqueCount="64">
  <si>
    <t>EVITECH</t>
  </si>
  <si>
    <t>63000 Clermont-Ferrand</t>
  </si>
  <si>
    <t>contact@evitech.fr</t>
  </si>
  <si>
    <t xml:space="preserve">Date d'expedition </t>
  </si>
  <si>
    <t>Zone</t>
  </si>
  <si>
    <t xml:space="preserve">Transporteur </t>
  </si>
  <si>
    <t>Chauffeur</t>
  </si>
  <si>
    <t>Remorque</t>
  </si>
  <si>
    <t>N° SSCC</t>
  </si>
  <si>
    <t>Commande</t>
  </si>
  <si>
    <t>Date de commande</t>
  </si>
  <si>
    <t>Colis</t>
  </si>
  <si>
    <t xml:space="preserve">Type </t>
  </si>
  <si>
    <t>Poids (kg)</t>
  </si>
  <si>
    <t xml:space="preserve">Client </t>
  </si>
  <si>
    <t>Adresse</t>
  </si>
  <si>
    <t xml:space="preserve">Ville </t>
  </si>
  <si>
    <t>Code postal</t>
  </si>
  <si>
    <t>Etat</t>
  </si>
  <si>
    <t>Groupage</t>
  </si>
  <si>
    <t>Palettes</t>
  </si>
  <si>
    <t>36407000000719670000</t>
  </si>
  <si>
    <t>Europe</t>
  </si>
  <si>
    <t>CYBERTEK</t>
  </si>
  <si>
    <t>Rue du 8 Mai 1945</t>
  </si>
  <si>
    <t>Brest</t>
  </si>
  <si>
    <t>expédié</t>
  </si>
  <si>
    <t>36407000000719670001</t>
  </si>
  <si>
    <t>36407000000719670002</t>
  </si>
  <si>
    <t>36407000000719670003</t>
  </si>
  <si>
    <t>36407000000719670004</t>
  </si>
  <si>
    <t>02407000000719670000</t>
  </si>
  <si>
    <t>LDLC</t>
  </si>
  <si>
    <t>23 Rue du Puits Mauger</t>
  </si>
  <si>
    <t>Rennes</t>
  </si>
  <si>
    <t>02407000000719670001</t>
  </si>
  <si>
    <t>02407000000719670002</t>
  </si>
  <si>
    <t>02407000000719670003</t>
  </si>
  <si>
    <t>02407000000719670004</t>
  </si>
  <si>
    <t>02407000000719670005</t>
  </si>
  <si>
    <t>02407000000719670006</t>
  </si>
  <si>
    <t>02407000000719670007</t>
  </si>
  <si>
    <t>02407000000719670008</t>
  </si>
  <si>
    <t>02407000000719670009</t>
  </si>
  <si>
    <t>01407000000719670000</t>
  </si>
  <si>
    <t>Ensemble Commercial Kerlann 2 - 46 Rue Théophraste Renaudot</t>
  </si>
  <si>
    <t>Vannes</t>
  </si>
  <si>
    <t>01407000000719670001</t>
  </si>
  <si>
    <t>01407000000719670002</t>
  </si>
  <si>
    <t>01407000000719670003</t>
  </si>
  <si>
    <t>01407000000719670004</t>
  </si>
  <si>
    <t>01407000000719670005</t>
  </si>
  <si>
    <t>01407000000719670006</t>
  </si>
  <si>
    <t>01407000000719670007</t>
  </si>
  <si>
    <t>01407000000719670008</t>
  </si>
  <si>
    <t>01407000000719670009</t>
  </si>
  <si>
    <t>N° de commande</t>
  </si>
  <si>
    <t>Date commande</t>
  </si>
  <si>
    <t xml:space="preserve">Nombre de colis </t>
  </si>
  <si>
    <t xml:space="preserve">Type de palette </t>
  </si>
  <si>
    <t>Nombre de palettes</t>
  </si>
  <si>
    <t>Date d'expédition</t>
  </si>
  <si>
    <t>Bon de livraison</t>
  </si>
  <si>
    <t>DNTS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</si>
</sst>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3" xfId="0" applyFont="1" applyBorder="1"/>
    <xf numFmtId="0" fontId="0" fillId="0" borderId="3" xfId="0" applyBorder="1"/>
    <xf numFmtId="0" fontId="0" fillId="0" borderId="0" xfId="0" applyAlignment="1">
      <alignment vertical="center"/>
    </xf>
    <xf numFmtId="0" fontId="0" fillId="0" borderId="4" xfId="0" applyBorder="1"/>
    <xf numFmtId="0" fontId="3" fillId="0" borderId="5" xfId="1" applyFill="1" applyBorder="1"/>
    <xf numFmtId="0" fontId="0" fillId="0" borderId="5" xfId="0" applyBorder="1"/>
    <xf numFmtId="0" fontId="2" fillId="0" borderId="6" xfId="0" applyFont="1" applyBorder="1"/>
    <xf numFmtId="0" fontId="2" fillId="0" borderId="0" xfId="0" applyFont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7" xfId="0" applyFill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49" fontId="0" fillId="0" borderId="6" xfId="0" applyNumberFormat="1" applyBorder="1" applyAlignment="1">
      <alignment vertical="center"/>
    </xf>
    <xf numFmtId="0" fontId="0" fillId="0" borderId="6" xfId="0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numFmt numFmtId="30" formatCode="@"/>
    </dxf>
    <dxf>
      <numFmt numFmtId="30" formatCode="@"/>
      <alignment horizont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%20des%20Op&#233;rations%20Logistique\COURS\S1\EXCEL\projet_macro_client2%20(2)_Florian_Anto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lettes"/>
      <sheetName val="Surplus"/>
      <sheetName val="Exploitation"/>
      <sheetName val="Facturation"/>
      <sheetName val="Feuil1"/>
      <sheetName val="Chauffeurs"/>
      <sheetName val="Clients"/>
      <sheetName val="Paramètres"/>
      <sheetName val="Archives"/>
    </sheetNames>
    <sheetDataSet>
      <sheetData sheetId="0"/>
      <sheetData sheetId="1"/>
      <sheetData sheetId="2"/>
      <sheetData sheetId="3">
        <row r="8">
          <cell r="B8">
            <v>10</v>
          </cell>
        </row>
      </sheetData>
      <sheetData sheetId="4"/>
      <sheetData sheetId="5"/>
      <sheetData sheetId="6">
        <row r="1">
          <cell r="A1" t="str">
            <v>Transporteur</v>
          </cell>
          <cell r="B1" t="str">
            <v>Zone</v>
          </cell>
          <cell r="C1" t="str">
            <v>Numéro de chauffeur</v>
          </cell>
          <cell r="D1" t="str">
            <v>NOM</v>
          </cell>
          <cell r="E1" t="str">
            <v>Prénom</v>
          </cell>
          <cell r="F1" t="str">
            <v>Âge</v>
          </cell>
          <cell r="G1" t="str">
            <v>Numéro de téléphone</v>
          </cell>
          <cell r="H1" t="str">
            <v>Immatriculation véhicule</v>
          </cell>
          <cell r="I1" t="str">
            <v>Marque du véhicule</v>
          </cell>
          <cell r="J1" t="str">
            <v>Numéro de la remorque</v>
          </cell>
        </row>
        <row r="2">
          <cell r="A2" t="str">
            <v>DNTS</v>
          </cell>
          <cell r="B2">
            <v>10</v>
          </cell>
          <cell r="C2">
            <v>5</v>
          </cell>
          <cell r="D2" t="str">
            <v>MULLER</v>
          </cell>
          <cell r="E2" t="str">
            <v>Jérome</v>
          </cell>
          <cell r="F2">
            <v>36</v>
          </cell>
          <cell r="G2" t="str">
            <v>06.25.54.89.05</v>
          </cell>
          <cell r="H2" t="str">
            <v>HJ-005-PO</v>
          </cell>
          <cell r="I2" t="str">
            <v>Mercedes</v>
          </cell>
          <cell r="J2">
            <v>68</v>
          </cell>
        </row>
        <row r="3">
          <cell r="A3" t="str">
            <v>DNTS 2</v>
          </cell>
          <cell r="B3">
            <v>10</v>
          </cell>
          <cell r="C3">
            <v>6</v>
          </cell>
          <cell r="D3" t="str">
            <v>ROBIN</v>
          </cell>
          <cell r="E3" t="str">
            <v>Adam</v>
          </cell>
          <cell r="F3">
            <v>37</v>
          </cell>
          <cell r="G3" t="str">
            <v>06.25.54.89.06</v>
          </cell>
          <cell r="H3" t="str">
            <v>SD-006-TY</v>
          </cell>
          <cell r="I3" t="str">
            <v>Mercedes</v>
          </cell>
          <cell r="J3">
            <v>50</v>
          </cell>
        </row>
        <row r="4">
          <cell r="A4" t="str">
            <v>DNTS 3</v>
          </cell>
          <cell r="B4">
            <v>10</v>
          </cell>
          <cell r="C4">
            <v>7</v>
          </cell>
          <cell r="D4" t="str">
            <v>CHEVALIER</v>
          </cell>
          <cell r="E4" t="str">
            <v>Yohan</v>
          </cell>
          <cell r="F4">
            <v>48</v>
          </cell>
          <cell r="G4" t="str">
            <v>06.25.54.89.07</v>
          </cell>
          <cell r="H4" t="str">
            <v>FR-007-OP</v>
          </cell>
          <cell r="I4" t="str">
            <v>Iveco</v>
          </cell>
          <cell r="J4">
            <v>45</v>
          </cell>
        </row>
        <row r="5">
          <cell r="A5" t="str">
            <v>DNTS 4</v>
          </cell>
          <cell r="B5">
            <v>10</v>
          </cell>
          <cell r="C5">
            <v>8</v>
          </cell>
          <cell r="D5" t="str">
            <v>KANTE</v>
          </cell>
          <cell r="E5" t="str">
            <v>Raphaël</v>
          </cell>
          <cell r="F5">
            <v>45</v>
          </cell>
          <cell r="G5" t="str">
            <v>06.25.54.89.08</v>
          </cell>
          <cell r="H5" t="str">
            <v>RB-008-GT</v>
          </cell>
          <cell r="I5" t="str">
            <v>Iveco</v>
          </cell>
          <cell r="J5">
            <v>15</v>
          </cell>
        </row>
        <row r="6">
          <cell r="A6" t="str">
            <v>PERRENOT TRANSPORT</v>
          </cell>
          <cell r="B6">
            <v>15</v>
          </cell>
          <cell r="C6">
            <v>1</v>
          </cell>
          <cell r="D6" t="str">
            <v>LEGRAND</v>
          </cell>
          <cell r="E6" t="str">
            <v>William</v>
          </cell>
          <cell r="F6">
            <v>22</v>
          </cell>
          <cell r="G6" t="str">
            <v>06.25.54.89.01</v>
          </cell>
          <cell r="H6" t="str">
            <v>AB-001-CD</v>
          </cell>
          <cell r="I6" t="str">
            <v>Mercedes</v>
          </cell>
          <cell r="J6">
            <v>95</v>
          </cell>
        </row>
        <row r="7">
          <cell r="A7" t="str">
            <v>PERRENOT TRANSPORT 2</v>
          </cell>
          <cell r="B7">
            <v>15</v>
          </cell>
          <cell r="C7">
            <v>4</v>
          </cell>
          <cell r="D7" t="str">
            <v>ROUSSEAU</v>
          </cell>
          <cell r="E7" t="str">
            <v>Jérémy</v>
          </cell>
          <cell r="F7">
            <v>24</v>
          </cell>
          <cell r="G7" t="str">
            <v>06.25.54.89.04</v>
          </cell>
          <cell r="H7" t="str">
            <v>MN-004-OP</v>
          </cell>
          <cell r="I7" t="str">
            <v>Volvo</v>
          </cell>
          <cell r="J7">
            <v>56</v>
          </cell>
        </row>
        <row r="8">
          <cell r="A8" t="str">
            <v>PERRENOT NARBONNE 3</v>
          </cell>
          <cell r="B8">
            <v>20</v>
          </cell>
          <cell r="C8">
            <v>9</v>
          </cell>
          <cell r="D8" t="str">
            <v>DUPONT</v>
          </cell>
          <cell r="E8" t="str">
            <v>Théo</v>
          </cell>
          <cell r="F8">
            <v>42</v>
          </cell>
          <cell r="G8" t="str">
            <v>06.25.54.89.09</v>
          </cell>
          <cell r="H8" t="str">
            <v>AM-009-PS</v>
          </cell>
          <cell r="I8" t="str">
            <v>Iveco</v>
          </cell>
          <cell r="J8">
            <v>32</v>
          </cell>
        </row>
        <row r="9">
          <cell r="A9" t="str">
            <v>PERRENOT NARBONNE 4</v>
          </cell>
          <cell r="B9">
            <v>20</v>
          </cell>
          <cell r="C9">
            <v>14</v>
          </cell>
          <cell r="D9" t="str">
            <v>PETIT</v>
          </cell>
          <cell r="E9" t="str">
            <v>Jacques</v>
          </cell>
          <cell r="F9">
            <v>58</v>
          </cell>
          <cell r="G9" t="str">
            <v>06.25.54.89.14</v>
          </cell>
          <cell r="H9" t="str">
            <v>QS-014-ZJ</v>
          </cell>
          <cell r="I9" t="str">
            <v>Mercedes</v>
          </cell>
          <cell r="J9">
            <v>35</v>
          </cell>
        </row>
        <row r="10">
          <cell r="A10" t="str">
            <v>SNTV MONTELIMAR</v>
          </cell>
          <cell r="B10">
            <v>25</v>
          </cell>
          <cell r="C10">
            <v>2</v>
          </cell>
          <cell r="D10" t="str">
            <v>CARNIER</v>
          </cell>
          <cell r="E10" t="str">
            <v>Léo</v>
          </cell>
          <cell r="F10">
            <v>54</v>
          </cell>
          <cell r="G10" t="str">
            <v>06.25.54.89.02</v>
          </cell>
          <cell r="H10" t="str">
            <v>EF-002-GH</v>
          </cell>
          <cell r="I10" t="str">
            <v>Mercedes</v>
          </cell>
          <cell r="J10">
            <v>54</v>
          </cell>
        </row>
        <row r="11">
          <cell r="A11" t="str">
            <v>SNTV MONTELIMAR 2</v>
          </cell>
          <cell r="B11">
            <v>25</v>
          </cell>
          <cell r="C11">
            <v>3</v>
          </cell>
          <cell r="D11" t="str">
            <v>FAURE</v>
          </cell>
          <cell r="E11" t="str">
            <v>Nathan</v>
          </cell>
          <cell r="F11">
            <v>26</v>
          </cell>
          <cell r="G11" t="str">
            <v>06.25.54.89.03</v>
          </cell>
          <cell r="H11" t="str">
            <v>IJ-003-KL</v>
          </cell>
          <cell r="I11" t="str">
            <v>Scania</v>
          </cell>
          <cell r="J11">
            <v>15</v>
          </cell>
        </row>
        <row r="12">
          <cell r="A12" t="str">
            <v>SNTV MONTELIMAR 3</v>
          </cell>
          <cell r="B12">
            <v>25</v>
          </cell>
          <cell r="C12">
            <v>19</v>
          </cell>
          <cell r="D12" t="str">
            <v>LAMBERT</v>
          </cell>
          <cell r="E12" t="str">
            <v>Valérie</v>
          </cell>
          <cell r="F12">
            <v>40</v>
          </cell>
          <cell r="G12" t="str">
            <v>06.25.54.89.19</v>
          </cell>
          <cell r="H12" t="str">
            <v>YZ-019-ZA</v>
          </cell>
          <cell r="I12" t="str">
            <v>Scania</v>
          </cell>
          <cell r="J12">
            <v>65</v>
          </cell>
        </row>
        <row r="13">
          <cell r="A13" t="str">
            <v>SNTV MONTELIMAR 4</v>
          </cell>
          <cell r="B13">
            <v>25</v>
          </cell>
          <cell r="C13">
            <v>20</v>
          </cell>
          <cell r="D13" t="str">
            <v>MARTIN</v>
          </cell>
          <cell r="E13" t="str">
            <v>Clara</v>
          </cell>
          <cell r="F13">
            <v>45</v>
          </cell>
          <cell r="G13" t="str">
            <v>06.25.13.56.51</v>
          </cell>
          <cell r="H13" t="str">
            <v>AC-020-DC</v>
          </cell>
          <cell r="I13" t="str">
            <v>Iveco</v>
          </cell>
          <cell r="J13">
            <v>96</v>
          </cell>
        </row>
        <row r="14">
          <cell r="A14" t="str">
            <v xml:space="preserve">DVT LIVRAISONS </v>
          </cell>
          <cell r="B14">
            <v>30</v>
          </cell>
          <cell r="C14">
            <v>12</v>
          </cell>
          <cell r="D14" t="str">
            <v>MERCIER</v>
          </cell>
          <cell r="E14" t="str">
            <v>Lucas</v>
          </cell>
          <cell r="F14">
            <v>26</v>
          </cell>
          <cell r="G14" t="str">
            <v>06.25.54.89.12</v>
          </cell>
          <cell r="H14" t="str">
            <v>RM-012-MF</v>
          </cell>
          <cell r="I14" t="str">
            <v>Volvo</v>
          </cell>
          <cell r="J14">
            <v>35</v>
          </cell>
        </row>
        <row r="15">
          <cell r="A15" t="str">
            <v>DVT LIVRAISONS 2</v>
          </cell>
          <cell r="B15">
            <v>30</v>
          </cell>
          <cell r="C15">
            <v>13</v>
          </cell>
          <cell r="D15" t="str">
            <v>MERCIER</v>
          </cell>
          <cell r="E15" t="str">
            <v>Olivier</v>
          </cell>
          <cell r="F15">
            <v>56</v>
          </cell>
          <cell r="G15" t="str">
            <v>06.25.54.89.13</v>
          </cell>
          <cell r="H15" t="str">
            <v>JD-013-ME</v>
          </cell>
          <cell r="I15" t="str">
            <v>Mercedes</v>
          </cell>
          <cell r="J15">
            <v>55</v>
          </cell>
        </row>
        <row r="16">
          <cell r="A16" t="str">
            <v>STAF TRANSPORTS</v>
          </cell>
          <cell r="B16">
            <v>35</v>
          </cell>
          <cell r="C16">
            <v>15</v>
          </cell>
          <cell r="D16" t="str">
            <v>DURAND</v>
          </cell>
          <cell r="E16" t="str">
            <v>Rodolphe</v>
          </cell>
          <cell r="F16">
            <v>54</v>
          </cell>
          <cell r="G16" t="str">
            <v>06.25.54.89.15</v>
          </cell>
          <cell r="H16" t="str">
            <v>IR-015-TR</v>
          </cell>
          <cell r="I16" t="str">
            <v>Mercedes</v>
          </cell>
          <cell r="J16">
            <v>52</v>
          </cell>
        </row>
        <row r="17">
          <cell r="A17" t="str">
            <v>STAF TRANSPORTS 2</v>
          </cell>
          <cell r="B17">
            <v>35</v>
          </cell>
          <cell r="C17">
            <v>16</v>
          </cell>
          <cell r="D17" t="str">
            <v>FOURNIER</v>
          </cell>
          <cell r="E17" t="str">
            <v>Evan</v>
          </cell>
          <cell r="F17">
            <v>45</v>
          </cell>
          <cell r="G17" t="str">
            <v>06.25.54.89.16</v>
          </cell>
          <cell r="H17" t="str">
            <v>PL-016-GF</v>
          </cell>
          <cell r="I17" t="str">
            <v>Volvo</v>
          </cell>
          <cell r="J17">
            <v>29</v>
          </cell>
        </row>
        <row r="18">
          <cell r="A18" t="str">
            <v>TRANSCAN LIVRAISONS</v>
          </cell>
          <cell r="B18">
            <v>40</v>
          </cell>
          <cell r="C18">
            <v>10</v>
          </cell>
          <cell r="D18" t="str">
            <v>MARTINEZ</v>
          </cell>
          <cell r="E18" t="str">
            <v>Raul</v>
          </cell>
          <cell r="F18">
            <v>21</v>
          </cell>
          <cell r="G18" t="str">
            <v>06.25.54.89.10</v>
          </cell>
          <cell r="H18" t="str">
            <v>GF-010-MQ</v>
          </cell>
          <cell r="I18" t="str">
            <v>Scania</v>
          </cell>
          <cell r="J18">
            <v>48</v>
          </cell>
        </row>
        <row r="19">
          <cell r="A19" t="str">
            <v>TRANSCAN LIVRAISONS 2</v>
          </cell>
          <cell r="B19">
            <v>40</v>
          </cell>
          <cell r="C19">
            <v>11</v>
          </cell>
          <cell r="D19" t="str">
            <v>LEFEVRE</v>
          </cell>
          <cell r="E19" t="str">
            <v>Elliot</v>
          </cell>
          <cell r="F19">
            <v>23</v>
          </cell>
          <cell r="G19" t="str">
            <v>06.25.54.89.11</v>
          </cell>
          <cell r="H19" t="str">
            <v>TR-011-SD</v>
          </cell>
          <cell r="I19" t="str">
            <v>Scania</v>
          </cell>
          <cell r="J19">
            <v>86</v>
          </cell>
        </row>
        <row r="20">
          <cell r="A20" t="str">
            <v>LIVRAPIDE</v>
          </cell>
          <cell r="B20">
            <v>45</v>
          </cell>
          <cell r="C20">
            <v>17</v>
          </cell>
          <cell r="D20" t="str">
            <v>GARCIA</v>
          </cell>
          <cell r="E20" t="str">
            <v>Carole</v>
          </cell>
          <cell r="F20">
            <v>36</v>
          </cell>
          <cell r="G20" t="str">
            <v>06.25.54.89.17</v>
          </cell>
          <cell r="H20" t="str">
            <v>RT-017-EN</v>
          </cell>
          <cell r="I20" t="str">
            <v>Volvo</v>
          </cell>
          <cell r="J20">
            <v>95</v>
          </cell>
        </row>
        <row r="21">
          <cell r="A21" t="str">
            <v>LIVRAPIDE 2</v>
          </cell>
          <cell r="B21">
            <v>45</v>
          </cell>
          <cell r="C21">
            <v>18</v>
          </cell>
          <cell r="D21" t="str">
            <v>ROUX</v>
          </cell>
          <cell r="E21" t="str">
            <v>Nolan</v>
          </cell>
          <cell r="F21">
            <v>38</v>
          </cell>
          <cell r="G21" t="str">
            <v>06.25.54.89.18</v>
          </cell>
          <cell r="H21" t="str">
            <v>XW-018-VC</v>
          </cell>
          <cell r="I21" t="str">
            <v>Mercedes</v>
          </cell>
          <cell r="J21">
            <v>13</v>
          </cell>
        </row>
      </sheetData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leExploitation" displayName="TableExploitation" ref="A9:N42" totalsRowShown="0" headerRowDxfId="4" headerRowBorderDxfId="2" tableBorderDxfId="3">
  <tableColumns count="14">
    <tableColumn id="1" name="N° SSCC" dataDxfId="1"/>
    <tableColumn id="2" name="Commande"/>
    <tableColumn id="3" name="Date de commande"/>
    <tableColumn id="4" name="Colis"/>
    <tableColumn id="5" name="Type "/>
    <tableColumn id="6" name="Poids (kg)"/>
    <tableColumn id="7" name="Client "/>
    <tableColumn id="8" name="Adresse"/>
    <tableColumn id="9" name="Ville "/>
    <tableColumn id="10" name="Code postal" dataDxfId="0"/>
    <tableColumn id="11" name="Zone"/>
    <tableColumn id="12" name="Etat"/>
    <tableColumn id="13" name="Groupage"/>
    <tableColumn id="14" name="Palett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contact@evitech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showGridLines="0" tabSelected="1" workbookViewId="0">
      <selection activeCell="K8" sqref="K8"/>
    </sheetView>
  </sheetViews>
  <sheetFormatPr baseColWidth="10" defaultRowHeight="15" x14ac:dyDescent="0.25"/>
  <cols>
    <col min="1" max="1" width="32.85546875" bestFit="1" customWidth="1"/>
    <col min="4" max="4" width="12.85546875" bestFit="1" customWidth="1"/>
    <col min="8" max="8" width="58.7109375" bestFit="1" customWidth="1"/>
  </cols>
  <sheetData>
    <row r="1" spans="1:14" ht="24" thickBot="1" x14ac:dyDescent="0.4">
      <c r="D1" s="1" t="s">
        <v>0</v>
      </c>
      <c r="E1" s="2"/>
    </row>
    <row r="2" spans="1:14" ht="18.75" x14ac:dyDescent="0.3">
      <c r="A2" s="3" t="str">
        <f ca="1">"BON DE LIVRAISON N°" &amp; "" &amp; $K$10 &amp; RIGHT(A8,2)</f>
        <v>BON DE LIVRAISON N°1013</v>
      </c>
      <c r="H2" s="4" t="str">
        <f>IF($D$8&lt;&gt;"",$D$8,"")</f>
        <v>DNTS</v>
      </c>
      <c r="J2" s="5"/>
      <c r="K2" s="5"/>
      <c r="L2" s="5"/>
    </row>
    <row r="3" spans="1:14" x14ac:dyDescent="0.25">
      <c r="A3" s="6" t="s">
        <v>0</v>
      </c>
      <c r="H3" s="6" t="str">
        <f>IF($H$2&lt;&gt;"",VLOOKUP(H2,[1]Chauffeurs!$A$1:$J$36,4,FALSE)&amp;" "&amp;VLOOKUP(H2,[1]Chauffeurs!$A$1:$J$36,5,FALSE),"")</f>
        <v>MULLER Jérome</v>
      </c>
    </row>
    <row r="4" spans="1:14" x14ac:dyDescent="0.25">
      <c r="A4" s="6" t="s">
        <v>1</v>
      </c>
      <c r="H4" s="6" t="str">
        <f>IF($H$2&lt;&gt;"",VLOOKUP(H2,[1]Chauffeurs!$A$1:$J$36,7,FALSE),"")</f>
        <v>06.25.54.89.05</v>
      </c>
    </row>
    <row r="5" spans="1:14" ht="15.75" thickBot="1" x14ac:dyDescent="0.3">
      <c r="A5" s="7" t="s">
        <v>2</v>
      </c>
      <c r="H5" s="6" t="str">
        <f>IF($H$2&lt;&gt;"",VLOOKUP($H$2,[1]Chauffeurs!$A$1:$J$36,8,FALSE),"")</f>
        <v>HJ-005-PO</v>
      </c>
    </row>
    <row r="6" spans="1:14" ht="15.75" thickBot="1" x14ac:dyDescent="0.3">
      <c r="H6" s="8" t="str">
        <f>IF($H$2&lt;&gt;"",VLOOKUP($H$2,[1]Chauffeurs!$A$1:$J$36,9,FALSE),"")</f>
        <v>Mercedes</v>
      </c>
    </row>
    <row r="7" spans="1:14" x14ac:dyDescent="0.25">
      <c r="A7" s="9" t="s">
        <v>3</v>
      </c>
      <c r="B7" s="9" t="s">
        <v>4</v>
      </c>
      <c r="C7" s="10"/>
      <c r="D7" s="9" t="s">
        <v>5</v>
      </c>
      <c r="E7" s="9" t="s">
        <v>6</v>
      </c>
      <c r="F7" s="9" t="s">
        <v>7</v>
      </c>
    </row>
    <row r="8" spans="1:14" x14ac:dyDescent="0.25">
      <c r="A8" s="11">
        <f ca="1">TODAY()</f>
        <v>44213</v>
      </c>
      <c r="B8" s="12">
        <f>IF($K$10&lt;&gt;"",$K$10,"")</f>
        <v>10</v>
      </c>
      <c r="C8" s="13"/>
      <c r="D8" s="12" t="s">
        <v>63</v>
      </c>
      <c r="E8" s="12">
        <f>IF($D$8&lt;&gt;"",VLOOKUP($D$8,[1]Chauffeurs!$A$1:$J$200,3,FALSE),"")</f>
        <v>5</v>
      </c>
      <c r="F8" s="12">
        <f>IF($D$8&lt;&gt;"",VLOOKUP($D$8,[1]Chauffeurs!$A$1:$J$200,10,FALSE),"")</f>
        <v>68</v>
      </c>
    </row>
    <row r="9" spans="1:14" x14ac:dyDescent="0.25">
      <c r="A9" s="14" t="s">
        <v>8</v>
      </c>
      <c r="B9" s="14" t="s">
        <v>9</v>
      </c>
      <c r="C9" s="14" t="s">
        <v>10</v>
      </c>
      <c r="D9" s="14" t="s">
        <v>11</v>
      </c>
      <c r="E9" s="14" t="s">
        <v>12</v>
      </c>
      <c r="F9" s="14" t="s">
        <v>13</v>
      </c>
      <c r="G9" s="14" t="s">
        <v>14</v>
      </c>
      <c r="H9" s="14" t="s">
        <v>15</v>
      </c>
      <c r="I9" s="14" t="s">
        <v>16</v>
      </c>
      <c r="J9" s="14" t="s">
        <v>17</v>
      </c>
      <c r="K9" s="14" t="s">
        <v>4</v>
      </c>
      <c r="L9" s="14" t="s">
        <v>18</v>
      </c>
      <c r="M9" s="14" t="s">
        <v>19</v>
      </c>
      <c r="N9" s="14" t="s">
        <v>20</v>
      </c>
    </row>
    <row r="10" spans="1:14" x14ac:dyDescent="0.25">
      <c r="A10" s="15" t="s">
        <v>21</v>
      </c>
      <c r="B10" s="16">
        <v>1005</v>
      </c>
      <c r="C10" s="17">
        <v>44209</v>
      </c>
      <c r="D10" s="16">
        <v>54</v>
      </c>
      <c r="E10" s="16" t="s">
        <v>22</v>
      </c>
      <c r="F10" s="16">
        <v>183</v>
      </c>
      <c r="G10" s="16" t="s">
        <v>23</v>
      </c>
      <c r="H10" s="16" t="s">
        <v>24</v>
      </c>
      <c r="I10" s="16" t="s">
        <v>25</v>
      </c>
      <c r="J10" s="18">
        <v>29200</v>
      </c>
      <c r="K10" s="16">
        <v>10</v>
      </c>
      <c r="L10" s="16" t="s">
        <v>26</v>
      </c>
      <c r="M10" s="16">
        <v>1</v>
      </c>
      <c r="N10" s="16">
        <v>1</v>
      </c>
    </row>
    <row r="11" spans="1:14" x14ac:dyDescent="0.25">
      <c r="A11" s="15" t="s">
        <v>27</v>
      </c>
      <c r="B11" s="16">
        <v>1005</v>
      </c>
      <c r="C11" s="17">
        <v>44209</v>
      </c>
      <c r="D11" s="16">
        <v>45</v>
      </c>
      <c r="E11" s="16" t="s">
        <v>22</v>
      </c>
      <c r="F11" s="16">
        <v>245</v>
      </c>
      <c r="G11" s="16" t="s">
        <v>23</v>
      </c>
      <c r="H11" s="16" t="s">
        <v>24</v>
      </c>
      <c r="I11" s="16" t="s">
        <v>25</v>
      </c>
      <c r="J11" s="18">
        <v>29200</v>
      </c>
      <c r="K11" s="16">
        <v>10</v>
      </c>
      <c r="L11" s="16" t="s">
        <v>26</v>
      </c>
      <c r="M11" s="16">
        <v>1</v>
      </c>
      <c r="N11" s="16">
        <v>2</v>
      </c>
    </row>
    <row r="12" spans="1:14" x14ac:dyDescent="0.25">
      <c r="A12" s="15" t="s">
        <v>28</v>
      </c>
      <c r="B12" s="16">
        <v>1005</v>
      </c>
      <c r="C12" s="17">
        <v>44209</v>
      </c>
      <c r="D12" s="16">
        <v>95</v>
      </c>
      <c r="E12" s="16" t="s">
        <v>22</v>
      </c>
      <c r="F12" s="16">
        <v>450</v>
      </c>
      <c r="G12" s="16" t="s">
        <v>23</v>
      </c>
      <c r="H12" s="16" t="s">
        <v>24</v>
      </c>
      <c r="I12" s="16" t="s">
        <v>25</v>
      </c>
      <c r="J12" s="18">
        <v>29200</v>
      </c>
      <c r="K12" s="16">
        <v>10</v>
      </c>
      <c r="L12" s="16" t="s">
        <v>26</v>
      </c>
      <c r="M12" s="16">
        <v>1</v>
      </c>
      <c r="N12" s="16">
        <v>3</v>
      </c>
    </row>
    <row r="13" spans="1:14" x14ac:dyDescent="0.25">
      <c r="A13" s="15" t="s">
        <v>29</v>
      </c>
      <c r="B13" s="16">
        <v>1005</v>
      </c>
      <c r="C13" s="17">
        <v>44209</v>
      </c>
      <c r="D13" s="16">
        <v>65</v>
      </c>
      <c r="E13" s="16" t="s">
        <v>22</v>
      </c>
      <c r="F13" s="16">
        <v>150</v>
      </c>
      <c r="G13" s="16" t="s">
        <v>23</v>
      </c>
      <c r="H13" s="16" t="s">
        <v>24</v>
      </c>
      <c r="I13" s="16" t="s">
        <v>25</v>
      </c>
      <c r="J13" s="18">
        <v>29200</v>
      </c>
      <c r="K13" s="16">
        <v>10</v>
      </c>
      <c r="L13" s="16" t="s">
        <v>26</v>
      </c>
      <c r="M13" s="16">
        <v>1</v>
      </c>
      <c r="N13" s="16">
        <v>4</v>
      </c>
    </row>
    <row r="14" spans="1:14" x14ac:dyDescent="0.25">
      <c r="A14" s="15" t="s">
        <v>30</v>
      </c>
      <c r="B14" s="16">
        <v>1005</v>
      </c>
      <c r="C14" s="17">
        <v>44209</v>
      </c>
      <c r="D14" s="16">
        <v>52</v>
      </c>
      <c r="E14" s="16" t="s">
        <v>22</v>
      </c>
      <c r="F14" s="16">
        <v>358</v>
      </c>
      <c r="G14" s="16" t="s">
        <v>23</v>
      </c>
      <c r="H14" s="16" t="s">
        <v>24</v>
      </c>
      <c r="I14" s="16" t="s">
        <v>25</v>
      </c>
      <c r="J14" s="18">
        <v>29200</v>
      </c>
      <c r="K14" s="16">
        <v>10</v>
      </c>
      <c r="L14" s="16" t="s">
        <v>26</v>
      </c>
      <c r="M14" s="16">
        <v>1</v>
      </c>
      <c r="N14" s="16">
        <v>5</v>
      </c>
    </row>
    <row r="15" spans="1:14" x14ac:dyDescent="0.25">
      <c r="A15" s="15" t="s">
        <v>31</v>
      </c>
      <c r="B15" s="16">
        <v>1001</v>
      </c>
      <c r="C15" s="17">
        <v>44209</v>
      </c>
      <c r="D15" s="16">
        <v>41</v>
      </c>
      <c r="E15" s="16" t="s">
        <v>22</v>
      </c>
      <c r="F15" s="16">
        <v>125</v>
      </c>
      <c r="G15" s="16" t="s">
        <v>32</v>
      </c>
      <c r="H15" s="16" t="s">
        <v>33</v>
      </c>
      <c r="I15" s="16" t="s">
        <v>34</v>
      </c>
      <c r="J15" s="18">
        <v>35000</v>
      </c>
      <c r="K15" s="16">
        <v>10</v>
      </c>
      <c r="L15" s="16" t="s">
        <v>26</v>
      </c>
      <c r="M15" s="16">
        <v>1</v>
      </c>
      <c r="N15" s="16">
        <v>6</v>
      </c>
    </row>
    <row r="16" spans="1:14" x14ac:dyDescent="0.25">
      <c r="A16" s="15" t="s">
        <v>35</v>
      </c>
      <c r="B16" s="16">
        <v>1001</v>
      </c>
      <c r="C16" s="17">
        <v>44209</v>
      </c>
      <c r="D16" s="16">
        <v>59</v>
      </c>
      <c r="E16" s="16" t="s">
        <v>22</v>
      </c>
      <c r="F16" s="16">
        <v>148</v>
      </c>
      <c r="G16" s="16" t="s">
        <v>32</v>
      </c>
      <c r="H16" s="16" t="s">
        <v>33</v>
      </c>
      <c r="I16" s="16" t="s">
        <v>34</v>
      </c>
      <c r="J16" s="18">
        <v>35000</v>
      </c>
      <c r="K16" s="16">
        <v>10</v>
      </c>
      <c r="L16" s="16" t="s">
        <v>26</v>
      </c>
      <c r="M16" s="16">
        <v>1</v>
      </c>
      <c r="N16" s="16">
        <v>7</v>
      </c>
    </row>
    <row r="17" spans="1:14" x14ac:dyDescent="0.25">
      <c r="A17" s="15" t="s">
        <v>36</v>
      </c>
      <c r="B17" s="16">
        <v>1001</v>
      </c>
      <c r="C17" s="17">
        <v>44209</v>
      </c>
      <c r="D17" s="16">
        <v>64</v>
      </c>
      <c r="E17" s="16" t="s">
        <v>22</v>
      </c>
      <c r="F17" s="16">
        <v>149</v>
      </c>
      <c r="G17" s="16" t="s">
        <v>32</v>
      </c>
      <c r="H17" s="16" t="s">
        <v>33</v>
      </c>
      <c r="I17" s="16" t="s">
        <v>34</v>
      </c>
      <c r="J17" s="18">
        <v>35000</v>
      </c>
      <c r="K17" s="16">
        <v>10</v>
      </c>
      <c r="L17" s="16" t="s">
        <v>26</v>
      </c>
      <c r="M17" s="16">
        <v>1</v>
      </c>
      <c r="N17" s="16">
        <v>8</v>
      </c>
    </row>
    <row r="18" spans="1:14" x14ac:dyDescent="0.25">
      <c r="A18" s="15" t="s">
        <v>37</v>
      </c>
      <c r="B18" s="16">
        <v>1001</v>
      </c>
      <c r="C18" s="17">
        <v>44209</v>
      </c>
      <c r="D18" s="16">
        <v>21</v>
      </c>
      <c r="E18" s="16" t="s">
        <v>22</v>
      </c>
      <c r="F18" s="16">
        <v>153</v>
      </c>
      <c r="G18" s="16" t="s">
        <v>32</v>
      </c>
      <c r="H18" s="16" t="s">
        <v>33</v>
      </c>
      <c r="I18" s="16" t="s">
        <v>34</v>
      </c>
      <c r="J18" s="18">
        <v>35000</v>
      </c>
      <c r="K18" s="16">
        <v>10</v>
      </c>
      <c r="L18" s="16" t="s">
        <v>26</v>
      </c>
      <c r="M18" s="16">
        <v>1</v>
      </c>
      <c r="N18" s="16">
        <v>9</v>
      </c>
    </row>
    <row r="19" spans="1:14" x14ac:dyDescent="0.25">
      <c r="A19" s="15" t="s">
        <v>38</v>
      </c>
      <c r="B19" s="16">
        <v>1001</v>
      </c>
      <c r="C19" s="17">
        <v>44209</v>
      </c>
      <c r="D19" s="16">
        <v>23</v>
      </c>
      <c r="E19" s="16" t="s">
        <v>22</v>
      </c>
      <c r="F19" s="16">
        <v>154</v>
      </c>
      <c r="G19" s="16" t="s">
        <v>32</v>
      </c>
      <c r="H19" s="16" t="s">
        <v>33</v>
      </c>
      <c r="I19" s="16" t="s">
        <v>34</v>
      </c>
      <c r="J19" s="18">
        <v>35000</v>
      </c>
      <c r="K19" s="16">
        <v>10</v>
      </c>
      <c r="L19" s="16" t="s">
        <v>26</v>
      </c>
      <c r="M19" s="16">
        <v>1</v>
      </c>
      <c r="N19" s="16">
        <v>10</v>
      </c>
    </row>
    <row r="20" spans="1:14" x14ac:dyDescent="0.25">
      <c r="A20" s="15" t="s">
        <v>39</v>
      </c>
      <c r="B20" s="16">
        <v>1001</v>
      </c>
      <c r="C20" s="17">
        <v>44209</v>
      </c>
      <c r="D20" s="16">
        <v>85</v>
      </c>
      <c r="E20" s="16" t="s">
        <v>22</v>
      </c>
      <c r="F20" s="16">
        <v>123</v>
      </c>
      <c r="G20" s="16" t="s">
        <v>32</v>
      </c>
      <c r="H20" s="16" t="s">
        <v>33</v>
      </c>
      <c r="I20" s="16" t="s">
        <v>34</v>
      </c>
      <c r="J20" s="18">
        <v>35000</v>
      </c>
      <c r="K20" s="16">
        <v>10</v>
      </c>
      <c r="L20" s="16" t="s">
        <v>26</v>
      </c>
      <c r="M20" s="16">
        <v>1</v>
      </c>
      <c r="N20" s="16">
        <v>11</v>
      </c>
    </row>
    <row r="21" spans="1:14" x14ac:dyDescent="0.25">
      <c r="A21" s="15" t="s">
        <v>40</v>
      </c>
      <c r="B21" s="16">
        <v>1001</v>
      </c>
      <c r="C21" s="17">
        <v>44209</v>
      </c>
      <c r="D21" s="16">
        <v>95</v>
      </c>
      <c r="E21" s="16" t="s">
        <v>22</v>
      </c>
      <c r="F21" s="16">
        <v>158</v>
      </c>
      <c r="G21" s="16" t="s">
        <v>32</v>
      </c>
      <c r="H21" s="16" t="s">
        <v>33</v>
      </c>
      <c r="I21" s="16" t="s">
        <v>34</v>
      </c>
      <c r="J21" s="18">
        <v>35000</v>
      </c>
      <c r="K21" s="16">
        <v>10</v>
      </c>
      <c r="L21" s="16" t="s">
        <v>26</v>
      </c>
      <c r="M21" s="16">
        <v>1</v>
      </c>
      <c r="N21" s="16">
        <v>12</v>
      </c>
    </row>
    <row r="22" spans="1:14" x14ac:dyDescent="0.25">
      <c r="A22" s="15" t="s">
        <v>41</v>
      </c>
      <c r="B22" s="16">
        <v>1001</v>
      </c>
      <c r="C22" s="17">
        <v>44209</v>
      </c>
      <c r="D22" s="16">
        <v>48</v>
      </c>
      <c r="E22" s="16" t="s">
        <v>22</v>
      </c>
      <c r="F22" s="16">
        <v>145</v>
      </c>
      <c r="G22" s="16" t="s">
        <v>32</v>
      </c>
      <c r="H22" s="16" t="s">
        <v>33</v>
      </c>
      <c r="I22" s="16" t="s">
        <v>34</v>
      </c>
      <c r="J22" s="18">
        <v>35000</v>
      </c>
      <c r="K22" s="16">
        <v>10</v>
      </c>
      <c r="L22" s="16" t="s">
        <v>26</v>
      </c>
      <c r="M22" s="16">
        <v>1</v>
      </c>
      <c r="N22" s="16">
        <v>13</v>
      </c>
    </row>
    <row r="23" spans="1:14" x14ac:dyDescent="0.25">
      <c r="A23" s="15" t="s">
        <v>42</v>
      </c>
      <c r="B23" s="16">
        <v>1001</v>
      </c>
      <c r="C23" s="17">
        <v>44209</v>
      </c>
      <c r="D23" s="16">
        <v>100</v>
      </c>
      <c r="E23" s="16" t="s">
        <v>22</v>
      </c>
      <c r="F23" s="16">
        <v>45</v>
      </c>
      <c r="G23" s="16" t="s">
        <v>32</v>
      </c>
      <c r="H23" s="16" t="s">
        <v>33</v>
      </c>
      <c r="I23" s="16" t="s">
        <v>34</v>
      </c>
      <c r="J23" s="18">
        <v>35000</v>
      </c>
      <c r="K23" s="16">
        <v>10</v>
      </c>
      <c r="L23" s="16" t="s">
        <v>26</v>
      </c>
      <c r="M23" s="16">
        <v>1</v>
      </c>
      <c r="N23" s="16">
        <v>14</v>
      </c>
    </row>
    <row r="24" spans="1:14" x14ac:dyDescent="0.25">
      <c r="A24" s="15" t="s">
        <v>43</v>
      </c>
      <c r="B24" s="16">
        <v>1001</v>
      </c>
      <c r="C24" s="17">
        <v>44209</v>
      </c>
      <c r="D24" s="16">
        <v>100</v>
      </c>
      <c r="E24" s="16" t="s">
        <v>22</v>
      </c>
      <c r="F24" s="16">
        <v>85</v>
      </c>
      <c r="G24" s="16" t="s">
        <v>32</v>
      </c>
      <c r="H24" s="16" t="s">
        <v>33</v>
      </c>
      <c r="I24" s="16" t="s">
        <v>34</v>
      </c>
      <c r="J24" s="18">
        <v>35000</v>
      </c>
      <c r="K24" s="16">
        <v>10</v>
      </c>
      <c r="L24" s="16" t="s">
        <v>26</v>
      </c>
      <c r="M24" s="16">
        <v>1</v>
      </c>
      <c r="N24" s="16">
        <v>15</v>
      </c>
    </row>
    <row r="25" spans="1:14" x14ac:dyDescent="0.25">
      <c r="A25" s="15" t="s">
        <v>44</v>
      </c>
      <c r="B25" s="16">
        <v>1000</v>
      </c>
      <c r="C25" s="17">
        <v>44209</v>
      </c>
      <c r="D25" s="16">
        <v>30</v>
      </c>
      <c r="E25" s="16" t="s">
        <v>22</v>
      </c>
      <c r="F25" s="16">
        <v>85</v>
      </c>
      <c r="G25" s="16" t="s">
        <v>32</v>
      </c>
      <c r="H25" s="16" t="s">
        <v>45</v>
      </c>
      <c r="I25" s="16" t="s">
        <v>46</v>
      </c>
      <c r="J25" s="18">
        <v>56000</v>
      </c>
      <c r="K25" s="16">
        <v>10</v>
      </c>
      <c r="L25" s="16" t="s">
        <v>26</v>
      </c>
      <c r="M25" s="16">
        <v>1</v>
      </c>
      <c r="N25" s="16">
        <v>16</v>
      </c>
    </row>
    <row r="26" spans="1:14" x14ac:dyDescent="0.25">
      <c r="A26" s="15" t="s">
        <v>47</v>
      </c>
      <c r="B26" s="16">
        <v>1000</v>
      </c>
      <c r="C26" s="17">
        <v>44209</v>
      </c>
      <c r="D26" s="16">
        <v>50</v>
      </c>
      <c r="E26" s="16" t="s">
        <v>22</v>
      </c>
      <c r="F26" s="16">
        <v>15</v>
      </c>
      <c r="G26" s="16" t="s">
        <v>32</v>
      </c>
      <c r="H26" s="16" t="s">
        <v>45</v>
      </c>
      <c r="I26" s="16" t="s">
        <v>46</v>
      </c>
      <c r="J26" s="18">
        <v>56000</v>
      </c>
      <c r="K26" s="16">
        <v>10</v>
      </c>
      <c r="L26" s="16" t="s">
        <v>26</v>
      </c>
      <c r="M26" s="16">
        <v>1</v>
      </c>
      <c r="N26" s="16">
        <v>17</v>
      </c>
    </row>
    <row r="27" spans="1:14" x14ac:dyDescent="0.25">
      <c r="A27" s="15" t="s">
        <v>48</v>
      </c>
      <c r="B27" s="16">
        <v>1000</v>
      </c>
      <c r="C27" s="17">
        <v>44209</v>
      </c>
      <c r="D27" s="16">
        <v>62</v>
      </c>
      <c r="E27" s="16" t="s">
        <v>22</v>
      </c>
      <c r="F27" s="16">
        <v>100</v>
      </c>
      <c r="G27" s="16" t="s">
        <v>32</v>
      </c>
      <c r="H27" s="16" t="s">
        <v>45</v>
      </c>
      <c r="I27" s="16" t="s">
        <v>46</v>
      </c>
      <c r="J27" s="18">
        <v>56000</v>
      </c>
      <c r="K27" s="16">
        <v>10</v>
      </c>
      <c r="L27" s="16" t="s">
        <v>26</v>
      </c>
      <c r="M27" s="16">
        <v>1</v>
      </c>
      <c r="N27" s="16">
        <v>18</v>
      </c>
    </row>
    <row r="28" spans="1:14" x14ac:dyDescent="0.25">
      <c r="A28" s="15" t="s">
        <v>49</v>
      </c>
      <c r="B28" s="16">
        <v>1000</v>
      </c>
      <c r="C28" s="17">
        <v>44209</v>
      </c>
      <c r="D28" s="16">
        <v>56</v>
      </c>
      <c r="E28" s="16" t="s">
        <v>22</v>
      </c>
      <c r="F28" s="16">
        <v>243</v>
      </c>
      <c r="G28" s="16" t="s">
        <v>32</v>
      </c>
      <c r="H28" s="16" t="s">
        <v>45</v>
      </c>
      <c r="I28" s="16" t="s">
        <v>46</v>
      </c>
      <c r="J28" s="18">
        <v>56000</v>
      </c>
      <c r="K28" s="16">
        <v>10</v>
      </c>
      <c r="L28" s="16" t="s">
        <v>26</v>
      </c>
      <c r="M28" s="16">
        <v>1</v>
      </c>
      <c r="N28" s="16">
        <v>19</v>
      </c>
    </row>
    <row r="29" spans="1:14" x14ac:dyDescent="0.25">
      <c r="A29" s="15" t="s">
        <v>50</v>
      </c>
      <c r="B29" s="16">
        <v>1000</v>
      </c>
      <c r="C29" s="17">
        <v>44209</v>
      </c>
      <c r="D29" s="16">
        <v>95</v>
      </c>
      <c r="E29" s="16" t="s">
        <v>22</v>
      </c>
      <c r="F29" s="16">
        <v>55</v>
      </c>
      <c r="G29" s="16" t="s">
        <v>32</v>
      </c>
      <c r="H29" s="16" t="s">
        <v>45</v>
      </c>
      <c r="I29" s="16" t="s">
        <v>46</v>
      </c>
      <c r="J29" s="18">
        <v>56000</v>
      </c>
      <c r="K29" s="16">
        <v>10</v>
      </c>
      <c r="L29" s="16" t="s">
        <v>26</v>
      </c>
      <c r="M29" s="16">
        <v>1</v>
      </c>
      <c r="N29" s="16">
        <v>20</v>
      </c>
    </row>
    <row r="30" spans="1:14" x14ac:dyDescent="0.25">
      <c r="A30" s="15" t="s">
        <v>51</v>
      </c>
      <c r="B30" s="16">
        <v>1000</v>
      </c>
      <c r="C30" s="17">
        <v>44209</v>
      </c>
      <c r="D30" s="16">
        <v>45</v>
      </c>
      <c r="E30" s="16" t="s">
        <v>22</v>
      </c>
      <c r="F30" s="16">
        <v>310</v>
      </c>
      <c r="G30" s="16" t="s">
        <v>32</v>
      </c>
      <c r="H30" s="16" t="s">
        <v>45</v>
      </c>
      <c r="I30" s="16" t="s">
        <v>46</v>
      </c>
      <c r="J30" s="18">
        <v>56000</v>
      </c>
      <c r="K30" s="16">
        <v>10</v>
      </c>
      <c r="L30" s="16" t="s">
        <v>26</v>
      </c>
      <c r="M30" s="16">
        <v>1</v>
      </c>
      <c r="N30" s="16">
        <v>21</v>
      </c>
    </row>
    <row r="31" spans="1:14" x14ac:dyDescent="0.25">
      <c r="A31" s="15" t="s">
        <v>52</v>
      </c>
      <c r="B31" s="16">
        <v>1000</v>
      </c>
      <c r="C31" s="17">
        <v>44209</v>
      </c>
      <c r="D31" s="16">
        <v>95</v>
      </c>
      <c r="E31" s="16" t="s">
        <v>22</v>
      </c>
      <c r="F31" s="16">
        <v>182</v>
      </c>
      <c r="G31" s="16" t="s">
        <v>32</v>
      </c>
      <c r="H31" s="16" t="s">
        <v>45</v>
      </c>
      <c r="I31" s="16" t="s">
        <v>46</v>
      </c>
      <c r="J31" s="18">
        <v>56000</v>
      </c>
      <c r="K31" s="16">
        <v>10</v>
      </c>
      <c r="L31" s="16" t="s">
        <v>26</v>
      </c>
      <c r="M31" s="16">
        <v>1</v>
      </c>
      <c r="N31" s="16">
        <v>22</v>
      </c>
    </row>
    <row r="32" spans="1:14" x14ac:dyDescent="0.25">
      <c r="A32" s="15" t="s">
        <v>53</v>
      </c>
      <c r="B32" s="16">
        <v>1000</v>
      </c>
      <c r="C32" s="17">
        <v>44209</v>
      </c>
      <c r="D32" s="16">
        <v>62</v>
      </c>
      <c r="E32" s="16" t="s">
        <v>22</v>
      </c>
      <c r="F32" s="16">
        <v>145</v>
      </c>
      <c r="G32" s="16" t="s">
        <v>32</v>
      </c>
      <c r="H32" s="16" t="s">
        <v>45</v>
      </c>
      <c r="I32" s="16" t="s">
        <v>46</v>
      </c>
      <c r="J32" s="18">
        <v>56000</v>
      </c>
      <c r="K32" s="16">
        <v>10</v>
      </c>
      <c r="L32" s="16" t="s">
        <v>26</v>
      </c>
      <c r="M32" s="16">
        <v>1</v>
      </c>
      <c r="N32" s="16">
        <v>23</v>
      </c>
    </row>
    <row r="33" spans="1:14" x14ac:dyDescent="0.25">
      <c r="A33" s="15" t="s">
        <v>54</v>
      </c>
      <c r="B33" s="16">
        <v>1000</v>
      </c>
      <c r="C33" s="17">
        <v>44209</v>
      </c>
      <c r="D33" s="16">
        <v>15</v>
      </c>
      <c r="E33" s="16" t="s">
        <v>22</v>
      </c>
      <c r="F33" s="16">
        <v>175</v>
      </c>
      <c r="G33" s="16" t="s">
        <v>32</v>
      </c>
      <c r="H33" s="16" t="s">
        <v>45</v>
      </c>
      <c r="I33" s="16" t="s">
        <v>46</v>
      </c>
      <c r="J33" s="18">
        <v>56000</v>
      </c>
      <c r="K33" s="16">
        <v>10</v>
      </c>
      <c r="L33" s="16" t="s">
        <v>26</v>
      </c>
      <c r="M33" s="16">
        <v>1</v>
      </c>
      <c r="N33" s="16">
        <v>24</v>
      </c>
    </row>
    <row r="34" spans="1:14" x14ac:dyDescent="0.25">
      <c r="A34" s="15" t="s">
        <v>55</v>
      </c>
      <c r="B34" s="16">
        <v>1000</v>
      </c>
      <c r="C34" s="17">
        <v>44209</v>
      </c>
      <c r="D34" s="16">
        <v>78</v>
      </c>
      <c r="E34" s="16" t="s">
        <v>22</v>
      </c>
      <c r="F34" s="16">
        <v>123</v>
      </c>
      <c r="G34" s="16" t="s">
        <v>32</v>
      </c>
      <c r="H34" s="16" t="s">
        <v>45</v>
      </c>
      <c r="I34" s="16" t="s">
        <v>46</v>
      </c>
      <c r="J34" s="18">
        <v>56000</v>
      </c>
      <c r="K34" s="16">
        <v>10</v>
      </c>
      <c r="L34" s="16" t="s">
        <v>26</v>
      </c>
      <c r="M34" s="16">
        <v>1</v>
      </c>
      <c r="N34" s="16">
        <v>25</v>
      </c>
    </row>
    <row r="35" spans="1:14" x14ac:dyDescent="0.25">
      <c r="A35" s="15"/>
      <c r="B35" s="16"/>
      <c r="C35" s="17"/>
      <c r="D35" s="16"/>
      <c r="E35" s="16"/>
      <c r="F35" s="16"/>
      <c r="G35" s="16"/>
      <c r="H35" s="19"/>
      <c r="I35" s="16"/>
      <c r="J35" s="20"/>
      <c r="K35" s="19"/>
      <c r="L35" s="16" t="s">
        <v>26</v>
      </c>
      <c r="M35" s="16"/>
      <c r="N35" s="16"/>
    </row>
    <row r="36" spans="1:14" x14ac:dyDescent="0.25">
      <c r="A36" s="15"/>
      <c r="B36" s="16"/>
      <c r="C36" s="17"/>
      <c r="D36" s="16"/>
      <c r="E36" s="16"/>
      <c r="F36" s="16"/>
      <c r="G36" s="16"/>
      <c r="H36" s="19"/>
      <c r="I36" s="16"/>
      <c r="J36" s="20"/>
      <c r="K36" s="19"/>
      <c r="L36" s="16" t="s">
        <v>26</v>
      </c>
      <c r="M36" s="16"/>
      <c r="N36" s="16"/>
    </row>
    <row r="37" spans="1:14" x14ac:dyDescent="0.25">
      <c r="A37" s="15"/>
      <c r="B37" s="16"/>
      <c r="C37" s="17"/>
      <c r="D37" s="16"/>
      <c r="E37" s="16"/>
      <c r="F37" s="16"/>
      <c r="G37" s="16"/>
      <c r="H37" s="19"/>
      <c r="I37" s="16"/>
      <c r="J37" s="20"/>
      <c r="K37" s="19"/>
      <c r="L37" s="16" t="s">
        <v>26</v>
      </c>
      <c r="M37" s="16"/>
      <c r="N37" s="16"/>
    </row>
    <row r="38" spans="1:14" x14ac:dyDescent="0.25">
      <c r="A38" s="15"/>
      <c r="B38" s="16"/>
      <c r="C38" s="17"/>
      <c r="D38" s="16"/>
      <c r="E38" s="16"/>
      <c r="F38" s="16"/>
      <c r="G38" s="16"/>
      <c r="H38" s="19"/>
      <c r="I38" s="16"/>
      <c r="J38" s="20"/>
      <c r="K38" s="19"/>
      <c r="L38" s="16" t="s">
        <v>26</v>
      </c>
      <c r="M38" s="16"/>
      <c r="N38" s="16"/>
    </row>
    <row r="39" spans="1:14" x14ac:dyDescent="0.25">
      <c r="A39" s="15"/>
      <c r="B39" s="16"/>
      <c r="C39" s="17"/>
      <c r="D39" s="16"/>
      <c r="E39" s="16"/>
      <c r="F39" s="16"/>
      <c r="G39" s="16"/>
      <c r="H39" s="19"/>
      <c r="I39" s="16"/>
      <c r="J39" s="20"/>
      <c r="K39" s="19"/>
      <c r="L39" s="16" t="s">
        <v>26</v>
      </c>
      <c r="M39" s="16"/>
      <c r="N39" s="16"/>
    </row>
    <row r="40" spans="1:14" x14ac:dyDescent="0.25">
      <c r="A40" s="15"/>
      <c r="B40" s="16"/>
      <c r="C40" s="17"/>
      <c r="D40" s="16"/>
      <c r="E40" s="16"/>
      <c r="F40" s="16"/>
      <c r="G40" s="16"/>
      <c r="H40" s="19"/>
      <c r="I40" s="16"/>
      <c r="J40" s="20"/>
      <c r="K40" s="19"/>
      <c r="L40" s="16" t="s">
        <v>26</v>
      </c>
      <c r="M40" s="16"/>
      <c r="N40" s="16"/>
    </row>
    <row r="41" spans="1:14" x14ac:dyDescent="0.25">
      <c r="A41" s="15"/>
      <c r="B41" s="16"/>
      <c r="C41" s="17"/>
      <c r="D41" s="16"/>
      <c r="E41" s="16"/>
      <c r="F41" s="16"/>
      <c r="G41" s="16"/>
      <c r="H41" s="19"/>
      <c r="I41" s="16"/>
      <c r="J41" s="20"/>
      <c r="K41" s="19"/>
      <c r="L41" s="16" t="s">
        <v>26</v>
      </c>
      <c r="M41" s="16"/>
      <c r="N41" s="16"/>
    </row>
    <row r="42" spans="1:14" x14ac:dyDescent="0.25">
      <c r="A42" s="15"/>
      <c r="B42" s="16"/>
      <c r="C42" s="17"/>
      <c r="D42" s="16"/>
      <c r="E42" s="16"/>
      <c r="F42" s="16"/>
      <c r="G42" s="16"/>
      <c r="H42" s="19"/>
      <c r="I42" s="16"/>
      <c r="J42" s="20"/>
      <c r="K42" s="19"/>
      <c r="L42" s="16" t="s">
        <v>26</v>
      </c>
      <c r="M42" s="16"/>
      <c r="N42" s="16"/>
    </row>
  </sheetData>
  <mergeCells count="1">
    <mergeCell ref="D1:E1"/>
  </mergeCells>
  <conditionalFormatting sqref="L1:L42">
    <cfRule type="containsText" dxfId="5" priority="1" operator="containsText" text="expédié">
      <formula>NOT(ISERROR(SEARCH("expédié",L1)))</formula>
    </cfRule>
  </conditionalFormatting>
  <dataValidations count="1">
    <dataValidation type="list" allowBlank="1" showInputMessage="1" showErrorMessage="1" sqref="D8">
      <formula1>Transporteur</formula1>
    </dataValidation>
  </dataValidations>
  <hyperlinks>
    <hyperlink ref="A5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"/>
  <sheetViews>
    <sheetView workbookViewId="0">
      <selection activeCell="I21" sqref="I21"/>
    </sheetView>
  </sheetViews>
  <sheetFormatPr baseColWidth="10" defaultRowHeight="15" x14ac:dyDescent="0.25"/>
  <cols>
    <col min="1" max="1" width="7.85546875" bestFit="1" customWidth="1"/>
    <col min="2" max="2" width="16.28515625" bestFit="1" customWidth="1"/>
    <col min="3" max="3" width="15.42578125" bestFit="1" customWidth="1"/>
    <col min="4" max="4" width="15.85546875" bestFit="1" customWidth="1"/>
    <col min="5" max="5" width="15.28515625" bestFit="1" customWidth="1"/>
    <col min="14" max="14" width="18.85546875" bestFit="1" customWidth="1"/>
    <col min="15" max="15" width="17.140625" bestFit="1" customWidth="1"/>
    <col min="16" max="16" width="15.140625" bestFit="1" customWidth="1"/>
    <col min="17" max="17" width="12.85546875" bestFit="1" customWidth="1"/>
  </cols>
  <sheetData>
    <row r="1" spans="1:19" x14ac:dyDescent="0.25">
      <c r="A1" s="21" t="s">
        <v>8</v>
      </c>
      <c r="B1" s="21" t="s">
        <v>56</v>
      </c>
      <c r="C1" s="21" t="s">
        <v>57</v>
      </c>
      <c r="D1" s="21" t="s">
        <v>58</v>
      </c>
      <c r="E1" s="21" t="s">
        <v>59</v>
      </c>
      <c r="F1" s="21" t="s">
        <v>13</v>
      </c>
      <c r="G1" s="21" t="s">
        <v>14</v>
      </c>
      <c r="H1" s="21" t="s">
        <v>15</v>
      </c>
      <c r="I1" s="21" t="s">
        <v>16</v>
      </c>
      <c r="J1" s="21" t="s">
        <v>17</v>
      </c>
      <c r="K1" s="21" t="s">
        <v>4</v>
      </c>
      <c r="L1" s="21" t="s">
        <v>18</v>
      </c>
      <c r="M1" s="21" t="s">
        <v>19</v>
      </c>
      <c r="N1" s="21" t="s">
        <v>60</v>
      </c>
      <c r="O1" s="21" t="s">
        <v>61</v>
      </c>
      <c r="P1" s="21" t="s">
        <v>62</v>
      </c>
      <c r="Q1" s="21" t="s">
        <v>5</v>
      </c>
      <c r="R1" s="21" t="s">
        <v>6</v>
      </c>
      <c r="S1" s="2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exploit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Guellil</dc:creator>
  <cp:lastModifiedBy>Florian Guellil</cp:lastModifiedBy>
  <dcterms:created xsi:type="dcterms:W3CDTF">2021-01-17T10:27:02Z</dcterms:created>
  <dcterms:modified xsi:type="dcterms:W3CDTF">2021-01-17T10:34:57Z</dcterms:modified>
</cp:coreProperties>
</file>