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ponne.f\Desktop\Travail\Excel_SISPEA\"/>
    </mc:Choice>
  </mc:AlternateContent>
  <bookViews>
    <workbookView xWindow="0" yWindow="0" windowWidth="13320" windowHeight="5385" tabRatio="688"/>
  </bookViews>
  <sheets>
    <sheet name="rqt_rep-gnal" sheetId="2" r:id="rId1"/>
    <sheet name="Listes" sheetId="3" r:id="rId2"/>
    <sheet name="Critères" sheetId="26" r:id="rId3"/>
  </sheets>
  <definedNames>
    <definedName name="lstDomaine">Listes!$A$2:$A$4</definedName>
    <definedName name="lstDonnees">Listes!$E$2:$E$3</definedName>
    <definedName name="lstMoAco">#REF!</definedName>
    <definedName name="lstMoAep">#REF!</definedName>
    <definedName name="lstModeGestion">Listes!$I$2:$I$4</definedName>
    <definedName name="lstNature">Listes!#REF!</definedName>
    <definedName name="lstTerritoire">Listes!$C$2:$C$3</definedName>
    <definedName name="lstType">Listes!#REF!</definedName>
    <definedName name="lstTypeCollectivite">Listes!$G$2:$G$5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9" i="2" l="1"/>
  <c r="A20" i="2"/>
  <c r="A21" i="2"/>
  <c r="A22" i="2"/>
  <c r="A23" i="2"/>
  <c r="A24" i="2"/>
  <c r="A25" i="2"/>
  <c r="A26" i="2"/>
  <c r="A27" i="2"/>
  <c r="A28" i="2"/>
  <c r="A29" i="2"/>
  <c r="B19" i="2"/>
  <c r="B20" i="2"/>
  <c r="B21" i="2"/>
  <c r="B22" i="2"/>
  <c r="B23" i="2"/>
  <c r="B24" i="2"/>
  <c r="B25" i="2"/>
  <c r="B26" i="2"/>
  <c r="B27" i="2"/>
  <c r="B28" i="2"/>
  <c r="B29" i="2"/>
  <c r="C19" i="2"/>
  <c r="C20" i="2"/>
  <c r="C21" i="2"/>
  <c r="C22" i="2"/>
  <c r="C23" i="2"/>
  <c r="C24" i="2"/>
  <c r="C25" i="2"/>
  <c r="C26" i="2"/>
  <c r="C27" i="2"/>
  <c r="C28" i="2"/>
  <c r="C29" i="2"/>
  <c r="A18" i="2"/>
  <c r="B18" i="2"/>
  <c r="C18" i="2"/>
  <c r="A17" i="2"/>
  <c r="B17" i="2"/>
  <c r="C17" i="2"/>
  <c r="A16" i="2"/>
  <c r="B16" i="2"/>
  <c r="C16" i="2"/>
  <c r="A15" i="2"/>
  <c r="B15" i="2"/>
  <c r="C15" i="2"/>
  <c r="A14" i="2"/>
  <c r="B14" i="2"/>
  <c r="C14" i="2"/>
  <c r="A13" i="2"/>
  <c r="B13" i="2"/>
  <c r="C13" i="2"/>
  <c r="A12" i="2"/>
  <c r="B12" i="2"/>
  <c r="C12" i="2"/>
  <c r="A11" i="2"/>
  <c r="B11" i="2"/>
  <c r="C11" i="2"/>
  <c r="A10" i="2"/>
  <c r="B10" i="2"/>
  <c r="C10" i="2"/>
  <c r="E1" i="2"/>
  <c r="O29" i="2"/>
  <c r="M28" i="2"/>
  <c r="N27" i="2"/>
  <c r="O26" i="2"/>
  <c r="M25" i="2"/>
  <c r="O24" i="2"/>
  <c r="L23" i="2"/>
  <c r="O22" i="2"/>
  <c r="N21" i="2"/>
  <c r="O20" i="2"/>
  <c r="N19" i="2"/>
  <c r="H20" i="2"/>
  <c r="I25" i="2"/>
  <c r="K19" i="2"/>
  <c r="G29" i="2"/>
  <c r="J24" i="2"/>
  <c r="G22" i="2"/>
  <c r="H27" i="2"/>
  <c r="J21" i="2"/>
  <c r="K26" i="2"/>
  <c r="H21" i="2"/>
  <c r="I26" i="2"/>
  <c r="K20" i="2"/>
  <c r="H22" i="2"/>
  <c r="O18" i="2"/>
  <c r="J18" i="2"/>
  <c r="K18" i="2"/>
  <c r="O17" i="2"/>
  <c r="G17" i="2"/>
  <c r="N16" i="2"/>
  <c r="J16" i="2"/>
  <c r="L15" i="2"/>
  <c r="I15" i="2"/>
  <c r="M14" i="2"/>
  <c r="H14" i="2"/>
  <c r="G14" i="2"/>
  <c r="O13" i="2"/>
  <c r="J13" i="2"/>
  <c r="N12" i="2"/>
  <c r="K12" i="2"/>
  <c r="L11" i="2"/>
  <c r="I11" i="2"/>
  <c r="M10" i="2"/>
  <c r="H10" i="2"/>
  <c r="G10" i="2"/>
  <c r="L29" i="2"/>
  <c r="M27" i="2"/>
  <c r="O25" i="2"/>
  <c r="M23" i="2"/>
  <c r="O21" i="2"/>
  <c r="M19" i="2"/>
  <c r="H24" i="2"/>
  <c r="K23" i="2"/>
  <c r="J28" i="2"/>
  <c r="I20" i="2"/>
  <c r="G20" i="2"/>
  <c r="J19" i="2"/>
  <c r="I23" i="2"/>
  <c r="H18" i="2"/>
  <c r="M17" i="2"/>
  <c r="O16" i="2"/>
  <c r="J15" i="2"/>
  <c r="I14" i="2"/>
  <c r="M13" i="2"/>
  <c r="L12" i="2"/>
  <c r="J11" i="2"/>
  <c r="N10" i="2"/>
  <c r="M29" i="2"/>
  <c r="L26" i="2"/>
  <c r="M24" i="2"/>
  <c r="O23" i="2"/>
  <c r="N20" i="2"/>
  <c r="L19" i="2"/>
  <c r="J22" i="2"/>
  <c r="I19" i="2"/>
  <c r="I24" i="2"/>
  <c r="G24" i="2"/>
  <c r="H29" i="2"/>
  <c r="K28" i="2"/>
  <c r="M18" i="2"/>
  <c r="I17" i="2"/>
  <c r="M16" i="2"/>
  <c r="O15" i="2"/>
  <c r="J14" i="2"/>
  <c r="L13" i="2"/>
  <c r="H12" i="2"/>
  <c r="G12" i="2"/>
  <c r="G11" i="2"/>
  <c r="O10" i="2"/>
  <c r="N29" i="2"/>
  <c r="O28" i="2"/>
  <c r="O27" i="2"/>
  <c r="M26" i="2"/>
  <c r="L25" i="2"/>
  <c r="L24" i="2"/>
  <c r="N23" i="2"/>
  <c r="N22" i="2"/>
  <c r="M21" i="2"/>
  <c r="M20" i="2"/>
  <c r="O19" i="2"/>
  <c r="G27" i="2"/>
  <c r="I21" i="2"/>
  <c r="J26" i="2"/>
  <c r="G25" i="2"/>
  <c r="I27" i="2"/>
  <c r="K29" i="2"/>
  <c r="H23" i="2"/>
  <c r="I28" i="2"/>
  <c r="K22" i="2"/>
  <c r="G28" i="2"/>
  <c r="I22" i="2"/>
  <c r="J27" i="2"/>
  <c r="G21" i="2"/>
  <c r="K21" i="2"/>
  <c r="N18" i="2"/>
  <c r="G18" i="2"/>
  <c r="L17" i="2"/>
  <c r="J17" i="2"/>
  <c r="L16" i="2"/>
  <c r="I16" i="2"/>
  <c r="M15" i="2"/>
  <c r="H15" i="2"/>
  <c r="G15" i="2"/>
  <c r="O14" i="2"/>
  <c r="K14" i="2"/>
  <c r="N13" i="2"/>
  <c r="I13" i="2"/>
  <c r="O12" i="2"/>
  <c r="I12" i="2"/>
  <c r="M11" i="2"/>
  <c r="H11" i="2"/>
  <c r="K11" i="2"/>
  <c r="L10" i="2"/>
  <c r="J10" i="2"/>
  <c r="N28" i="2"/>
  <c r="N26" i="2"/>
  <c r="N24" i="2"/>
  <c r="L22" i="2"/>
  <c r="L20" i="2"/>
  <c r="G19" i="2"/>
  <c r="I29" i="2"/>
  <c r="H26" i="2"/>
  <c r="G26" i="2"/>
  <c r="J25" i="2"/>
  <c r="H25" i="2"/>
  <c r="K24" i="2"/>
  <c r="L18" i="2"/>
  <c r="H17" i="2"/>
  <c r="K17" i="2"/>
  <c r="G16" i="2"/>
  <c r="N15" i="2"/>
  <c r="L14" i="2"/>
  <c r="H13" i="2"/>
  <c r="G13" i="2"/>
  <c r="J12" i="2"/>
  <c r="N11" i="2"/>
  <c r="K10" i="2"/>
  <c r="L28" i="2"/>
  <c r="L27" i="2"/>
  <c r="N25" i="2"/>
  <c r="M22" i="2"/>
  <c r="L21" i="2"/>
  <c r="G23" i="2"/>
  <c r="H28" i="2"/>
  <c r="K27" i="2"/>
  <c r="K25" i="2"/>
  <c r="H19" i="2"/>
  <c r="J29" i="2"/>
  <c r="J23" i="2"/>
  <c r="J20" i="2"/>
  <c r="I18" i="2"/>
  <c r="N17" i="2"/>
  <c r="H16" i="2"/>
  <c r="K16" i="2"/>
  <c r="K15" i="2"/>
  <c r="N14" i="2"/>
  <c r="K13" i="2"/>
  <c r="M12" i="2"/>
  <c r="O11" i="2"/>
  <c r="I10" i="2"/>
  <c r="A9" i="2" l="1"/>
  <c r="B9" i="2"/>
  <c r="C9" i="2"/>
  <c r="A8" i="2"/>
  <c r="B8" i="2"/>
  <c r="C8" i="2"/>
  <c r="B7" i="2"/>
  <c r="A7" i="2"/>
  <c r="C7" i="2"/>
  <c r="C6" i="2" l="1"/>
  <c r="B6" i="2"/>
  <c r="N8" i="2"/>
  <c r="K9" i="2"/>
  <c r="M9" i="2"/>
  <c r="L7" i="2"/>
  <c r="K6" i="2"/>
  <c r="L8" i="2"/>
  <c r="J6" i="2"/>
  <c r="G9" i="2"/>
  <c r="H8" i="2"/>
  <c r="N7" i="2"/>
  <c r="M8" i="2"/>
  <c r="G7" i="2"/>
  <c r="G8" i="2"/>
  <c r="N6" i="2"/>
  <c r="I7" i="2"/>
  <c r="G6" i="2"/>
  <c r="I6" i="2"/>
  <c r="L9" i="2"/>
  <c r="J7" i="2"/>
  <c r="K7" i="2"/>
  <c r="O6" i="2"/>
  <c r="J8" i="2"/>
  <c r="K8" i="2"/>
  <c r="H6" i="2"/>
  <c r="O8" i="2"/>
  <c r="M6" i="2"/>
  <c r="O7" i="2"/>
  <c r="I8" i="2"/>
  <c r="H7" i="2"/>
  <c r="O9" i="2"/>
  <c r="J9" i="2"/>
  <c r="I9" i="2"/>
  <c r="N9" i="2"/>
  <c r="M7" i="2"/>
  <c r="H9" i="2"/>
  <c r="L6" i="2"/>
  <c r="A6" i="2" l="1"/>
</calcChain>
</file>

<file path=xl/sharedStrings.xml><?xml version="1.0" encoding="utf-8"?>
<sst xmlns="http://schemas.openxmlformats.org/spreadsheetml/2006/main" count="136" uniqueCount="47">
  <si>
    <t>Domaine</t>
  </si>
  <si>
    <t>Année</t>
  </si>
  <si>
    <t>Fichier</t>
  </si>
  <si>
    <t>AEP</t>
  </si>
  <si>
    <t>ACO</t>
  </si>
  <si>
    <t>ANC</t>
  </si>
  <si>
    <t>Territoire</t>
  </si>
  <si>
    <t>lstDomaine</t>
  </si>
  <si>
    <t>lstTerritoire</t>
  </si>
  <si>
    <t>Allier</t>
  </si>
  <si>
    <t>Nbre services</t>
  </si>
  <si>
    <t>Population</t>
  </si>
  <si>
    <t>lstDonnees</t>
  </si>
  <si>
    <t>TableauServices</t>
  </si>
  <si>
    <t>TableauOuvrages</t>
  </si>
  <si>
    <t>Nbre services confirmés</t>
  </si>
  <si>
    <t>Pop services confirmés</t>
  </si>
  <si>
    <t>Nbre val ind desc</t>
  </si>
  <si>
    <t>Nbre val ind perf</t>
  </si>
  <si>
    <t>Nbre val var desc</t>
  </si>
  <si>
    <t>Nbre val var perf</t>
  </si>
  <si>
    <t>Date saisie</t>
  </si>
  <si>
    <t>France</t>
  </si>
  <si>
    <t>Régie</t>
  </si>
  <si>
    <t>Délégation</t>
  </si>
  <si>
    <t>Type collectivité</t>
  </si>
  <si>
    <t>Commune</t>
  </si>
  <si>
    <t>Communauté d'agglomération</t>
  </si>
  <si>
    <t>Syndicat Mixte</t>
  </si>
  <si>
    <t>Mode de gestion</t>
  </si>
  <si>
    <t>Données</t>
  </si>
  <si>
    <t>Syndicat Intercommunal à Vocation Unique</t>
  </si>
  <si>
    <t>Communauté de communes</t>
  </si>
  <si>
    <t>Communauté urbaine</t>
  </si>
  <si>
    <t>Syndicat</t>
  </si>
  <si>
    <t>Syndicat de départements</t>
  </si>
  <si>
    <t>Syndicat d'Agglomération Nouvelle</t>
  </si>
  <si>
    <t>Syndicat Intercommunal à Vocation Multiple</t>
  </si>
  <si>
    <t>Métropole</t>
  </si>
  <si>
    <t>Département</t>
  </si>
  <si>
    <t>Inconnu</t>
  </si>
  <si>
    <t>Communauté</t>
  </si>
  <si>
    <t>Autre</t>
  </si>
  <si>
    <t>lstTypeCollectivite</t>
  </si>
  <si>
    <t>lstModeGestion</t>
  </si>
  <si>
    <t>Nbre communes</t>
  </si>
  <si>
    <t>Gd type collectivité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</si>
</sst>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name val="Futura Lt BT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4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3" fontId="1" fillId="0" borderId="0" xfId="0" applyNumberFormat="1" applyFont="1" applyAlignment="1">
      <alignment horizontal="center" vertical="center" wrapText="1"/>
    </xf>
    <xf numFmtId="3" fontId="1" fillId="0" borderId="0" xfId="0" applyNumberFormat="1" applyFont="1"/>
    <xf numFmtId="164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/>
    <xf numFmtId="1" fontId="1" fillId="0" borderId="0" xfId="0" applyNumberFormat="1" applyFont="1"/>
    <xf numFmtId="14" fontId="2" fillId="0" borderId="0" xfId="0" applyNumberFormat="1" applyFont="1" applyAlignment="1">
      <alignment horizontal="center" vertical="center" wrapText="1"/>
    </xf>
    <xf numFmtId="14" fontId="2" fillId="0" borderId="0" xfId="0" applyNumberFormat="1" applyFont="1"/>
    <xf numFmtId="14" fontId="1" fillId="0" borderId="0" xfId="0" applyNumberFormat="1" applyFont="1"/>
    <xf numFmtId="0" fontId="3" fillId="0" borderId="0" xfId="0" applyFont="1"/>
    <xf numFmtId="0" fontId="1" fillId="0" borderId="1" xfId="0" applyFont="1" applyBorder="1"/>
  </cellXfs>
  <cellStyles count="2">
    <cellStyle name="Normal" xfId="0" builtinId="0"/>
    <cellStyle name="Normal 2" xfId="1"/>
  </cellStyles>
  <dxfs count="19"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" formatCode="#,##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" formatCode="#,##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" formatCode="#,##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" formatCode="#,##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" formatCode="#,##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" formatCode="#,##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" formatCode="#,##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" formatCode="#,##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RqtRepGnal" displayName="TableauRqtRepGnal" ref="A5:O29" totalsRowShown="0" headerRowDxfId="18" dataDxfId="17">
  <autoFilter ref="A5:O29"/>
  <tableColumns count="15">
    <tableColumn id="27" name="Date saisie" dataDxfId="16">
      <calculatedColumnFormula>TODAY()</calculatedColumnFormula>
    </tableColumn>
    <tableColumn id="1" name="Année" dataDxfId="15">
      <calculatedColumnFormula>$B$1</calculatedColumnFormula>
    </tableColumn>
    <tableColumn id="2" name="Domaine" dataDxfId="14">
      <calculatedColumnFormula>$B$2</calculatedColumnFormula>
    </tableColumn>
    <tableColumn id="3" name="Territoire" dataDxfId="13"/>
    <tableColumn id="4" name="Type collectivité" dataDxfId="12"/>
    <tableColumn id="5" name="Mode de gestion" dataDxfId="11"/>
    <tableColumn id="6" name="Nbre services" dataDxfId="10">
      <calculatedColumnFormula>COUNTIFS(INDIRECT($E$1&amp;$B$3&amp;"[DPT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calculatedColumnFormula>
    </tableColumn>
    <tableColumn id="8" name="Nbre communes" dataDxfId="9">
      <calculatedColumnFormula>SUMIFS(INDIRECT($E$1&amp;$B$3&amp;"[Communes adhérentes du service]"),INDIRECT($E$1&amp;$B$3&amp;"[DPT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calculatedColumnFormula>
    </tableColumn>
    <tableColumn id="9" name="Population" dataDxfId="8">
      <calculatedColumnFormula>SUMIFS(INDIRECT($E$1&amp;$B$3&amp;"[Pop service sans double compte]"),INDIRECT($E$1&amp;$B$3&amp;"[DPT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calculatedColumnFormula>
    </tableColumn>
    <tableColumn id="21" name="Nbre services confirmés" dataDxfId="7">
      <calculatedColumnFormula>COUNTIFS(INDIRECT($E$1&amp;$B$3&amp;"[Statut]"),"Confirmé*",INDIRECT($E$1&amp;$B$3&amp;"[DPT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calculatedColumnFormula>
    </tableColumn>
    <tableColumn id="22" name="Pop services confirmés" dataDxfId="6">
      <calculatedColumnFormula>SUMIFS(INDIRECT($E$1&amp;$B$3&amp;"[Pop service sans double compte]"),INDIRECT($E$1&amp;$B$3&amp;"[Statut]"),"Confirmé*",INDIRECT($E$1&amp;$B$3&amp;"[DPT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calculatedColumnFormula>
    </tableColumn>
    <tableColumn id="23" name="Nbre val ind desc" dataDxfId="5">
      <calculatedColumnFormula>IF(TableauRqtRepGnal[[#This Row],[Territoire]]="Allier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Mode de gestion]")=TableauRqtRepGnal[[#This Row],[Mode de gestion]])*(INDIRECT($E$1&amp;$B$3&amp;"[Statut]")="Confirmé / publié")),""))</calculatedColumnFormula>
    </tableColumn>
    <tableColumn id="24" name="Nbre val ind perf" dataDxfId="4">
      <calculatedColumnFormula>IF(TableauRqtRepGnal[[#This Row],[Territoire]]="Allier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Mode de gestion]")=TableauRqtRepGnal[[#This Row],[Mode de gestion]])*(INDIRECT($E$1&amp;$B$3&amp;"[Statut]")="Confirmé / publié")),""))</calculatedColumnFormula>
    </tableColumn>
    <tableColumn id="25" name="Nbre val var desc" dataDxfId="3">
      <calculatedColumnFormula>IF(TableauRqtRepGnal[[#This Row],[Territoire]]="Allier",SUMPRODUCT((ISNUMBER(SEARCH("DC",LEFT(INDIRECT($E$1&amp;$B$3&amp;"[#En-têtes]"),2))))*(INDIRECT($E$1&amp;$B$3)&lt;&gt;"")*(INDIRECT($E$1&amp;$B$3&amp;"[DPT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Row],[Territoire]]="France",SUMPRODUCT((ISNUMBER(SEARCH("DC",LEFT(INDIRECT($E$1&amp;$B$3&amp;"[#En-têtes]"),2))))*(INDIRECT($E$1&amp;$B$3)&lt;&gt;"")*(INDIRECT($E$1&amp;$B$3&amp;"[Mode de gestion]")=TableauRqtRepGnal[[#This Row],[Mode de gestion]])*(INDIRECT($E$1&amp;$B$3&amp;"[Statut]")="Confirmé / publié")),""))</calculatedColumnFormula>
    </tableColumn>
    <tableColumn id="26" name="Nbre val var perf" dataDxfId="2">
      <calculatedColumnFormula>IF(TableauRqtRepGnal[[#This Row],[Territoire]]="Allier",SUMPRODUCT((ISNUMBER(SEARCH("VP",LEFT(INDIRECT($E$1&amp;$B$3&amp;"[#En-têtes]"),2))))*(INDIRECT($E$1&amp;$B$3)&lt;&gt;"")*(INDIRECT($E$1&amp;$B$3&amp;"[DPT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Row],[Territoire]]="France",SUMPRODUCT((ISNUMBER(SEARCH("VP",LEFT(INDIRECT($E$1&amp;$B$3&amp;"[#En-têtes]"),2))))*(INDIRECT($E$1&amp;$B$3)&lt;&gt;"")*(INDIRECT($E$1&amp;$B$3&amp;"[Mode de gestion]")=TableauRqtRepGnal[[#This Row],[Mode de gestion]])*(INDIRECT($E$1&amp;$B$3&amp;"[Statut]")="Confirmé / publié")),""))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9"/>
  <sheetViews>
    <sheetView tabSelected="1" workbookViewId="0">
      <pane ySplit="5" topLeftCell="A6" activePane="bottomLeft" state="frozen"/>
      <selection pane="bottomLeft" activeCell="A6" sqref="A6:XFD6"/>
    </sheetView>
  </sheetViews>
  <sheetFormatPr baseColWidth="10" defaultColWidth="11.42578125" defaultRowHeight="12.75" outlineLevelCol="1" x14ac:dyDescent="0.2"/>
  <cols>
    <col min="1" max="1" width="11.42578125" style="10"/>
    <col min="2" max="2" width="16" style="2" customWidth="1" outlineLevel="1"/>
    <col min="3" max="3" width="11.5703125" style="2" customWidth="1" outlineLevel="1"/>
    <col min="4" max="4" width="15.28515625" style="2" customWidth="1" outlineLevel="1"/>
    <col min="5" max="5" width="21.85546875" style="2" bestFit="1" customWidth="1"/>
    <col min="6" max="6" width="21.85546875" style="2" customWidth="1"/>
    <col min="7" max="7" width="12.7109375" style="4" customWidth="1"/>
    <col min="8" max="8" width="12.7109375" style="7" customWidth="1"/>
    <col min="9" max="9" width="12.7109375" style="6" customWidth="1"/>
    <col min="10" max="21" width="12.7109375" style="4" customWidth="1"/>
    <col min="22" max="16384" width="11.42578125" style="2"/>
  </cols>
  <sheetData>
    <row r="1" spans="1:21" ht="13.5" thickBot="1" x14ac:dyDescent="0.25">
      <c r="A1" s="10" t="s">
        <v>1</v>
      </c>
      <c r="B1" s="12">
        <v>2009</v>
      </c>
      <c r="D1" s="2" t="s">
        <v>2</v>
      </c>
      <c r="E1" s="2" t="str">
        <f>"Extrait_SISPEA_FR_"&amp;$B$1&amp;"_"&amp;$B$2&amp;".xlsx!"</f>
        <v>Extrait_SISPEA_FR_2009_ACO.xlsx!</v>
      </c>
    </row>
    <row r="2" spans="1:21" ht="13.5" thickBot="1" x14ac:dyDescent="0.25">
      <c r="A2" s="10" t="s">
        <v>0</v>
      </c>
      <c r="B2" s="12" t="s">
        <v>4</v>
      </c>
    </row>
    <row r="3" spans="1:21" ht="13.5" thickBot="1" x14ac:dyDescent="0.25">
      <c r="A3" s="10" t="s">
        <v>30</v>
      </c>
      <c r="B3" s="12" t="s">
        <v>13</v>
      </c>
    </row>
    <row r="5" spans="1:21" s="1" customFormat="1" ht="43.5" customHeight="1" x14ac:dyDescent="0.25">
      <c r="A5" s="8" t="s">
        <v>21</v>
      </c>
      <c r="B5" s="1" t="s">
        <v>1</v>
      </c>
      <c r="C5" s="1" t="s">
        <v>0</v>
      </c>
      <c r="D5" s="1" t="s">
        <v>6</v>
      </c>
      <c r="E5" s="1" t="s">
        <v>25</v>
      </c>
      <c r="F5" s="1" t="s">
        <v>29</v>
      </c>
      <c r="G5" s="3" t="s">
        <v>10</v>
      </c>
      <c r="H5" s="5" t="s">
        <v>45</v>
      </c>
      <c r="I5" s="3" t="s">
        <v>11</v>
      </c>
      <c r="J5" s="1" t="s">
        <v>15</v>
      </c>
      <c r="K5" s="1" t="s">
        <v>16</v>
      </c>
      <c r="L5" s="1" t="s">
        <v>17</v>
      </c>
      <c r="M5" s="1" t="s">
        <v>18</v>
      </c>
      <c r="N5" s="1" t="s">
        <v>19</v>
      </c>
      <c r="O5" s="1" t="s">
        <v>20</v>
      </c>
    </row>
    <row r="6" spans="1:21" x14ac:dyDescent="0.2">
      <c r="A6" s="9">
        <f t="shared" ref="A6" ca="1" si="0">TODAY()</f>
        <v>44320</v>
      </c>
      <c r="B6" s="2">
        <f t="shared" ref="B6:B18" si="1">$B$1</f>
        <v>2009</v>
      </c>
      <c r="C6" s="2" t="str">
        <f t="shared" ref="C6:C18" si="2">$B$2</f>
        <v>ACO</v>
      </c>
      <c r="D6" s="2" t="s">
        <v>22</v>
      </c>
      <c r="E6" s="2" t="s">
        <v>26</v>
      </c>
      <c r="F6" s="2" t="s">
        <v>23</v>
      </c>
      <c r="G6" s="4">
        <f ca="1">COUNTIFS(INDIRECT($E$1&amp;$B$3&amp;"[DPT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19</v>
      </c>
      <c r="H6" s="4">
        <f ca="1">SUMIFS(INDIRECT($E$1&amp;$B$3&amp;"[Communes adhérentes du service]"),INDIRECT($E$1&amp;$B$3&amp;"[DPT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80</v>
      </c>
      <c r="I6" s="4">
        <f ca="1">SUMIFS(INDIRECT($E$1&amp;$B$3&amp;"[Pop service sans double compte]"),INDIRECT($E$1&amp;$B$3&amp;"[DPT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119726</v>
      </c>
      <c r="J6" s="4">
        <f ca="1">COUNTIFS(INDIRECT($E$1&amp;$B$3&amp;"[Statut]"),"Confirmé*",INDIRECT($E$1&amp;$B$3&amp;"[DPT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8</v>
      </c>
      <c r="K6" s="4">
        <f ca="1">SUMIFS(INDIRECT($E$1&amp;$B$3&amp;"[Pop service sans double compte]"),INDIRECT($E$1&amp;$B$3&amp;"[Statut]"),"Confirmé*",INDIRECT($E$1&amp;$B$3&amp;"[DPT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100038</v>
      </c>
      <c r="L6" s="4">
        <f ca="1">IF(TableauRqtRepGnal[[#This Row],[Territoire]]="Allier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Mode de gestion]")=TableauRqtRepGnal[[#This Row],[Mode de gestion]])*(INDIRECT($E$1&amp;$B$3&amp;"[Statut]")="Confirmé / publié")),""))</f>
        <v>19</v>
      </c>
      <c r="M6" s="4">
        <f ca="1">IF(TableauRqtRepGnal[[#This Row],[Territoire]]="Allier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Mode de gestion]")=TableauRqtRepGnal[[#This Row],[Mode de gestion]])*(INDIRECT($E$1&amp;$B$3&amp;"[Statut]")="Confirmé / publié")),""))</f>
        <v>19</v>
      </c>
      <c r="N6" s="4">
        <f ca="1">IF(TableauRqtRepGnal[[#This Row],[Territoire]]="Allier",SUMPRODUCT((ISNUMBER(SEARCH("DC",LEFT(INDIRECT($E$1&amp;$B$3&amp;"[#En-têtes]"),2))))*(INDIRECT($E$1&amp;$B$3)&lt;&gt;"")*(INDIRECT($E$1&amp;$B$3&amp;"[DPT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Row],[Territoire]]="France",SUMPRODUCT((ISNUMBER(SEARCH("DC",LEFT(INDIRECT($E$1&amp;$B$3&amp;"[#En-têtes]"),2))))*(INDIRECT($E$1&amp;$B$3)&lt;&gt;"")*(INDIRECT($E$1&amp;$B$3&amp;"[Mode de gestion]")=TableauRqtRepGnal[[#This Row],[Mode de gestion]])*(INDIRECT($E$1&amp;$B$3&amp;"[Statut]")="Confirmé / publié")),""))</f>
        <v>2</v>
      </c>
      <c r="O6" s="4">
        <f ca="1">IF(TableauRqtRepGnal[[#This Row],[Territoire]]="Allier",SUMPRODUCT((ISNUMBER(SEARCH("VP",LEFT(INDIRECT($E$1&amp;$B$3&amp;"[#En-têtes]"),2))))*(INDIRECT($E$1&amp;$B$3)&lt;&gt;"")*(INDIRECT($E$1&amp;$B$3&amp;"[DPT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Row],[Territoire]]="France",SUMPRODUCT((ISNUMBER(SEARCH("VP",LEFT(INDIRECT($E$1&amp;$B$3&amp;"[#En-têtes]"),2))))*(INDIRECT($E$1&amp;$B$3)&lt;&gt;"")*(INDIRECT($E$1&amp;$B$3&amp;"[Mode de gestion]")=TableauRqtRepGnal[[#This Row],[Mode de gestion]])*(INDIRECT($E$1&amp;$B$3&amp;"[Statut]")="Confirmé / publié")),""))</f>
        <v>82</v>
      </c>
      <c r="P6" s="2"/>
      <c r="Q6" s="2"/>
      <c r="R6" s="2"/>
      <c r="S6" s="2"/>
      <c r="T6" s="2"/>
      <c r="U6" s="2"/>
    </row>
    <row r="7" spans="1:21" x14ac:dyDescent="0.2">
      <c r="A7" s="10">
        <f t="shared" ref="A7:A18" ca="1" si="3">TODAY()</f>
        <v>44320</v>
      </c>
      <c r="B7" s="2">
        <f t="shared" si="1"/>
        <v>2009</v>
      </c>
      <c r="C7" s="2" t="str">
        <f t="shared" si="2"/>
        <v>ACO</v>
      </c>
      <c r="D7" s="2" t="s">
        <v>22</v>
      </c>
      <c r="E7" s="2" t="s">
        <v>26</v>
      </c>
      <c r="F7" s="2" t="s">
        <v>24</v>
      </c>
      <c r="G7" s="4">
        <f ca="1">COUNTIFS(INDIRECT($E$1&amp;$B$3&amp;"[DPT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8</v>
      </c>
      <c r="H7" s="4">
        <f ca="1">SUMIFS(INDIRECT($E$1&amp;$B$3&amp;"[Communes adhérentes du service]"),INDIRECT($E$1&amp;$B$3&amp;"[DPT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19</v>
      </c>
      <c r="I7" s="4">
        <f ca="1">SUMIFS(INDIRECT($E$1&amp;$B$3&amp;"[Pop service sans double compte]"),INDIRECT($E$1&amp;$B$3&amp;"[DPT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181798</v>
      </c>
      <c r="J7" s="4">
        <f ca="1">COUNTIFS(INDIRECT($E$1&amp;$B$3&amp;"[Statut]"),"Confirmé*",INDIRECT($E$1&amp;$B$3&amp;"[DPT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5</v>
      </c>
      <c r="K7" s="4">
        <f ca="1">SUMIFS(INDIRECT($E$1&amp;$B$3&amp;"[Pop service sans double compte]"),INDIRECT($E$1&amp;$B$3&amp;"[Statut]"),"Confirmé*",INDIRECT($E$1&amp;$B$3&amp;"[DPT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165460</v>
      </c>
      <c r="L7" s="4">
        <f ca="1">IF(TableauRqtRepGnal[[#This Row],[Territoire]]="Allier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Mode de gestion]")=TableauRqtRepGnal[[#This Row],[Mode de gestion]])*(INDIRECT($E$1&amp;$B$3&amp;"[Statut]")="Confirmé / publié")),""))</f>
        <v>16</v>
      </c>
      <c r="M7" s="4">
        <f ca="1">IF(TableauRqtRepGnal[[#This Row],[Territoire]]="Allier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Mode de gestion]")=TableauRqtRepGnal[[#This Row],[Mode de gestion]])*(INDIRECT($E$1&amp;$B$3&amp;"[Statut]")="Confirmé / publié")),""))</f>
        <v>25</v>
      </c>
      <c r="N7" s="4">
        <f ca="1">IF(TableauRqtRepGnal[[#This Row],[Territoire]]="Allier",SUMPRODUCT((ISNUMBER(SEARCH("DC",LEFT(INDIRECT($E$1&amp;$B$3&amp;"[#En-têtes]"),2))))*(INDIRECT($E$1&amp;$B$3)&lt;&gt;"")*(INDIRECT($E$1&amp;$B$3&amp;"[DPT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Row],[Territoire]]="France",SUMPRODUCT((ISNUMBER(SEARCH("DC",LEFT(INDIRECT($E$1&amp;$B$3&amp;"[#En-têtes]"),2))))*(INDIRECT($E$1&amp;$B$3)&lt;&gt;"")*(INDIRECT($E$1&amp;$B$3&amp;"[Mode de gestion]")=TableauRqtRepGnal[[#This Row],[Mode de gestion]])*(INDIRECT($E$1&amp;$B$3&amp;"[Statut]")="Confirmé / publié")),""))</f>
        <v>1</v>
      </c>
      <c r="O7" s="4">
        <f ca="1">IF(TableauRqtRepGnal[[#This Row],[Territoire]]="Allier",SUMPRODUCT((ISNUMBER(SEARCH("VP",LEFT(INDIRECT($E$1&amp;$B$3&amp;"[#En-têtes]"),2))))*(INDIRECT($E$1&amp;$B$3)&lt;&gt;"")*(INDIRECT($E$1&amp;$B$3&amp;"[DPT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Row],[Territoire]]="France",SUMPRODUCT((ISNUMBER(SEARCH("VP",LEFT(INDIRECT($E$1&amp;$B$3&amp;"[#En-têtes]"),2))))*(INDIRECT($E$1&amp;$B$3)&lt;&gt;"")*(INDIRECT($E$1&amp;$B$3&amp;"[Mode de gestion]")=TableauRqtRepGnal[[#This Row],[Mode de gestion]])*(INDIRECT($E$1&amp;$B$3&amp;"[Statut]")="Confirmé / publié")),""))</f>
        <v>125</v>
      </c>
    </row>
    <row r="8" spans="1:21" x14ac:dyDescent="0.2">
      <c r="A8" s="10">
        <f t="shared" ca="1" si="3"/>
        <v>44320</v>
      </c>
      <c r="B8" s="2">
        <f t="shared" si="1"/>
        <v>2009</v>
      </c>
      <c r="C8" s="2" t="str">
        <f t="shared" si="2"/>
        <v>ACO</v>
      </c>
      <c r="D8" s="2" t="s">
        <v>22</v>
      </c>
      <c r="E8" s="2" t="s">
        <v>26</v>
      </c>
      <c r="F8" s="2" t="s">
        <v>40</v>
      </c>
      <c r="G8" s="4">
        <f ca="1">COUNTIFS(INDIRECT($E$1&amp;$B$3&amp;"[DPT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H8" s="4">
        <f ca="1">SUMIFS(INDIRECT($E$1&amp;$B$3&amp;"[Communes adhérentes du service]"),INDIRECT($E$1&amp;$B$3&amp;"[DPT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I8" s="4">
        <f ca="1">SUMIFS(INDIRECT($E$1&amp;$B$3&amp;"[Pop service sans double compte]"),INDIRECT($E$1&amp;$B$3&amp;"[DPT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J8" s="4">
        <f ca="1">COUNTIFS(INDIRECT($E$1&amp;$B$3&amp;"[Statut]"),"Confirmé*",INDIRECT($E$1&amp;$B$3&amp;"[DPT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K8" s="4">
        <f ca="1">SUMIFS(INDIRECT($E$1&amp;$B$3&amp;"[Pop service sans double compte]"),INDIRECT($E$1&amp;$B$3&amp;"[Statut]"),"Confirmé*",INDIRECT($E$1&amp;$B$3&amp;"[DPT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L8" s="4">
        <f ca="1">IF(TableauRqtRepGnal[[#This Row],[Territoire]]="Allier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Mode de gestion]")=TableauRqtRepGnal[[#This Row],[Mode de gestion]])*(INDIRECT($E$1&amp;$B$3&amp;"[Statut]")="Confirmé / publié")),""))</f>
        <v>0</v>
      </c>
      <c r="M8" s="4">
        <f ca="1">IF(TableauRqtRepGnal[[#This Row],[Territoire]]="Allier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Mode de gestion]")=TableauRqtRepGnal[[#This Row],[Mode de gestion]])*(INDIRECT($E$1&amp;$B$3&amp;"[Statut]")="Confirmé / publié")),""))</f>
        <v>0</v>
      </c>
      <c r="N8" s="4">
        <f ca="1">IF(TableauRqtRepGnal[[#This Row],[Territoire]]="Allier",SUMPRODUCT((ISNUMBER(SEARCH("DC",LEFT(INDIRECT($E$1&amp;$B$3&amp;"[#En-têtes]"),2))))*(INDIRECT($E$1&amp;$B$3)&lt;&gt;"")*(INDIRECT($E$1&amp;$B$3&amp;"[DPT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Row],[Territoire]]="France",SUMPRODUCT((ISNUMBER(SEARCH("DC",LEFT(INDIRECT($E$1&amp;$B$3&amp;"[#En-têtes]"),2))))*(INDIRECT($E$1&amp;$B$3)&lt;&gt;"")*(INDIRECT($E$1&amp;$B$3&amp;"[Mode de gestion]")=TableauRqtRepGnal[[#This Row],[Mode de gestion]])*(INDIRECT($E$1&amp;$B$3&amp;"[Statut]")="Confirmé / publié")),""))</f>
        <v>0</v>
      </c>
      <c r="O8" s="4">
        <f ca="1">IF(TableauRqtRepGnal[[#This Row],[Territoire]]="Allier",SUMPRODUCT((ISNUMBER(SEARCH("VP",LEFT(INDIRECT($E$1&amp;$B$3&amp;"[#En-têtes]"),2))))*(INDIRECT($E$1&amp;$B$3)&lt;&gt;"")*(INDIRECT($E$1&amp;$B$3&amp;"[DPT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Row],[Territoire]]="France",SUMPRODUCT((ISNUMBER(SEARCH("VP",LEFT(INDIRECT($E$1&amp;$B$3&amp;"[#En-têtes]"),2))))*(INDIRECT($E$1&amp;$B$3)&lt;&gt;"")*(INDIRECT($E$1&amp;$B$3&amp;"[Mode de gestion]")=TableauRqtRepGnal[[#This Row],[Mode de gestion]])*(INDIRECT($E$1&amp;$B$3&amp;"[Statut]")="Confirmé / publié")),""))</f>
        <v>0</v>
      </c>
    </row>
    <row r="9" spans="1:21" x14ac:dyDescent="0.2">
      <c r="A9" s="10">
        <f t="shared" ca="1" si="3"/>
        <v>44320</v>
      </c>
      <c r="B9" s="2">
        <f t="shared" si="1"/>
        <v>2009</v>
      </c>
      <c r="C9" s="2" t="str">
        <f t="shared" si="2"/>
        <v>ACO</v>
      </c>
      <c r="D9" s="2" t="s">
        <v>22</v>
      </c>
      <c r="E9" s="2" t="s">
        <v>34</v>
      </c>
      <c r="F9" s="2" t="s">
        <v>23</v>
      </c>
      <c r="G9" s="4">
        <f ca="1">COUNTIFS(INDIRECT($E$1&amp;$B$3&amp;"[DPT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19</v>
      </c>
      <c r="H9" s="4">
        <f ca="1">SUMIFS(INDIRECT($E$1&amp;$B$3&amp;"[Communes adhérentes du service]"),INDIRECT($E$1&amp;$B$3&amp;"[DPT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80</v>
      </c>
      <c r="I9" s="4">
        <f ca="1">SUMIFS(INDIRECT($E$1&amp;$B$3&amp;"[Pop service sans double compte]"),INDIRECT($E$1&amp;$B$3&amp;"[DPT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119726</v>
      </c>
      <c r="J9" s="4">
        <f ca="1">COUNTIFS(INDIRECT($E$1&amp;$B$3&amp;"[Statut]"),"Confirmé*",INDIRECT($E$1&amp;$B$3&amp;"[DPT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8</v>
      </c>
      <c r="K9" s="4">
        <f ca="1">SUMIFS(INDIRECT($E$1&amp;$B$3&amp;"[Pop service sans double compte]"),INDIRECT($E$1&amp;$B$3&amp;"[Statut]"),"Confirmé*",INDIRECT($E$1&amp;$B$3&amp;"[DPT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100038</v>
      </c>
      <c r="L9" s="4">
        <f ca="1">IF(TableauRqtRepGnal[[#This Row],[Territoire]]="Allier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Mode de gestion]")=TableauRqtRepGnal[[#This Row],[Mode de gestion]])*(INDIRECT($E$1&amp;$B$3&amp;"[Statut]")="Confirmé / publié")),""))</f>
        <v>19</v>
      </c>
      <c r="M9" s="4">
        <f ca="1">IF(TableauRqtRepGnal[[#This Row],[Territoire]]="Allier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Mode de gestion]")=TableauRqtRepGnal[[#This Row],[Mode de gestion]])*(INDIRECT($E$1&amp;$B$3&amp;"[Statut]")="Confirmé / publié")),""))</f>
        <v>19</v>
      </c>
      <c r="N9" s="4">
        <f ca="1">IF(TableauRqtRepGnal[[#This Row],[Territoire]]="Allier",SUMPRODUCT((ISNUMBER(SEARCH("DC",LEFT(INDIRECT($E$1&amp;$B$3&amp;"[#En-têtes]"),2))))*(INDIRECT($E$1&amp;$B$3)&lt;&gt;"")*(INDIRECT($E$1&amp;$B$3&amp;"[DPT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Row],[Territoire]]="France",SUMPRODUCT((ISNUMBER(SEARCH("DC",LEFT(INDIRECT($E$1&amp;$B$3&amp;"[#En-têtes]"),2))))*(INDIRECT($E$1&amp;$B$3)&lt;&gt;"")*(INDIRECT($E$1&amp;$B$3&amp;"[Mode de gestion]")=TableauRqtRepGnal[[#This Row],[Mode de gestion]])*(INDIRECT($E$1&amp;$B$3&amp;"[Statut]")="Confirmé / publié")),""))</f>
        <v>2</v>
      </c>
      <c r="O9" s="4">
        <f ca="1">IF(TableauRqtRepGnal[[#This Row],[Territoire]]="Allier",SUMPRODUCT((ISNUMBER(SEARCH("VP",LEFT(INDIRECT($E$1&amp;$B$3&amp;"[#En-têtes]"),2))))*(INDIRECT($E$1&amp;$B$3)&lt;&gt;"")*(INDIRECT($E$1&amp;$B$3&amp;"[DPT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Row],[Territoire]]="France",SUMPRODUCT((ISNUMBER(SEARCH("VP",LEFT(INDIRECT($E$1&amp;$B$3&amp;"[#En-têtes]"),2))))*(INDIRECT($E$1&amp;$B$3)&lt;&gt;"")*(INDIRECT($E$1&amp;$B$3&amp;"[Mode de gestion]")=TableauRqtRepGnal[[#This Row],[Mode de gestion]])*(INDIRECT($E$1&amp;$B$3&amp;"[Statut]")="Confirmé / publié")),""))</f>
        <v>82</v>
      </c>
    </row>
    <row r="10" spans="1:21" x14ac:dyDescent="0.2">
      <c r="A10" s="10">
        <f t="shared" ca="1" si="3"/>
        <v>44320</v>
      </c>
      <c r="B10" s="2">
        <f t="shared" si="1"/>
        <v>2009</v>
      </c>
      <c r="C10" s="2" t="str">
        <f t="shared" si="2"/>
        <v>ACO</v>
      </c>
      <c r="D10" s="2" t="s">
        <v>22</v>
      </c>
      <c r="E10" s="2" t="s">
        <v>34</v>
      </c>
      <c r="F10" s="2" t="s">
        <v>24</v>
      </c>
      <c r="G10" s="4">
        <f ca="1">COUNTIFS(INDIRECT($E$1&amp;$B$3&amp;"[DPT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8</v>
      </c>
      <c r="H10" s="4">
        <f ca="1">SUMIFS(INDIRECT($E$1&amp;$B$3&amp;"[Communes adhérentes du service]"),INDIRECT($E$1&amp;$B$3&amp;"[DPT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19</v>
      </c>
      <c r="I10" s="4">
        <f ca="1">SUMIFS(INDIRECT($E$1&amp;$B$3&amp;"[Pop service sans double compte]"),INDIRECT($E$1&amp;$B$3&amp;"[DPT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181798</v>
      </c>
      <c r="J10" s="4">
        <f ca="1">COUNTIFS(INDIRECT($E$1&amp;$B$3&amp;"[Statut]"),"Confirmé*",INDIRECT($E$1&amp;$B$3&amp;"[DPT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5</v>
      </c>
      <c r="K10" s="4">
        <f ca="1">SUMIFS(INDIRECT($E$1&amp;$B$3&amp;"[Pop service sans double compte]"),INDIRECT($E$1&amp;$B$3&amp;"[Statut]"),"Confirmé*",INDIRECT($E$1&amp;$B$3&amp;"[DPT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165460</v>
      </c>
      <c r="L10" s="4">
        <f ca="1">IF(TableauRqtRepGnal[[#This Row],[Territoire]]="Allier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Mode de gestion]")=TableauRqtRepGnal[[#This Row],[Mode de gestion]])*(INDIRECT($E$1&amp;$B$3&amp;"[Statut]")="Confirmé / publié")),""))</f>
        <v>16</v>
      </c>
      <c r="M10" s="4">
        <f ca="1">IF(TableauRqtRepGnal[[#This Row],[Territoire]]="Allier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Mode de gestion]")=TableauRqtRepGnal[[#This Row],[Mode de gestion]])*(INDIRECT($E$1&amp;$B$3&amp;"[Statut]")="Confirmé / publié")),""))</f>
        <v>25</v>
      </c>
      <c r="N10" s="4">
        <f ca="1">IF(TableauRqtRepGnal[[#This Row],[Territoire]]="Allier",SUMPRODUCT((ISNUMBER(SEARCH("DC",LEFT(INDIRECT($E$1&amp;$B$3&amp;"[#En-têtes]"),2))))*(INDIRECT($E$1&amp;$B$3)&lt;&gt;"")*(INDIRECT($E$1&amp;$B$3&amp;"[DPT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Row],[Territoire]]="France",SUMPRODUCT((ISNUMBER(SEARCH("DC",LEFT(INDIRECT($E$1&amp;$B$3&amp;"[#En-têtes]"),2))))*(INDIRECT($E$1&amp;$B$3)&lt;&gt;"")*(INDIRECT($E$1&amp;$B$3&amp;"[Mode de gestion]")=TableauRqtRepGnal[[#This Row],[Mode de gestion]])*(INDIRECT($E$1&amp;$B$3&amp;"[Statut]")="Confirmé / publié")),""))</f>
        <v>1</v>
      </c>
      <c r="O10" s="4">
        <f ca="1">IF(TableauRqtRepGnal[[#This Row],[Territoire]]="Allier",SUMPRODUCT((ISNUMBER(SEARCH("VP",LEFT(INDIRECT($E$1&amp;$B$3&amp;"[#En-têtes]"),2))))*(INDIRECT($E$1&amp;$B$3)&lt;&gt;"")*(INDIRECT($E$1&amp;$B$3&amp;"[DPT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Row],[Territoire]]="France",SUMPRODUCT((ISNUMBER(SEARCH("VP",LEFT(INDIRECT($E$1&amp;$B$3&amp;"[#En-têtes]"),2))))*(INDIRECT($E$1&amp;$B$3)&lt;&gt;"")*(INDIRECT($E$1&amp;$B$3&amp;"[Mode de gestion]")=TableauRqtRepGnal[[#This Row],[Mode de gestion]])*(INDIRECT($E$1&amp;$B$3&amp;"[Statut]")="Confirmé / publié")),""))</f>
        <v>125</v>
      </c>
    </row>
    <row r="11" spans="1:21" x14ac:dyDescent="0.2">
      <c r="A11" s="10">
        <f t="shared" ca="1" si="3"/>
        <v>44320</v>
      </c>
      <c r="B11" s="2">
        <f t="shared" si="1"/>
        <v>2009</v>
      </c>
      <c r="C11" s="2" t="str">
        <f t="shared" si="2"/>
        <v>ACO</v>
      </c>
      <c r="D11" s="2" t="s">
        <v>22</v>
      </c>
      <c r="E11" s="2" t="s">
        <v>34</v>
      </c>
      <c r="F11" s="2" t="s">
        <v>40</v>
      </c>
      <c r="G11" s="4">
        <f ca="1">COUNTIFS(INDIRECT($E$1&amp;$B$3&amp;"[DPT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H11" s="4">
        <f ca="1">SUMIFS(INDIRECT($E$1&amp;$B$3&amp;"[Communes adhérentes du service]"),INDIRECT($E$1&amp;$B$3&amp;"[DPT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I11" s="4">
        <f ca="1">SUMIFS(INDIRECT($E$1&amp;$B$3&amp;"[Pop service sans double compte]"),INDIRECT($E$1&amp;$B$3&amp;"[DPT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J11" s="4">
        <f ca="1">COUNTIFS(INDIRECT($E$1&amp;$B$3&amp;"[Statut]"),"Confirmé*",INDIRECT($E$1&amp;$B$3&amp;"[DPT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K11" s="4">
        <f ca="1">SUMIFS(INDIRECT($E$1&amp;$B$3&amp;"[Pop service sans double compte]"),INDIRECT($E$1&amp;$B$3&amp;"[Statut]"),"Confirmé*",INDIRECT($E$1&amp;$B$3&amp;"[DPT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L11" s="4">
        <f ca="1">IF(TableauRqtRepGnal[[#This Row],[Territoire]]="Allier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Mode de gestion]")=TableauRqtRepGnal[[#This Row],[Mode de gestion]])*(INDIRECT($E$1&amp;$B$3&amp;"[Statut]")="Confirmé / publié")),""))</f>
        <v>0</v>
      </c>
      <c r="M11" s="4">
        <f ca="1">IF(TableauRqtRepGnal[[#This Row],[Territoire]]="Allier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Mode de gestion]")=TableauRqtRepGnal[[#This Row],[Mode de gestion]])*(INDIRECT($E$1&amp;$B$3&amp;"[Statut]")="Confirmé / publié")),""))</f>
        <v>0</v>
      </c>
      <c r="N11" s="4">
        <f ca="1">IF(TableauRqtRepGnal[[#This Row],[Territoire]]="Allier",SUMPRODUCT((ISNUMBER(SEARCH("DC",LEFT(INDIRECT($E$1&amp;$B$3&amp;"[#En-têtes]"),2))))*(INDIRECT($E$1&amp;$B$3)&lt;&gt;"")*(INDIRECT($E$1&amp;$B$3&amp;"[DPT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Row],[Territoire]]="France",SUMPRODUCT((ISNUMBER(SEARCH("DC",LEFT(INDIRECT($E$1&amp;$B$3&amp;"[#En-têtes]"),2))))*(INDIRECT($E$1&amp;$B$3)&lt;&gt;"")*(INDIRECT($E$1&amp;$B$3&amp;"[Mode de gestion]")=TableauRqtRepGnal[[#This Row],[Mode de gestion]])*(INDIRECT($E$1&amp;$B$3&amp;"[Statut]")="Confirmé / publié")),""))</f>
        <v>0</v>
      </c>
      <c r="O11" s="4">
        <f ca="1">IF(TableauRqtRepGnal[[#This Row],[Territoire]]="Allier",SUMPRODUCT((ISNUMBER(SEARCH("VP",LEFT(INDIRECT($E$1&amp;$B$3&amp;"[#En-têtes]"),2))))*(INDIRECT($E$1&amp;$B$3)&lt;&gt;"")*(INDIRECT($E$1&amp;$B$3&amp;"[DPT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Row],[Territoire]]="France",SUMPRODUCT((ISNUMBER(SEARCH("VP",LEFT(INDIRECT($E$1&amp;$B$3&amp;"[#En-têtes]"),2))))*(INDIRECT($E$1&amp;$B$3)&lt;&gt;"")*(INDIRECT($E$1&amp;$B$3&amp;"[Mode de gestion]")=TableauRqtRepGnal[[#This Row],[Mode de gestion]])*(INDIRECT($E$1&amp;$B$3&amp;"[Statut]")="Confirmé / publié")),""))</f>
        <v>0</v>
      </c>
    </row>
    <row r="12" spans="1:21" x14ac:dyDescent="0.2">
      <c r="A12" s="10">
        <f t="shared" ca="1" si="3"/>
        <v>44320</v>
      </c>
      <c r="B12" s="2">
        <f t="shared" si="1"/>
        <v>2009</v>
      </c>
      <c r="C12" s="2" t="str">
        <f t="shared" si="2"/>
        <v>ACO</v>
      </c>
      <c r="D12" s="2" t="s">
        <v>22</v>
      </c>
      <c r="E12" s="2" t="s">
        <v>41</v>
      </c>
      <c r="F12" s="2" t="s">
        <v>23</v>
      </c>
      <c r="G12" s="4">
        <f ca="1">COUNTIFS(INDIRECT($E$1&amp;$B$3&amp;"[DPT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19</v>
      </c>
      <c r="H12" s="4">
        <f ca="1">SUMIFS(INDIRECT($E$1&amp;$B$3&amp;"[Communes adhérentes du service]"),INDIRECT($E$1&amp;$B$3&amp;"[DPT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80</v>
      </c>
      <c r="I12" s="4">
        <f ca="1">SUMIFS(INDIRECT($E$1&amp;$B$3&amp;"[Pop service sans double compte]"),INDIRECT($E$1&amp;$B$3&amp;"[DPT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119726</v>
      </c>
      <c r="J12" s="4">
        <f ca="1">COUNTIFS(INDIRECT($E$1&amp;$B$3&amp;"[Statut]"),"Confirmé*",INDIRECT($E$1&amp;$B$3&amp;"[DPT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8</v>
      </c>
      <c r="K12" s="4">
        <f ca="1">SUMIFS(INDIRECT($E$1&amp;$B$3&amp;"[Pop service sans double compte]"),INDIRECT($E$1&amp;$B$3&amp;"[Statut]"),"Confirmé*",INDIRECT($E$1&amp;$B$3&amp;"[DPT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100038</v>
      </c>
      <c r="L12" s="4">
        <f ca="1">IF(TableauRqtRepGnal[[#This Row],[Territoire]]="Allier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Mode de gestion]")=TableauRqtRepGnal[[#This Row],[Mode de gestion]])*(INDIRECT($E$1&amp;$B$3&amp;"[Statut]")="Confirmé / publié")),""))</f>
        <v>19</v>
      </c>
      <c r="M12" s="4">
        <f ca="1">IF(TableauRqtRepGnal[[#This Row],[Territoire]]="Allier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Mode de gestion]")=TableauRqtRepGnal[[#This Row],[Mode de gestion]])*(INDIRECT($E$1&amp;$B$3&amp;"[Statut]")="Confirmé / publié")),""))</f>
        <v>19</v>
      </c>
      <c r="N12" s="4">
        <f ca="1">IF(TableauRqtRepGnal[[#This Row],[Territoire]]="Allier",SUMPRODUCT((ISNUMBER(SEARCH("DC",LEFT(INDIRECT($E$1&amp;$B$3&amp;"[#En-têtes]"),2))))*(INDIRECT($E$1&amp;$B$3)&lt;&gt;"")*(INDIRECT($E$1&amp;$B$3&amp;"[DPT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Row],[Territoire]]="France",SUMPRODUCT((ISNUMBER(SEARCH("DC",LEFT(INDIRECT($E$1&amp;$B$3&amp;"[#En-têtes]"),2))))*(INDIRECT($E$1&amp;$B$3)&lt;&gt;"")*(INDIRECT($E$1&amp;$B$3&amp;"[Mode de gestion]")=TableauRqtRepGnal[[#This Row],[Mode de gestion]])*(INDIRECT($E$1&amp;$B$3&amp;"[Statut]")="Confirmé / publié")),""))</f>
        <v>2</v>
      </c>
      <c r="O12" s="4">
        <f ca="1">IF(TableauRqtRepGnal[[#This Row],[Territoire]]="Allier",SUMPRODUCT((ISNUMBER(SEARCH("VP",LEFT(INDIRECT($E$1&amp;$B$3&amp;"[#En-têtes]"),2))))*(INDIRECT($E$1&amp;$B$3)&lt;&gt;"")*(INDIRECT($E$1&amp;$B$3&amp;"[DPT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Row],[Territoire]]="France",SUMPRODUCT((ISNUMBER(SEARCH("VP",LEFT(INDIRECT($E$1&amp;$B$3&amp;"[#En-têtes]"),2))))*(INDIRECT($E$1&amp;$B$3)&lt;&gt;"")*(INDIRECT($E$1&amp;$B$3&amp;"[Mode de gestion]")=TableauRqtRepGnal[[#This Row],[Mode de gestion]])*(INDIRECT($E$1&amp;$B$3&amp;"[Statut]")="Confirmé / publié")),""))</f>
        <v>82</v>
      </c>
    </row>
    <row r="13" spans="1:21" x14ac:dyDescent="0.2">
      <c r="A13" s="10">
        <f t="shared" ca="1" si="3"/>
        <v>44320</v>
      </c>
      <c r="B13" s="2">
        <f t="shared" si="1"/>
        <v>2009</v>
      </c>
      <c r="C13" s="2" t="str">
        <f t="shared" si="2"/>
        <v>ACO</v>
      </c>
      <c r="D13" s="2" t="s">
        <v>22</v>
      </c>
      <c r="E13" s="2" t="s">
        <v>41</v>
      </c>
      <c r="F13" s="2" t="s">
        <v>24</v>
      </c>
      <c r="G13" s="4">
        <f ca="1">COUNTIFS(INDIRECT($E$1&amp;$B$3&amp;"[DPT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8</v>
      </c>
      <c r="H13" s="4">
        <f ca="1">SUMIFS(INDIRECT($E$1&amp;$B$3&amp;"[Communes adhérentes du service]"),INDIRECT($E$1&amp;$B$3&amp;"[DPT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19</v>
      </c>
      <c r="I13" s="4">
        <f ca="1">SUMIFS(INDIRECT($E$1&amp;$B$3&amp;"[Pop service sans double compte]"),INDIRECT($E$1&amp;$B$3&amp;"[DPT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181798</v>
      </c>
      <c r="J13" s="4">
        <f ca="1">COUNTIFS(INDIRECT($E$1&amp;$B$3&amp;"[Statut]"),"Confirmé*",INDIRECT($E$1&amp;$B$3&amp;"[DPT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5</v>
      </c>
      <c r="K13" s="4">
        <f ca="1">SUMIFS(INDIRECT($E$1&amp;$B$3&amp;"[Pop service sans double compte]"),INDIRECT($E$1&amp;$B$3&amp;"[Statut]"),"Confirmé*",INDIRECT($E$1&amp;$B$3&amp;"[DPT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165460</v>
      </c>
      <c r="L13" s="4">
        <f ca="1">IF(TableauRqtRepGnal[[#This Row],[Territoire]]="Allier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Mode de gestion]")=TableauRqtRepGnal[[#This Row],[Mode de gestion]])*(INDIRECT($E$1&amp;$B$3&amp;"[Statut]")="Confirmé / publié")),""))</f>
        <v>16</v>
      </c>
      <c r="M13" s="4">
        <f ca="1">IF(TableauRqtRepGnal[[#This Row],[Territoire]]="Allier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Mode de gestion]")=TableauRqtRepGnal[[#This Row],[Mode de gestion]])*(INDIRECT($E$1&amp;$B$3&amp;"[Statut]")="Confirmé / publié")),""))</f>
        <v>25</v>
      </c>
      <c r="N13" s="4">
        <f ca="1">IF(TableauRqtRepGnal[[#This Row],[Territoire]]="Allier",SUMPRODUCT((ISNUMBER(SEARCH("DC",LEFT(INDIRECT($E$1&amp;$B$3&amp;"[#En-têtes]"),2))))*(INDIRECT($E$1&amp;$B$3)&lt;&gt;"")*(INDIRECT($E$1&amp;$B$3&amp;"[DPT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Row],[Territoire]]="France",SUMPRODUCT((ISNUMBER(SEARCH("DC",LEFT(INDIRECT($E$1&amp;$B$3&amp;"[#En-têtes]"),2))))*(INDIRECT($E$1&amp;$B$3)&lt;&gt;"")*(INDIRECT($E$1&amp;$B$3&amp;"[Mode de gestion]")=TableauRqtRepGnal[[#This Row],[Mode de gestion]])*(INDIRECT($E$1&amp;$B$3&amp;"[Statut]")="Confirmé / publié")),""))</f>
        <v>1</v>
      </c>
      <c r="O13" s="4">
        <f ca="1">IF(TableauRqtRepGnal[[#This Row],[Territoire]]="Allier",SUMPRODUCT((ISNUMBER(SEARCH("VP",LEFT(INDIRECT($E$1&amp;$B$3&amp;"[#En-têtes]"),2))))*(INDIRECT($E$1&amp;$B$3)&lt;&gt;"")*(INDIRECT($E$1&amp;$B$3&amp;"[DPT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Row],[Territoire]]="France",SUMPRODUCT((ISNUMBER(SEARCH("VP",LEFT(INDIRECT($E$1&amp;$B$3&amp;"[#En-têtes]"),2))))*(INDIRECT($E$1&amp;$B$3)&lt;&gt;"")*(INDIRECT($E$1&amp;$B$3&amp;"[Mode de gestion]")=TableauRqtRepGnal[[#This Row],[Mode de gestion]])*(INDIRECT($E$1&amp;$B$3&amp;"[Statut]")="Confirmé / publié")),""))</f>
        <v>125</v>
      </c>
    </row>
    <row r="14" spans="1:21" x14ac:dyDescent="0.2">
      <c r="A14" s="10">
        <f t="shared" ca="1" si="3"/>
        <v>44320</v>
      </c>
      <c r="B14" s="2">
        <f t="shared" si="1"/>
        <v>2009</v>
      </c>
      <c r="C14" s="2" t="str">
        <f t="shared" si="2"/>
        <v>ACO</v>
      </c>
      <c r="D14" s="2" t="s">
        <v>22</v>
      </c>
      <c r="E14" s="2" t="s">
        <v>41</v>
      </c>
      <c r="F14" s="2" t="s">
        <v>40</v>
      </c>
      <c r="G14" s="4">
        <f ca="1">COUNTIFS(INDIRECT($E$1&amp;$B$3&amp;"[DPT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H14" s="4">
        <f ca="1">SUMIFS(INDIRECT($E$1&amp;$B$3&amp;"[Communes adhérentes du service]"),INDIRECT($E$1&amp;$B$3&amp;"[DPT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I14" s="4">
        <f ca="1">SUMIFS(INDIRECT($E$1&amp;$B$3&amp;"[Pop service sans double compte]"),INDIRECT($E$1&amp;$B$3&amp;"[DPT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J14" s="4">
        <f ca="1">COUNTIFS(INDIRECT($E$1&amp;$B$3&amp;"[Statut]"),"Confirmé*",INDIRECT($E$1&amp;$B$3&amp;"[DPT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K14" s="4">
        <f ca="1">SUMIFS(INDIRECT($E$1&amp;$B$3&amp;"[Pop service sans double compte]"),INDIRECT($E$1&amp;$B$3&amp;"[Statut]"),"Confirmé*",INDIRECT($E$1&amp;$B$3&amp;"[DPT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L14" s="4">
        <f ca="1">IF(TableauRqtRepGnal[[#This Row],[Territoire]]="Allier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Mode de gestion]")=TableauRqtRepGnal[[#This Row],[Mode de gestion]])*(INDIRECT($E$1&amp;$B$3&amp;"[Statut]")="Confirmé / publié")),""))</f>
        <v>0</v>
      </c>
      <c r="M14" s="4">
        <f ca="1">IF(TableauRqtRepGnal[[#This Row],[Territoire]]="Allier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Mode de gestion]")=TableauRqtRepGnal[[#This Row],[Mode de gestion]])*(INDIRECT($E$1&amp;$B$3&amp;"[Statut]")="Confirmé / publié")),""))</f>
        <v>0</v>
      </c>
      <c r="N14" s="4">
        <f ca="1">IF(TableauRqtRepGnal[[#This Row],[Territoire]]="Allier",SUMPRODUCT((ISNUMBER(SEARCH("DC",LEFT(INDIRECT($E$1&amp;$B$3&amp;"[#En-têtes]"),2))))*(INDIRECT($E$1&amp;$B$3)&lt;&gt;"")*(INDIRECT($E$1&amp;$B$3&amp;"[DPT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Row],[Territoire]]="France",SUMPRODUCT((ISNUMBER(SEARCH("DC",LEFT(INDIRECT($E$1&amp;$B$3&amp;"[#En-têtes]"),2))))*(INDIRECT($E$1&amp;$B$3)&lt;&gt;"")*(INDIRECT($E$1&amp;$B$3&amp;"[Mode de gestion]")=TableauRqtRepGnal[[#This Row],[Mode de gestion]])*(INDIRECT($E$1&amp;$B$3&amp;"[Statut]")="Confirmé / publié")),""))</f>
        <v>0</v>
      </c>
      <c r="O14" s="4">
        <f ca="1">IF(TableauRqtRepGnal[[#This Row],[Territoire]]="Allier",SUMPRODUCT((ISNUMBER(SEARCH("VP",LEFT(INDIRECT($E$1&amp;$B$3&amp;"[#En-têtes]"),2))))*(INDIRECT($E$1&amp;$B$3)&lt;&gt;"")*(INDIRECT($E$1&amp;$B$3&amp;"[DPT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Row],[Territoire]]="France",SUMPRODUCT((ISNUMBER(SEARCH("VP",LEFT(INDIRECT($E$1&amp;$B$3&amp;"[#En-têtes]"),2))))*(INDIRECT($E$1&amp;$B$3)&lt;&gt;"")*(INDIRECT($E$1&amp;$B$3&amp;"[Mode de gestion]")=TableauRqtRepGnal[[#This Row],[Mode de gestion]])*(INDIRECT($E$1&amp;$B$3&amp;"[Statut]")="Confirmé / publié")),""))</f>
        <v>0</v>
      </c>
    </row>
    <row r="15" spans="1:21" x14ac:dyDescent="0.2">
      <c r="A15" s="10">
        <f t="shared" ca="1" si="3"/>
        <v>44320</v>
      </c>
      <c r="B15" s="2">
        <f t="shared" si="1"/>
        <v>2009</v>
      </c>
      <c r="C15" s="2" t="str">
        <f t="shared" si="2"/>
        <v>ACO</v>
      </c>
      <c r="D15" s="2" t="s">
        <v>22</v>
      </c>
      <c r="E15" s="2" t="s">
        <v>42</v>
      </c>
      <c r="F15" s="2" t="s">
        <v>23</v>
      </c>
      <c r="G15" s="4">
        <f ca="1">COUNTIFS(INDIRECT($E$1&amp;$B$3&amp;"[DPT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19</v>
      </c>
      <c r="H15" s="4">
        <f ca="1">SUMIFS(INDIRECT($E$1&amp;$B$3&amp;"[Communes adhérentes du service]"),INDIRECT($E$1&amp;$B$3&amp;"[DPT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80</v>
      </c>
      <c r="I15" s="4">
        <f ca="1">SUMIFS(INDIRECT($E$1&amp;$B$3&amp;"[Pop service sans double compte]"),INDIRECT($E$1&amp;$B$3&amp;"[DPT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119726</v>
      </c>
      <c r="J15" s="4">
        <f ca="1">COUNTIFS(INDIRECT($E$1&amp;$B$3&amp;"[Statut]"),"Confirmé*",INDIRECT($E$1&amp;$B$3&amp;"[DPT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8</v>
      </c>
      <c r="K15" s="4">
        <f ca="1">SUMIFS(INDIRECT($E$1&amp;$B$3&amp;"[Pop service sans double compte]"),INDIRECT($E$1&amp;$B$3&amp;"[Statut]"),"Confirmé*",INDIRECT($E$1&amp;$B$3&amp;"[DPT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100038</v>
      </c>
      <c r="L15" s="4">
        <f ca="1">IF(TableauRqtRepGnal[[#This Row],[Territoire]]="Allier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Mode de gestion]")=TableauRqtRepGnal[[#This Row],[Mode de gestion]])*(INDIRECT($E$1&amp;$B$3&amp;"[Statut]")="Confirmé / publié")),""))</f>
        <v>19</v>
      </c>
      <c r="M15" s="4">
        <f ca="1">IF(TableauRqtRepGnal[[#This Row],[Territoire]]="Allier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Mode de gestion]")=TableauRqtRepGnal[[#This Row],[Mode de gestion]])*(INDIRECT($E$1&amp;$B$3&amp;"[Statut]")="Confirmé / publié")),""))</f>
        <v>19</v>
      </c>
      <c r="N15" s="4">
        <f ca="1">IF(TableauRqtRepGnal[[#This Row],[Territoire]]="Allier",SUMPRODUCT((ISNUMBER(SEARCH("DC",LEFT(INDIRECT($E$1&amp;$B$3&amp;"[#En-têtes]"),2))))*(INDIRECT($E$1&amp;$B$3)&lt;&gt;"")*(INDIRECT($E$1&amp;$B$3&amp;"[DPT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Row],[Territoire]]="France",SUMPRODUCT((ISNUMBER(SEARCH("DC",LEFT(INDIRECT($E$1&amp;$B$3&amp;"[#En-têtes]"),2))))*(INDIRECT($E$1&amp;$B$3)&lt;&gt;"")*(INDIRECT($E$1&amp;$B$3&amp;"[Mode de gestion]")=TableauRqtRepGnal[[#This Row],[Mode de gestion]])*(INDIRECT($E$1&amp;$B$3&amp;"[Statut]")="Confirmé / publié")),""))</f>
        <v>2</v>
      </c>
      <c r="O15" s="4">
        <f ca="1">IF(TableauRqtRepGnal[[#This Row],[Territoire]]="Allier",SUMPRODUCT((ISNUMBER(SEARCH("VP",LEFT(INDIRECT($E$1&amp;$B$3&amp;"[#En-têtes]"),2))))*(INDIRECT($E$1&amp;$B$3)&lt;&gt;"")*(INDIRECT($E$1&amp;$B$3&amp;"[DPT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Row],[Territoire]]="France",SUMPRODUCT((ISNUMBER(SEARCH("VP",LEFT(INDIRECT($E$1&amp;$B$3&amp;"[#En-têtes]"),2))))*(INDIRECT($E$1&amp;$B$3)&lt;&gt;"")*(INDIRECT($E$1&amp;$B$3&amp;"[Mode de gestion]")=TableauRqtRepGnal[[#This Row],[Mode de gestion]])*(INDIRECT($E$1&amp;$B$3&amp;"[Statut]")="Confirmé / publié")),""))</f>
        <v>82</v>
      </c>
    </row>
    <row r="16" spans="1:21" x14ac:dyDescent="0.2">
      <c r="A16" s="10">
        <f t="shared" ca="1" si="3"/>
        <v>44320</v>
      </c>
      <c r="B16" s="2">
        <f t="shared" si="1"/>
        <v>2009</v>
      </c>
      <c r="C16" s="2" t="str">
        <f t="shared" si="2"/>
        <v>ACO</v>
      </c>
      <c r="D16" s="2" t="s">
        <v>22</v>
      </c>
      <c r="E16" s="2" t="s">
        <v>42</v>
      </c>
      <c r="F16" s="2" t="s">
        <v>24</v>
      </c>
      <c r="G16" s="4">
        <f ca="1">COUNTIFS(INDIRECT($E$1&amp;$B$3&amp;"[DPT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8</v>
      </c>
      <c r="H16" s="4">
        <f ca="1">SUMIFS(INDIRECT($E$1&amp;$B$3&amp;"[Communes adhérentes du service]"),INDIRECT($E$1&amp;$B$3&amp;"[DPT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19</v>
      </c>
      <c r="I16" s="4">
        <f ca="1">SUMIFS(INDIRECT($E$1&amp;$B$3&amp;"[Pop service sans double compte]"),INDIRECT($E$1&amp;$B$3&amp;"[DPT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181798</v>
      </c>
      <c r="J16" s="4">
        <f ca="1">COUNTIFS(INDIRECT($E$1&amp;$B$3&amp;"[Statut]"),"Confirmé*",INDIRECT($E$1&amp;$B$3&amp;"[DPT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5</v>
      </c>
      <c r="K16" s="4">
        <f ca="1">SUMIFS(INDIRECT($E$1&amp;$B$3&amp;"[Pop service sans double compte]"),INDIRECT($E$1&amp;$B$3&amp;"[Statut]"),"Confirmé*",INDIRECT($E$1&amp;$B$3&amp;"[DPT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165460</v>
      </c>
      <c r="L16" s="4">
        <f ca="1">IF(TableauRqtRepGnal[[#This Row],[Territoire]]="Allier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Mode de gestion]")=TableauRqtRepGnal[[#This Row],[Mode de gestion]])*(INDIRECT($E$1&amp;$B$3&amp;"[Statut]")="Confirmé / publié")),""))</f>
        <v>16</v>
      </c>
      <c r="M16" s="4">
        <f ca="1">IF(TableauRqtRepGnal[[#This Row],[Territoire]]="Allier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Mode de gestion]")=TableauRqtRepGnal[[#This Row],[Mode de gestion]])*(INDIRECT($E$1&amp;$B$3&amp;"[Statut]")="Confirmé / publié")),""))</f>
        <v>25</v>
      </c>
      <c r="N16" s="4">
        <f ca="1">IF(TableauRqtRepGnal[[#This Row],[Territoire]]="Allier",SUMPRODUCT((ISNUMBER(SEARCH("DC",LEFT(INDIRECT($E$1&amp;$B$3&amp;"[#En-têtes]"),2))))*(INDIRECT($E$1&amp;$B$3)&lt;&gt;"")*(INDIRECT($E$1&amp;$B$3&amp;"[DPT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Row],[Territoire]]="France",SUMPRODUCT((ISNUMBER(SEARCH("DC",LEFT(INDIRECT($E$1&amp;$B$3&amp;"[#En-têtes]"),2))))*(INDIRECT($E$1&amp;$B$3)&lt;&gt;"")*(INDIRECT($E$1&amp;$B$3&amp;"[Mode de gestion]")=TableauRqtRepGnal[[#This Row],[Mode de gestion]])*(INDIRECT($E$1&amp;$B$3&amp;"[Statut]")="Confirmé / publié")),""))</f>
        <v>1</v>
      </c>
      <c r="O16" s="4">
        <f ca="1">IF(TableauRqtRepGnal[[#This Row],[Territoire]]="Allier",SUMPRODUCT((ISNUMBER(SEARCH("VP",LEFT(INDIRECT($E$1&amp;$B$3&amp;"[#En-têtes]"),2))))*(INDIRECT($E$1&amp;$B$3)&lt;&gt;"")*(INDIRECT($E$1&amp;$B$3&amp;"[DPT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Row],[Territoire]]="France",SUMPRODUCT((ISNUMBER(SEARCH("VP",LEFT(INDIRECT($E$1&amp;$B$3&amp;"[#En-têtes]"),2))))*(INDIRECT($E$1&amp;$B$3)&lt;&gt;"")*(INDIRECT($E$1&amp;$B$3&amp;"[Mode de gestion]")=TableauRqtRepGnal[[#This Row],[Mode de gestion]])*(INDIRECT($E$1&amp;$B$3&amp;"[Statut]")="Confirmé / publié")),""))</f>
        <v>125</v>
      </c>
    </row>
    <row r="17" spans="1:15" x14ac:dyDescent="0.2">
      <c r="A17" s="10">
        <f t="shared" ca="1" si="3"/>
        <v>44320</v>
      </c>
      <c r="B17" s="2">
        <f t="shared" si="1"/>
        <v>2009</v>
      </c>
      <c r="C17" s="2" t="str">
        <f t="shared" si="2"/>
        <v>ACO</v>
      </c>
      <c r="D17" s="2" t="s">
        <v>22</v>
      </c>
      <c r="E17" s="2" t="s">
        <v>42</v>
      </c>
      <c r="F17" s="2" t="s">
        <v>40</v>
      </c>
      <c r="G17" s="4">
        <f ca="1">COUNTIFS(INDIRECT($E$1&amp;$B$3&amp;"[DPT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H17" s="4">
        <f ca="1">SUMIFS(INDIRECT($E$1&amp;$B$3&amp;"[Communes adhérentes du service]"),INDIRECT($E$1&amp;$B$3&amp;"[DPT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I17" s="4">
        <f ca="1">SUMIFS(INDIRECT($E$1&amp;$B$3&amp;"[Pop service sans double compte]"),INDIRECT($E$1&amp;$B$3&amp;"[DPT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J17" s="4">
        <f ca="1">COUNTIFS(INDIRECT($E$1&amp;$B$3&amp;"[Statut]"),"Confirmé*",INDIRECT($E$1&amp;$B$3&amp;"[DPT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K17" s="4">
        <f ca="1">SUMIFS(INDIRECT($E$1&amp;$B$3&amp;"[Pop service sans double compte]"),INDIRECT($E$1&amp;$B$3&amp;"[Statut]"),"Confirmé*",INDIRECT($E$1&amp;$B$3&amp;"[DPT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L17" s="4">
        <f ca="1">IF(TableauRqtRepGnal[[#This Row],[Territoire]]="Allier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Mode de gestion]")=TableauRqtRepGnal[[#This Row],[Mode de gestion]])*(INDIRECT($E$1&amp;$B$3&amp;"[Statut]")="Confirmé / publié")),""))</f>
        <v>0</v>
      </c>
      <c r="M17" s="4">
        <f ca="1">IF(TableauRqtRepGnal[[#This Row],[Territoire]]="Allier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Mode de gestion]")=TableauRqtRepGnal[[#This Row],[Mode de gestion]])*(INDIRECT($E$1&amp;$B$3&amp;"[Statut]")="Confirmé / publié")),""))</f>
        <v>0</v>
      </c>
      <c r="N17" s="4">
        <f ca="1">IF(TableauRqtRepGnal[[#This Row],[Territoire]]="Allier",SUMPRODUCT((ISNUMBER(SEARCH("DC",LEFT(INDIRECT($E$1&amp;$B$3&amp;"[#En-têtes]"),2))))*(INDIRECT($E$1&amp;$B$3)&lt;&gt;"")*(INDIRECT($E$1&amp;$B$3&amp;"[DPT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Row],[Territoire]]="France",SUMPRODUCT((ISNUMBER(SEARCH("DC",LEFT(INDIRECT($E$1&amp;$B$3&amp;"[#En-têtes]"),2))))*(INDIRECT($E$1&amp;$B$3)&lt;&gt;"")*(INDIRECT($E$1&amp;$B$3&amp;"[Mode de gestion]")=TableauRqtRepGnal[[#This Row],[Mode de gestion]])*(INDIRECT($E$1&amp;$B$3&amp;"[Statut]")="Confirmé / publié")),""))</f>
        <v>0</v>
      </c>
      <c r="O17" s="4">
        <f ca="1">IF(TableauRqtRepGnal[[#This Row],[Territoire]]="Allier",SUMPRODUCT((ISNUMBER(SEARCH("VP",LEFT(INDIRECT($E$1&amp;$B$3&amp;"[#En-têtes]"),2))))*(INDIRECT($E$1&amp;$B$3)&lt;&gt;"")*(INDIRECT($E$1&amp;$B$3&amp;"[DPT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Row],[Territoire]]="France",SUMPRODUCT((ISNUMBER(SEARCH("VP",LEFT(INDIRECT($E$1&amp;$B$3&amp;"[#En-têtes]"),2))))*(INDIRECT($E$1&amp;$B$3)&lt;&gt;"")*(INDIRECT($E$1&amp;$B$3&amp;"[Mode de gestion]")=TableauRqtRepGnal[[#This Row],[Mode de gestion]])*(INDIRECT($E$1&amp;$B$3&amp;"[Statut]")="Confirmé / publié")),""))</f>
        <v>0</v>
      </c>
    </row>
    <row r="18" spans="1:15" x14ac:dyDescent="0.2">
      <c r="A18" s="10">
        <f t="shared" ca="1" si="3"/>
        <v>44320</v>
      </c>
      <c r="B18" s="2">
        <f t="shared" si="1"/>
        <v>2009</v>
      </c>
      <c r="C18" s="2" t="str">
        <f t="shared" si="2"/>
        <v>ACO</v>
      </c>
      <c r="D18" s="2" t="s">
        <v>9</v>
      </c>
      <c r="E18" s="2" t="s">
        <v>26</v>
      </c>
      <c r="F18" s="2" t="s">
        <v>23</v>
      </c>
      <c r="G18" s="4">
        <f ca="1">COUNTIFS(INDIRECT($E$1&amp;$B$3&amp;"[DPT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7</v>
      </c>
      <c r="H18" s="4">
        <f ca="1">SUMIFS(INDIRECT($E$1&amp;$B$3&amp;"[Communes adhérentes du service]"),INDIRECT($E$1&amp;$B$3&amp;"[DPT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26</v>
      </c>
      <c r="I18" s="4">
        <f ca="1">SUMIFS(INDIRECT($E$1&amp;$B$3&amp;"[Pop service sans double compte]"),INDIRECT($E$1&amp;$B$3&amp;"[DPT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16439</v>
      </c>
      <c r="J18" s="4">
        <f ca="1">COUNTIFS(INDIRECT($E$1&amp;$B$3&amp;"[Statut]"),"Confirmé*",INDIRECT($E$1&amp;$B$3&amp;"[DPT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1</v>
      </c>
      <c r="K18" s="4">
        <f ca="1">SUMIFS(INDIRECT($E$1&amp;$B$3&amp;"[Pop service sans double compte]"),INDIRECT($E$1&amp;$B$3&amp;"[Statut]"),"Confirmé*",INDIRECT($E$1&amp;$B$3&amp;"[DPT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3915</v>
      </c>
      <c r="L18" s="4">
        <f ca="1">IF(TableauRqtRepGnal[[#This Row],[Territoire]]="Allier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Mode de gestion]")=TableauRqtRepGnal[[#This Row],[Mode de gestion]])*(INDIRECT($E$1&amp;$B$3&amp;"[Statut]")="Confirmé / publié")),""))</f>
        <v>2</v>
      </c>
      <c r="M18" s="4">
        <f ca="1">IF(TableauRqtRepGnal[[#This Row],[Territoire]]="Allier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Mode de gestion]")=TableauRqtRepGnal[[#This Row],[Mode de gestion]])*(INDIRECT($E$1&amp;$B$3&amp;"[Statut]")="Confirmé / publié")),""))</f>
        <v>5</v>
      </c>
      <c r="N18" s="4">
        <f ca="1">IF(TableauRqtRepGnal[[#This Row],[Territoire]]="Allier",SUMPRODUCT((ISNUMBER(SEARCH("DC",LEFT(INDIRECT($E$1&amp;$B$3&amp;"[#En-têtes]"),2))))*(INDIRECT($E$1&amp;$B$3)&lt;&gt;"")*(INDIRECT($E$1&amp;$B$3&amp;"[DPT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Row],[Territoire]]="France",SUMPRODUCT((ISNUMBER(SEARCH("DC",LEFT(INDIRECT($E$1&amp;$B$3&amp;"[#En-têtes]"),2))))*(INDIRECT($E$1&amp;$B$3)&lt;&gt;"")*(INDIRECT($E$1&amp;$B$3&amp;"[Mode de gestion]")=TableauRqtRepGnal[[#This Row],[Mode de gestion]])*(INDIRECT($E$1&amp;$B$3&amp;"[Statut]")="Confirmé / publié")),""))</f>
        <v>1</v>
      </c>
      <c r="O18" s="4">
        <f ca="1">IF(TableauRqtRepGnal[[#This Row],[Territoire]]="Allier",SUMPRODUCT((ISNUMBER(SEARCH("VP",LEFT(INDIRECT($E$1&amp;$B$3&amp;"[#En-têtes]"),2))))*(INDIRECT($E$1&amp;$B$3)&lt;&gt;"")*(INDIRECT($E$1&amp;$B$3&amp;"[DPT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Row],[Territoire]]="France",SUMPRODUCT((ISNUMBER(SEARCH("VP",LEFT(INDIRECT($E$1&amp;$B$3&amp;"[#En-têtes]"),2))))*(INDIRECT($E$1&amp;$B$3)&lt;&gt;"")*(INDIRECT($E$1&amp;$B$3&amp;"[Mode de gestion]")=TableauRqtRepGnal[[#This Row],[Mode de gestion]])*(INDIRECT($E$1&amp;$B$3&amp;"[Statut]")="Confirmé / publié")),""))</f>
        <v>17</v>
      </c>
    </row>
    <row r="19" spans="1:15" x14ac:dyDescent="0.2">
      <c r="A19" s="10">
        <f t="shared" ref="A19:A29" ca="1" si="4">TODAY()</f>
        <v>44320</v>
      </c>
      <c r="B19" s="2">
        <f t="shared" ref="B19:B29" si="5">$B$1</f>
        <v>2009</v>
      </c>
      <c r="C19" s="2" t="str">
        <f t="shared" ref="C19:C29" si="6">$B$2</f>
        <v>ACO</v>
      </c>
      <c r="D19" s="2" t="s">
        <v>9</v>
      </c>
      <c r="E19" s="2" t="s">
        <v>26</v>
      </c>
      <c r="F19" s="2" t="s">
        <v>24</v>
      </c>
      <c r="G19" s="4">
        <f ca="1">COUNTIFS(INDIRECT($E$1&amp;$B$3&amp;"[DPT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H19" s="4">
        <f ca="1">SUMIFS(INDIRECT($E$1&amp;$B$3&amp;"[Communes adhérentes du service]"),INDIRECT($E$1&amp;$B$3&amp;"[DPT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I19" s="4">
        <f ca="1">SUMIFS(INDIRECT($E$1&amp;$B$3&amp;"[Pop service sans double compte]"),INDIRECT($E$1&amp;$B$3&amp;"[DPT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J19" s="4">
        <f ca="1">COUNTIFS(INDIRECT($E$1&amp;$B$3&amp;"[Statut]"),"Confirmé*",INDIRECT($E$1&amp;$B$3&amp;"[DPT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K19" s="4">
        <f ca="1">SUMIFS(INDIRECT($E$1&amp;$B$3&amp;"[Pop service sans double compte]"),INDIRECT($E$1&amp;$B$3&amp;"[Statut]"),"Confirmé*",INDIRECT($E$1&amp;$B$3&amp;"[DPT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L19" s="4">
        <f ca="1">IF(TableauRqtRepGnal[[#This Row],[Territoire]]="Allier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Mode de gestion]")=TableauRqtRepGnal[[#This Row],[Mode de gestion]])*(INDIRECT($E$1&amp;$B$3&amp;"[Statut]")="Confirmé / publié")),""))</f>
        <v>0</v>
      </c>
      <c r="M19" s="4">
        <f ca="1">IF(TableauRqtRepGnal[[#This Row],[Territoire]]="Allier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Mode de gestion]")=TableauRqtRepGnal[[#This Row],[Mode de gestion]])*(INDIRECT($E$1&amp;$B$3&amp;"[Statut]")="Confirmé / publié")),""))</f>
        <v>0</v>
      </c>
      <c r="N19" s="4">
        <f ca="1">IF(TableauRqtRepGnal[[#This Row],[Territoire]]="Allier",SUMPRODUCT((ISNUMBER(SEARCH("DC",LEFT(INDIRECT($E$1&amp;$B$3&amp;"[#En-têtes]"),2))))*(INDIRECT($E$1&amp;$B$3)&lt;&gt;"")*(INDIRECT($E$1&amp;$B$3&amp;"[DPT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Row],[Territoire]]="France",SUMPRODUCT((ISNUMBER(SEARCH("DC",LEFT(INDIRECT($E$1&amp;$B$3&amp;"[#En-têtes]"),2))))*(INDIRECT($E$1&amp;$B$3)&lt;&gt;"")*(INDIRECT($E$1&amp;$B$3&amp;"[Mode de gestion]")=TableauRqtRepGnal[[#This Row],[Mode de gestion]])*(INDIRECT($E$1&amp;$B$3&amp;"[Statut]")="Confirmé / publié")),""))</f>
        <v>0</v>
      </c>
      <c r="O19" s="4">
        <f ca="1">IF(TableauRqtRepGnal[[#This Row],[Territoire]]="Allier",SUMPRODUCT((ISNUMBER(SEARCH("VP",LEFT(INDIRECT($E$1&amp;$B$3&amp;"[#En-têtes]"),2))))*(INDIRECT($E$1&amp;$B$3)&lt;&gt;"")*(INDIRECT($E$1&amp;$B$3&amp;"[DPT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Row],[Territoire]]="France",SUMPRODUCT((ISNUMBER(SEARCH("VP",LEFT(INDIRECT($E$1&amp;$B$3&amp;"[#En-têtes]"),2))))*(INDIRECT($E$1&amp;$B$3)&lt;&gt;"")*(INDIRECT($E$1&amp;$B$3&amp;"[Mode de gestion]")=TableauRqtRepGnal[[#This Row],[Mode de gestion]])*(INDIRECT($E$1&amp;$B$3&amp;"[Statut]")="Confirmé / publié")),""))</f>
        <v>0</v>
      </c>
    </row>
    <row r="20" spans="1:15" x14ac:dyDescent="0.2">
      <c r="A20" s="10">
        <f t="shared" ca="1" si="4"/>
        <v>44320</v>
      </c>
      <c r="B20" s="2">
        <f t="shared" si="5"/>
        <v>2009</v>
      </c>
      <c r="C20" s="2" t="str">
        <f t="shared" si="6"/>
        <v>ACO</v>
      </c>
      <c r="D20" s="2" t="s">
        <v>9</v>
      </c>
      <c r="E20" s="2" t="s">
        <v>26</v>
      </c>
      <c r="F20" s="2" t="s">
        <v>40</v>
      </c>
      <c r="G20" s="4">
        <f ca="1">COUNTIFS(INDIRECT($E$1&amp;$B$3&amp;"[DPT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H20" s="4">
        <f ca="1">SUMIFS(INDIRECT($E$1&amp;$B$3&amp;"[Communes adhérentes du service]"),INDIRECT($E$1&amp;$B$3&amp;"[DPT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I20" s="4">
        <f ca="1">SUMIFS(INDIRECT($E$1&amp;$B$3&amp;"[Pop service sans double compte]"),INDIRECT($E$1&amp;$B$3&amp;"[DPT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J20" s="4">
        <f ca="1">COUNTIFS(INDIRECT($E$1&amp;$B$3&amp;"[Statut]"),"Confirmé*",INDIRECT($E$1&amp;$B$3&amp;"[DPT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K20" s="4">
        <f ca="1">SUMIFS(INDIRECT($E$1&amp;$B$3&amp;"[Pop service sans double compte]"),INDIRECT($E$1&amp;$B$3&amp;"[Statut]"),"Confirmé*",INDIRECT($E$1&amp;$B$3&amp;"[DPT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L20" s="4">
        <f ca="1">IF(TableauRqtRepGnal[[#This Row],[Territoire]]="Allier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Mode de gestion]")=TableauRqtRepGnal[[#This Row],[Mode de gestion]])*(INDIRECT($E$1&amp;$B$3&amp;"[Statut]")="Confirmé / publié")),""))</f>
        <v>0</v>
      </c>
      <c r="M20" s="4">
        <f ca="1">IF(TableauRqtRepGnal[[#This Row],[Territoire]]="Allier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Mode de gestion]")=TableauRqtRepGnal[[#This Row],[Mode de gestion]])*(INDIRECT($E$1&amp;$B$3&amp;"[Statut]")="Confirmé / publié")),""))</f>
        <v>0</v>
      </c>
      <c r="N20" s="4">
        <f ca="1">IF(TableauRqtRepGnal[[#This Row],[Territoire]]="Allier",SUMPRODUCT((ISNUMBER(SEARCH("DC",LEFT(INDIRECT($E$1&amp;$B$3&amp;"[#En-têtes]"),2))))*(INDIRECT($E$1&amp;$B$3)&lt;&gt;"")*(INDIRECT($E$1&amp;$B$3&amp;"[DPT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Row],[Territoire]]="France",SUMPRODUCT((ISNUMBER(SEARCH("DC",LEFT(INDIRECT($E$1&amp;$B$3&amp;"[#En-têtes]"),2))))*(INDIRECT($E$1&amp;$B$3)&lt;&gt;"")*(INDIRECT($E$1&amp;$B$3&amp;"[Mode de gestion]")=TableauRqtRepGnal[[#This Row],[Mode de gestion]])*(INDIRECT($E$1&amp;$B$3&amp;"[Statut]")="Confirmé / publié")),""))</f>
        <v>0</v>
      </c>
      <c r="O20" s="4">
        <f ca="1">IF(TableauRqtRepGnal[[#This Row],[Territoire]]="Allier",SUMPRODUCT((ISNUMBER(SEARCH("VP",LEFT(INDIRECT($E$1&amp;$B$3&amp;"[#En-têtes]"),2))))*(INDIRECT($E$1&amp;$B$3)&lt;&gt;"")*(INDIRECT($E$1&amp;$B$3&amp;"[DPT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Row],[Territoire]]="France",SUMPRODUCT((ISNUMBER(SEARCH("VP",LEFT(INDIRECT($E$1&amp;$B$3&amp;"[#En-têtes]"),2))))*(INDIRECT($E$1&amp;$B$3)&lt;&gt;"")*(INDIRECT($E$1&amp;$B$3&amp;"[Mode de gestion]")=TableauRqtRepGnal[[#This Row],[Mode de gestion]])*(INDIRECT($E$1&amp;$B$3&amp;"[Statut]")="Confirmé / publié")),""))</f>
        <v>0</v>
      </c>
    </row>
    <row r="21" spans="1:15" x14ac:dyDescent="0.2">
      <c r="A21" s="10">
        <f t="shared" ca="1" si="4"/>
        <v>44320</v>
      </c>
      <c r="B21" s="2">
        <f t="shared" si="5"/>
        <v>2009</v>
      </c>
      <c r="C21" s="2" t="str">
        <f t="shared" si="6"/>
        <v>ACO</v>
      </c>
      <c r="D21" s="2" t="s">
        <v>9</v>
      </c>
      <c r="E21" s="2" t="s">
        <v>34</v>
      </c>
      <c r="F21" s="2" t="s">
        <v>23</v>
      </c>
      <c r="G21" s="4">
        <f ca="1">COUNTIFS(INDIRECT($E$1&amp;$B$3&amp;"[DPT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7</v>
      </c>
      <c r="H21" s="4">
        <f ca="1">SUMIFS(INDIRECT($E$1&amp;$B$3&amp;"[Communes adhérentes du service]"),INDIRECT($E$1&amp;$B$3&amp;"[DPT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26</v>
      </c>
      <c r="I21" s="4">
        <f ca="1">SUMIFS(INDIRECT($E$1&amp;$B$3&amp;"[Pop service sans double compte]"),INDIRECT($E$1&amp;$B$3&amp;"[DPT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16439</v>
      </c>
      <c r="J21" s="4">
        <f ca="1">COUNTIFS(INDIRECT($E$1&amp;$B$3&amp;"[Statut]"),"Confirmé*",INDIRECT($E$1&amp;$B$3&amp;"[DPT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1</v>
      </c>
      <c r="K21" s="4">
        <f ca="1">SUMIFS(INDIRECT($E$1&amp;$B$3&amp;"[Pop service sans double compte]"),INDIRECT($E$1&amp;$B$3&amp;"[Statut]"),"Confirmé*",INDIRECT($E$1&amp;$B$3&amp;"[DPT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3915</v>
      </c>
      <c r="L21" s="4">
        <f ca="1">IF(TableauRqtRepGnal[[#This Row],[Territoire]]="Allier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Mode de gestion]")=TableauRqtRepGnal[[#This Row],[Mode de gestion]])*(INDIRECT($E$1&amp;$B$3&amp;"[Statut]")="Confirmé / publié")),""))</f>
        <v>2</v>
      </c>
      <c r="M21" s="4">
        <f ca="1">IF(TableauRqtRepGnal[[#This Row],[Territoire]]="Allier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Mode de gestion]")=TableauRqtRepGnal[[#This Row],[Mode de gestion]])*(INDIRECT($E$1&amp;$B$3&amp;"[Statut]")="Confirmé / publié")),""))</f>
        <v>5</v>
      </c>
      <c r="N21" s="4">
        <f ca="1">IF(TableauRqtRepGnal[[#This Row],[Territoire]]="Allier",SUMPRODUCT((ISNUMBER(SEARCH("DC",LEFT(INDIRECT($E$1&amp;$B$3&amp;"[#En-têtes]"),2))))*(INDIRECT($E$1&amp;$B$3)&lt;&gt;"")*(INDIRECT($E$1&amp;$B$3&amp;"[DPT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Row],[Territoire]]="France",SUMPRODUCT((ISNUMBER(SEARCH("DC",LEFT(INDIRECT($E$1&amp;$B$3&amp;"[#En-têtes]"),2))))*(INDIRECT($E$1&amp;$B$3)&lt;&gt;"")*(INDIRECT($E$1&amp;$B$3&amp;"[Mode de gestion]")=TableauRqtRepGnal[[#This Row],[Mode de gestion]])*(INDIRECT($E$1&amp;$B$3&amp;"[Statut]")="Confirmé / publié")),""))</f>
        <v>1</v>
      </c>
      <c r="O21" s="4">
        <f ca="1">IF(TableauRqtRepGnal[[#This Row],[Territoire]]="Allier",SUMPRODUCT((ISNUMBER(SEARCH("VP",LEFT(INDIRECT($E$1&amp;$B$3&amp;"[#En-têtes]"),2))))*(INDIRECT($E$1&amp;$B$3)&lt;&gt;"")*(INDIRECT($E$1&amp;$B$3&amp;"[DPT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Row],[Territoire]]="France",SUMPRODUCT((ISNUMBER(SEARCH("VP",LEFT(INDIRECT($E$1&amp;$B$3&amp;"[#En-têtes]"),2))))*(INDIRECT($E$1&amp;$B$3)&lt;&gt;"")*(INDIRECT($E$1&amp;$B$3&amp;"[Mode de gestion]")=TableauRqtRepGnal[[#This Row],[Mode de gestion]])*(INDIRECT($E$1&amp;$B$3&amp;"[Statut]")="Confirmé / publié")),""))</f>
        <v>17</v>
      </c>
    </row>
    <row r="22" spans="1:15" x14ac:dyDescent="0.2">
      <c r="A22" s="10">
        <f t="shared" ca="1" si="4"/>
        <v>44320</v>
      </c>
      <c r="B22" s="2">
        <f t="shared" si="5"/>
        <v>2009</v>
      </c>
      <c r="C22" s="2" t="str">
        <f t="shared" si="6"/>
        <v>ACO</v>
      </c>
      <c r="D22" s="2" t="s">
        <v>9</v>
      </c>
      <c r="E22" s="2" t="s">
        <v>34</v>
      </c>
      <c r="F22" s="2" t="s">
        <v>24</v>
      </c>
      <c r="G22" s="4">
        <f ca="1">COUNTIFS(INDIRECT($E$1&amp;$B$3&amp;"[DPT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H22" s="4">
        <f ca="1">SUMIFS(INDIRECT($E$1&amp;$B$3&amp;"[Communes adhérentes du service]"),INDIRECT($E$1&amp;$B$3&amp;"[DPT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I22" s="4">
        <f ca="1">SUMIFS(INDIRECT($E$1&amp;$B$3&amp;"[Pop service sans double compte]"),INDIRECT($E$1&amp;$B$3&amp;"[DPT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J22" s="4">
        <f ca="1">COUNTIFS(INDIRECT($E$1&amp;$B$3&amp;"[Statut]"),"Confirmé*",INDIRECT($E$1&amp;$B$3&amp;"[DPT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K22" s="4">
        <f ca="1">SUMIFS(INDIRECT($E$1&amp;$B$3&amp;"[Pop service sans double compte]"),INDIRECT($E$1&amp;$B$3&amp;"[Statut]"),"Confirmé*",INDIRECT($E$1&amp;$B$3&amp;"[DPT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L22" s="4">
        <f ca="1">IF(TableauRqtRepGnal[[#This Row],[Territoire]]="Allier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Mode de gestion]")=TableauRqtRepGnal[[#This Row],[Mode de gestion]])*(INDIRECT($E$1&amp;$B$3&amp;"[Statut]")="Confirmé / publié")),""))</f>
        <v>0</v>
      </c>
      <c r="M22" s="4">
        <f ca="1">IF(TableauRqtRepGnal[[#This Row],[Territoire]]="Allier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Mode de gestion]")=TableauRqtRepGnal[[#This Row],[Mode de gestion]])*(INDIRECT($E$1&amp;$B$3&amp;"[Statut]")="Confirmé / publié")),""))</f>
        <v>0</v>
      </c>
      <c r="N22" s="4">
        <f ca="1">IF(TableauRqtRepGnal[[#This Row],[Territoire]]="Allier",SUMPRODUCT((ISNUMBER(SEARCH("DC",LEFT(INDIRECT($E$1&amp;$B$3&amp;"[#En-têtes]"),2))))*(INDIRECT($E$1&amp;$B$3)&lt;&gt;"")*(INDIRECT($E$1&amp;$B$3&amp;"[DPT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Row],[Territoire]]="France",SUMPRODUCT((ISNUMBER(SEARCH("DC",LEFT(INDIRECT($E$1&amp;$B$3&amp;"[#En-têtes]"),2))))*(INDIRECT($E$1&amp;$B$3)&lt;&gt;"")*(INDIRECT($E$1&amp;$B$3&amp;"[Mode de gestion]")=TableauRqtRepGnal[[#This Row],[Mode de gestion]])*(INDIRECT($E$1&amp;$B$3&amp;"[Statut]")="Confirmé / publié")),""))</f>
        <v>0</v>
      </c>
      <c r="O22" s="4">
        <f ca="1">IF(TableauRqtRepGnal[[#This Row],[Territoire]]="Allier",SUMPRODUCT((ISNUMBER(SEARCH("VP",LEFT(INDIRECT($E$1&amp;$B$3&amp;"[#En-têtes]"),2))))*(INDIRECT($E$1&amp;$B$3)&lt;&gt;"")*(INDIRECT($E$1&amp;$B$3&amp;"[DPT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Row],[Territoire]]="France",SUMPRODUCT((ISNUMBER(SEARCH("VP",LEFT(INDIRECT($E$1&amp;$B$3&amp;"[#En-têtes]"),2))))*(INDIRECT($E$1&amp;$B$3)&lt;&gt;"")*(INDIRECT($E$1&amp;$B$3&amp;"[Mode de gestion]")=TableauRqtRepGnal[[#This Row],[Mode de gestion]])*(INDIRECT($E$1&amp;$B$3&amp;"[Statut]")="Confirmé / publié")),""))</f>
        <v>0</v>
      </c>
    </row>
    <row r="23" spans="1:15" x14ac:dyDescent="0.2">
      <c r="A23" s="10">
        <f t="shared" ca="1" si="4"/>
        <v>44320</v>
      </c>
      <c r="B23" s="2">
        <f t="shared" si="5"/>
        <v>2009</v>
      </c>
      <c r="C23" s="2" t="str">
        <f t="shared" si="6"/>
        <v>ACO</v>
      </c>
      <c r="D23" s="2" t="s">
        <v>9</v>
      </c>
      <c r="E23" s="2" t="s">
        <v>34</v>
      </c>
      <c r="F23" s="2" t="s">
        <v>40</v>
      </c>
      <c r="G23" s="4">
        <f ca="1">COUNTIFS(INDIRECT($E$1&amp;$B$3&amp;"[DPT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H23" s="4">
        <f ca="1">SUMIFS(INDIRECT($E$1&amp;$B$3&amp;"[Communes adhérentes du service]"),INDIRECT($E$1&amp;$B$3&amp;"[DPT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I23" s="4">
        <f ca="1">SUMIFS(INDIRECT($E$1&amp;$B$3&amp;"[Pop service sans double compte]"),INDIRECT($E$1&amp;$B$3&amp;"[DPT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J23" s="4">
        <f ca="1">COUNTIFS(INDIRECT($E$1&amp;$B$3&amp;"[Statut]"),"Confirmé*",INDIRECT($E$1&amp;$B$3&amp;"[DPT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K23" s="4">
        <f ca="1">SUMIFS(INDIRECT($E$1&amp;$B$3&amp;"[Pop service sans double compte]"),INDIRECT($E$1&amp;$B$3&amp;"[Statut]"),"Confirmé*",INDIRECT($E$1&amp;$B$3&amp;"[DPT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L23" s="4">
        <f ca="1">IF(TableauRqtRepGnal[[#This Row],[Territoire]]="Allier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Mode de gestion]")=TableauRqtRepGnal[[#This Row],[Mode de gestion]])*(INDIRECT($E$1&amp;$B$3&amp;"[Statut]")="Confirmé / publié")),""))</f>
        <v>0</v>
      </c>
      <c r="M23" s="4">
        <f ca="1">IF(TableauRqtRepGnal[[#This Row],[Territoire]]="Allier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Mode de gestion]")=TableauRqtRepGnal[[#This Row],[Mode de gestion]])*(INDIRECT($E$1&amp;$B$3&amp;"[Statut]")="Confirmé / publié")),""))</f>
        <v>0</v>
      </c>
      <c r="N23" s="4">
        <f ca="1">IF(TableauRqtRepGnal[[#This Row],[Territoire]]="Allier",SUMPRODUCT((ISNUMBER(SEARCH("DC",LEFT(INDIRECT($E$1&amp;$B$3&amp;"[#En-têtes]"),2))))*(INDIRECT($E$1&amp;$B$3)&lt;&gt;"")*(INDIRECT($E$1&amp;$B$3&amp;"[DPT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Row],[Territoire]]="France",SUMPRODUCT((ISNUMBER(SEARCH("DC",LEFT(INDIRECT($E$1&amp;$B$3&amp;"[#En-têtes]"),2))))*(INDIRECT($E$1&amp;$B$3)&lt;&gt;"")*(INDIRECT($E$1&amp;$B$3&amp;"[Mode de gestion]")=TableauRqtRepGnal[[#This Row],[Mode de gestion]])*(INDIRECT($E$1&amp;$B$3&amp;"[Statut]")="Confirmé / publié")),""))</f>
        <v>0</v>
      </c>
      <c r="O23" s="4">
        <f ca="1">IF(TableauRqtRepGnal[[#This Row],[Territoire]]="Allier",SUMPRODUCT((ISNUMBER(SEARCH("VP",LEFT(INDIRECT($E$1&amp;$B$3&amp;"[#En-têtes]"),2))))*(INDIRECT($E$1&amp;$B$3)&lt;&gt;"")*(INDIRECT($E$1&amp;$B$3&amp;"[DPT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Row],[Territoire]]="France",SUMPRODUCT((ISNUMBER(SEARCH("VP",LEFT(INDIRECT($E$1&amp;$B$3&amp;"[#En-têtes]"),2))))*(INDIRECT($E$1&amp;$B$3)&lt;&gt;"")*(INDIRECT($E$1&amp;$B$3&amp;"[Mode de gestion]")=TableauRqtRepGnal[[#This Row],[Mode de gestion]])*(INDIRECT($E$1&amp;$B$3&amp;"[Statut]")="Confirmé / publié")),""))</f>
        <v>0</v>
      </c>
    </row>
    <row r="24" spans="1:15" x14ac:dyDescent="0.2">
      <c r="A24" s="10">
        <f t="shared" ca="1" si="4"/>
        <v>44320</v>
      </c>
      <c r="B24" s="2">
        <f t="shared" si="5"/>
        <v>2009</v>
      </c>
      <c r="C24" s="2" t="str">
        <f t="shared" si="6"/>
        <v>ACO</v>
      </c>
      <c r="D24" s="2" t="s">
        <v>9</v>
      </c>
      <c r="E24" s="2" t="s">
        <v>41</v>
      </c>
      <c r="F24" s="2" t="s">
        <v>23</v>
      </c>
      <c r="G24" s="4">
        <f ca="1">COUNTIFS(INDIRECT($E$1&amp;$B$3&amp;"[DPT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7</v>
      </c>
      <c r="H24" s="4">
        <f ca="1">SUMIFS(INDIRECT($E$1&amp;$B$3&amp;"[Communes adhérentes du service]"),INDIRECT($E$1&amp;$B$3&amp;"[DPT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26</v>
      </c>
      <c r="I24" s="4">
        <f ca="1">SUMIFS(INDIRECT($E$1&amp;$B$3&amp;"[Pop service sans double compte]"),INDIRECT($E$1&amp;$B$3&amp;"[DPT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16439</v>
      </c>
      <c r="J24" s="4">
        <f ca="1">COUNTIFS(INDIRECT($E$1&amp;$B$3&amp;"[Statut]"),"Confirmé*",INDIRECT($E$1&amp;$B$3&amp;"[DPT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1</v>
      </c>
      <c r="K24" s="4">
        <f ca="1">SUMIFS(INDIRECT($E$1&amp;$B$3&amp;"[Pop service sans double compte]"),INDIRECT($E$1&amp;$B$3&amp;"[Statut]"),"Confirmé*",INDIRECT($E$1&amp;$B$3&amp;"[DPT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3915</v>
      </c>
      <c r="L24" s="4">
        <f ca="1">IF(TableauRqtRepGnal[[#This Row],[Territoire]]="Allier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Mode de gestion]")=TableauRqtRepGnal[[#This Row],[Mode de gestion]])*(INDIRECT($E$1&amp;$B$3&amp;"[Statut]")="Confirmé / publié")),""))</f>
        <v>2</v>
      </c>
      <c r="M24" s="4">
        <f ca="1">IF(TableauRqtRepGnal[[#This Row],[Territoire]]="Allier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Mode de gestion]")=TableauRqtRepGnal[[#This Row],[Mode de gestion]])*(INDIRECT($E$1&amp;$B$3&amp;"[Statut]")="Confirmé / publié")),""))</f>
        <v>5</v>
      </c>
      <c r="N24" s="4">
        <f ca="1">IF(TableauRqtRepGnal[[#This Row],[Territoire]]="Allier",SUMPRODUCT((ISNUMBER(SEARCH("DC",LEFT(INDIRECT($E$1&amp;$B$3&amp;"[#En-têtes]"),2))))*(INDIRECT($E$1&amp;$B$3)&lt;&gt;"")*(INDIRECT($E$1&amp;$B$3&amp;"[DPT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Row],[Territoire]]="France",SUMPRODUCT((ISNUMBER(SEARCH("DC",LEFT(INDIRECT($E$1&amp;$B$3&amp;"[#En-têtes]"),2))))*(INDIRECT($E$1&amp;$B$3)&lt;&gt;"")*(INDIRECT($E$1&amp;$B$3&amp;"[Mode de gestion]")=TableauRqtRepGnal[[#This Row],[Mode de gestion]])*(INDIRECT($E$1&amp;$B$3&amp;"[Statut]")="Confirmé / publié")),""))</f>
        <v>1</v>
      </c>
      <c r="O24" s="4">
        <f ca="1">IF(TableauRqtRepGnal[[#This Row],[Territoire]]="Allier",SUMPRODUCT((ISNUMBER(SEARCH("VP",LEFT(INDIRECT($E$1&amp;$B$3&amp;"[#En-têtes]"),2))))*(INDIRECT($E$1&amp;$B$3)&lt;&gt;"")*(INDIRECT($E$1&amp;$B$3&amp;"[DPT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Row],[Territoire]]="France",SUMPRODUCT((ISNUMBER(SEARCH("VP",LEFT(INDIRECT($E$1&amp;$B$3&amp;"[#En-têtes]"),2))))*(INDIRECT($E$1&amp;$B$3)&lt;&gt;"")*(INDIRECT($E$1&amp;$B$3&amp;"[Mode de gestion]")=TableauRqtRepGnal[[#This Row],[Mode de gestion]])*(INDIRECT($E$1&amp;$B$3&amp;"[Statut]")="Confirmé / publié")),""))</f>
        <v>17</v>
      </c>
    </row>
    <row r="25" spans="1:15" x14ac:dyDescent="0.2">
      <c r="A25" s="10">
        <f t="shared" ca="1" si="4"/>
        <v>44320</v>
      </c>
      <c r="B25" s="2">
        <f t="shared" si="5"/>
        <v>2009</v>
      </c>
      <c r="C25" s="2" t="str">
        <f t="shared" si="6"/>
        <v>ACO</v>
      </c>
      <c r="D25" s="2" t="s">
        <v>9</v>
      </c>
      <c r="E25" s="2" t="s">
        <v>41</v>
      </c>
      <c r="F25" s="2" t="s">
        <v>24</v>
      </c>
      <c r="G25" s="4">
        <f ca="1">COUNTIFS(INDIRECT($E$1&amp;$B$3&amp;"[DPT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H25" s="4">
        <f ca="1">SUMIFS(INDIRECT($E$1&amp;$B$3&amp;"[Communes adhérentes du service]"),INDIRECT($E$1&amp;$B$3&amp;"[DPT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I25" s="4">
        <f ca="1">SUMIFS(INDIRECT($E$1&amp;$B$3&amp;"[Pop service sans double compte]"),INDIRECT($E$1&amp;$B$3&amp;"[DPT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J25" s="4">
        <f ca="1">COUNTIFS(INDIRECT($E$1&amp;$B$3&amp;"[Statut]"),"Confirmé*",INDIRECT($E$1&amp;$B$3&amp;"[DPT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K25" s="4">
        <f ca="1">SUMIFS(INDIRECT($E$1&amp;$B$3&amp;"[Pop service sans double compte]"),INDIRECT($E$1&amp;$B$3&amp;"[Statut]"),"Confirmé*",INDIRECT($E$1&amp;$B$3&amp;"[DPT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L25" s="4">
        <f ca="1">IF(TableauRqtRepGnal[[#This Row],[Territoire]]="Allier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Mode de gestion]")=TableauRqtRepGnal[[#This Row],[Mode de gestion]])*(INDIRECT($E$1&amp;$B$3&amp;"[Statut]")="Confirmé / publié")),""))</f>
        <v>0</v>
      </c>
      <c r="M25" s="4">
        <f ca="1">IF(TableauRqtRepGnal[[#This Row],[Territoire]]="Allier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Mode de gestion]")=TableauRqtRepGnal[[#This Row],[Mode de gestion]])*(INDIRECT($E$1&amp;$B$3&amp;"[Statut]")="Confirmé / publié")),""))</f>
        <v>0</v>
      </c>
      <c r="N25" s="4">
        <f ca="1">IF(TableauRqtRepGnal[[#This Row],[Territoire]]="Allier",SUMPRODUCT((ISNUMBER(SEARCH("DC",LEFT(INDIRECT($E$1&amp;$B$3&amp;"[#En-têtes]"),2))))*(INDIRECT($E$1&amp;$B$3)&lt;&gt;"")*(INDIRECT($E$1&amp;$B$3&amp;"[DPT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Row],[Territoire]]="France",SUMPRODUCT((ISNUMBER(SEARCH("DC",LEFT(INDIRECT($E$1&amp;$B$3&amp;"[#En-têtes]"),2))))*(INDIRECT($E$1&amp;$B$3)&lt;&gt;"")*(INDIRECT($E$1&amp;$B$3&amp;"[Mode de gestion]")=TableauRqtRepGnal[[#This Row],[Mode de gestion]])*(INDIRECT($E$1&amp;$B$3&amp;"[Statut]")="Confirmé / publié")),""))</f>
        <v>0</v>
      </c>
      <c r="O25" s="4">
        <f ca="1">IF(TableauRqtRepGnal[[#This Row],[Territoire]]="Allier",SUMPRODUCT((ISNUMBER(SEARCH("VP",LEFT(INDIRECT($E$1&amp;$B$3&amp;"[#En-têtes]"),2))))*(INDIRECT($E$1&amp;$B$3)&lt;&gt;"")*(INDIRECT($E$1&amp;$B$3&amp;"[DPT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Row],[Territoire]]="France",SUMPRODUCT((ISNUMBER(SEARCH("VP",LEFT(INDIRECT($E$1&amp;$B$3&amp;"[#En-têtes]"),2))))*(INDIRECT($E$1&amp;$B$3)&lt;&gt;"")*(INDIRECT($E$1&amp;$B$3&amp;"[Mode de gestion]")=TableauRqtRepGnal[[#This Row],[Mode de gestion]])*(INDIRECT($E$1&amp;$B$3&amp;"[Statut]")="Confirmé / publié")),""))</f>
        <v>0</v>
      </c>
    </row>
    <row r="26" spans="1:15" x14ac:dyDescent="0.2">
      <c r="A26" s="10">
        <f t="shared" ca="1" si="4"/>
        <v>44320</v>
      </c>
      <c r="B26" s="2">
        <f t="shared" si="5"/>
        <v>2009</v>
      </c>
      <c r="C26" s="2" t="str">
        <f t="shared" si="6"/>
        <v>ACO</v>
      </c>
      <c r="D26" s="2" t="s">
        <v>9</v>
      </c>
      <c r="E26" s="2" t="s">
        <v>41</v>
      </c>
      <c r="F26" s="2" t="s">
        <v>40</v>
      </c>
      <c r="G26" s="4">
        <f ca="1">COUNTIFS(INDIRECT($E$1&amp;$B$3&amp;"[DPT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H26" s="4">
        <f ca="1">SUMIFS(INDIRECT($E$1&amp;$B$3&amp;"[Communes adhérentes du service]"),INDIRECT($E$1&amp;$B$3&amp;"[DPT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I26" s="4">
        <f ca="1">SUMIFS(INDIRECT($E$1&amp;$B$3&amp;"[Pop service sans double compte]"),INDIRECT($E$1&amp;$B$3&amp;"[DPT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J26" s="4">
        <f ca="1">COUNTIFS(INDIRECT($E$1&amp;$B$3&amp;"[Statut]"),"Confirmé*",INDIRECT($E$1&amp;$B$3&amp;"[DPT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K26" s="4">
        <f ca="1">SUMIFS(INDIRECT($E$1&amp;$B$3&amp;"[Pop service sans double compte]"),INDIRECT($E$1&amp;$B$3&amp;"[Statut]"),"Confirmé*",INDIRECT($E$1&amp;$B$3&amp;"[DPT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L26" s="4">
        <f ca="1">IF(TableauRqtRepGnal[[#This Row],[Territoire]]="Allier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Mode de gestion]")=TableauRqtRepGnal[[#This Row],[Mode de gestion]])*(INDIRECT($E$1&amp;$B$3&amp;"[Statut]")="Confirmé / publié")),""))</f>
        <v>0</v>
      </c>
      <c r="M26" s="4">
        <f ca="1">IF(TableauRqtRepGnal[[#This Row],[Territoire]]="Allier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Mode de gestion]")=TableauRqtRepGnal[[#This Row],[Mode de gestion]])*(INDIRECT($E$1&amp;$B$3&amp;"[Statut]")="Confirmé / publié")),""))</f>
        <v>0</v>
      </c>
      <c r="N26" s="4">
        <f ca="1">IF(TableauRqtRepGnal[[#This Row],[Territoire]]="Allier",SUMPRODUCT((ISNUMBER(SEARCH("DC",LEFT(INDIRECT($E$1&amp;$B$3&amp;"[#En-têtes]"),2))))*(INDIRECT($E$1&amp;$B$3)&lt;&gt;"")*(INDIRECT($E$1&amp;$B$3&amp;"[DPT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Row],[Territoire]]="France",SUMPRODUCT((ISNUMBER(SEARCH("DC",LEFT(INDIRECT($E$1&amp;$B$3&amp;"[#En-têtes]"),2))))*(INDIRECT($E$1&amp;$B$3)&lt;&gt;"")*(INDIRECT($E$1&amp;$B$3&amp;"[Mode de gestion]")=TableauRqtRepGnal[[#This Row],[Mode de gestion]])*(INDIRECT($E$1&amp;$B$3&amp;"[Statut]")="Confirmé / publié")),""))</f>
        <v>0</v>
      </c>
      <c r="O26" s="4">
        <f ca="1">IF(TableauRqtRepGnal[[#This Row],[Territoire]]="Allier",SUMPRODUCT((ISNUMBER(SEARCH("VP",LEFT(INDIRECT($E$1&amp;$B$3&amp;"[#En-têtes]"),2))))*(INDIRECT($E$1&amp;$B$3)&lt;&gt;"")*(INDIRECT($E$1&amp;$B$3&amp;"[DPT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Row],[Territoire]]="France",SUMPRODUCT((ISNUMBER(SEARCH("VP",LEFT(INDIRECT($E$1&amp;$B$3&amp;"[#En-têtes]"),2))))*(INDIRECT($E$1&amp;$B$3)&lt;&gt;"")*(INDIRECT($E$1&amp;$B$3&amp;"[Mode de gestion]")=TableauRqtRepGnal[[#This Row],[Mode de gestion]])*(INDIRECT($E$1&amp;$B$3&amp;"[Statut]")="Confirmé / publié")),""))</f>
        <v>0</v>
      </c>
    </row>
    <row r="27" spans="1:15" x14ac:dyDescent="0.2">
      <c r="A27" s="10">
        <f t="shared" ca="1" si="4"/>
        <v>44320</v>
      </c>
      <c r="B27" s="2">
        <f t="shared" si="5"/>
        <v>2009</v>
      </c>
      <c r="C27" s="2" t="str">
        <f t="shared" si="6"/>
        <v>ACO</v>
      </c>
      <c r="D27" s="2" t="s">
        <v>9</v>
      </c>
      <c r="E27" s="2" t="s">
        <v>42</v>
      </c>
      <c r="F27" s="2" t="s">
        <v>23</v>
      </c>
      <c r="G27" s="4">
        <f ca="1">COUNTIFS(INDIRECT($E$1&amp;$B$3&amp;"[DPT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7</v>
      </c>
      <c r="H27" s="4">
        <f ca="1">SUMIFS(INDIRECT($E$1&amp;$B$3&amp;"[Communes adhérentes du service]"),INDIRECT($E$1&amp;$B$3&amp;"[DPT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26</v>
      </c>
      <c r="I27" s="4">
        <f ca="1">SUMIFS(INDIRECT($E$1&amp;$B$3&amp;"[Pop service sans double compte]"),INDIRECT($E$1&amp;$B$3&amp;"[DPT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16439</v>
      </c>
      <c r="J27" s="4">
        <f ca="1">COUNTIFS(INDIRECT($E$1&amp;$B$3&amp;"[Statut]"),"Confirmé*",INDIRECT($E$1&amp;$B$3&amp;"[DPT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1</v>
      </c>
      <c r="K27" s="4">
        <f ca="1">SUMIFS(INDIRECT($E$1&amp;$B$3&amp;"[Pop service sans double compte]"),INDIRECT($E$1&amp;$B$3&amp;"[Statut]"),"Confirmé*",INDIRECT($E$1&amp;$B$3&amp;"[DPT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3915</v>
      </c>
      <c r="L27" s="4">
        <f ca="1">IF(TableauRqtRepGnal[[#This Row],[Territoire]]="Allier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Mode de gestion]")=TableauRqtRepGnal[[#This Row],[Mode de gestion]])*(INDIRECT($E$1&amp;$B$3&amp;"[Statut]")="Confirmé / publié")),""))</f>
        <v>2</v>
      </c>
      <c r="M27" s="4">
        <f ca="1">IF(TableauRqtRepGnal[[#This Row],[Territoire]]="Allier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Mode de gestion]")=TableauRqtRepGnal[[#This Row],[Mode de gestion]])*(INDIRECT($E$1&amp;$B$3&amp;"[Statut]")="Confirmé / publié")),""))</f>
        <v>5</v>
      </c>
      <c r="N27" s="4">
        <f ca="1">IF(TableauRqtRepGnal[[#This Row],[Territoire]]="Allier",SUMPRODUCT((ISNUMBER(SEARCH("DC",LEFT(INDIRECT($E$1&amp;$B$3&amp;"[#En-têtes]"),2))))*(INDIRECT($E$1&amp;$B$3)&lt;&gt;"")*(INDIRECT($E$1&amp;$B$3&amp;"[DPT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Row],[Territoire]]="France",SUMPRODUCT((ISNUMBER(SEARCH("DC",LEFT(INDIRECT($E$1&amp;$B$3&amp;"[#En-têtes]"),2))))*(INDIRECT($E$1&amp;$B$3)&lt;&gt;"")*(INDIRECT($E$1&amp;$B$3&amp;"[Mode de gestion]")=TableauRqtRepGnal[[#This Row],[Mode de gestion]])*(INDIRECT($E$1&amp;$B$3&amp;"[Statut]")="Confirmé / publié")),""))</f>
        <v>1</v>
      </c>
      <c r="O27" s="4">
        <f ca="1">IF(TableauRqtRepGnal[[#This Row],[Territoire]]="Allier",SUMPRODUCT((ISNUMBER(SEARCH("VP",LEFT(INDIRECT($E$1&amp;$B$3&amp;"[#En-têtes]"),2))))*(INDIRECT($E$1&amp;$B$3)&lt;&gt;"")*(INDIRECT($E$1&amp;$B$3&amp;"[DPT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Row],[Territoire]]="France",SUMPRODUCT((ISNUMBER(SEARCH("VP",LEFT(INDIRECT($E$1&amp;$B$3&amp;"[#En-têtes]"),2))))*(INDIRECT($E$1&amp;$B$3)&lt;&gt;"")*(INDIRECT($E$1&amp;$B$3&amp;"[Mode de gestion]")=TableauRqtRepGnal[[#This Row],[Mode de gestion]])*(INDIRECT($E$1&amp;$B$3&amp;"[Statut]")="Confirmé / publié")),""))</f>
        <v>17</v>
      </c>
    </row>
    <row r="28" spans="1:15" x14ac:dyDescent="0.2">
      <c r="A28" s="10">
        <f t="shared" ca="1" si="4"/>
        <v>44320</v>
      </c>
      <c r="B28" s="2">
        <f t="shared" si="5"/>
        <v>2009</v>
      </c>
      <c r="C28" s="2" t="str">
        <f t="shared" si="6"/>
        <v>ACO</v>
      </c>
      <c r="D28" s="2" t="s">
        <v>9</v>
      </c>
      <c r="E28" s="2" t="s">
        <v>42</v>
      </c>
      <c r="F28" s="2" t="s">
        <v>24</v>
      </c>
      <c r="G28" s="4">
        <f ca="1">COUNTIFS(INDIRECT($E$1&amp;$B$3&amp;"[DPT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H28" s="4">
        <f ca="1">SUMIFS(INDIRECT($E$1&amp;$B$3&amp;"[Communes adhérentes du service]"),INDIRECT($E$1&amp;$B$3&amp;"[DPT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I28" s="4">
        <f ca="1">SUMIFS(INDIRECT($E$1&amp;$B$3&amp;"[Pop service sans double compte]"),INDIRECT($E$1&amp;$B$3&amp;"[DPT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J28" s="4">
        <f ca="1">COUNTIFS(INDIRECT($E$1&amp;$B$3&amp;"[Statut]"),"Confirmé*",INDIRECT($E$1&amp;$B$3&amp;"[DPT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K28" s="4">
        <f ca="1">SUMIFS(INDIRECT($E$1&amp;$B$3&amp;"[Pop service sans double compte]"),INDIRECT($E$1&amp;$B$3&amp;"[Statut]"),"Confirmé*",INDIRECT($E$1&amp;$B$3&amp;"[DPT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L28" s="4">
        <f ca="1">IF(TableauRqtRepGnal[[#This Row],[Territoire]]="Allier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Mode de gestion]")=TableauRqtRepGnal[[#This Row],[Mode de gestion]])*(INDIRECT($E$1&amp;$B$3&amp;"[Statut]")="Confirmé / publié")),""))</f>
        <v>0</v>
      </c>
      <c r="M28" s="4">
        <f ca="1">IF(TableauRqtRepGnal[[#This Row],[Territoire]]="Allier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Mode de gestion]")=TableauRqtRepGnal[[#This Row],[Mode de gestion]])*(INDIRECT($E$1&amp;$B$3&amp;"[Statut]")="Confirmé / publié")),""))</f>
        <v>0</v>
      </c>
      <c r="N28" s="4">
        <f ca="1">IF(TableauRqtRepGnal[[#This Row],[Territoire]]="Allier",SUMPRODUCT((ISNUMBER(SEARCH("DC",LEFT(INDIRECT($E$1&amp;$B$3&amp;"[#En-têtes]"),2))))*(INDIRECT($E$1&amp;$B$3)&lt;&gt;"")*(INDIRECT($E$1&amp;$B$3&amp;"[DPT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Row],[Territoire]]="France",SUMPRODUCT((ISNUMBER(SEARCH("DC",LEFT(INDIRECT($E$1&amp;$B$3&amp;"[#En-têtes]"),2))))*(INDIRECT($E$1&amp;$B$3)&lt;&gt;"")*(INDIRECT($E$1&amp;$B$3&amp;"[Mode de gestion]")=TableauRqtRepGnal[[#This Row],[Mode de gestion]])*(INDIRECT($E$1&amp;$B$3&amp;"[Statut]")="Confirmé / publié")),""))</f>
        <v>0</v>
      </c>
      <c r="O28" s="4">
        <f ca="1">IF(TableauRqtRepGnal[[#This Row],[Territoire]]="Allier",SUMPRODUCT((ISNUMBER(SEARCH("VP",LEFT(INDIRECT($E$1&amp;$B$3&amp;"[#En-têtes]"),2))))*(INDIRECT($E$1&amp;$B$3)&lt;&gt;"")*(INDIRECT($E$1&amp;$B$3&amp;"[DPT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Row],[Territoire]]="France",SUMPRODUCT((ISNUMBER(SEARCH("VP",LEFT(INDIRECT($E$1&amp;$B$3&amp;"[#En-têtes]"),2))))*(INDIRECT($E$1&amp;$B$3)&lt;&gt;"")*(INDIRECT($E$1&amp;$B$3&amp;"[Mode de gestion]")=TableauRqtRepGnal[[#This Row],[Mode de gestion]])*(INDIRECT($E$1&amp;$B$3&amp;"[Statut]")="Confirmé / publié")),""))</f>
        <v>0</v>
      </c>
    </row>
    <row r="29" spans="1:15" x14ac:dyDescent="0.2">
      <c r="A29" s="10">
        <f t="shared" ca="1" si="4"/>
        <v>44320</v>
      </c>
      <c r="B29" s="2">
        <f t="shared" si="5"/>
        <v>2009</v>
      </c>
      <c r="C29" s="2" t="str">
        <f t="shared" si="6"/>
        <v>ACO</v>
      </c>
      <c r="D29" s="2" t="s">
        <v>9</v>
      </c>
      <c r="E29" s="2" t="s">
        <v>42</v>
      </c>
      <c r="F29" s="2" t="s">
        <v>40</v>
      </c>
      <c r="G29" s="4">
        <f ca="1">COUNTIFS(INDIRECT($E$1&amp;$B$3&amp;"[DPT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H29" s="4">
        <f ca="1">SUMIFS(INDIRECT($E$1&amp;$B$3&amp;"[Communes adhérentes du service]"),INDIRECT($E$1&amp;$B$3&amp;"[DPT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I29" s="4">
        <f ca="1">SUMIFS(INDIRECT($E$1&amp;$B$3&amp;"[Pop service sans double compte]"),INDIRECT($E$1&amp;$B$3&amp;"[DPT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J29" s="4">
        <f ca="1">COUNTIFS(INDIRECT($E$1&amp;$B$3&amp;"[Statut]"),"Confirmé*",INDIRECT($E$1&amp;$B$3&amp;"[DPT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K29" s="4">
        <f ca="1">SUMIFS(INDIRECT($E$1&amp;$B$3&amp;"[Pop service sans double compte]"),INDIRECT($E$1&amp;$B$3&amp;"[Statut]"),"Confirmé*",INDIRECT($E$1&amp;$B$3&amp;"[DPT du siège de la coll.]"),IF(TableauRqtRepGnal[[#This Row],[Territoire]]="Allier","003",IF(TableauRqtRepGnal[[#This Row],[Territoire]]="France","*","")),INDIRECT($E$1&amp;$B$3&amp;"[Mode de gestion]"),TableauRqtRepGnal[[#This Row],[Mode de gestion]])</f>
        <v>0</v>
      </c>
      <c r="L29" s="4">
        <f ca="1">IF(TableauRqtRepGnal[[#This Row],[Territoire]]="Allier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D1",LEFT(INDIRECT($E$1&amp;$B$3&amp;"[#En-têtes]"),2))))+(ISNUMBER(SEARCH("D2",LEFT(INDIRECT($E$1&amp;$B$3&amp;"[#En-têtes]"),2))))+(ISNUMBER(SEARCH("D3",LEFT(INDIRECT($E$1&amp;$B$3&amp;"[#En-têtes]"),2)))))*(INDIRECT($E$1&amp;$B$3)&lt;&gt;"")*(INDIRECT($E$1&amp;$B$3&amp;"[Mode de gestion]")=TableauRqtRepGnal[[#This Row],[Mode de gestion]])*(INDIRECT($E$1&amp;$B$3&amp;"[Statut]")="Confirmé / publié")),""))</f>
        <v>0</v>
      </c>
      <c r="M29" s="4">
        <f ca="1">IF(TableauRqtRepGnal[[#This Row],[Territoire]]="Allier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(ISNUMBER(SEARCH("P1",LEFT(INDIRECT($E$1&amp;$B$3&amp;"[#En-têtes]"),2))))+(ISNUMBER(SEARCH("P2",LEFT(INDIRECT($E$1&amp;$B$3&amp;"[#En-têtes]"),2))))+(ISNUMBER(SEARCH("P3",LEFT(INDIRECT($E$1&amp;$B$3&amp;"[#En-têtes]"),2)))))*(INDIRECT($E$1&amp;$B$3)&lt;&gt;"")*(INDIRECT($E$1&amp;$B$3&amp;"[Mode de gestion]")=TableauRqtRepGnal[[#This Row],[Mode de gestion]])*(INDIRECT($E$1&amp;$B$3&amp;"[Statut]")="Confirmé / publié")),""))</f>
        <v>0</v>
      </c>
      <c r="N29" s="4">
        <f ca="1">IF(TableauRqtRepGnal[[#This Row],[Territoire]]="Allier",SUMPRODUCT((ISNUMBER(SEARCH("DC",LEFT(INDIRECT($E$1&amp;$B$3&amp;"[#En-têtes]"),2))))*(INDIRECT($E$1&amp;$B$3)&lt;&gt;"")*(INDIRECT($E$1&amp;$B$3&amp;"[DPT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Row],[Territoire]]="France",SUMPRODUCT((ISNUMBER(SEARCH("DC",LEFT(INDIRECT($E$1&amp;$B$3&amp;"[#En-têtes]"),2))))*(INDIRECT($E$1&amp;$B$3)&lt;&gt;"")*(INDIRECT($E$1&amp;$B$3&amp;"[Mode de gestion]")=TableauRqtRepGnal[[#This Row],[Mode de gestion]])*(INDIRECT($E$1&amp;$B$3&amp;"[Statut]")="Confirmé / publié")),""))</f>
        <v>0</v>
      </c>
      <c r="O29" s="4">
        <f ca="1">IF(TableauRqtRepGnal[[#This Row],[Territoire]]="Allier",SUMPRODUCT((ISNUMBER(SEARCH("VP",LEFT(INDIRECT($E$1&amp;$B$3&amp;"[#En-têtes]"),2))))*(INDIRECT($E$1&amp;$B$3)&lt;&gt;"")*(INDIRECT($E$1&amp;$B$3&amp;"[DPT du siège de la coll.]")="003")*(INDIRECT($E$1&amp;$B$3&amp;"[Mode de gestion]")=TableauRqtRepGnal[[#This Row],[Mode de gestion]])*(INDIRECT($E$1&amp;$B$3&amp;"[Statut]")="Confirmé / publié")),IF(TableauRqtRepGnal[[#This Row],[Territoire]]="France",SUMPRODUCT((ISNUMBER(SEARCH("VP",LEFT(INDIRECT($E$1&amp;$B$3&amp;"[#En-têtes]"),2))))*(INDIRECT($E$1&amp;$B$3)&lt;&gt;"")*(INDIRECT($E$1&amp;$B$3&amp;"[Mode de gestion]")=TableauRqtRepGnal[[#This Row],[Mode de gestion]])*(INDIRECT($E$1&amp;$B$3&amp;"[Statut]")="Confirmé / publié")),""))</f>
        <v>0</v>
      </c>
    </row>
  </sheetData>
  <conditionalFormatting sqref="B6:F17 B18:D18">
    <cfRule type="containsBlanks" dxfId="1" priority="2">
      <formula>LEN(TRIM(B6))=0</formula>
    </cfRule>
  </conditionalFormatting>
  <conditionalFormatting sqref="E18:F29">
    <cfRule type="containsBlanks" dxfId="0" priority="1">
      <formula>LEN(TRIM(E18))=0</formula>
    </cfRule>
  </conditionalFormatting>
  <dataValidations count="5">
    <dataValidation type="list" allowBlank="1" showInputMessage="1" showErrorMessage="1" sqref="B2 C6:C29">
      <formula1>lstDomaine</formula1>
    </dataValidation>
    <dataValidation type="list" allowBlank="1" showInputMessage="1" showErrorMessage="1" sqref="D6:D29">
      <formula1>lstTerritoire</formula1>
    </dataValidation>
    <dataValidation type="list" allowBlank="1" showInputMessage="1" showErrorMessage="1" sqref="B3">
      <formula1>lstDonnees</formula1>
    </dataValidation>
    <dataValidation type="list" allowBlank="1" showInputMessage="1" showErrorMessage="1" sqref="E6:E29">
      <formula1>lstTypeCollectivite</formula1>
    </dataValidation>
    <dataValidation type="list" allowBlank="1" showInputMessage="1" showErrorMessage="1" sqref="F6:F29">
      <formula1>lstModeGestion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I12" sqref="I12"/>
    </sheetView>
  </sheetViews>
  <sheetFormatPr baseColWidth="10" defaultRowHeight="15" x14ac:dyDescent="0.25"/>
  <cols>
    <col min="2" max="2" width="6.7109375" customWidth="1"/>
    <col min="4" max="4" width="6.7109375" customWidth="1"/>
    <col min="5" max="5" width="16.42578125" bestFit="1" customWidth="1"/>
    <col min="6" max="6" width="6.140625" customWidth="1"/>
    <col min="7" max="7" width="17.85546875" bestFit="1" customWidth="1"/>
    <col min="8" max="8" width="7.28515625" customWidth="1"/>
    <col min="9" max="9" width="15.7109375" bestFit="1" customWidth="1"/>
  </cols>
  <sheetData>
    <row r="1" spans="1:9" s="11" customFormat="1" x14ac:dyDescent="0.25">
      <c r="A1" s="11" t="s">
        <v>7</v>
      </c>
      <c r="C1" s="11" t="s">
        <v>8</v>
      </c>
      <c r="E1" s="11" t="s">
        <v>12</v>
      </c>
      <c r="G1" s="11" t="s">
        <v>43</v>
      </c>
      <c r="I1" s="11" t="s">
        <v>44</v>
      </c>
    </row>
    <row r="2" spans="1:9" x14ac:dyDescent="0.25">
      <c r="A2" t="s">
        <v>3</v>
      </c>
      <c r="C2" t="s">
        <v>22</v>
      </c>
      <c r="E2" t="s">
        <v>13</v>
      </c>
      <c r="G2" t="s">
        <v>26</v>
      </c>
      <c r="I2" t="s">
        <v>23</v>
      </c>
    </row>
    <row r="3" spans="1:9" x14ac:dyDescent="0.25">
      <c r="A3" t="s">
        <v>4</v>
      </c>
      <c r="C3" t="s">
        <v>9</v>
      </c>
      <c r="E3" t="s">
        <v>14</v>
      </c>
      <c r="G3" t="s">
        <v>34</v>
      </c>
      <c r="I3" t="s">
        <v>24</v>
      </c>
    </row>
    <row r="4" spans="1:9" x14ac:dyDescent="0.25">
      <c r="A4" t="s">
        <v>5</v>
      </c>
      <c r="G4" t="s">
        <v>41</v>
      </c>
      <c r="I4" t="s">
        <v>40</v>
      </c>
    </row>
    <row r="5" spans="1:9" x14ac:dyDescent="0.25">
      <c r="G5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D6" sqref="D6"/>
    </sheetView>
  </sheetViews>
  <sheetFormatPr baseColWidth="10" defaultRowHeight="15" x14ac:dyDescent="0.25"/>
  <cols>
    <col min="1" max="1" width="40.85546875" bestFit="1" customWidth="1"/>
    <col min="2" max="2" width="18.5703125" bestFit="1" customWidth="1"/>
  </cols>
  <sheetData>
    <row r="1" spans="1:2" s="11" customFormat="1" x14ac:dyDescent="0.25">
      <c r="A1" s="11" t="s">
        <v>25</v>
      </c>
      <c r="B1" s="11" t="s">
        <v>46</v>
      </c>
    </row>
    <row r="2" spans="1:2" x14ac:dyDescent="0.25">
      <c r="A2" t="s">
        <v>26</v>
      </c>
      <c r="B2" t="s">
        <v>26</v>
      </c>
    </row>
    <row r="3" spans="1:2" x14ac:dyDescent="0.25">
      <c r="A3" t="s">
        <v>32</v>
      </c>
      <c r="B3" t="s">
        <v>41</v>
      </c>
    </row>
    <row r="4" spans="1:2" x14ac:dyDescent="0.25">
      <c r="A4" t="s">
        <v>27</v>
      </c>
      <c r="B4" t="s">
        <v>41</v>
      </c>
    </row>
    <row r="5" spans="1:2" x14ac:dyDescent="0.25">
      <c r="A5" t="s">
        <v>33</v>
      </c>
      <c r="B5" t="s">
        <v>41</v>
      </c>
    </row>
    <row r="6" spans="1:2" x14ac:dyDescent="0.25">
      <c r="A6" t="s">
        <v>36</v>
      </c>
      <c r="B6" t="s">
        <v>42</v>
      </c>
    </row>
    <row r="7" spans="1:2" x14ac:dyDescent="0.25">
      <c r="A7" t="s">
        <v>35</v>
      </c>
      <c r="B7" t="s">
        <v>42</v>
      </c>
    </row>
    <row r="8" spans="1:2" x14ac:dyDescent="0.25">
      <c r="A8" t="s">
        <v>31</v>
      </c>
      <c r="B8" t="s">
        <v>34</v>
      </c>
    </row>
    <row r="9" spans="1:2" x14ac:dyDescent="0.25">
      <c r="A9" t="s">
        <v>37</v>
      </c>
      <c r="B9" t="s">
        <v>34</v>
      </c>
    </row>
    <row r="10" spans="1:2" x14ac:dyDescent="0.25">
      <c r="A10" t="s">
        <v>28</v>
      </c>
      <c r="B10" t="s">
        <v>34</v>
      </c>
    </row>
    <row r="11" spans="1:2" x14ac:dyDescent="0.25">
      <c r="A11" t="s">
        <v>38</v>
      </c>
      <c r="B11" t="s">
        <v>42</v>
      </c>
    </row>
    <row r="12" spans="1:2" x14ac:dyDescent="0.25">
      <c r="A12" t="s">
        <v>39</v>
      </c>
      <c r="B1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rqt_rep-gnal</vt:lpstr>
      <vt:lpstr>Listes</vt:lpstr>
      <vt:lpstr>Critères</vt:lpstr>
      <vt:lpstr>lstDomaine</vt:lpstr>
      <vt:lpstr>lstDonnees</vt:lpstr>
      <vt:lpstr>lstModeGestion</vt:lpstr>
      <vt:lpstr>lstTerritoire</vt:lpstr>
      <vt:lpstr>lstTypeCollectivite</vt:lpstr>
    </vt:vector>
  </TitlesOfParts>
  <Company>CD03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liponne.f</dc:creator>
  <cp:lastModifiedBy>liponne.f</cp:lastModifiedBy>
  <dcterms:created xsi:type="dcterms:W3CDTF">2021-03-25T15:19:18Z</dcterms:created>
  <dcterms:modified xsi:type="dcterms:W3CDTF">2021-05-04T14:04:08Z</dcterms:modified>
</cp:coreProperties>
</file>