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ernardcontrolsservices-my.sharepoint.com/personal/lgoulamhoussen_bernardcontrols_com/Documents/Desktop/"/>
    </mc:Choice>
  </mc:AlternateContent>
  <xr:revisionPtr revIDLastSave="8" documentId="8_{D7E0B547-3353-435B-991D-3F1EDA9C7E6B}" xr6:coauthVersionLast="47" xr6:coauthVersionMax="47" xr10:uidLastSave="{99464BC0-7581-4F5D-B4A7-D854402C98D0}"/>
  <bookViews>
    <workbookView xWindow="-120" yWindow="-120" windowWidth="25440" windowHeight="15390" xr2:uid="{FFD58441-C7AC-4AF8-8DE8-21F7D399C480}"/>
  </bookViews>
  <sheets>
    <sheet name="SANS DPT SPECIAU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N13" i="1" l="1"/>
  <c r="AM13" i="1"/>
  <c r="AK104" i="1"/>
  <c r="AJ104" i="1"/>
  <c r="AI104" i="1"/>
  <c r="AH104" i="1"/>
  <c r="AG104" i="1"/>
  <c r="AF104" i="1"/>
  <c r="AE104" i="1"/>
  <c r="AD104" i="1"/>
  <c r="AC104" i="1"/>
  <c r="AB104" i="1"/>
  <c r="AK103" i="1"/>
  <c r="AJ103" i="1"/>
  <c r="AI103" i="1"/>
  <c r="AH103" i="1"/>
  <c r="AG103" i="1"/>
  <c r="AF103" i="1"/>
  <c r="AE103" i="1"/>
  <c r="AD103" i="1"/>
  <c r="AC103" i="1"/>
  <c r="AB103" i="1"/>
  <c r="AK102" i="1"/>
  <c r="AJ102" i="1"/>
  <c r="AI102" i="1"/>
  <c r="AH102" i="1"/>
  <c r="AG102" i="1"/>
  <c r="AF102" i="1"/>
  <c r="AE102" i="1"/>
  <c r="AD102" i="1"/>
  <c r="AC102" i="1"/>
  <c r="AB102" i="1"/>
  <c r="AK101" i="1"/>
  <c r="AJ101" i="1"/>
  <c r="AI101" i="1"/>
  <c r="AH101" i="1"/>
  <c r="AG101" i="1"/>
  <c r="AF101" i="1"/>
  <c r="AE101" i="1"/>
  <c r="AD101" i="1"/>
  <c r="AC101" i="1"/>
  <c r="AB101" i="1"/>
  <c r="AK100" i="1"/>
  <c r="AJ100" i="1"/>
  <c r="AI100" i="1"/>
  <c r="AH100" i="1"/>
  <c r="AG100" i="1"/>
  <c r="AF100" i="1"/>
  <c r="AE100" i="1"/>
  <c r="AD100" i="1"/>
  <c r="AC100" i="1"/>
  <c r="AB100" i="1"/>
  <c r="AK99" i="1"/>
  <c r="AJ99" i="1"/>
  <c r="AI99" i="1"/>
  <c r="AH99" i="1"/>
  <c r="AG99" i="1"/>
  <c r="AF99" i="1"/>
  <c r="AE99" i="1"/>
  <c r="AD99" i="1"/>
  <c r="AC99" i="1"/>
  <c r="AB99" i="1"/>
  <c r="AK98" i="1"/>
  <c r="AJ98" i="1"/>
  <c r="AI98" i="1"/>
  <c r="AH98" i="1"/>
  <c r="AG98" i="1"/>
  <c r="AF98" i="1"/>
  <c r="AE98" i="1"/>
  <c r="AD98" i="1"/>
  <c r="AC98" i="1"/>
  <c r="AB98" i="1"/>
  <c r="AK97" i="1"/>
  <c r="AJ97" i="1"/>
  <c r="AI97" i="1"/>
  <c r="AH97" i="1"/>
  <c r="AG97" i="1"/>
  <c r="AF97" i="1"/>
  <c r="AE97" i="1"/>
  <c r="AD97" i="1"/>
  <c r="AC97" i="1"/>
  <c r="AB97" i="1"/>
  <c r="AK96" i="1"/>
  <c r="AJ96" i="1"/>
  <c r="AI96" i="1"/>
  <c r="AH96" i="1"/>
  <c r="AG96" i="1"/>
  <c r="AF96" i="1"/>
  <c r="AE96" i="1"/>
  <c r="AD96" i="1"/>
  <c r="AC96" i="1"/>
  <c r="AB96" i="1"/>
  <c r="AK95" i="1"/>
  <c r="AJ95" i="1"/>
  <c r="AI95" i="1"/>
  <c r="AH95" i="1"/>
  <c r="AG95" i="1"/>
  <c r="AF95" i="1"/>
  <c r="AE95" i="1"/>
  <c r="AD95" i="1"/>
  <c r="AC95" i="1"/>
  <c r="AB95" i="1"/>
  <c r="AK94" i="1"/>
  <c r="AJ94" i="1"/>
  <c r="AI94" i="1"/>
  <c r="AH94" i="1"/>
  <c r="AG94" i="1"/>
  <c r="AF94" i="1"/>
  <c r="AE94" i="1"/>
  <c r="AD94" i="1"/>
  <c r="AC94" i="1"/>
  <c r="AB94" i="1"/>
  <c r="AK93" i="1"/>
  <c r="AJ93" i="1"/>
  <c r="AI93" i="1"/>
  <c r="AH93" i="1"/>
  <c r="AG93" i="1"/>
  <c r="AF93" i="1"/>
  <c r="AE93" i="1"/>
  <c r="AD93" i="1"/>
  <c r="AC93" i="1"/>
  <c r="AB93" i="1"/>
  <c r="AK92" i="1"/>
  <c r="AJ92" i="1"/>
  <c r="AI92" i="1"/>
  <c r="AH92" i="1"/>
  <c r="AG92" i="1"/>
  <c r="AF92" i="1"/>
  <c r="AE92" i="1"/>
  <c r="AD92" i="1"/>
  <c r="AC92" i="1"/>
  <c r="AB92" i="1"/>
  <c r="AK91" i="1"/>
  <c r="AJ91" i="1"/>
  <c r="AI91" i="1"/>
  <c r="AH91" i="1"/>
  <c r="AG91" i="1"/>
  <c r="AF91" i="1"/>
  <c r="AE91" i="1"/>
  <c r="AD91" i="1"/>
  <c r="AC91" i="1"/>
  <c r="AB91" i="1"/>
  <c r="AK90" i="1"/>
  <c r="AJ90" i="1"/>
  <c r="AI90" i="1"/>
  <c r="AH90" i="1"/>
  <c r="AG90" i="1"/>
  <c r="AF90" i="1"/>
  <c r="AE90" i="1"/>
  <c r="AD90" i="1"/>
  <c r="AC90" i="1"/>
  <c r="AB90" i="1"/>
  <c r="AK89" i="1"/>
  <c r="AJ89" i="1"/>
  <c r="AI89" i="1"/>
  <c r="AH89" i="1"/>
  <c r="AG89" i="1"/>
  <c r="AF89" i="1"/>
  <c r="AE89" i="1"/>
  <c r="AD89" i="1"/>
  <c r="AC89" i="1"/>
  <c r="AB89" i="1"/>
  <c r="AK88" i="1"/>
  <c r="AJ88" i="1"/>
  <c r="AI88" i="1"/>
  <c r="AH88" i="1"/>
  <c r="AG88" i="1"/>
  <c r="AF88" i="1"/>
  <c r="AE88" i="1"/>
  <c r="AD88" i="1"/>
  <c r="AC88" i="1"/>
  <c r="AB88" i="1"/>
  <c r="AK87" i="1"/>
  <c r="AJ87" i="1"/>
  <c r="AI87" i="1"/>
  <c r="AH87" i="1"/>
  <c r="AG87" i="1"/>
  <c r="AF87" i="1"/>
  <c r="AE87" i="1"/>
  <c r="AD87" i="1"/>
  <c r="AC87" i="1"/>
  <c r="AB87" i="1"/>
  <c r="AK86" i="1"/>
  <c r="AJ86" i="1"/>
  <c r="AI86" i="1"/>
  <c r="AH86" i="1"/>
  <c r="AG86" i="1"/>
  <c r="AF86" i="1"/>
  <c r="AE86" i="1"/>
  <c r="AD86" i="1"/>
  <c r="AC86" i="1"/>
  <c r="AB86" i="1"/>
  <c r="AK85" i="1"/>
  <c r="AJ85" i="1"/>
  <c r="AI85" i="1"/>
  <c r="AH85" i="1"/>
  <c r="AG85" i="1"/>
  <c r="AF85" i="1"/>
  <c r="AE85" i="1"/>
  <c r="AD85" i="1"/>
  <c r="AC85" i="1"/>
  <c r="AB85" i="1"/>
  <c r="AK84" i="1"/>
  <c r="AJ84" i="1"/>
  <c r="AI84" i="1"/>
  <c r="AH84" i="1"/>
  <c r="AG84" i="1"/>
  <c r="AF84" i="1"/>
  <c r="AE84" i="1"/>
  <c r="AD84" i="1"/>
  <c r="AC84" i="1"/>
  <c r="AB84" i="1"/>
  <c r="AK83" i="1"/>
  <c r="AJ83" i="1"/>
  <c r="AI83" i="1"/>
  <c r="AH83" i="1"/>
  <c r="AG83" i="1"/>
  <c r="AF83" i="1"/>
  <c r="AE83" i="1"/>
  <c r="AD83" i="1"/>
  <c r="AC83" i="1"/>
  <c r="AB83" i="1"/>
  <c r="AK82" i="1"/>
  <c r="AJ82" i="1"/>
  <c r="AI82" i="1"/>
  <c r="AH82" i="1"/>
  <c r="AG82" i="1"/>
  <c r="AF82" i="1"/>
  <c r="AE82" i="1"/>
  <c r="AD82" i="1"/>
  <c r="AC82" i="1"/>
  <c r="AB82" i="1"/>
  <c r="AK81" i="1"/>
  <c r="AJ81" i="1"/>
  <c r="AI81" i="1"/>
  <c r="AH81" i="1"/>
  <c r="AG81" i="1"/>
  <c r="AF81" i="1"/>
  <c r="AE81" i="1"/>
  <c r="AD81" i="1"/>
  <c r="AC81" i="1"/>
  <c r="AB81" i="1"/>
  <c r="AK80" i="1"/>
  <c r="AJ80" i="1"/>
  <c r="AI80" i="1"/>
  <c r="AH80" i="1"/>
  <c r="AG80" i="1"/>
  <c r="AF80" i="1"/>
  <c r="AE80" i="1"/>
  <c r="AD80" i="1"/>
  <c r="AC80" i="1"/>
  <c r="AB80" i="1"/>
  <c r="AK79" i="1"/>
  <c r="AJ79" i="1"/>
  <c r="AI79" i="1"/>
  <c r="AH79" i="1"/>
  <c r="AG79" i="1"/>
  <c r="AF79" i="1"/>
  <c r="AE79" i="1"/>
  <c r="AD79" i="1"/>
  <c r="AC79" i="1"/>
  <c r="AB79" i="1"/>
  <c r="AK78" i="1"/>
  <c r="AJ78" i="1"/>
  <c r="AI78" i="1"/>
  <c r="AH78" i="1"/>
  <c r="AG78" i="1"/>
  <c r="AF78" i="1"/>
  <c r="AE78" i="1"/>
  <c r="AD78" i="1"/>
  <c r="AC78" i="1"/>
  <c r="AB78" i="1"/>
  <c r="AK77" i="1"/>
  <c r="AJ77" i="1"/>
  <c r="AI77" i="1"/>
  <c r="AH77" i="1"/>
  <c r="AG77" i="1"/>
  <c r="AF77" i="1"/>
  <c r="AE77" i="1"/>
  <c r="AD77" i="1"/>
  <c r="AC77" i="1"/>
  <c r="AB77" i="1"/>
  <c r="AK76" i="1"/>
  <c r="AJ76" i="1"/>
  <c r="AI76" i="1"/>
  <c r="AH76" i="1"/>
  <c r="AG76" i="1"/>
  <c r="AF76" i="1"/>
  <c r="AE76" i="1"/>
  <c r="AD76" i="1"/>
  <c r="AC76" i="1"/>
  <c r="AB76" i="1"/>
  <c r="AK75" i="1"/>
  <c r="AJ75" i="1"/>
  <c r="AI75" i="1"/>
  <c r="AH75" i="1"/>
  <c r="AG75" i="1"/>
  <c r="AF75" i="1"/>
  <c r="AE75" i="1"/>
  <c r="AD75" i="1"/>
  <c r="AC75" i="1"/>
  <c r="AB75" i="1"/>
  <c r="AK74" i="1"/>
  <c r="AJ74" i="1"/>
  <c r="AI74" i="1"/>
  <c r="AH74" i="1"/>
  <c r="AG74" i="1"/>
  <c r="AF74" i="1"/>
  <c r="AE74" i="1"/>
  <c r="AD74" i="1"/>
  <c r="AC74" i="1"/>
  <c r="AB74" i="1"/>
  <c r="AK73" i="1"/>
  <c r="AJ73" i="1"/>
  <c r="AI73" i="1"/>
  <c r="AH73" i="1"/>
  <c r="AG73" i="1"/>
  <c r="AF73" i="1"/>
  <c r="AE73" i="1"/>
  <c r="AD73" i="1"/>
  <c r="AC73" i="1"/>
  <c r="AB73" i="1"/>
  <c r="AK72" i="1"/>
  <c r="AJ72" i="1"/>
  <c r="AI72" i="1"/>
  <c r="AH72" i="1"/>
  <c r="AG72" i="1"/>
  <c r="AF72" i="1"/>
  <c r="AE72" i="1"/>
  <c r="AD72" i="1"/>
  <c r="AC72" i="1"/>
  <c r="AB72" i="1"/>
  <c r="AK71" i="1"/>
  <c r="AJ71" i="1"/>
  <c r="AI71" i="1"/>
  <c r="AH71" i="1"/>
  <c r="AG71" i="1"/>
  <c r="AF71" i="1"/>
  <c r="AE71" i="1"/>
  <c r="AD71" i="1"/>
  <c r="AC71" i="1"/>
  <c r="AB71" i="1"/>
  <c r="AK70" i="1"/>
  <c r="AJ70" i="1"/>
  <c r="AI70" i="1"/>
  <c r="AH70" i="1"/>
  <c r="AG70" i="1"/>
  <c r="AF70" i="1"/>
  <c r="AE70" i="1"/>
  <c r="AD70" i="1"/>
  <c r="AC70" i="1"/>
  <c r="AB70" i="1"/>
  <c r="AK69" i="1"/>
  <c r="AJ69" i="1"/>
  <c r="AI69" i="1"/>
  <c r="AH69" i="1"/>
  <c r="AG69" i="1"/>
  <c r="AF69" i="1"/>
  <c r="AE69" i="1"/>
  <c r="AD69" i="1"/>
  <c r="AC69" i="1"/>
  <c r="AB69" i="1"/>
  <c r="AK68" i="1"/>
  <c r="AJ68" i="1"/>
  <c r="AI68" i="1"/>
  <c r="AH68" i="1"/>
  <c r="AG68" i="1"/>
  <c r="AF68" i="1"/>
  <c r="AE68" i="1"/>
  <c r="AD68" i="1"/>
  <c r="AC68" i="1"/>
  <c r="AB68" i="1"/>
  <c r="AK67" i="1"/>
  <c r="AJ67" i="1"/>
  <c r="AI67" i="1"/>
  <c r="AH67" i="1"/>
  <c r="AG67" i="1"/>
  <c r="AF67" i="1"/>
  <c r="AE67" i="1"/>
  <c r="AD67" i="1"/>
  <c r="AC67" i="1"/>
  <c r="AB67" i="1"/>
  <c r="AK66" i="1"/>
  <c r="AJ66" i="1"/>
  <c r="AI66" i="1"/>
  <c r="AH66" i="1"/>
  <c r="AG66" i="1"/>
  <c r="AF66" i="1"/>
  <c r="AE66" i="1"/>
  <c r="AD66" i="1"/>
  <c r="AC66" i="1"/>
  <c r="AB66" i="1"/>
  <c r="AK65" i="1"/>
  <c r="AJ65" i="1"/>
  <c r="AI65" i="1"/>
  <c r="AH65" i="1"/>
  <c r="AG65" i="1"/>
  <c r="AF65" i="1"/>
  <c r="AE65" i="1"/>
  <c r="AD65" i="1"/>
  <c r="AC65" i="1"/>
  <c r="AB65" i="1"/>
  <c r="AK64" i="1"/>
  <c r="AJ64" i="1"/>
  <c r="AI64" i="1"/>
  <c r="AH64" i="1"/>
  <c r="AG64" i="1"/>
  <c r="AF64" i="1"/>
  <c r="AE64" i="1"/>
  <c r="AD64" i="1"/>
  <c r="AC64" i="1"/>
  <c r="AB64" i="1"/>
  <c r="AK63" i="1"/>
  <c r="AJ63" i="1"/>
  <c r="AI63" i="1"/>
  <c r="AH63" i="1"/>
  <c r="AG63" i="1"/>
  <c r="AF63" i="1"/>
  <c r="AE63" i="1"/>
  <c r="AD63" i="1"/>
  <c r="AC63" i="1"/>
  <c r="AB63" i="1"/>
  <c r="AK62" i="1"/>
  <c r="AJ62" i="1"/>
  <c r="AI62" i="1"/>
  <c r="AH62" i="1"/>
  <c r="AG62" i="1"/>
  <c r="AF62" i="1"/>
  <c r="AE62" i="1"/>
  <c r="AD62" i="1"/>
  <c r="AC62" i="1"/>
  <c r="AB62" i="1"/>
  <c r="AK61" i="1"/>
  <c r="AJ61" i="1"/>
  <c r="AI61" i="1"/>
  <c r="AH61" i="1"/>
  <c r="AG61" i="1"/>
  <c r="AF61" i="1"/>
  <c r="AE61" i="1"/>
  <c r="AD61" i="1"/>
  <c r="AC61" i="1"/>
  <c r="AB61" i="1"/>
  <c r="AK60" i="1"/>
  <c r="AJ60" i="1"/>
  <c r="AI60" i="1"/>
  <c r="AH60" i="1"/>
  <c r="AG60" i="1"/>
  <c r="AF60" i="1"/>
  <c r="AE60" i="1"/>
  <c r="AD60" i="1"/>
  <c r="AC60" i="1"/>
  <c r="AB60" i="1"/>
  <c r="AK59" i="1"/>
  <c r="AJ59" i="1"/>
  <c r="AI59" i="1"/>
  <c r="AH59" i="1"/>
  <c r="AG59" i="1"/>
  <c r="AF59" i="1"/>
  <c r="AE59" i="1"/>
  <c r="AD59" i="1"/>
  <c r="AC59" i="1"/>
  <c r="AB59" i="1"/>
  <c r="AK58" i="1"/>
  <c r="AJ58" i="1"/>
  <c r="AI58" i="1"/>
  <c r="AH58" i="1"/>
  <c r="AG58" i="1"/>
  <c r="AF58" i="1"/>
  <c r="AE58" i="1"/>
  <c r="AD58" i="1"/>
  <c r="AC58" i="1"/>
  <c r="AB58" i="1"/>
  <c r="AK57" i="1"/>
  <c r="AJ57" i="1"/>
  <c r="AI57" i="1"/>
  <c r="AH57" i="1"/>
  <c r="AG57" i="1"/>
  <c r="AF57" i="1"/>
  <c r="AE57" i="1"/>
  <c r="AD57" i="1"/>
  <c r="AC57" i="1"/>
  <c r="AB57" i="1"/>
  <c r="AK56" i="1"/>
  <c r="AJ56" i="1"/>
  <c r="AI56" i="1"/>
  <c r="AH56" i="1"/>
  <c r="AG56" i="1"/>
  <c r="AF56" i="1"/>
  <c r="AE56" i="1"/>
  <c r="AD56" i="1"/>
  <c r="AC56" i="1"/>
  <c r="AB56" i="1"/>
  <c r="AK55" i="1"/>
  <c r="AJ55" i="1"/>
  <c r="AI55" i="1"/>
  <c r="AH55" i="1"/>
  <c r="AG55" i="1"/>
  <c r="AF55" i="1"/>
  <c r="AE55" i="1"/>
  <c r="AD55" i="1"/>
  <c r="AC55" i="1"/>
  <c r="AB55" i="1"/>
  <c r="AK54" i="1"/>
  <c r="AJ54" i="1"/>
  <c r="AI54" i="1"/>
  <c r="AH54" i="1"/>
  <c r="AG54" i="1"/>
  <c r="AF54" i="1"/>
  <c r="AE54" i="1"/>
  <c r="AD54" i="1"/>
  <c r="AC54" i="1"/>
  <c r="AB54" i="1"/>
  <c r="AK53" i="1"/>
  <c r="AJ53" i="1"/>
  <c r="AI53" i="1"/>
  <c r="AH53" i="1"/>
  <c r="AG53" i="1"/>
  <c r="AF53" i="1"/>
  <c r="AE53" i="1"/>
  <c r="AD53" i="1"/>
  <c r="AC53" i="1"/>
  <c r="AB53" i="1"/>
  <c r="AK52" i="1"/>
  <c r="AJ52" i="1"/>
  <c r="AI52" i="1"/>
  <c r="AH52" i="1"/>
  <c r="AG52" i="1"/>
  <c r="AF52" i="1"/>
  <c r="AE52" i="1"/>
  <c r="AD52" i="1"/>
  <c r="AC52" i="1"/>
  <c r="AB52" i="1"/>
  <c r="AK51" i="1"/>
  <c r="AJ51" i="1"/>
  <c r="AI51" i="1"/>
  <c r="AH51" i="1"/>
  <c r="AG51" i="1"/>
  <c r="AF51" i="1"/>
  <c r="AE51" i="1"/>
  <c r="AD51" i="1"/>
  <c r="AC51" i="1"/>
  <c r="AB51" i="1"/>
  <c r="AK50" i="1"/>
  <c r="AJ50" i="1"/>
  <c r="AI50" i="1"/>
  <c r="AH50" i="1"/>
  <c r="AG50" i="1"/>
  <c r="AF50" i="1"/>
  <c r="AE50" i="1"/>
  <c r="AD50" i="1"/>
  <c r="AC50" i="1"/>
  <c r="AB50" i="1"/>
  <c r="AK49" i="1"/>
  <c r="AJ49" i="1"/>
  <c r="AI49" i="1"/>
  <c r="AH49" i="1"/>
  <c r="AG49" i="1"/>
  <c r="AF49" i="1"/>
  <c r="AE49" i="1"/>
  <c r="AD49" i="1"/>
  <c r="AC49" i="1"/>
  <c r="AB49" i="1"/>
  <c r="AK48" i="1"/>
  <c r="AJ48" i="1"/>
  <c r="AI48" i="1"/>
  <c r="AH48" i="1"/>
  <c r="AG48" i="1"/>
  <c r="AF48" i="1"/>
  <c r="AE48" i="1"/>
  <c r="AD48" i="1"/>
  <c r="AC48" i="1"/>
  <c r="AB48" i="1"/>
  <c r="AK47" i="1"/>
  <c r="AJ47" i="1"/>
  <c r="AI47" i="1"/>
  <c r="AH47" i="1"/>
  <c r="AG47" i="1"/>
  <c r="AF47" i="1"/>
  <c r="AE47" i="1"/>
  <c r="AD47" i="1"/>
  <c r="AC47" i="1"/>
  <c r="AB47" i="1"/>
  <c r="AK46" i="1"/>
  <c r="AJ46" i="1"/>
  <c r="AI46" i="1"/>
  <c r="AH46" i="1"/>
  <c r="AG46" i="1"/>
  <c r="AF46" i="1"/>
  <c r="AE46" i="1"/>
  <c r="AD46" i="1"/>
  <c r="AC46" i="1"/>
  <c r="AB46" i="1"/>
  <c r="AK45" i="1"/>
  <c r="AJ45" i="1"/>
  <c r="AI45" i="1"/>
  <c r="AH45" i="1"/>
  <c r="AG45" i="1"/>
  <c r="AF45" i="1"/>
  <c r="AE45" i="1"/>
  <c r="AD45" i="1"/>
  <c r="AC45" i="1"/>
  <c r="AB45" i="1"/>
  <c r="AK44" i="1"/>
  <c r="AJ44" i="1"/>
  <c r="AI44" i="1"/>
  <c r="AH44" i="1"/>
  <c r="AG44" i="1"/>
  <c r="AF44" i="1"/>
  <c r="AE44" i="1"/>
  <c r="AD44" i="1"/>
  <c r="AC44" i="1"/>
  <c r="AB44" i="1"/>
  <c r="AK43" i="1"/>
  <c r="AJ43" i="1"/>
  <c r="AI43" i="1"/>
  <c r="AH43" i="1"/>
  <c r="AG43" i="1"/>
  <c r="AF43" i="1"/>
  <c r="AE43" i="1"/>
  <c r="AD43" i="1"/>
  <c r="AC43" i="1"/>
  <c r="AB43" i="1"/>
  <c r="AK42" i="1"/>
  <c r="AJ42" i="1"/>
  <c r="AI42" i="1"/>
  <c r="AH42" i="1"/>
  <c r="AG42" i="1"/>
  <c r="AF42" i="1"/>
  <c r="AE42" i="1"/>
  <c r="AD42" i="1"/>
  <c r="AC42" i="1"/>
  <c r="AB42" i="1"/>
  <c r="AK41" i="1"/>
  <c r="AJ41" i="1"/>
  <c r="AI41" i="1"/>
  <c r="AH41" i="1"/>
  <c r="AG41" i="1"/>
  <c r="AF41" i="1"/>
  <c r="AE41" i="1"/>
  <c r="AD41" i="1"/>
  <c r="AC41" i="1"/>
  <c r="AB41" i="1"/>
  <c r="AK40" i="1"/>
  <c r="AJ40" i="1"/>
  <c r="AI40" i="1"/>
  <c r="AH40" i="1"/>
  <c r="AG40" i="1"/>
  <c r="AF40" i="1"/>
  <c r="AE40" i="1"/>
  <c r="AD40" i="1"/>
  <c r="AC40" i="1"/>
  <c r="AB40" i="1"/>
  <c r="AK39" i="1"/>
  <c r="AJ39" i="1"/>
  <c r="AI39" i="1"/>
  <c r="AH39" i="1"/>
  <c r="AG39" i="1"/>
  <c r="AF39" i="1"/>
  <c r="AE39" i="1"/>
  <c r="AD39" i="1"/>
  <c r="AC39" i="1"/>
  <c r="AB39" i="1"/>
  <c r="AK38" i="1"/>
  <c r="AJ38" i="1"/>
  <c r="AI38" i="1"/>
  <c r="AH38" i="1"/>
  <c r="AG38" i="1"/>
  <c r="AF38" i="1"/>
  <c r="AE38" i="1"/>
  <c r="AD38" i="1"/>
  <c r="AC38" i="1"/>
  <c r="AB38" i="1"/>
  <c r="AK37" i="1"/>
  <c r="AJ37" i="1"/>
  <c r="AI37" i="1"/>
  <c r="AH37" i="1"/>
  <c r="AG37" i="1"/>
  <c r="AF37" i="1"/>
  <c r="AE37" i="1"/>
  <c r="AD37" i="1"/>
  <c r="AC37" i="1"/>
  <c r="AB37" i="1"/>
  <c r="AK36" i="1"/>
  <c r="AJ36" i="1"/>
  <c r="AI36" i="1"/>
  <c r="AH36" i="1"/>
  <c r="AG36" i="1"/>
  <c r="AF36" i="1"/>
  <c r="AE36" i="1"/>
  <c r="AD36" i="1"/>
  <c r="AC36" i="1"/>
  <c r="AB36" i="1"/>
  <c r="AK35" i="1"/>
  <c r="AJ35" i="1"/>
  <c r="AI35" i="1"/>
  <c r="AH35" i="1"/>
  <c r="AG35" i="1"/>
  <c r="AF35" i="1"/>
  <c r="AE35" i="1"/>
  <c r="AD35" i="1"/>
  <c r="AC35" i="1"/>
  <c r="AB35" i="1"/>
  <c r="AK34" i="1"/>
  <c r="AJ34" i="1"/>
  <c r="AI34" i="1"/>
  <c r="AH34" i="1"/>
  <c r="AG34" i="1"/>
  <c r="AF34" i="1"/>
  <c r="AE34" i="1"/>
  <c r="AD34" i="1"/>
  <c r="AC34" i="1"/>
  <c r="AB34" i="1"/>
  <c r="AK33" i="1"/>
  <c r="AJ33" i="1"/>
  <c r="AI33" i="1"/>
  <c r="AH33" i="1"/>
  <c r="AG33" i="1"/>
  <c r="AF33" i="1"/>
  <c r="AE33" i="1"/>
  <c r="AD33" i="1"/>
  <c r="AC33" i="1"/>
  <c r="AB33" i="1"/>
  <c r="AK32" i="1"/>
  <c r="AJ32" i="1"/>
  <c r="AI32" i="1"/>
  <c r="AH32" i="1"/>
  <c r="AG32" i="1"/>
  <c r="AF32" i="1"/>
  <c r="AE32" i="1"/>
  <c r="AD32" i="1"/>
  <c r="AC32" i="1"/>
  <c r="AB32" i="1"/>
  <c r="AK31" i="1"/>
  <c r="AJ31" i="1"/>
  <c r="AI31" i="1"/>
  <c r="AH31" i="1"/>
  <c r="AG31" i="1"/>
  <c r="AF31" i="1"/>
  <c r="AE31" i="1"/>
  <c r="AD31" i="1"/>
  <c r="AC31" i="1"/>
  <c r="AB31" i="1"/>
  <c r="AK30" i="1"/>
  <c r="AJ30" i="1"/>
  <c r="AI30" i="1"/>
  <c r="AH30" i="1"/>
  <c r="AG30" i="1"/>
  <c r="AF30" i="1"/>
  <c r="AE30" i="1"/>
  <c r="AD30" i="1"/>
  <c r="AC30" i="1"/>
  <c r="AB30" i="1"/>
  <c r="AK29" i="1"/>
  <c r="AJ29" i="1"/>
  <c r="AI29" i="1"/>
  <c r="AH29" i="1"/>
  <c r="AG29" i="1"/>
  <c r="AF29" i="1"/>
  <c r="AE29" i="1"/>
  <c r="AD29" i="1"/>
  <c r="AC29" i="1"/>
  <c r="AB29" i="1"/>
  <c r="AK28" i="1"/>
  <c r="AJ28" i="1"/>
  <c r="AI28" i="1"/>
  <c r="AH28" i="1"/>
  <c r="AG28" i="1"/>
  <c r="AF28" i="1"/>
  <c r="AE28" i="1"/>
  <c r="AD28" i="1"/>
  <c r="AC28" i="1"/>
  <c r="AB28" i="1"/>
  <c r="AK27" i="1"/>
  <c r="AJ27" i="1"/>
  <c r="AI27" i="1"/>
  <c r="AH27" i="1"/>
  <c r="AG27" i="1"/>
  <c r="AF27" i="1"/>
  <c r="AE27" i="1"/>
  <c r="AD27" i="1"/>
  <c r="AC27" i="1"/>
  <c r="AB27" i="1"/>
  <c r="AK26" i="1"/>
  <c r="AJ26" i="1"/>
  <c r="AI26" i="1"/>
  <c r="AH26" i="1"/>
  <c r="AG26" i="1"/>
  <c r="AF26" i="1"/>
  <c r="AE26" i="1"/>
  <c r="AD26" i="1"/>
  <c r="AC26" i="1"/>
  <c r="AB26" i="1"/>
  <c r="AK25" i="1"/>
  <c r="AJ25" i="1"/>
  <c r="AI25" i="1"/>
  <c r="AH25" i="1"/>
  <c r="AG25" i="1"/>
  <c r="AF25" i="1"/>
  <c r="AE25" i="1"/>
  <c r="AD25" i="1"/>
  <c r="AC25" i="1"/>
  <c r="AB25" i="1"/>
  <c r="AK24" i="1"/>
  <c r="AJ24" i="1"/>
  <c r="AI24" i="1"/>
  <c r="AH24" i="1"/>
  <c r="AG24" i="1"/>
  <c r="AF24" i="1"/>
  <c r="AE24" i="1"/>
  <c r="AD24" i="1"/>
  <c r="AC24" i="1"/>
  <c r="AB24" i="1"/>
  <c r="AK23" i="1"/>
  <c r="AJ23" i="1"/>
  <c r="AI23" i="1"/>
  <c r="AH23" i="1"/>
  <c r="AG23" i="1"/>
  <c r="AF23" i="1"/>
  <c r="AE23" i="1"/>
  <c r="AD23" i="1"/>
  <c r="AC23" i="1"/>
  <c r="AB23" i="1"/>
  <c r="AK22" i="1"/>
  <c r="AJ22" i="1"/>
  <c r="AI22" i="1"/>
  <c r="AH22" i="1"/>
  <c r="AG22" i="1"/>
  <c r="AF22" i="1"/>
  <c r="AE22" i="1"/>
  <c r="AD22" i="1"/>
  <c r="AC22" i="1"/>
  <c r="AB22" i="1"/>
  <c r="AK21" i="1"/>
  <c r="AJ21" i="1"/>
  <c r="AI21" i="1"/>
  <c r="AH21" i="1"/>
  <c r="AG21" i="1"/>
  <c r="AF21" i="1"/>
  <c r="AE21" i="1"/>
  <c r="AD21" i="1"/>
  <c r="AC21" i="1"/>
  <c r="AB21" i="1"/>
  <c r="AK20" i="1"/>
  <c r="AJ20" i="1"/>
  <c r="AI20" i="1"/>
  <c r="AH20" i="1"/>
  <c r="AG20" i="1"/>
  <c r="AF20" i="1"/>
  <c r="AE20" i="1"/>
  <c r="AD20" i="1"/>
  <c r="AC20" i="1"/>
  <c r="AB20" i="1"/>
  <c r="AK19" i="1"/>
  <c r="AJ19" i="1"/>
  <c r="AI19" i="1"/>
  <c r="AH19" i="1"/>
  <c r="AG19" i="1"/>
  <c r="AF19" i="1"/>
  <c r="AE19" i="1"/>
  <c r="AD19" i="1"/>
  <c r="AC19" i="1"/>
  <c r="AB19" i="1"/>
  <c r="AK18" i="1"/>
  <c r="AJ18" i="1"/>
  <c r="AI18" i="1"/>
  <c r="AH18" i="1"/>
  <c r="AG18" i="1"/>
  <c r="AF18" i="1"/>
  <c r="AE18" i="1"/>
  <c r="AD18" i="1"/>
  <c r="AC18" i="1"/>
  <c r="AB18" i="1"/>
  <c r="AK17" i="1"/>
  <c r="AJ17" i="1"/>
  <c r="AI17" i="1"/>
  <c r="AH17" i="1"/>
  <c r="AG17" i="1"/>
  <c r="AF17" i="1"/>
  <c r="AE17" i="1"/>
  <c r="AD17" i="1"/>
  <c r="AC17" i="1"/>
  <c r="AB17" i="1"/>
  <c r="AK16" i="1"/>
  <c r="AJ16" i="1"/>
  <c r="AI16" i="1"/>
  <c r="AH16" i="1"/>
  <c r="AG16" i="1"/>
  <c r="AF16" i="1"/>
  <c r="AE16" i="1"/>
  <c r="AD16" i="1"/>
  <c r="AC16" i="1"/>
  <c r="AB16" i="1"/>
  <c r="AK15" i="1"/>
  <c r="AJ15" i="1"/>
  <c r="AI15" i="1"/>
  <c r="AH15" i="1"/>
  <c r="AG15" i="1"/>
  <c r="AF15" i="1"/>
  <c r="AE15" i="1"/>
  <c r="AD15" i="1"/>
  <c r="AC15" i="1"/>
  <c r="AB15" i="1"/>
  <c r="AK14" i="1"/>
  <c r="AJ14" i="1"/>
  <c r="AI14" i="1"/>
  <c r="AH14" i="1"/>
  <c r="AG14" i="1"/>
  <c r="AF14" i="1"/>
  <c r="AE14" i="1"/>
  <c r="AD14" i="1"/>
  <c r="AC14" i="1"/>
  <c r="AB14" i="1"/>
  <c r="AK13" i="1"/>
  <c r="AJ13" i="1"/>
  <c r="AI13" i="1"/>
  <c r="AH13" i="1"/>
  <c r="AG13" i="1"/>
  <c r="AF13" i="1"/>
  <c r="AE13" i="1"/>
  <c r="AD13" i="1"/>
  <c r="AC13" i="1"/>
  <c r="AB13" i="1"/>
  <c r="AK12" i="1"/>
  <c r="AJ12" i="1"/>
  <c r="AI12" i="1"/>
  <c r="AH12" i="1"/>
  <c r="AG12" i="1"/>
  <c r="AF12" i="1"/>
  <c r="AE12" i="1"/>
  <c r="AD12" i="1"/>
  <c r="AC12" i="1"/>
  <c r="AB12" i="1"/>
  <c r="AK11" i="1"/>
  <c r="AJ11" i="1"/>
  <c r="AI11" i="1"/>
  <c r="AH11" i="1"/>
  <c r="AG11" i="1"/>
  <c r="AF11" i="1"/>
  <c r="AE11" i="1"/>
  <c r="AD11" i="1"/>
  <c r="AC11" i="1"/>
  <c r="AB11" i="1"/>
  <c r="AK10" i="1"/>
  <c r="AJ10" i="1"/>
  <c r="AI10" i="1"/>
  <c r="AH10" i="1"/>
  <c r="AG10" i="1"/>
  <c r="AF10" i="1"/>
  <c r="AE10" i="1"/>
  <c r="AD10" i="1"/>
  <c r="AC10" i="1"/>
  <c r="AB10" i="1"/>
  <c r="AK9" i="1"/>
  <c r="AJ9" i="1"/>
  <c r="AI9" i="1"/>
  <c r="AH9" i="1"/>
  <c r="AG9" i="1"/>
  <c r="AF9" i="1"/>
  <c r="AE9" i="1"/>
  <c r="AD9" i="1"/>
  <c r="AC9" i="1"/>
  <c r="AB9" i="1"/>
  <c r="AK8" i="1"/>
  <c r="AJ8" i="1"/>
  <c r="AI8" i="1"/>
  <c r="AH8" i="1"/>
  <c r="AG8" i="1"/>
  <c r="AF8" i="1"/>
  <c r="AE8" i="1"/>
  <c r="AD8" i="1"/>
  <c r="AC8" i="1"/>
  <c r="AB8" i="1"/>
  <c r="AK7" i="1"/>
  <c r="AJ7" i="1"/>
  <c r="AI7" i="1"/>
  <c r="AH7" i="1"/>
  <c r="AG7" i="1"/>
  <c r="AF7" i="1"/>
  <c r="AE7" i="1"/>
  <c r="AD7" i="1"/>
  <c r="AC7" i="1"/>
  <c r="AB7" i="1"/>
  <c r="AK6" i="1"/>
  <c r="AJ6" i="1"/>
  <c r="AI6" i="1"/>
  <c r="AH6" i="1"/>
  <c r="AG6" i="1"/>
  <c r="AF6" i="1"/>
  <c r="AE6" i="1"/>
  <c r="AD6" i="1"/>
  <c r="AC6" i="1"/>
  <c r="AB6" i="1"/>
  <c r="AK5" i="1"/>
  <c r="AJ5" i="1"/>
  <c r="AI5" i="1"/>
  <c r="AH5" i="1"/>
  <c r="AG5" i="1"/>
  <c r="AF5" i="1"/>
  <c r="AE5" i="1"/>
  <c r="AD5" i="1"/>
  <c r="AC5" i="1"/>
  <c r="AB5" i="1"/>
  <c r="AM10" i="1" s="1"/>
  <c r="AM16" i="1" l="1"/>
</calcChain>
</file>

<file path=xl/sharedStrings.xml><?xml version="1.0" encoding="utf-8"?>
<sst xmlns="http://schemas.openxmlformats.org/spreadsheetml/2006/main" count="396" uniqueCount="251">
  <si>
    <t>DE</t>
  </si>
  <si>
    <t>TARIF AU DEPART DE :</t>
  </si>
  <si>
    <t>1-10 KG</t>
  </si>
  <si>
    <t>11-20 KG</t>
  </si>
  <si>
    <t>21-30 KG</t>
  </si>
  <si>
    <t>31-40 KG</t>
  </si>
  <si>
    <t>41-50 KG</t>
  </si>
  <si>
    <t>51-60 KG</t>
  </si>
  <si>
    <t>61-70 KG</t>
  </si>
  <si>
    <t>71-80 KG</t>
  </si>
  <si>
    <t>81-90 KG</t>
  </si>
  <si>
    <t>91-100KG</t>
  </si>
  <si>
    <t>101-500K</t>
  </si>
  <si>
    <t>A</t>
  </si>
  <si>
    <t>Poids</t>
  </si>
  <si>
    <t>DEPARTEMENTS</t>
  </si>
  <si>
    <t>FORFAIT</t>
  </si>
  <si>
    <t>PRIX / 100 kg</t>
  </si>
  <si>
    <t>MESSAGE</t>
  </si>
  <si>
    <t>Forfait</t>
  </si>
  <si>
    <t>Prx/100K</t>
  </si>
  <si>
    <t>Département</t>
  </si>
  <si>
    <t>1 à 9</t>
  </si>
  <si>
    <t>10 à 19</t>
  </si>
  <si>
    <t>20 à 29</t>
  </si>
  <si>
    <t>30 à 39</t>
  </si>
  <si>
    <t>40 à 49</t>
  </si>
  <si>
    <t>50 à 59</t>
  </si>
  <si>
    <t>59 à 69</t>
  </si>
  <si>
    <t>70 à 80</t>
  </si>
  <si>
    <t>81 à 90</t>
  </si>
  <si>
    <t>90 à 500</t>
  </si>
  <si>
    <t xml:space="preserve"> 01 AIN                           </t>
  </si>
  <si>
    <t>01 AIN</t>
  </si>
  <si>
    <t xml:space="preserve"> 02 AISNE                         </t>
  </si>
  <si>
    <t>02 AISNE</t>
  </si>
  <si>
    <t xml:space="preserve"> 03 ALLIER                        </t>
  </si>
  <si>
    <t>03 ALLIER</t>
  </si>
  <si>
    <t xml:space="preserve"> 04 BASSES ALPES                  </t>
  </si>
  <si>
    <t>04 ALPES (HTE-PROV</t>
  </si>
  <si>
    <t xml:space="preserve"> 04 LOCALITES SPECIALES 04        </t>
  </si>
  <si>
    <t>05 ALPES (HAUTES)</t>
  </si>
  <si>
    <t>Avantage H Ducros</t>
  </si>
  <si>
    <t xml:space="preserve"> 05 HAUTES ALPES                  </t>
  </si>
  <si>
    <t>06 ALPES MARITIMES</t>
  </si>
  <si>
    <t xml:space="preserve"> 05 LOCALITES SPECIALES 05        </t>
  </si>
  <si>
    <t>07 ARDECHE</t>
  </si>
  <si>
    <t xml:space="preserve"> 06 ALPES MARITIMES               </t>
  </si>
  <si>
    <t>08 ARDENNES</t>
  </si>
  <si>
    <t>Avantage Bonnard jusqu’à 5€</t>
  </si>
  <si>
    <t xml:space="preserve"> 06 LOCALITES SPECIALES 06        </t>
  </si>
  <si>
    <t>09 ARIEGE</t>
  </si>
  <si>
    <t xml:space="preserve"> 07 ARDECHE                       </t>
  </si>
  <si>
    <t>10 AUBE</t>
  </si>
  <si>
    <t xml:space="preserve"> 07 LOCALITES SPECIALES 07        </t>
  </si>
  <si>
    <t>11 AUDE</t>
  </si>
  <si>
    <t>Avantage Bonnard + de 5€</t>
  </si>
  <si>
    <t xml:space="preserve"> 08 ARDENNES                      </t>
  </si>
  <si>
    <t>12 AVEYRON</t>
  </si>
  <si>
    <t xml:space="preserve"> 09 ARIEGE                        </t>
  </si>
  <si>
    <t>13 BOUCHES DU RHON</t>
  </si>
  <si>
    <t xml:space="preserve"> 09 LOCALITES SPECIALES 09        </t>
  </si>
  <si>
    <t>14 CALVADOS</t>
  </si>
  <si>
    <t xml:space="preserve"> 10 AUBE                          </t>
  </si>
  <si>
    <t>15 CANTAL</t>
  </si>
  <si>
    <t xml:space="preserve"> 11 AUDE                          </t>
  </si>
  <si>
    <t>16 CHARENTE</t>
  </si>
  <si>
    <t xml:space="preserve"> 12 AVEYRON                       </t>
  </si>
  <si>
    <t>17 CHARENTE MARITI</t>
  </si>
  <si>
    <t xml:space="preserve"> 13 BOUCHES DU RHONE              </t>
  </si>
  <si>
    <t>18 CHER</t>
  </si>
  <si>
    <t xml:space="preserve"> 14 CALVADOS                      </t>
  </si>
  <si>
    <t>19 CORREZE</t>
  </si>
  <si>
    <t xml:space="preserve"> 15 CANTAL                        </t>
  </si>
  <si>
    <t>20 CORSE</t>
  </si>
  <si>
    <t xml:space="preserve"> 16 CHARENTE                      </t>
  </si>
  <si>
    <t>21 COTE D'OR</t>
  </si>
  <si>
    <t xml:space="preserve"> 17 CHARENTE MARITIME             </t>
  </si>
  <si>
    <t>22 COTES D ARMOR</t>
  </si>
  <si>
    <t xml:space="preserve"> 17 LOCALITES SPECIALES 17        </t>
  </si>
  <si>
    <t>23 CREUSE</t>
  </si>
  <si>
    <t xml:space="preserve"> 18 CHER                          </t>
  </si>
  <si>
    <t>24 DORDOGNE</t>
  </si>
  <si>
    <t xml:space="preserve"> 19 CORREZE-DPT                   </t>
  </si>
  <si>
    <t>25 DOUBS</t>
  </si>
  <si>
    <t xml:space="preserve"> 20 CORSE                         </t>
  </si>
  <si>
    <t>26 DROME</t>
  </si>
  <si>
    <t xml:space="preserve"> 21 COTE D OR                     </t>
  </si>
  <si>
    <t>27 EURE</t>
  </si>
  <si>
    <t xml:space="preserve"> 22 COTE D ARMOR                  </t>
  </si>
  <si>
    <t>28 EURE ET LOIRE</t>
  </si>
  <si>
    <t xml:space="preserve"> 22 LOCALITES SPECIALES 22        </t>
  </si>
  <si>
    <t>29 FINISTERE</t>
  </si>
  <si>
    <t xml:space="preserve"> 23 CREUSE                        </t>
  </si>
  <si>
    <t>30 GARD</t>
  </si>
  <si>
    <t xml:space="preserve"> 24 DORDOGNE                      </t>
  </si>
  <si>
    <t>31 GARONNE (HAUTE)</t>
  </si>
  <si>
    <t xml:space="preserve"> 25 DOUBS-DPT                     </t>
  </si>
  <si>
    <t>32 GERS</t>
  </si>
  <si>
    <t xml:space="preserve"> 26 DROME                         </t>
  </si>
  <si>
    <t>33 GIRONDE</t>
  </si>
  <si>
    <t xml:space="preserve"> 27 EURE                          </t>
  </si>
  <si>
    <t>34 HERAULT</t>
  </si>
  <si>
    <t xml:space="preserve"> 28 EURE ET LOIRE                 </t>
  </si>
  <si>
    <t>35 ILLE ET VILAINE</t>
  </si>
  <si>
    <t xml:space="preserve"> 29 FINISTERE                     </t>
  </si>
  <si>
    <t>36 INDRE</t>
  </si>
  <si>
    <t xml:space="preserve"> 29 LOCALITES SPECIALES 29        </t>
  </si>
  <si>
    <t>37 INDRE ET LOIRE</t>
  </si>
  <si>
    <t xml:space="preserve"> 30 GARD                          </t>
  </si>
  <si>
    <t>38 ISERE</t>
  </si>
  <si>
    <t xml:space="preserve"> 30 LOCALITES SPECIALES 30        </t>
  </si>
  <si>
    <t>39 JURA</t>
  </si>
  <si>
    <t xml:space="preserve"> 31 HAUTE GARONNE                 </t>
  </si>
  <si>
    <t>40 LANDES</t>
  </si>
  <si>
    <t xml:space="preserve"> 31 LOCALITES SPECIALES 31        </t>
  </si>
  <si>
    <t>41 LOIR ET CHER</t>
  </si>
  <si>
    <t xml:space="preserve"> 32 GERS                          </t>
  </si>
  <si>
    <t>42 LOIRE</t>
  </si>
  <si>
    <t xml:space="preserve"> 33 GIRONDE                       </t>
  </si>
  <si>
    <t xml:space="preserve"> 33 LOCALITES SPECIALES 33        </t>
  </si>
  <si>
    <t>43 LOIRE (HAUTE)</t>
  </si>
  <si>
    <t xml:space="preserve"> 34 HERAULT                       </t>
  </si>
  <si>
    <t xml:space="preserve"> 35 ILE ET VILLAINE               </t>
  </si>
  <si>
    <t>44 LOIRE ATLANTIQUE</t>
  </si>
  <si>
    <t xml:space="preserve"> 36 INDRE                         </t>
  </si>
  <si>
    <t xml:space="preserve"> 37 INDRE ET LOIRE                </t>
  </si>
  <si>
    <t>46 LOT</t>
  </si>
  <si>
    <t xml:space="preserve"> 38 ISERE                         </t>
  </si>
  <si>
    <t>47 LOT ET GARONNE</t>
  </si>
  <si>
    <t xml:space="preserve"> 38 LOCALITES SPECIALES 38        </t>
  </si>
  <si>
    <t>48 LOZERE</t>
  </si>
  <si>
    <t xml:space="preserve"> 39 JURA                          </t>
  </si>
  <si>
    <t>49 MAINE ET LOIRE</t>
  </si>
  <si>
    <t xml:space="preserve"> 40 LANDES                        </t>
  </si>
  <si>
    <t>50 MANCHE</t>
  </si>
  <si>
    <t xml:space="preserve"> 41 LOIR ET CHER                  </t>
  </si>
  <si>
    <t>51 MARNE</t>
  </si>
  <si>
    <t xml:space="preserve"> 42 LOIRE                         </t>
  </si>
  <si>
    <t>52 MARNE (HAUTE)</t>
  </si>
  <si>
    <t xml:space="preserve"> 42 LOCALITES SPECIALES 42        </t>
  </si>
  <si>
    <t>53 MAYENNE</t>
  </si>
  <si>
    <t xml:space="preserve"> 43 HAUTE LOIRE                   </t>
  </si>
  <si>
    <t>54 MEURTHE ET MOSE</t>
  </si>
  <si>
    <t xml:space="preserve"> 43 LOCALITES SPECIALES 43        </t>
  </si>
  <si>
    <t>55 MEUSE</t>
  </si>
  <si>
    <t xml:space="preserve"> 44 LOIRE ATLANTIQUE              </t>
  </si>
  <si>
    <t>56 MORBIHAN</t>
  </si>
  <si>
    <t xml:space="preserve"> 44 LOCALITES SPECIALES 44        </t>
  </si>
  <si>
    <t>57 MOSELLE</t>
  </si>
  <si>
    <t xml:space="preserve"> 45 LOIRET                        </t>
  </si>
  <si>
    <t>58 NIEVRE</t>
  </si>
  <si>
    <t xml:space="preserve"> 46 LOT                           </t>
  </si>
  <si>
    <t>59 NORD</t>
  </si>
  <si>
    <t xml:space="preserve"> 47 LOT ET GARONNE                </t>
  </si>
  <si>
    <t xml:space="preserve"> 48 LOZERE                        </t>
  </si>
  <si>
    <t>60 OISE</t>
  </si>
  <si>
    <t xml:space="preserve"> 49 MAINE ET LOIR                 </t>
  </si>
  <si>
    <t>61 ORNE</t>
  </si>
  <si>
    <t xml:space="preserve"> 50 MANCHE                        </t>
  </si>
  <si>
    <t>62 PAS DE CALAIS</t>
  </si>
  <si>
    <t xml:space="preserve"> 51 MARNE                         </t>
  </si>
  <si>
    <t xml:space="preserve"> 52 HAUTE MARNE                   </t>
  </si>
  <si>
    <t>63 PUY DE DOME</t>
  </si>
  <si>
    <t xml:space="preserve"> 53 MAYENNE-DPT                   </t>
  </si>
  <si>
    <t>64 PYRENEES ATLANT</t>
  </si>
  <si>
    <t xml:space="preserve"> 54 MEURTHE ET MOSELLE            </t>
  </si>
  <si>
    <t>65 PYRENEES (HAUTE</t>
  </si>
  <si>
    <t xml:space="preserve"> 55 MEUSE                         </t>
  </si>
  <si>
    <t>66 PYRENEES ORIENT</t>
  </si>
  <si>
    <t xml:space="preserve"> 56 MORBIHAN                      </t>
  </si>
  <si>
    <t xml:space="preserve"> 56 LOCALITES SPECIALES 56        </t>
  </si>
  <si>
    <t>68 RHIN (HAUT)</t>
  </si>
  <si>
    <t xml:space="preserve"> 57 MOSELLE                       </t>
  </si>
  <si>
    <t>69 RHONE</t>
  </si>
  <si>
    <t xml:space="preserve"> 58 NIEVRE                        </t>
  </si>
  <si>
    <t>70 SAONE (HAUTE)</t>
  </si>
  <si>
    <t xml:space="preserve"> 58 LOCALITES SPECIALES 58        </t>
  </si>
  <si>
    <t>71 SAONE ET LOIRE</t>
  </si>
  <si>
    <t xml:space="preserve"> 59 NORD                          </t>
  </si>
  <si>
    <t>72 SARTHE</t>
  </si>
  <si>
    <t xml:space="preserve"> 59 LOCALITES SPECIALES 59        </t>
  </si>
  <si>
    <t>73 SAVOIE</t>
  </si>
  <si>
    <t xml:space="preserve"> 60 OISE                          </t>
  </si>
  <si>
    <t>74 SAVOIE (HAUTE)</t>
  </si>
  <si>
    <t xml:space="preserve"> 61 ORNE                          </t>
  </si>
  <si>
    <t>75 PARIS,</t>
  </si>
  <si>
    <t xml:space="preserve"> 62 PAS DE CALAIS                 </t>
  </si>
  <si>
    <t>76 SEINE MARITIME</t>
  </si>
  <si>
    <t xml:space="preserve"> 62 LOCALITES SPECIALES 62        </t>
  </si>
  <si>
    <t>77 SEINE ET MARNE</t>
  </si>
  <si>
    <t xml:space="preserve"> 63 PUY DE DOME                   </t>
  </si>
  <si>
    <t>78 YVELINES</t>
  </si>
  <si>
    <t xml:space="preserve"> 64 PYRENEES ATLANTIQUES          </t>
  </si>
  <si>
    <t>79 SEVRES (DEUX)</t>
  </si>
  <si>
    <t xml:space="preserve"> 64 LOCALITES SPECIALES 64        </t>
  </si>
  <si>
    <t>80 SOMME</t>
  </si>
  <si>
    <t xml:space="preserve"> 65 HAUTES PYRENEES               </t>
  </si>
  <si>
    <t>81 TARN</t>
  </si>
  <si>
    <t xml:space="preserve"> 65 LOCALITES SPECIALES 65        </t>
  </si>
  <si>
    <t>82 TARN ET GARONNE</t>
  </si>
  <si>
    <t xml:space="preserve"> 66 PYRENEES ORIENTALES           </t>
  </si>
  <si>
    <t>83 VAR</t>
  </si>
  <si>
    <t xml:space="preserve"> 66 LOCALITES SPECIALES 66        </t>
  </si>
  <si>
    <t>84 VAUCLUSE</t>
  </si>
  <si>
    <t xml:space="preserve"> 67 BAS RHIN                      </t>
  </si>
  <si>
    <t>85 VENDEE</t>
  </si>
  <si>
    <t xml:space="preserve"> 68 HAUT RHIN                     </t>
  </si>
  <si>
    <t>86 VIENNE</t>
  </si>
  <si>
    <t xml:space="preserve"> 69 RHONE                         </t>
  </si>
  <si>
    <t>87 VIENNE (HAUTE)</t>
  </si>
  <si>
    <t xml:space="preserve"> 70 HAUTE SAONE                   </t>
  </si>
  <si>
    <t>88 VOSGES</t>
  </si>
  <si>
    <t xml:space="preserve"> 71 SAONE ET LOIRE                </t>
  </si>
  <si>
    <t>89 YONNE</t>
  </si>
  <si>
    <t xml:space="preserve"> 72 SARTHE                        </t>
  </si>
  <si>
    <t>90 TERRITOIRE DE B</t>
  </si>
  <si>
    <t xml:space="preserve"> 73 SAVOIE                        </t>
  </si>
  <si>
    <t>91 ESSONNE</t>
  </si>
  <si>
    <t xml:space="preserve"> 73 LOCALITES SPECIALES 73        </t>
  </si>
  <si>
    <t>92 HAUTS DE SEINE</t>
  </si>
  <si>
    <t xml:space="preserve"> 74 HAUTE SAVOIE                  </t>
  </si>
  <si>
    <t>93 SEINE ST DENIS</t>
  </si>
  <si>
    <t xml:space="preserve"> 74 LOCALITES SPECIALES 74        </t>
  </si>
  <si>
    <t>94 VAL DE MARNE</t>
  </si>
  <si>
    <t xml:space="preserve"> 75 PARIS-DPT                     </t>
  </si>
  <si>
    <t>95 VAL D'OISE</t>
  </si>
  <si>
    <t xml:space="preserve"> 76 SEINE MARITIME                </t>
  </si>
  <si>
    <t>98 MONACO</t>
  </si>
  <si>
    <t xml:space="preserve"> 77 SEINE ET MARNE                </t>
  </si>
  <si>
    <t xml:space="preserve"> 78 YVELINES                      </t>
  </si>
  <si>
    <t xml:space="preserve"> 79 DEUX SEVRES                   </t>
  </si>
  <si>
    <t xml:space="preserve"> 80 SOMME                         </t>
  </si>
  <si>
    <t xml:space="preserve"> 81 TARN                          </t>
  </si>
  <si>
    <t xml:space="preserve"> 82 TARN ET GARONNE               </t>
  </si>
  <si>
    <t xml:space="preserve"> 83 VAR                           </t>
  </si>
  <si>
    <t xml:space="preserve"> 83 LOCALITES SPECIALES 83        </t>
  </si>
  <si>
    <t xml:space="preserve"> 84 VAUCLUSE                      </t>
  </si>
  <si>
    <t xml:space="preserve"> 85 VENDEE                        </t>
  </si>
  <si>
    <t xml:space="preserve"> 85 LOCALITES SPECIALES 85        </t>
  </si>
  <si>
    <t xml:space="preserve"> 86 VIENNE 86                     </t>
  </si>
  <si>
    <t xml:space="preserve"> 87 HAUTE VIENNE                  </t>
  </si>
  <si>
    <t xml:space="preserve"> 88 VOSGES                        </t>
  </si>
  <si>
    <t xml:space="preserve"> 89 YONNE                         </t>
  </si>
  <si>
    <t xml:space="preserve"> 90 TERRITOIRE DE BELFORT         </t>
  </si>
  <si>
    <t xml:space="preserve"> 91 ESSONNE                       </t>
  </si>
  <si>
    <t xml:space="preserve"> 92 HAUTS DE SEINE                </t>
  </si>
  <si>
    <t xml:space="preserve"> 93 SEINE ST DENIS                </t>
  </si>
  <si>
    <t xml:space="preserve"> 94 VAL DE MARNE                  </t>
  </si>
  <si>
    <t xml:space="preserve"> 95 VAL D OISE                    </t>
  </si>
  <si>
    <t xml:space="preserve"> 98 MONACO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</si>
</sst>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A80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left" indent="2"/>
    </xf>
    <xf numFmtId="0" fontId="2" fillId="0" borderId="0" xfId="0" applyFont="1" applyAlignment="1">
      <alignment horizontal="left" indent="2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/>
    <xf numFmtId="2" fontId="7" fillId="0" borderId="0" xfId="0" applyNumberFormat="1" applyFont="1" applyAlignment="1">
      <alignment horizontal="center" vertical="center"/>
    </xf>
    <xf numFmtId="0" fontId="3" fillId="7" borderId="1" xfId="0" applyFont="1" applyFill="1" applyBorder="1"/>
    <xf numFmtId="2" fontId="8" fillId="0" borderId="1" xfId="0" applyNumberFormat="1" applyFont="1" applyBorder="1" applyAlignment="1">
      <alignment horizontal="right" indent="1"/>
    </xf>
    <xf numFmtId="2" fontId="7" fillId="0" borderId="0" xfId="0" applyNumberFormat="1" applyFont="1" applyAlignment="1">
      <alignment horizontal="right" indent="1"/>
    </xf>
    <xf numFmtId="0" fontId="3" fillId="7" borderId="1" xfId="0" applyFont="1" applyFill="1" applyBorder="1" applyAlignment="1">
      <alignment horizontal="left"/>
    </xf>
    <xf numFmtId="2" fontId="9" fillId="0" borderId="0" xfId="0" applyNumberFormat="1" applyFont="1" applyAlignment="1">
      <alignment horizontal="center"/>
    </xf>
    <xf numFmtId="0" fontId="3" fillId="3" borderId="0" xfId="0" applyFont="1" applyFill="1"/>
    <xf numFmtId="2" fontId="7" fillId="3" borderId="0" xfId="0" applyNumberFormat="1" applyFont="1" applyFill="1" applyAlignment="1">
      <alignment horizontal="center" vertical="center"/>
    </xf>
    <xf numFmtId="2" fontId="8" fillId="7" borderId="1" xfId="0" applyNumberFormat="1" applyFont="1" applyFill="1" applyBorder="1" applyAlignment="1">
      <alignment horizontal="right" indent="1"/>
    </xf>
    <xf numFmtId="0" fontId="0" fillId="0" borderId="0" xfId="0" applyAlignment="1">
      <alignment horizontal="center"/>
    </xf>
    <xf numFmtId="0" fontId="7" fillId="0" borderId="0" xfId="0" applyFont="1"/>
    <xf numFmtId="0" fontId="0" fillId="8" borderId="5" xfId="0" applyFill="1" applyBorder="1" applyAlignment="1">
      <alignment horizontal="center"/>
    </xf>
    <xf numFmtId="0" fontId="10" fillId="8" borderId="5" xfId="0" applyFont="1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1" fontId="0" fillId="9" borderId="5" xfId="0" applyNumberFormat="1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7" fillId="3" borderId="0" xfId="0" applyFont="1" applyFill="1"/>
    <xf numFmtId="1" fontId="1" fillId="0" borderId="0" xfId="0" applyNumberFormat="1" applyFont="1" applyAlignment="1">
      <alignment horizontal="center"/>
    </xf>
    <xf numFmtId="2" fontId="0" fillId="0" borderId="0" xfId="0" applyNumberFormat="1"/>
    <xf numFmtId="0" fontId="9" fillId="0" borderId="0" xfId="0" applyFont="1"/>
    <xf numFmtId="1" fontId="11" fillId="0" borderId="0" xfId="0" applyNumberFormat="1" applyFont="1" applyAlignment="1">
      <alignment horizontal="center"/>
    </xf>
  </cellXfs>
  <cellStyles count="1">
    <cellStyle name="Normal" xfId="0" builtinId="0"/>
  </cellStyles>
  <dxfs count="7"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26021-3E4B-42A8-956F-463A5A86A5BF}">
  <dimension ref="B2:AN126"/>
  <sheetViews>
    <sheetView tabSelected="1" topLeftCell="W1" zoomScale="70" zoomScaleNormal="70" workbookViewId="0">
      <selection activeCell="AN21" sqref="AN21"/>
    </sheetView>
  </sheetViews>
  <sheetFormatPr baseColWidth="10" defaultRowHeight="15" x14ac:dyDescent="0.25"/>
  <cols>
    <col min="2" max="2" width="38.140625" bestFit="1" customWidth="1"/>
    <col min="15" max="15" width="27.85546875" style="34" bestFit="1" customWidth="1"/>
    <col min="16" max="20" width="16" style="34" bestFit="1" customWidth="1"/>
    <col min="21" max="25" width="14.85546875" style="34" bestFit="1" customWidth="1"/>
    <col min="26" max="26" width="14.85546875" style="34" customWidth="1"/>
    <col min="27" max="27" width="30.85546875" bestFit="1" customWidth="1"/>
    <col min="29" max="29" width="19.5703125" bestFit="1" customWidth="1"/>
    <col min="30" max="30" width="28.85546875" bestFit="1" customWidth="1"/>
    <col min="31" max="31" width="25.42578125" bestFit="1" customWidth="1"/>
    <col min="39" max="39" width="36.7109375" customWidth="1"/>
    <col min="40" max="40" width="28.85546875" bestFit="1" customWidth="1"/>
    <col min="41" max="41" width="25.42578125" bestFit="1" customWidth="1"/>
  </cols>
  <sheetData>
    <row r="2" spans="2:40" x14ac:dyDescent="0.25">
      <c r="O2" s="1" t="s">
        <v>0</v>
      </c>
      <c r="P2" s="2">
        <v>1</v>
      </c>
      <c r="Q2" s="2">
        <v>10</v>
      </c>
      <c r="R2" s="2">
        <v>20</v>
      </c>
      <c r="S2" s="2">
        <v>30</v>
      </c>
      <c r="T2" s="2">
        <v>40</v>
      </c>
      <c r="U2" s="2">
        <v>50</v>
      </c>
      <c r="V2" s="2">
        <v>59</v>
      </c>
      <c r="W2" s="2">
        <v>70</v>
      </c>
      <c r="X2" s="2">
        <v>81</v>
      </c>
      <c r="Y2" s="2">
        <v>91</v>
      </c>
      <c r="Z2" s="3"/>
    </row>
    <row r="3" spans="2:40" x14ac:dyDescent="0.25"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O3" s="1" t="s">
        <v>13</v>
      </c>
      <c r="P3" s="2">
        <v>9</v>
      </c>
      <c r="Q3" s="2">
        <v>19</v>
      </c>
      <c r="R3" s="2">
        <v>29</v>
      </c>
      <c r="S3" s="2">
        <v>39</v>
      </c>
      <c r="T3" s="2">
        <v>49</v>
      </c>
      <c r="U3" s="2">
        <v>59</v>
      </c>
      <c r="V3" s="2">
        <v>69</v>
      </c>
      <c r="W3" s="2">
        <v>80</v>
      </c>
      <c r="X3" s="2">
        <v>90</v>
      </c>
      <c r="Y3" s="2">
        <v>500</v>
      </c>
      <c r="Z3" s="3"/>
      <c r="AA3" s="6"/>
      <c r="AB3" s="7" t="s">
        <v>14</v>
      </c>
      <c r="AC3" s="8"/>
      <c r="AD3" s="8"/>
      <c r="AE3" s="8"/>
      <c r="AF3" s="8"/>
      <c r="AG3" s="8"/>
      <c r="AH3" s="8"/>
      <c r="AI3" s="8"/>
      <c r="AJ3" s="8"/>
      <c r="AK3" s="9"/>
    </row>
    <row r="4" spans="2:40" ht="15.75" x14ac:dyDescent="0.25">
      <c r="B4" s="10" t="s">
        <v>15</v>
      </c>
      <c r="C4" s="11" t="s">
        <v>16</v>
      </c>
      <c r="D4" s="11" t="s">
        <v>16</v>
      </c>
      <c r="E4" s="11" t="s">
        <v>16</v>
      </c>
      <c r="F4" s="11" t="s">
        <v>16</v>
      </c>
      <c r="G4" s="11" t="s">
        <v>16</v>
      </c>
      <c r="H4" s="11" t="s">
        <v>16</v>
      </c>
      <c r="I4" s="11" t="s">
        <v>16</v>
      </c>
      <c r="J4" s="11" t="s">
        <v>16</v>
      </c>
      <c r="K4" s="11" t="s">
        <v>16</v>
      </c>
      <c r="L4" s="11" t="s">
        <v>16</v>
      </c>
      <c r="M4" s="11" t="s">
        <v>17</v>
      </c>
      <c r="O4" s="12" t="s">
        <v>18</v>
      </c>
      <c r="P4" s="12" t="s">
        <v>19</v>
      </c>
      <c r="Q4" s="12" t="s">
        <v>19</v>
      </c>
      <c r="R4" s="12" t="s">
        <v>19</v>
      </c>
      <c r="S4" s="12" t="s">
        <v>19</v>
      </c>
      <c r="T4" s="12" t="s">
        <v>19</v>
      </c>
      <c r="U4" s="12" t="s">
        <v>19</v>
      </c>
      <c r="V4" s="12" t="s">
        <v>19</v>
      </c>
      <c r="W4" s="12" t="s">
        <v>19</v>
      </c>
      <c r="X4" s="12" t="s">
        <v>19</v>
      </c>
      <c r="Y4" s="12" t="s">
        <v>20</v>
      </c>
      <c r="Z4" s="13"/>
      <c r="AA4" s="6" t="s">
        <v>21</v>
      </c>
      <c r="AB4" s="6" t="s">
        <v>22</v>
      </c>
      <c r="AC4" s="6" t="s">
        <v>23</v>
      </c>
      <c r="AD4" s="6" t="s">
        <v>24</v>
      </c>
      <c r="AE4" s="6" t="s">
        <v>25</v>
      </c>
      <c r="AF4" s="6" t="s">
        <v>26</v>
      </c>
      <c r="AG4" s="6" t="s">
        <v>27</v>
      </c>
      <c r="AH4" s="6" t="s">
        <v>28</v>
      </c>
      <c r="AI4" s="6" t="s">
        <v>29</v>
      </c>
      <c r="AJ4" s="6" t="s">
        <v>30</v>
      </c>
      <c r="AK4" s="6" t="s">
        <v>31</v>
      </c>
    </row>
    <row r="5" spans="2:40" x14ac:dyDescent="0.25">
      <c r="B5" s="14" t="s">
        <v>32</v>
      </c>
      <c r="C5" s="15">
        <v>15.26</v>
      </c>
      <c r="D5" s="15">
        <v>17.45</v>
      </c>
      <c r="E5" s="15">
        <v>19.760000000000002</v>
      </c>
      <c r="F5" s="15">
        <v>22.28</v>
      </c>
      <c r="G5" s="15">
        <v>25.41</v>
      </c>
      <c r="H5" s="15">
        <v>27.48</v>
      </c>
      <c r="I5" s="15">
        <v>28.88</v>
      </c>
      <c r="J5" s="15">
        <v>30.18</v>
      </c>
      <c r="K5" s="15">
        <v>31.67</v>
      </c>
      <c r="L5" s="15">
        <v>33.130000000000003</v>
      </c>
      <c r="M5" s="15">
        <v>33.130000000000003</v>
      </c>
      <c r="O5" s="16" t="s">
        <v>33</v>
      </c>
      <c r="P5" s="17">
        <v>19.973396295703125</v>
      </c>
      <c r="Q5" s="17">
        <v>22.19266255078125</v>
      </c>
      <c r="R5" s="17">
        <v>26.109014765624998</v>
      </c>
      <c r="S5" s="17">
        <v>29.010016406249996</v>
      </c>
      <c r="T5" s="17">
        <v>30.536859374999999</v>
      </c>
      <c r="U5" s="17">
        <v>32.144062499999997</v>
      </c>
      <c r="V5" s="17">
        <v>32.144062499999997</v>
      </c>
      <c r="W5" s="17">
        <v>35.4636675</v>
      </c>
      <c r="X5" s="17">
        <v>35.4636675</v>
      </c>
      <c r="Y5" s="17">
        <v>38.798857499999997</v>
      </c>
      <c r="Z5" s="18"/>
      <c r="AA5" s="19" t="s">
        <v>33</v>
      </c>
      <c r="AB5" s="20">
        <f>+P5-C5</f>
        <v>4.7133962957031255</v>
      </c>
      <c r="AC5" s="20">
        <f t="shared" ref="AC5:AK8" si="0">+Q5-D5</f>
        <v>4.742662550781251</v>
      </c>
      <c r="AD5" s="20">
        <f t="shared" si="0"/>
        <v>6.3490147656249967</v>
      </c>
      <c r="AE5" s="20">
        <f t="shared" si="0"/>
        <v>6.7300164062499945</v>
      </c>
      <c r="AF5" s="20">
        <f t="shared" si="0"/>
        <v>5.1268593749999987</v>
      </c>
      <c r="AG5" s="20">
        <f t="shared" si="0"/>
        <v>4.6640624999999964</v>
      </c>
      <c r="AH5" s="20">
        <f t="shared" si="0"/>
        <v>3.2640624999999979</v>
      </c>
      <c r="AI5" s="20">
        <f t="shared" si="0"/>
        <v>5.2836675</v>
      </c>
      <c r="AJ5" s="20">
        <f t="shared" si="0"/>
        <v>3.793667499999998</v>
      </c>
      <c r="AK5" s="20">
        <f t="shared" si="0"/>
        <v>5.6688574999999943</v>
      </c>
    </row>
    <row r="6" spans="2:40" x14ac:dyDescent="0.25">
      <c r="B6" s="21" t="s">
        <v>34</v>
      </c>
      <c r="C6" s="22">
        <v>13.87</v>
      </c>
      <c r="D6" s="22">
        <v>18.45</v>
      </c>
      <c r="E6" s="22">
        <v>20.51</v>
      </c>
      <c r="F6" s="22">
        <v>22.3</v>
      </c>
      <c r="G6" s="22">
        <v>24.3</v>
      </c>
      <c r="H6" s="22">
        <v>25.42</v>
      </c>
      <c r="I6" s="22">
        <v>26.4</v>
      </c>
      <c r="J6" s="22">
        <v>27.52</v>
      </c>
      <c r="K6" s="22">
        <v>28.4</v>
      </c>
      <c r="L6" s="22">
        <v>29.12</v>
      </c>
      <c r="M6" s="22">
        <v>29.12</v>
      </c>
      <c r="O6" s="16" t="s">
        <v>35</v>
      </c>
      <c r="P6" s="23">
        <v>17.833216619896874</v>
      </c>
      <c r="Q6" s="23">
        <v>19.814685133218745</v>
      </c>
      <c r="R6" s="23">
        <v>23.311394274374994</v>
      </c>
      <c r="S6" s="23">
        <v>25.901549193749993</v>
      </c>
      <c r="T6" s="23">
        <v>27.264788624999994</v>
      </c>
      <c r="U6" s="23">
        <v>28.699777499999996</v>
      </c>
      <c r="V6" s="23">
        <v>28.699777499999996</v>
      </c>
      <c r="W6" s="23">
        <v>31.380397500000001</v>
      </c>
      <c r="X6" s="23">
        <v>31.380397500000001</v>
      </c>
      <c r="Y6" s="23">
        <v>34.053224999999998</v>
      </c>
      <c r="Z6" s="18"/>
      <c r="AA6" s="19" t="s">
        <v>35</v>
      </c>
      <c r="AB6" s="20">
        <f t="shared" ref="AB6:AB8" si="1">+P6-C6</f>
        <v>3.9632166198968743</v>
      </c>
      <c r="AC6" s="20">
        <f t="shared" si="0"/>
        <v>1.364685133218746</v>
      </c>
      <c r="AD6" s="20">
        <f t="shared" si="0"/>
        <v>2.8013942743749922</v>
      </c>
      <c r="AE6" s="20">
        <f t="shared" si="0"/>
        <v>3.6015491937499924</v>
      </c>
      <c r="AF6" s="20">
        <f t="shared" si="0"/>
        <v>2.9647886249999935</v>
      </c>
      <c r="AG6" s="20">
        <f t="shared" si="0"/>
        <v>3.2797774999999945</v>
      </c>
      <c r="AH6" s="20">
        <f t="shared" si="0"/>
        <v>2.2997774999999976</v>
      </c>
      <c r="AI6" s="20">
        <f t="shared" si="0"/>
        <v>3.8603975000000013</v>
      </c>
      <c r="AJ6" s="20">
        <f t="shared" si="0"/>
        <v>2.9803975000000023</v>
      </c>
      <c r="AK6" s="20">
        <f t="shared" si="0"/>
        <v>4.9332249999999966</v>
      </c>
    </row>
    <row r="7" spans="2:40" x14ac:dyDescent="0.25">
      <c r="B7" s="14" t="s">
        <v>36</v>
      </c>
      <c r="C7" s="15">
        <v>14.04</v>
      </c>
      <c r="D7" s="15">
        <v>15.6</v>
      </c>
      <c r="E7" s="15">
        <v>18.09</v>
      </c>
      <c r="F7" s="15">
        <v>20.97</v>
      </c>
      <c r="G7" s="15">
        <v>23.78</v>
      </c>
      <c r="H7" s="15">
        <v>25.65</v>
      </c>
      <c r="I7" s="15">
        <v>27.3</v>
      </c>
      <c r="J7" s="15">
        <v>28.94</v>
      </c>
      <c r="K7" s="15">
        <v>30.16</v>
      </c>
      <c r="L7" s="15">
        <v>31.65</v>
      </c>
      <c r="M7" s="15">
        <v>31.65</v>
      </c>
      <c r="O7" s="16" t="s">
        <v>37</v>
      </c>
      <c r="P7" s="23">
        <v>21.22264144583437</v>
      </c>
      <c r="Q7" s="23">
        <v>23.580712717593745</v>
      </c>
      <c r="R7" s="23">
        <v>27.742014961874993</v>
      </c>
      <c r="S7" s="23">
        <v>30.824461068749997</v>
      </c>
      <c r="T7" s="23">
        <v>32.446801124999993</v>
      </c>
      <c r="U7" s="23">
        <v>34.1545275</v>
      </c>
      <c r="V7" s="23">
        <v>34.1545275</v>
      </c>
      <c r="W7" s="23">
        <v>37.333867499999997</v>
      </c>
      <c r="X7" s="23">
        <v>37.333867499999997</v>
      </c>
      <c r="Y7" s="23">
        <v>40.528792499999994</v>
      </c>
      <c r="Z7" s="18"/>
      <c r="AA7" s="19" t="s">
        <v>37</v>
      </c>
      <c r="AB7" s="20">
        <f t="shared" si="1"/>
        <v>7.1826414458343706</v>
      </c>
      <c r="AC7" s="20">
        <f t="shared" si="0"/>
        <v>7.9807127175937449</v>
      </c>
      <c r="AD7" s="20">
        <f t="shared" si="0"/>
        <v>9.6520149618749933</v>
      </c>
      <c r="AE7" s="20">
        <f t="shared" si="0"/>
        <v>9.8544610687499983</v>
      </c>
      <c r="AF7" s="20">
        <f t="shared" si="0"/>
        <v>8.6668011249999921</v>
      </c>
      <c r="AG7" s="20">
        <f t="shared" si="0"/>
        <v>8.5045275000000018</v>
      </c>
      <c r="AH7" s="20">
        <f t="shared" si="0"/>
        <v>6.8545274999999997</v>
      </c>
      <c r="AI7" s="20">
        <f t="shared" si="0"/>
        <v>8.3938674999999954</v>
      </c>
      <c r="AJ7" s="20">
        <f t="shared" si="0"/>
        <v>7.1738674999999965</v>
      </c>
      <c r="AK7" s="20">
        <f t="shared" si="0"/>
        <v>8.8787924999999959</v>
      </c>
    </row>
    <row r="8" spans="2:40" x14ac:dyDescent="0.25">
      <c r="B8" s="21" t="s">
        <v>38</v>
      </c>
      <c r="C8" s="22">
        <v>18.559999999999999</v>
      </c>
      <c r="D8" s="22">
        <v>21.14</v>
      </c>
      <c r="E8" s="22">
        <v>25.88</v>
      </c>
      <c r="F8" s="22">
        <v>28.29</v>
      </c>
      <c r="G8" s="22">
        <v>32.53</v>
      </c>
      <c r="H8" s="22">
        <v>35.729999999999997</v>
      </c>
      <c r="I8" s="22">
        <v>38.299999999999997</v>
      </c>
      <c r="J8" s="22">
        <v>40.78</v>
      </c>
      <c r="K8" s="22">
        <v>42.66</v>
      </c>
      <c r="L8" s="22">
        <v>44.06</v>
      </c>
      <c r="M8" s="22">
        <v>44.06</v>
      </c>
      <c r="O8" s="16" t="s">
        <v>39</v>
      </c>
      <c r="P8" s="23">
        <v>25.125322031128121</v>
      </c>
      <c r="Q8" s="23">
        <v>27.917024479031241</v>
      </c>
      <c r="R8" s="23">
        <v>32.843558210624991</v>
      </c>
      <c r="S8" s="23">
        <v>36.492842456249988</v>
      </c>
      <c r="T8" s="23">
        <v>38.413518374999995</v>
      </c>
      <c r="U8" s="23">
        <v>40.4352825</v>
      </c>
      <c r="V8" s="23">
        <v>40.4352825</v>
      </c>
      <c r="W8" s="23">
        <v>44.619855000000001</v>
      </c>
      <c r="X8" s="23">
        <v>44.619855000000001</v>
      </c>
      <c r="Y8" s="23">
        <v>48.804427500000003</v>
      </c>
      <c r="Z8" s="18"/>
      <c r="AA8" s="19" t="s">
        <v>39</v>
      </c>
      <c r="AB8" s="20">
        <f t="shared" si="1"/>
        <v>6.5653220311281224</v>
      </c>
      <c r="AC8" s="20">
        <f t="shared" si="0"/>
        <v>6.7770244790312404</v>
      </c>
      <c r="AD8" s="20">
        <f t="shared" si="0"/>
        <v>6.963558210624992</v>
      </c>
      <c r="AE8" s="20">
        <f t="shared" si="0"/>
        <v>8.2028424562499893</v>
      </c>
      <c r="AF8" s="20">
        <f t="shared" si="0"/>
        <v>5.8835183749999942</v>
      </c>
      <c r="AG8" s="20">
        <f t="shared" si="0"/>
        <v>4.7052825000000027</v>
      </c>
      <c r="AH8" s="20">
        <f t="shared" si="0"/>
        <v>2.1352825000000024</v>
      </c>
      <c r="AI8" s="20">
        <f t="shared" si="0"/>
        <v>3.839855</v>
      </c>
      <c r="AJ8" s="20">
        <f t="shared" si="0"/>
        <v>1.9598550000000046</v>
      </c>
      <c r="AK8" s="20">
        <f t="shared" si="0"/>
        <v>4.7444275000000005</v>
      </c>
      <c r="AM8" s="24"/>
    </row>
    <row r="9" spans="2:40" x14ac:dyDescent="0.25">
      <c r="B9" s="25" t="s">
        <v>40</v>
      </c>
      <c r="C9" s="15">
        <v>30.87</v>
      </c>
      <c r="D9" s="15">
        <v>36.83</v>
      </c>
      <c r="E9" s="15">
        <v>43.52</v>
      </c>
      <c r="F9" s="15">
        <v>49.64</v>
      </c>
      <c r="G9" s="15">
        <v>51.75</v>
      </c>
      <c r="H9" s="15">
        <v>58.09</v>
      </c>
      <c r="I9" s="15">
        <v>61.37</v>
      </c>
      <c r="J9" s="15">
        <v>67.67</v>
      </c>
      <c r="K9" s="15">
        <v>70.260000000000005</v>
      </c>
      <c r="L9" s="15">
        <v>76.37</v>
      </c>
      <c r="M9" s="15">
        <v>76.37</v>
      </c>
      <c r="O9" s="16" t="s">
        <v>39</v>
      </c>
      <c r="P9" s="23">
        <v>25.125322031128121</v>
      </c>
      <c r="Q9" s="23">
        <v>27.917024479031241</v>
      </c>
      <c r="R9" s="23">
        <v>32.843558210624991</v>
      </c>
      <c r="S9" s="23">
        <v>36.492842456249988</v>
      </c>
      <c r="T9" s="23">
        <v>38.413518374999995</v>
      </c>
      <c r="U9" s="23">
        <v>40.4352825</v>
      </c>
      <c r="V9" s="23">
        <v>40.4352825</v>
      </c>
      <c r="W9" s="23">
        <v>44.619855000000001</v>
      </c>
      <c r="X9" s="23">
        <v>44.619855000000001</v>
      </c>
      <c r="Y9" s="23">
        <v>48.804427500000003</v>
      </c>
      <c r="Z9" s="18"/>
      <c r="AA9" s="19" t="s">
        <v>41</v>
      </c>
      <c r="AB9" s="20">
        <f t="shared" ref="AB9:AK9" si="2">+P10-C10</f>
        <v>9.1025486151156194</v>
      </c>
      <c r="AC9" s="20">
        <f t="shared" si="2"/>
        <v>9.596165127906243</v>
      </c>
      <c r="AD9" s="20">
        <f t="shared" si="2"/>
        <v>10.280194268124998</v>
      </c>
      <c r="AE9" s="20">
        <f t="shared" si="2"/>
        <v>11.887993631249991</v>
      </c>
      <c r="AF9" s="20">
        <f t="shared" si="2"/>
        <v>9.7626248749999931</v>
      </c>
      <c r="AG9" s="20">
        <f t="shared" si="2"/>
        <v>8.7885525000000015</v>
      </c>
      <c r="AH9" s="20">
        <f t="shared" si="2"/>
        <v>6.2185525000000013</v>
      </c>
      <c r="AI9" s="20">
        <f t="shared" si="2"/>
        <v>8.3283349999999956</v>
      </c>
      <c r="AJ9" s="20">
        <f t="shared" si="2"/>
        <v>6.4483350000000002</v>
      </c>
      <c r="AK9" s="20">
        <f t="shared" si="2"/>
        <v>9.6614949999999951</v>
      </c>
      <c r="AM9" s="26" t="s">
        <v>42</v>
      </c>
    </row>
    <row r="10" spans="2:40" ht="15.75" x14ac:dyDescent="0.25">
      <c r="B10" s="21" t="s">
        <v>43</v>
      </c>
      <c r="C10" s="22">
        <v>18.559999999999999</v>
      </c>
      <c r="D10" s="22">
        <v>21.14</v>
      </c>
      <c r="E10" s="22">
        <v>25.88</v>
      </c>
      <c r="F10" s="22">
        <v>28.29</v>
      </c>
      <c r="G10" s="22">
        <v>32.53</v>
      </c>
      <c r="H10" s="22">
        <v>35.729999999999997</v>
      </c>
      <c r="I10" s="22">
        <v>38.299999999999997</v>
      </c>
      <c r="J10" s="22">
        <v>40.78</v>
      </c>
      <c r="K10" s="22">
        <v>42.66</v>
      </c>
      <c r="L10" s="22">
        <v>44.06</v>
      </c>
      <c r="M10" s="22">
        <v>44.06</v>
      </c>
      <c r="O10" s="16" t="s">
        <v>41</v>
      </c>
      <c r="P10" s="23">
        <v>27.662548615115618</v>
      </c>
      <c r="Q10" s="23">
        <v>30.736165127906244</v>
      </c>
      <c r="R10" s="23">
        <v>36.160194268124997</v>
      </c>
      <c r="S10" s="23">
        <v>40.17799363124999</v>
      </c>
      <c r="T10" s="23">
        <v>42.292624874999994</v>
      </c>
      <c r="U10" s="23">
        <v>44.518552499999998</v>
      </c>
      <c r="V10" s="23">
        <v>44.518552499999998</v>
      </c>
      <c r="W10" s="23">
        <v>49.108334999999997</v>
      </c>
      <c r="X10" s="23">
        <v>49.108334999999997</v>
      </c>
      <c r="Y10" s="23">
        <v>53.721494999999997</v>
      </c>
      <c r="Z10" s="18"/>
      <c r="AA10" s="19" t="s">
        <v>44</v>
      </c>
      <c r="AB10" s="20">
        <f t="shared" ref="AB10:AK10" si="3">+P12-C12</f>
        <v>11.186745530912493</v>
      </c>
      <c r="AC10" s="20">
        <f t="shared" si="3"/>
        <v>10.905272812124995</v>
      </c>
      <c r="AD10" s="20">
        <f t="shared" si="3"/>
        <v>12.784438602499996</v>
      </c>
      <c r="AE10" s="20">
        <f t="shared" si="3"/>
        <v>13.739376224999997</v>
      </c>
      <c r="AF10" s="20">
        <f t="shared" si="3"/>
        <v>12.486185499999998</v>
      </c>
      <c r="AG10" s="20">
        <f t="shared" si="3"/>
        <v>12.138089999999998</v>
      </c>
      <c r="AH10" s="20">
        <f t="shared" si="3"/>
        <v>9.1080899999999971</v>
      </c>
      <c r="AI10" s="20">
        <f t="shared" si="3"/>
        <v>12.017100000000006</v>
      </c>
      <c r="AJ10" s="20">
        <f t="shared" si="3"/>
        <v>9.4971000000000032</v>
      </c>
      <c r="AK10" s="20">
        <f t="shared" si="3"/>
        <v>12.158317499999995</v>
      </c>
      <c r="AM10" s="27">
        <f>COUNTIF($AB$5:$AK$104,"&lt;0")</f>
        <v>210</v>
      </c>
    </row>
    <row r="11" spans="2:40" x14ac:dyDescent="0.25">
      <c r="B11" s="25" t="s">
        <v>45</v>
      </c>
      <c r="C11" s="15">
        <v>31.83</v>
      </c>
      <c r="D11" s="15">
        <v>38.83</v>
      </c>
      <c r="E11" s="15">
        <v>44.06</v>
      </c>
      <c r="F11" s="15">
        <v>50.35</v>
      </c>
      <c r="G11" s="15">
        <v>56.73</v>
      </c>
      <c r="H11" s="15">
        <v>63.66</v>
      </c>
      <c r="I11" s="15">
        <v>67.67</v>
      </c>
      <c r="J11" s="15">
        <v>70.75</v>
      </c>
      <c r="K11" s="15">
        <v>73.400000000000006</v>
      </c>
      <c r="L11" s="15">
        <v>78.06</v>
      </c>
      <c r="M11" s="15">
        <v>78.06</v>
      </c>
      <c r="O11" s="16" t="s">
        <v>41</v>
      </c>
      <c r="P11" s="23">
        <v>27.662548615115618</v>
      </c>
      <c r="Q11" s="23">
        <v>30.736165127906244</v>
      </c>
      <c r="R11" s="23">
        <v>36.160194268124997</v>
      </c>
      <c r="S11" s="23">
        <v>40.17799363124999</v>
      </c>
      <c r="T11" s="23">
        <v>42.292624874999994</v>
      </c>
      <c r="U11" s="23">
        <v>44.518552499999998</v>
      </c>
      <c r="V11" s="23">
        <v>44.518552499999998</v>
      </c>
      <c r="W11" s="23">
        <v>49.108334999999997</v>
      </c>
      <c r="X11" s="23">
        <v>49.108334999999997</v>
      </c>
      <c r="Y11" s="23">
        <v>53.721494999999997</v>
      </c>
      <c r="Z11" s="18"/>
      <c r="AA11" s="19" t="s">
        <v>46</v>
      </c>
      <c r="AB11" s="20">
        <f t="shared" ref="AB11:AK11" si="4">+P14-C14</f>
        <v>6.2640082615437507</v>
      </c>
      <c r="AC11" s="20">
        <f t="shared" si="4"/>
        <v>4.2544536239375006</v>
      </c>
      <c r="AD11" s="20">
        <f t="shared" si="4"/>
        <v>6.2175924987500011</v>
      </c>
      <c r="AE11" s="20">
        <f t="shared" si="4"/>
        <v>7.5562138875000002</v>
      </c>
      <c r="AF11" s="20">
        <f t="shared" si="4"/>
        <v>6.2770672499999982</v>
      </c>
      <c r="AG11" s="20">
        <f t="shared" si="4"/>
        <v>4.5737549999999949</v>
      </c>
      <c r="AH11" s="20">
        <f t="shared" si="4"/>
        <v>2.2937549999999973</v>
      </c>
      <c r="AI11" s="20">
        <f t="shared" si="4"/>
        <v>4.1393424999999979</v>
      </c>
      <c r="AJ11" s="20">
        <f t="shared" si="4"/>
        <v>1.1393424999999979</v>
      </c>
      <c r="AK11" s="20">
        <f t="shared" si="4"/>
        <v>3.4527225000000001</v>
      </c>
      <c r="AM11" s="24"/>
    </row>
    <row r="12" spans="2:40" x14ac:dyDescent="0.25">
      <c r="B12" s="21" t="s">
        <v>47</v>
      </c>
      <c r="C12" s="22">
        <v>17.420000000000002</v>
      </c>
      <c r="D12" s="22">
        <v>20.88</v>
      </c>
      <c r="E12" s="22">
        <v>24.61</v>
      </c>
      <c r="F12" s="22">
        <v>27.81</v>
      </c>
      <c r="G12" s="22">
        <v>31.25</v>
      </c>
      <c r="H12" s="22">
        <v>33.9</v>
      </c>
      <c r="I12" s="22">
        <v>36.93</v>
      </c>
      <c r="J12" s="22">
        <v>38.79</v>
      </c>
      <c r="K12" s="22">
        <v>41.31</v>
      </c>
      <c r="L12" s="22">
        <v>43.41</v>
      </c>
      <c r="M12" s="22">
        <v>43.41</v>
      </c>
      <c r="O12" s="16" t="s">
        <v>44</v>
      </c>
      <c r="P12" s="23">
        <v>28.606745530912495</v>
      </c>
      <c r="Q12" s="23">
        <v>31.785272812124994</v>
      </c>
      <c r="R12" s="23">
        <v>37.394438602499996</v>
      </c>
      <c r="S12" s="23">
        <v>41.549376224999996</v>
      </c>
      <c r="T12" s="23">
        <v>43.736185499999998</v>
      </c>
      <c r="U12" s="23">
        <v>46.038089999999997</v>
      </c>
      <c r="V12" s="23">
        <v>46.038089999999997</v>
      </c>
      <c r="W12" s="23">
        <v>50.807100000000005</v>
      </c>
      <c r="X12" s="23">
        <v>50.807100000000005</v>
      </c>
      <c r="Y12" s="23">
        <v>55.568317499999992</v>
      </c>
      <c r="Z12" s="18"/>
      <c r="AA12" s="19" t="s">
        <v>48</v>
      </c>
      <c r="AB12" s="20">
        <f t="shared" ref="AB12:AK13" si="5">+P16-C16</f>
        <v>1.1359767743781237</v>
      </c>
      <c r="AC12" s="20">
        <f t="shared" si="5"/>
        <v>0.52775197153124864</v>
      </c>
      <c r="AD12" s="20">
        <f t="shared" si="5"/>
        <v>0.42735526062499929</v>
      </c>
      <c r="AE12" s="20">
        <f t="shared" si="5"/>
        <v>0.60261695624999945</v>
      </c>
      <c r="AF12" s="20">
        <f t="shared" si="5"/>
        <v>-0.57777162500000401</v>
      </c>
      <c r="AG12" s="20">
        <f t="shared" si="5"/>
        <v>-1.4429175000000001</v>
      </c>
      <c r="AH12" s="20">
        <f t="shared" si="5"/>
        <v>-2.4729175000000012</v>
      </c>
      <c r="AI12" s="20">
        <f t="shared" si="5"/>
        <v>-0.92165750000000557</v>
      </c>
      <c r="AJ12" s="20">
        <f t="shared" si="5"/>
        <v>-1.9816575000000078</v>
      </c>
      <c r="AK12" s="20">
        <f t="shared" si="5"/>
        <v>-0.7626050000000042</v>
      </c>
      <c r="AM12" s="28" t="s">
        <v>49</v>
      </c>
    </row>
    <row r="13" spans="2:40" x14ac:dyDescent="0.25">
      <c r="B13" s="25" t="s">
        <v>50</v>
      </c>
      <c r="C13" s="15">
        <v>43.25</v>
      </c>
      <c r="D13" s="15">
        <v>44.99</v>
      </c>
      <c r="E13" s="15">
        <v>54.56</v>
      </c>
      <c r="F13" s="15">
        <v>56.24</v>
      </c>
      <c r="G13" s="15">
        <v>61.85</v>
      </c>
      <c r="H13" s="15">
        <v>63.54</v>
      </c>
      <c r="I13" s="15">
        <v>66.88</v>
      </c>
      <c r="J13" s="15">
        <v>68.61</v>
      </c>
      <c r="K13" s="15">
        <v>79.180000000000007</v>
      </c>
      <c r="L13" s="15">
        <v>80.930000000000007</v>
      </c>
      <c r="M13" s="15">
        <v>80.930000000000007</v>
      </c>
      <c r="O13" s="16" t="s">
        <v>44</v>
      </c>
      <c r="P13" s="23">
        <v>28.606745530912495</v>
      </c>
      <c r="Q13" s="23">
        <v>31.785272812124994</v>
      </c>
      <c r="R13" s="23">
        <v>37.394438602499996</v>
      </c>
      <c r="S13" s="23">
        <v>41.549376224999996</v>
      </c>
      <c r="T13" s="23">
        <v>43.736185499999998</v>
      </c>
      <c r="U13" s="23">
        <v>46.038089999999997</v>
      </c>
      <c r="V13" s="23">
        <v>46.038089999999997</v>
      </c>
      <c r="W13" s="23">
        <v>50.807100000000005</v>
      </c>
      <c r="X13" s="23">
        <v>50.807100000000005</v>
      </c>
      <c r="Y13" s="23">
        <v>55.568317499999992</v>
      </c>
      <c r="Z13" s="18"/>
      <c r="AA13" s="19" t="s">
        <v>51</v>
      </c>
      <c r="AB13" s="20">
        <f t="shared" si="5"/>
        <v>8.4286543668562466</v>
      </c>
      <c r="AC13" s="20">
        <f t="shared" si="5"/>
        <v>6.9585048520625001</v>
      </c>
      <c r="AD13" s="20">
        <f t="shared" si="5"/>
        <v>9.2358880612499981</v>
      </c>
      <c r="AE13" s="20">
        <f t="shared" si="5"/>
        <v>10.128764512499991</v>
      </c>
      <c r="AF13" s="20">
        <f t="shared" si="5"/>
        <v>9.3608047499999927</v>
      </c>
      <c r="AG13" s="20">
        <f t="shared" si="5"/>
        <v>8.1240049999999968</v>
      </c>
      <c r="AH13" s="20">
        <f t="shared" si="5"/>
        <v>5.6640050000000031</v>
      </c>
      <c r="AI13" s="20">
        <f t="shared" si="5"/>
        <v>7.1393724999999932</v>
      </c>
      <c r="AJ13" s="20">
        <f t="shared" si="5"/>
        <v>4.0993724999999941</v>
      </c>
      <c r="AK13" s="20">
        <f t="shared" si="5"/>
        <v>6.8269475000000028</v>
      </c>
      <c r="AM13" s="29">
        <f>COUNTIF($AB$5:$AK$104,"&gt;0")-COUNTIF($AB$5:$AK$104,"&gt;5")</f>
        <v>419</v>
      </c>
      <c r="AN13" s="35">
        <f>COUNTIF($AB$5:$AK$104,"&gt;0")-COUNTIF($AB$5:$AK$104,"&gt;AM19")</f>
        <v>790</v>
      </c>
    </row>
    <row r="14" spans="2:40" x14ac:dyDescent="0.25">
      <c r="B14" s="21" t="s">
        <v>52</v>
      </c>
      <c r="C14" s="22">
        <v>15.07</v>
      </c>
      <c r="D14" s="22">
        <v>19.45</v>
      </c>
      <c r="E14" s="22">
        <v>21.67</v>
      </c>
      <c r="F14" s="22">
        <v>23.43</v>
      </c>
      <c r="G14" s="22">
        <v>26.34</v>
      </c>
      <c r="H14" s="22">
        <v>29.76</v>
      </c>
      <c r="I14" s="22">
        <v>32.04</v>
      </c>
      <c r="J14" s="22">
        <v>33.74</v>
      </c>
      <c r="K14" s="22">
        <v>36.74</v>
      </c>
      <c r="L14" s="22">
        <v>37.979999999999997</v>
      </c>
      <c r="M14" s="22">
        <v>37.979999999999997</v>
      </c>
      <c r="O14" s="16" t="s">
        <v>46</v>
      </c>
      <c r="P14" s="23">
        <v>21.334008261543751</v>
      </c>
      <c r="Q14" s="23">
        <v>23.7044536239375</v>
      </c>
      <c r="R14" s="23">
        <v>27.887592498750003</v>
      </c>
      <c r="S14" s="23">
        <v>30.9862138875</v>
      </c>
      <c r="T14" s="23">
        <v>32.617067249999998</v>
      </c>
      <c r="U14" s="23">
        <v>34.333754999999996</v>
      </c>
      <c r="V14" s="23">
        <v>34.333754999999996</v>
      </c>
      <c r="W14" s="23">
        <v>37.8793425</v>
      </c>
      <c r="X14" s="23">
        <v>37.8793425</v>
      </c>
      <c r="Y14" s="23">
        <v>41.432722499999997</v>
      </c>
      <c r="Z14" s="18"/>
      <c r="AA14" s="19" t="s">
        <v>53</v>
      </c>
      <c r="AB14" s="20">
        <f t="shared" ref="AB14:AK21" si="6">+P19-C19</f>
        <v>1.3432431429593716</v>
      </c>
      <c r="AC14" s="20">
        <f t="shared" si="6"/>
        <v>0.67027015884374563</v>
      </c>
      <c r="AD14" s="20">
        <f t="shared" si="6"/>
        <v>2.6062001868749967</v>
      </c>
      <c r="AE14" s="20">
        <f t="shared" si="6"/>
        <v>2.9591113187499971</v>
      </c>
      <c r="AF14" s="20">
        <f t="shared" si="6"/>
        <v>1.3816961249999977</v>
      </c>
      <c r="AG14" s="20">
        <f t="shared" si="6"/>
        <v>0.19862750000000062</v>
      </c>
      <c r="AH14" s="20">
        <f t="shared" si="6"/>
        <v>-1.4013725000000008</v>
      </c>
      <c r="AI14" s="20">
        <f t="shared" si="6"/>
        <v>0.20871749999999523</v>
      </c>
      <c r="AJ14" s="20">
        <f t="shared" si="6"/>
        <v>-1.1712825000000038</v>
      </c>
      <c r="AK14" s="20">
        <f t="shared" si="6"/>
        <v>0.34101499999999518</v>
      </c>
      <c r="AM14" s="24"/>
    </row>
    <row r="15" spans="2:40" x14ac:dyDescent="0.25">
      <c r="B15" s="25" t="s">
        <v>54</v>
      </c>
      <c r="C15" s="15">
        <v>25.76</v>
      </c>
      <c r="D15" s="15">
        <v>27.41</v>
      </c>
      <c r="E15" s="15">
        <v>33.29</v>
      </c>
      <c r="F15" s="15">
        <v>39.520000000000003</v>
      </c>
      <c r="G15" s="15">
        <v>41.67</v>
      </c>
      <c r="H15" s="15">
        <v>45.2</v>
      </c>
      <c r="I15" s="15">
        <v>46.95</v>
      </c>
      <c r="J15" s="15">
        <v>48.43</v>
      </c>
      <c r="K15" s="15">
        <v>50.39</v>
      </c>
      <c r="L15" s="15">
        <v>54.79</v>
      </c>
      <c r="M15" s="15">
        <v>54.79</v>
      </c>
      <c r="O15" s="16" t="s">
        <v>46</v>
      </c>
      <c r="P15" s="23">
        <v>21.334008261543751</v>
      </c>
      <c r="Q15" s="23">
        <v>23.7044536239375</v>
      </c>
      <c r="R15" s="23">
        <v>27.887592498750003</v>
      </c>
      <c r="S15" s="23">
        <v>30.9862138875</v>
      </c>
      <c r="T15" s="23">
        <v>32.617067249999998</v>
      </c>
      <c r="U15" s="23">
        <v>34.333754999999996</v>
      </c>
      <c r="V15" s="23">
        <v>34.333754999999996</v>
      </c>
      <c r="W15" s="23">
        <v>37.8793425</v>
      </c>
      <c r="X15" s="23">
        <v>37.8793425</v>
      </c>
      <c r="Y15" s="23">
        <v>41.432722499999997</v>
      </c>
      <c r="Z15" s="18"/>
      <c r="AA15" s="19" t="s">
        <v>55</v>
      </c>
      <c r="AB15" s="20">
        <f t="shared" si="6"/>
        <v>6.8836392863499967</v>
      </c>
      <c r="AC15" s="20">
        <f t="shared" si="6"/>
        <v>4.0740436514999949</v>
      </c>
      <c r="AD15" s="20">
        <f t="shared" si="6"/>
        <v>5.1606395899999988</v>
      </c>
      <c r="AE15" s="20">
        <f t="shared" si="6"/>
        <v>5.9751550999999985</v>
      </c>
      <c r="AF15" s="20">
        <f t="shared" si="6"/>
        <v>1.9380579999999981</v>
      </c>
      <c r="AG15" s="20">
        <f t="shared" si="6"/>
        <v>1.6116400000000013</v>
      </c>
      <c r="AH15" s="20">
        <f t="shared" si="6"/>
        <v>0.30163999999999902</v>
      </c>
      <c r="AI15" s="20">
        <f t="shared" si="6"/>
        <v>3.0028349999999975</v>
      </c>
      <c r="AJ15" s="20">
        <f t="shared" si="6"/>
        <v>0.14283499999999805</v>
      </c>
      <c r="AK15" s="20">
        <f t="shared" si="6"/>
        <v>2.3618224999999882</v>
      </c>
      <c r="AM15" s="30" t="s">
        <v>56</v>
      </c>
    </row>
    <row r="16" spans="2:40" x14ac:dyDescent="0.25">
      <c r="B16" s="21" t="s">
        <v>57</v>
      </c>
      <c r="C16" s="22">
        <v>15.08</v>
      </c>
      <c r="D16" s="22">
        <v>17.489999999999998</v>
      </c>
      <c r="E16" s="22">
        <v>20.77</v>
      </c>
      <c r="F16" s="22">
        <v>22.95</v>
      </c>
      <c r="G16" s="22">
        <v>25.37</v>
      </c>
      <c r="H16" s="22">
        <v>27.54</v>
      </c>
      <c r="I16" s="22">
        <v>28.57</v>
      </c>
      <c r="J16" s="22">
        <v>29.45</v>
      </c>
      <c r="K16" s="22">
        <v>30.51</v>
      </c>
      <c r="L16" s="22">
        <v>31.73</v>
      </c>
      <c r="M16" s="22">
        <v>31.73</v>
      </c>
      <c r="O16" s="16" t="s">
        <v>48</v>
      </c>
      <c r="P16" s="23">
        <v>16.215976774378124</v>
      </c>
      <c r="Q16" s="23">
        <v>18.017751971531247</v>
      </c>
      <c r="R16" s="23">
        <v>21.197355260624999</v>
      </c>
      <c r="S16" s="23">
        <v>23.552616956249999</v>
      </c>
      <c r="T16" s="23">
        <v>24.792228374999997</v>
      </c>
      <c r="U16" s="23">
        <v>26.097082499999999</v>
      </c>
      <c r="V16" s="23">
        <v>26.097082499999999</v>
      </c>
      <c r="W16" s="23">
        <v>28.528342499999994</v>
      </c>
      <c r="X16" s="23">
        <v>28.528342499999994</v>
      </c>
      <c r="Y16" s="23">
        <v>30.967394999999996</v>
      </c>
      <c r="Z16" s="18"/>
      <c r="AA16" s="19" t="s">
        <v>58</v>
      </c>
      <c r="AB16" s="20">
        <f t="shared" si="6"/>
        <v>10.711999964115623</v>
      </c>
      <c r="AC16" s="20">
        <f t="shared" si="6"/>
        <v>12.117777737906241</v>
      </c>
      <c r="AD16" s="20">
        <f t="shared" si="6"/>
        <v>15.135620868124999</v>
      </c>
      <c r="AE16" s="20">
        <f t="shared" si="6"/>
        <v>16.798467631249988</v>
      </c>
      <c r="AF16" s="20">
        <f t="shared" si="6"/>
        <v>15.031544874999998</v>
      </c>
      <c r="AG16" s="20">
        <f t="shared" si="6"/>
        <v>15.1321525</v>
      </c>
      <c r="AH16" s="20">
        <f t="shared" si="6"/>
        <v>11.352152500000003</v>
      </c>
      <c r="AI16" s="20">
        <f t="shared" si="6"/>
        <v>12.836879999999994</v>
      </c>
      <c r="AJ16" s="20">
        <f t="shared" si="6"/>
        <v>10.486879999999992</v>
      </c>
      <c r="AK16" s="20">
        <f t="shared" si="6"/>
        <v>13.62939999999999</v>
      </c>
      <c r="AM16" s="30">
        <f>COUNTIF($AB$5:$AK$104,"&gt;=5")</f>
        <v>371</v>
      </c>
    </row>
    <row r="17" spans="2:39" x14ac:dyDescent="0.25">
      <c r="B17" s="14" t="s">
        <v>59</v>
      </c>
      <c r="C17" s="15">
        <v>19.2</v>
      </c>
      <c r="D17" s="15">
        <v>23.74</v>
      </c>
      <c r="E17" s="15">
        <v>26.88</v>
      </c>
      <c r="F17" s="15">
        <v>30</v>
      </c>
      <c r="G17" s="15">
        <v>32.880000000000003</v>
      </c>
      <c r="H17" s="15">
        <v>36.340000000000003</v>
      </c>
      <c r="I17" s="15">
        <v>38.799999999999997</v>
      </c>
      <c r="J17" s="15">
        <v>41.93</v>
      </c>
      <c r="K17" s="15">
        <v>44.97</v>
      </c>
      <c r="L17" s="15">
        <v>46.84</v>
      </c>
      <c r="M17" s="15">
        <v>46.84</v>
      </c>
      <c r="O17" s="16" t="s">
        <v>51</v>
      </c>
      <c r="P17" s="23">
        <v>27.628654366856246</v>
      </c>
      <c r="Q17" s="23">
        <v>30.698504852062499</v>
      </c>
      <c r="R17" s="23">
        <v>36.115888061249997</v>
      </c>
      <c r="S17" s="23">
        <v>40.128764512499991</v>
      </c>
      <c r="T17" s="23">
        <v>42.240804749999995</v>
      </c>
      <c r="U17" s="23">
        <v>44.464005</v>
      </c>
      <c r="V17" s="23">
        <v>44.464005</v>
      </c>
      <c r="W17" s="23">
        <v>49.069372499999993</v>
      </c>
      <c r="X17" s="23">
        <v>49.069372499999993</v>
      </c>
      <c r="Y17" s="23">
        <v>53.666947500000006</v>
      </c>
      <c r="Z17" s="18"/>
      <c r="AA17" s="19" t="s">
        <v>60</v>
      </c>
      <c r="AB17" s="20">
        <f t="shared" si="6"/>
        <v>7.0854317613281239</v>
      </c>
      <c r="AC17" s="20">
        <f t="shared" si="6"/>
        <v>8.2127019570312427</v>
      </c>
      <c r="AD17" s="20">
        <f t="shared" si="6"/>
        <v>9.0884728906249919</v>
      </c>
      <c r="AE17" s="20">
        <f t="shared" si="6"/>
        <v>9.7027476562500006</v>
      </c>
      <c r="AF17" s="20">
        <f t="shared" si="6"/>
        <v>8.9397343750000005</v>
      </c>
      <c r="AG17" s="20">
        <f t="shared" si="6"/>
        <v>8.2865625000000023</v>
      </c>
      <c r="AH17" s="20">
        <f t="shared" si="6"/>
        <v>5.0965624999999974</v>
      </c>
      <c r="AI17" s="20">
        <f t="shared" si="6"/>
        <v>6.9443799999999953</v>
      </c>
      <c r="AJ17" s="20">
        <f t="shared" si="6"/>
        <v>5.2743800000000007</v>
      </c>
      <c r="AK17" s="20">
        <f t="shared" si="6"/>
        <v>7.8066124999999928</v>
      </c>
    </row>
    <row r="18" spans="2:39" x14ac:dyDescent="0.25">
      <c r="B18" s="31" t="s">
        <v>61</v>
      </c>
      <c r="C18" s="22">
        <v>34.14</v>
      </c>
      <c r="D18" s="22">
        <v>37.020000000000003</v>
      </c>
      <c r="E18" s="22">
        <v>45.45</v>
      </c>
      <c r="F18" s="22">
        <v>48.35</v>
      </c>
      <c r="G18" s="22">
        <v>57.84</v>
      </c>
      <c r="H18" s="22">
        <v>60.78</v>
      </c>
      <c r="I18" s="22">
        <v>70.489999999999995</v>
      </c>
      <c r="J18" s="22">
        <v>73.31</v>
      </c>
      <c r="K18" s="22">
        <v>83.82</v>
      </c>
      <c r="L18" s="22">
        <v>86.77</v>
      </c>
      <c r="M18" s="22">
        <v>86.77</v>
      </c>
      <c r="O18" s="16" t="s">
        <v>51</v>
      </c>
      <c r="P18" s="23">
        <v>27.628654366856246</v>
      </c>
      <c r="Q18" s="23">
        <v>30.698504852062499</v>
      </c>
      <c r="R18" s="23">
        <v>36.115888061249997</v>
      </c>
      <c r="S18" s="23">
        <v>40.128764512499991</v>
      </c>
      <c r="T18" s="23">
        <v>42.240804749999995</v>
      </c>
      <c r="U18" s="23">
        <v>44.464005</v>
      </c>
      <c r="V18" s="23">
        <v>44.464005</v>
      </c>
      <c r="W18" s="23">
        <v>49.069372499999993</v>
      </c>
      <c r="X18" s="23">
        <v>49.069372499999993</v>
      </c>
      <c r="Y18" s="23">
        <v>53.666947500000006</v>
      </c>
      <c r="Z18" s="18"/>
      <c r="AA18" s="19" t="s">
        <v>62</v>
      </c>
      <c r="AB18" s="20">
        <f t="shared" si="6"/>
        <v>1.9015537674156242</v>
      </c>
      <c r="AC18" s="20">
        <f t="shared" si="6"/>
        <v>0.82839307490624847</v>
      </c>
      <c r="AD18" s="20">
        <f t="shared" si="6"/>
        <v>1.6045800881249974</v>
      </c>
      <c r="AE18" s="20">
        <f t="shared" si="6"/>
        <v>1.4095334312499936</v>
      </c>
      <c r="AF18" s="20">
        <f t="shared" si="6"/>
        <v>0.52950887499999766</v>
      </c>
      <c r="AG18" s="20">
        <f t="shared" si="6"/>
        <v>-2.4727500000000902E-2</v>
      </c>
      <c r="AH18" s="20">
        <f t="shared" si="6"/>
        <v>-1.5147274999999993</v>
      </c>
      <c r="AI18" s="20">
        <f t="shared" si="6"/>
        <v>-0.16229750000000465</v>
      </c>
      <c r="AJ18" s="20">
        <f t="shared" si="6"/>
        <v>-2.1822975000000042</v>
      </c>
      <c r="AK18" s="20">
        <f t="shared" si="6"/>
        <v>-1.0454525000000068</v>
      </c>
    </row>
    <row r="19" spans="2:39" x14ac:dyDescent="0.25">
      <c r="B19" s="14" t="s">
        <v>63</v>
      </c>
      <c r="C19" s="15">
        <v>14.65</v>
      </c>
      <c r="D19" s="15">
        <v>17.100000000000001</v>
      </c>
      <c r="E19" s="15">
        <v>18.3</v>
      </c>
      <c r="F19" s="15">
        <v>20.27</v>
      </c>
      <c r="G19" s="15">
        <v>23.07</v>
      </c>
      <c r="H19" s="15">
        <v>25.54</v>
      </c>
      <c r="I19" s="15">
        <v>27.14</v>
      </c>
      <c r="J19" s="15">
        <v>27.93</v>
      </c>
      <c r="K19" s="15">
        <v>29.31</v>
      </c>
      <c r="L19" s="15">
        <v>30.19</v>
      </c>
      <c r="M19" s="15">
        <v>30.19</v>
      </c>
      <c r="O19" s="16" t="s">
        <v>53</v>
      </c>
      <c r="P19" s="23">
        <v>15.993243142959372</v>
      </c>
      <c r="Q19" s="23">
        <v>17.770270158843747</v>
      </c>
      <c r="R19" s="23">
        <v>20.906200186874997</v>
      </c>
      <c r="S19" s="23">
        <v>23.229111318749997</v>
      </c>
      <c r="T19" s="23">
        <v>24.451696124999998</v>
      </c>
      <c r="U19" s="23">
        <v>25.7386275</v>
      </c>
      <c r="V19" s="23">
        <v>25.7386275</v>
      </c>
      <c r="W19" s="23">
        <v>28.138717499999995</v>
      </c>
      <c r="X19" s="23">
        <v>28.138717499999995</v>
      </c>
      <c r="Y19" s="23">
        <v>30.531014999999996</v>
      </c>
      <c r="Z19" s="18"/>
      <c r="AA19" s="19" t="s">
        <v>64</v>
      </c>
      <c r="AB19" s="20">
        <f t="shared" si="6"/>
        <v>4.6741879373499948</v>
      </c>
      <c r="AC19" s="20">
        <f t="shared" si="6"/>
        <v>2.6724310414999941</v>
      </c>
      <c r="AD19" s="20">
        <f t="shared" si="6"/>
        <v>4.0152129899999949</v>
      </c>
      <c r="AE19" s="20">
        <f t="shared" si="6"/>
        <v>4.1446810999999961</v>
      </c>
      <c r="AF19" s="20">
        <f t="shared" si="6"/>
        <v>2.1491379999999936</v>
      </c>
      <c r="AG19" s="20">
        <f t="shared" si="6"/>
        <v>1.6080399999999884</v>
      </c>
      <c r="AH19" s="20">
        <f t="shared" si="6"/>
        <v>0.11803999999999348</v>
      </c>
      <c r="AI19" s="20">
        <f t="shared" si="6"/>
        <v>2.4620825000000011</v>
      </c>
      <c r="AJ19" s="20">
        <f t="shared" si="6"/>
        <v>0.67208250000000191</v>
      </c>
      <c r="AK19" s="20">
        <f t="shared" si="6"/>
        <v>3.0461249999999964</v>
      </c>
      <c r="AM19" s="32">
        <v>5</v>
      </c>
    </row>
    <row r="20" spans="2:39" x14ac:dyDescent="0.25">
      <c r="B20" s="21" t="s">
        <v>65</v>
      </c>
      <c r="C20" s="22">
        <v>18.14</v>
      </c>
      <c r="D20" s="22">
        <v>23.73</v>
      </c>
      <c r="E20" s="22">
        <v>27.55</v>
      </c>
      <c r="F20" s="22">
        <v>30.37</v>
      </c>
      <c r="G20" s="22">
        <v>36.32</v>
      </c>
      <c r="H20" s="22">
        <v>38.659999999999997</v>
      </c>
      <c r="I20" s="22">
        <v>39.97</v>
      </c>
      <c r="J20" s="22">
        <v>41.43</v>
      </c>
      <c r="K20" s="22">
        <v>44.29</v>
      </c>
      <c r="L20" s="22">
        <v>46.24</v>
      </c>
      <c r="M20" s="22">
        <v>46.24</v>
      </c>
      <c r="O20" s="16" t="s">
        <v>55</v>
      </c>
      <c r="P20" s="23">
        <v>25.023639286349997</v>
      </c>
      <c r="Q20" s="23">
        <v>27.804043651499995</v>
      </c>
      <c r="R20" s="23">
        <v>32.71063959</v>
      </c>
      <c r="S20" s="23">
        <v>36.345155099999999</v>
      </c>
      <c r="T20" s="23">
        <v>38.258057999999998</v>
      </c>
      <c r="U20" s="23">
        <v>40.271639999999998</v>
      </c>
      <c r="V20" s="23">
        <v>40.271639999999998</v>
      </c>
      <c r="W20" s="23">
        <v>44.432834999999997</v>
      </c>
      <c r="X20" s="23">
        <v>44.432834999999997</v>
      </c>
      <c r="Y20" s="23">
        <v>48.60182249999999</v>
      </c>
      <c r="Z20" s="18"/>
      <c r="AA20" s="19" t="s">
        <v>66</v>
      </c>
      <c r="AB20" s="20">
        <f t="shared" si="6"/>
        <v>-3.9387989534312524</v>
      </c>
      <c r="AC20" s="20">
        <f t="shared" si="6"/>
        <v>-5.9586655038125045</v>
      </c>
      <c r="AD20" s="20">
        <f t="shared" si="6"/>
        <v>-6.571959416250003</v>
      </c>
      <c r="AE20" s="20">
        <f t="shared" si="6"/>
        <v>-7.8055104625000027</v>
      </c>
      <c r="AF20" s="20">
        <f t="shared" si="6"/>
        <v>-9.0779057499999993</v>
      </c>
      <c r="AG20" s="20">
        <f t="shared" si="6"/>
        <v>-9.5935850000000045</v>
      </c>
      <c r="AH20" s="20">
        <f t="shared" si="6"/>
        <v>-11.093585000000004</v>
      </c>
      <c r="AI20" s="20">
        <f t="shared" si="6"/>
        <v>-11.433252500000005</v>
      </c>
      <c r="AJ20" s="20">
        <f t="shared" si="6"/>
        <v>-12.933252500000005</v>
      </c>
      <c r="AK20" s="20">
        <f t="shared" si="6"/>
        <v>-12.6207125</v>
      </c>
    </row>
    <row r="21" spans="2:39" x14ac:dyDescent="0.25">
      <c r="B21" s="14" t="s">
        <v>67</v>
      </c>
      <c r="C21" s="15">
        <v>18.5</v>
      </c>
      <c r="D21" s="15">
        <v>20.34</v>
      </c>
      <c r="E21" s="15">
        <v>23.05</v>
      </c>
      <c r="F21" s="15">
        <v>25.63</v>
      </c>
      <c r="G21" s="15">
        <v>29.63</v>
      </c>
      <c r="H21" s="15">
        <v>31.88</v>
      </c>
      <c r="I21" s="15">
        <v>35.659999999999997</v>
      </c>
      <c r="J21" s="15">
        <v>39.03</v>
      </c>
      <c r="K21" s="15">
        <v>41.38</v>
      </c>
      <c r="L21" s="15">
        <v>43.1</v>
      </c>
      <c r="M21" s="15">
        <v>43.1</v>
      </c>
      <c r="O21" s="16" t="s">
        <v>58</v>
      </c>
      <c r="P21" s="23">
        <v>29.211999964115623</v>
      </c>
      <c r="Q21" s="23">
        <v>32.457777737906241</v>
      </c>
      <c r="R21" s="23">
        <v>38.185620868125</v>
      </c>
      <c r="S21" s="23">
        <v>42.428467631249987</v>
      </c>
      <c r="T21" s="23">
        <v>44.661544874999997</v>
      </c>
      <c r="U21" s="23">
        <v>47.012152499999999</v>
      </c>
      <c r="V21" s="23">
        <v>47.012152499999999</v>
      </c>
      <c r="W21" s="23">
        <v>51.866879999999995</v>
      </c>
      <c r="X21" s="23">
        <v>51.866879999999995</v>
      </c>
      <c r="Y21" s="23">
        <v>56.729399999999991</v>
      </c>
      <c r="Z21" s="18"/>
      <c r="AA21" s="19" t="s">
        <v>68</v>
      </c>
      <c r="AB21" s="20">
        <f t="shared" si="6"/>
        <v>6.5035617937498458E-2</v>
      </c>
      <c r="AC21" s="20">
        <f t="shared" si="6"/>
        <v>-1.2910715356250009</v>
      </c>
      <c r="AD21" s="20">
        <f t="shared" si="6"/>
        <v>-2.3159665125000011</v>
      </c>
      <c r="AE21" s="20">
        <f t="shared" si="6"/>
        <v>-2.5932961250000055</v>
      </c>
      <c r="AF21" s="20">
        <f t="shared" si="6"/>
        <v>-3.6866275000000073</v>
      </c>
      <c r="AG21" s="20">
        <f t="shared" si="6"/>
        <v>-4.0664499999999961</v>
      </c>
      <c r="AH21" s="20">
        <f t="shared" si="6"/>
        <v>-6.0364499999999985</v>
      </c>
      <c r="AI21" s="20">
        <f t="shared" si="6"/>
        <v>-4.9303775000000059</v>
      </c>
      <c r="AJ21" s="20">
        <f t="shared" si="6"/>
        <v>-6.3803775000000016</v>
      </c>
      <c r="AK21" s="20">
        <f t="shared" si="6"/>
        <v>-5.1487200000000044</v>
      </c>
    </row>
    <row r="22" spans="2:39" x14ac:dyDescent="0.25">
      <c r="B22" s="21" t="s">
        <v>69</v>
      </c>
      <c r="C22" s="22">
        <v>17.73</v>
      </c>
      <c r="D22" s="22">
        <v>19.36</v>
      </c>
      <c r="E22" s="22">
        <v>23.35</v>
      </c>
      <c r="F22" s="22">
        <v>26.34</v>
      </c>
      <c r="G22" s="22">
        <v>29</v>
      </c>
      <c r="H22" s="22">
        <v>31.65</v>
      </c>
      <c r="I22" s="22">
        <v>34.840000000000003</v>
      </c>
      <c r="J22" s="22">
        <v>37.130000000000003</v>
      </c>
      <c r="K22" s="22">
        <v>38.799999999999997</v>
      </c>
      <c r="L22" s="22">
        <v>40.39</v>
      </c>
      <c r="M22" s="22">
        <v>40.39</v>
      </c>
      <c r="O22" s="16" t="s">
        <v>60</v>
      </c>
      <c r="P22" s="23">
        <v>24.815431761328124</v>
      </c>
      <c r="Q22" s="23">
        <v>27.572701957031242</v>
      </c>
      <c r="R22" s="23">
        <v>32.438472890624993</v>
      </c>
      <c r="S22" s="23">
        <v>36.04274765625</v>
      </c>
      <c r="T22" s="23">
        <v>37.939734375</v>
      </c>
      <c r="U22" s="23">
        <v>39.936562500000001</v>
      </c>
      <c r="V22" s="23">
        <v>39.936562500000001</v>
      </c>
      <c r="W22" s="23">
        <v>44.074379999999998</v>
      </c>
      <c r="X22" s="23">
        <v>44.074379999999998</v>
      </c>
      <c r="Y22" s="23">
        <v>48.196612499999993</v>
      </c>
      <c r="Z22" s="18"/>
      <c r="AA22" s="19" t="s">
        <v>70</v>
      </c>
      <c r="AB22" s="20">
        <f t="shared" ref="AB22:AK26" si="7">+P28-C28</f>
        <v>1.4219794266843735</v>
      </c>
      <c r="AC22" s="20">
        <f t="shared" si="7"/>
        <v>1.3333104740937465</v>
      </c>
      <c r="AD22" s="20">
        <f t="shared" si="7"/>
        <v>2.5368358518749936</v>
      </c>
      <c r="AE22" s="20">
        <f t="shared" si="7"/>
        <v>2.6453731687499982</v>
      </c>
      <c r="AF22" s="20">
        <f t="shared" si="7"/>
        <v>1.1809191249999991</v>
      </c>
      <c r="AG22" s="20">
        <f t="shared" si="7"/>
        <v>-0.47903250000000241</v>
      </c>
      <c r="AH22" s="20">
        <f t="shared" si="7"/>
        <v>-1.9790325000000024</v>
      </c>
      <c r="AI22" s="20">
        <f t="shared" si="7"/>
        <v>-1.4189425000000035</v>
      </c>
      <c r="AJ22" s="20">
        <f t="shared" si="7"/>
        <v>-2.648942500000004</v>
      </c>
      <c r="AK22" s="20">
        <f t="shared" si="7"/>
        <v>-1.6132674999999992</v>
      </c>
    </row>
    <row r="23" spans="2:39" x14ac:dyDescent="0.25">
      <c r="B23" s="14" t="s">
        <v>71</v>
      </c>
      <c r="C23" s="15">
        <v>14.45</v>
      </c>
      <c r="D23" s="15">
        <v>17.34</v>
      </c>
      <c r="E23" s="15">
        <v>19.77</v>
      </c>
      <c r="F23" s="15">
        <v>22.34</v>
      </c>
      <c r="G23" s="15">
        <v>24.47</v>
      </c>
      <c r="H23" s="15">
        <v>26.34</v>
      </c>
      <c r="I23" s="15">
        <v>27.83</v>
      </c>
      <c r="J23" s="15">
        <v>28.94</v>
      </c>
      <c r="K23" s="15">
        <v>30.96</v>
      </c>
      <c r="L23" s="15">
        <v>32.270000000000003</v>
      </c>
      <c r="M23" s="15">
        <v>32.270000000000003</v>
      </c>
      <c r="O23" s="16" t="s">
        <v>62</v>
      </c>
      <c r="P23" s="23">
        <v>16.351553767415623</v>
      </c>
      <c r="Q23" s="23">
        <v>18.168393074906248</v>
      </c>
      <c r="R23" s="23">
        <v>21.374580088124997</v>
      </c>
      <c r="S23" s="23">
        <v>23.749533431249993</v>
      </c>
      <c r="T23" s="23">
        <v>24.999508874999997</v>
      </c>
      <c r="U23" s="23">
        <v>26.315272499999999</v>
      </c>
      <c r="V23" s="23">
        <v>26.315272499999999</v>
      </c>
      <c r="W23" s="23">
        <v>28.777702499999997</v>
      </c>
      <c r="X23" s="23">
        <v>28.777702499999997</v>
      </c>
      <c r="Y23" s="23">
        <v>31.224547499999996</v>
      </c>
      <c r="Z23" s="18"/>
      <c r="AA23" s="19" t="s">
        <v>72</v>
      </c>
      <c r="AB23" s="20">
        <f t="shared" si="7"/>
        <v>10.949841506759372</v>
      </c>
      <c r="AC23" s="20">
        <f t="shared" si="7"/>
        <v>10.224268340843739</v>
      </c>
      <c r="AD23" s="20">
        <f t="shared" si="7"/>
        <v>12.823845106874991</v>
      </c>
      <c r="AE23" s="20">
        <f t="shared" si="7"/>
        <v>14.15205011874999</v>
      </c>
      <c r="AF23" s="20">
        <f t="shared" si="7"/>
        <v>12.699000124999994</v>
      </c>
      <c r="AG23" s="20">
        <f t="shared" si="7"/>
        <v>12.238947499999995</v>
      </c>
      <c r="AH23" s="20">
        <f t="shared" si="7"/>
        <v>9.7589474999999943</v>
      </c>
      <c r="AI23" s="20">
        <f t="shared" si="7"/>
        <v>11.8892375</v>
      </c>
      <c r="AJ23" s="20">
        <f t="shared" si="7"/>
        <v>9.9392374999999973</v>
      </c>
      <c r="AK23" s="20">
        <f t="shared" si="7"/>
        <v>12.971734999999995</v>
      </c>
    </row>
    <row r="24" spans="2:39" x14ac:dyDescent="0.25">
      <c r="B24" s="21" t="s">
        <v>73</v>
      </c>
      <c r="C24" s="22">
        <v>18.8</v>
      </c>
      <c r="D24" s="22">
        <v>23.41</v>
      </c>
      <c r="E24" s="22">
        <v>26.67</v>
      </c>
      <c r="F24" s="22">
        <v>29.95</v>
      </c>
      <c r="G24" s="22">
        <v>33.74</v>
      </c>
      <c r="H24" s="22">
        <v>36.17</v>
      </c>
      <c r="I24" s="22">
        <v>37.659999999999997</v>
      </c>
      <c r="J24" s="22">
        <v>39.22</v>
      </c>
      <c r="K24" s="22">
        <v>41.01</v>
      </c>
      <c r="L24" s="22">
        <v>42.54</v>
      </c>
      <c r="M24" s="22">
        <v>42.54</v>
      </c>
      <c r="O24" s="16" t="s">
        <v>64</v>
      </c>
      <c r="P24" s="23">
        <v>23.474187937349996</v>
      </c>
      <c r="Q24" s="23">
        <v>26.082431041499994</v>
      </c>
      <c r="R24" s="23">
        <v>30.685212989999997</v>
      </c>
      <c r="S24" s="23">
        <v>34.094681099999995</v>
      </c>
      <c r="T24" s="23">
        <v>35.889137999999996</v>
      </c>
      <c r="U24" s="23">
        <v>37.77803999999999</v>
      </c>
      <c r="V24" s="23">
        <v>37.77803999999999</v>
      </c>
      <c r="W24" s="23">
        <v>41.6820825</v>
      </c>
      <c r="X24" s="23">
        <v>41.6820825</v>
      </c>
      <c r="Y24" s="23">
        <v>45.586124999999996</v>
      </c>
      <c r="Z24" s="18"/>
      <c r="AA24" s="19" t="s">
        <v>74</v>
      </c>
      <c r="AB24" s="20">
        <f t="shared" si="7"/>
        <v>-3.553120563506269</v>
      </c>
      <c r="AC24" s="20">
        <f t="shared" si="7"/>
        <v>-2.2512450705625184</v>
      </c>
      <c r="AD24" s="20">
        <f t="shared" si="7"/>
        <v>4.6838293287499795</v>
      </c>
      <c r="AE24" s="20">
        <f t="shared" si="7"/>
        <v>9.1320325874999853</v>
      </c>
      <c r="AF24" s="20">
        <f t="shared" si="7"/>
        <v>5.0316132499999924</v>
      </c>
      <c r="AG24" s="20">
        <f t="shared" si="7"/>
        <v>4.7764349999999922</v>
      </c>
      <c r="AH24" s="20">
        <f t="shared" si="7"/>
        <v>0.77643499999999221</v>
      </c>
      <c r="AI24" s="20">
        <f t="shared" si="7"/>
        <v>4.7572574999999944</v>
      </c>
      <c r="AJ24" s="20">
        <f t="shared" si="7"/>
        <v>-0.73274250000000052</v>
      </c>
      <c r="AK24" s="20">
        <f t="shared" si="7"/>
        <v>3.6980799999999903</v>
      </c>
    </row>
    <row r="25" spans="2:39" x14ac:dyDescent="0.25">
      <c r="B25" s="14" t="s">
        <v>75</v>
      </c>
      <c r="C25" s="15">
        <v>15.55</v>
      </c>
      <c r="D25" s="15">
        <v>18.86</v>
      </c>
      <c r="E25" s="15">
        <v>21.75</v>
      </c>
      <c r="F25" s="15">
        <v>24.67</v>
      </c>
      <c r="G25" s="15">
        <v>26.83</v>
      </c>
      <c r="H25" s="15">
        <v>28.28</v>
      </c>
      <c r="I25" s="15">
        <v>29.78</v>
      </c>
      <c r="J25" s="15">
        <v>32.06</v>
      </c>
      <c r="K25" s="15">
        <v>33.56</v>
      </c>
      <c r="L25" s="15">
        <v>35.18</v>
      </c>
      <c r="M25" s="15">
        <v>35.18</v>
      </c>
      <c r="O25" s="16" t="s">
        <v>66</v>
      </c>
      <c r="P25" s="23">
        <v>11.611201046568748</v>
      </c>
      <c r="Q25" s="23">
        <v>12.901334496187495</v>
      </c>
      <c r="R25" s="23">
        <v>15.178040583749997</v>
      </c>
      <c r="S25" s="23">
        <v>16.864489537499999</v>
      </c>
      <c r="T25" s="23">
        <v>17.752094249999999</v>
      </c>
      <c r="U25" s="23">
        <v>18.686414999999997</v>
      </c>
      <c r="V25" s="23">
        <v>18.686414999999997</v>
      </c>
      <c r="W25" s="23">
        <v>20.626747499999997</v>
      </c>
      <c r="X25" s="23">
        <v>20.626747499999997</v>
      </c>
      <c r="Y25" s="23">
        <v>22.5592875</v>
      </c>
      <c r="Z25" s="18"/>
      <c r="AA25" s="19" t="s">
        <v>76</v>
      </c>
      <c r="AB25" s="20">
        <f t="shared" si="7"/>
        <v>1.0842807680687478</v>
      </c>
      <c r="AC25" s="20">
        <f t="shared" si="7"/>
        <v>1.4769786311874959</v>
      </c>
      <c r="AD25" s="20">
        <f t="shared" si="7"/>
        <v>2.1870336837499984</v>
      </c>
      <c r="AE25" s="20">
        <f t="shared" si="7"/>
        <v>1.4611485374999944</v>
      </c>
      <c r="AF25" s="20">
        <f t="shared" si="7"/>
        <v>1.5733142499999992</v>
      </c>
      <c r="AG25" s="20">
        <f t="shared" si="7"/>
        <v>1.1840149999999987</v>
      </c>
      <c r="AH25" s="20">
        <f t="shared" si="7"/>
        <v>-0.31598500000000129</v>
      </c>
      <c r="AI25" s="20">
        <f t="shared" si="7"/>
        <v>1.0077475000000007</v>
      </c>
      <c r="AJ25" s="20">
        <f t="shared" si="7"/>
        <v>-0.42225249999999903</v>
      </c>
      <c r="AK25" s="20">
        <f t="shared" si="7"/>
        <v>1.0258949999999984</v>
      </c>
    </row>
    <row r="26" spans="2:39" x14ac:dyDescent="0.25">
      <c r="B26" s="21" t="s">
        <v>77</v>
      </c>
      <c r="C26" s="22">
        <v>15.72</v>
      </c>
      <c r="D26" s="22">
        <v>18.829999999999998</v>
      </c>
      <c r="E26" s="22">
        <v>22.95</v>
      </c>
      <c r="F26" s="22">
        <v>25.52</v>
      </c>
      <c r="G26" s="22">
        <v>27.82</v>
      </c>
      <c r="H26" s="22">
        <v>29.47</v>
      </c>
      <c r="I26" s="22">
        <v>31.44</v>
      </c>
      <c r="J26" s="22">
        <v>32.96</v>
      </c>
      <c r="K26" s="22">
        <v>34.409999999999997</v>
      </c>
      <c r="L26" s="22">
        <v>35.82</v>
      </c>
      <c r="M26" s="22">
        <v>35.82</v>
      </c>
      <c r="O26" s="16" t="s">
        <v>68</v>
      </c>
      <c r="P26" s="23">
        <v>15.785035617937499</v>
      </c>
      <c r="Q26" s="23">
        <v>17.538928464374997</v>
      </c>
      <c r="R26" s="23">
        <v>20.634033487499998</v>
      </c>
      <c r="S26" s="23">
        <v>22.926703874999994</v>
      </c>
      <c r="T26" s="23">
        <v>24.133372499999993</v>
      </c>
      <c r="U26" s="23">
        <v>25.403550000000003</v>
      </c>
      <c r="V26" s="23">
        <v>25.403550000000003</v>
      </c>
      <c r="W26" s="23">
        <v>28.029622499999995</v>
      </c>
      <c r="X26" s="23">
        <v>28.029622499999995</v>
      </c>
      <c r="Y26" s="23">
        <v>30.671279999999996</v>
      </c>
      <c r="Z26" s="18"/>
      <c r="AA26" s="19" t="s">
        <v>78</v>
      </c>
      <c r="AB26" s="20">
        <f t="shared" si="7"/>
        <v>3.8198179765124998</v>
      </c>
      <c r="AC26" s="20">
        <f t="shared" si="7"/>
        <v>4.234242196124999</v>
      </c>
      <c r="AD26" s="20">
        <f t="shared" si="7"/>
        <v>3.5920496424999939</v>
      </c>
      <c r="AE26" s="20">
        <f t="shared" si="7"/>
        <v>3.756721824999989</v>
      </c>
      <c r="AF26" s="20">
        <f t="shared" si="7"/>
        <v>3.3402334999999965</v>
      </c>
      <c r="AG26" s="20">
        <f t="shared" si="7"/>
        <v>2.8039299999999905</v>
      </c>
      <c r="AH26" s="20">
        <f t="shared" si="7"/>
        <v>0.65392999999998835</v>
      </c>
      <c r="AI26" s="20">
        <f t="shared" si="7"/>
        <v>2.3035349999999966</v>
      </c>
      <c r="AJ26" s="20">
        <f t="shared" si="7"/>
        <v>0.72353499999999826</v>
      </c>
      <c r="AK26" s="20">
        <f t="shared" si="7"/>
        <v>2.6331399999999974</v>
      </c>
    </row>
    <row r="27" spans="2:39" x14ac:dyDescent="0.25">
      <c r="B27" s="25" t="s">
        <v>79</v>
      </c>
      <c r="C27" s="15">
        <v>36.57</v>
      </c>
      <c r="D27" s="15">
        <v>46.45</v>
      </c>
      <c r="E27" s="15">
        <v>55.42</v>
      </c>
      <c r="F27" s="15">
        <v>59.29</v>
      </c>
      <c r="G27" s="15">
        <v>62.93</v>
      </c>
      <c r="H27" s="15">
        <v>65.569999999999993</v>
      </c>
      <c r="I27" s="15">
        <v>70.39</v>
      </c>
      <c r="J27" s="15">
        <v>76.7</v>
      </c>
      <c r="K27" s="15">
        <v>86.75</v>
      </c>
      <c r="L27" s="15">
        <v>88.63</v>
      </c>
      <c r="M27" s="15">
        <v>88.63</v>
      </c>
      <c r="O27" s="16" t="s">
        <v>68</v>
      </c>
      <c r="P27" s="23">
        <v>15.785035617937499</v>
      </c>
      <c r="Q27" s="23">
        <v>17.538928464374997</v>
      </c>
      <c r="R27" s="23">
        <v>20.634033487499998</v>
      </c>
      <c r="S27" s="23">
        <v>22.926703874999994</v>
      </c>
      <c r="T27" s="23">
        <v>24.133372499999993</v>
      </c>
      <c r="U27" s="23">
        <v>25.403550000000003</v>
      </c>
      <c r="V27" s="23">
        <v>25.403550000000003</v>
      </c>
      <c r="W27" s="23">
        <v>28.029622499999995</v>
      </c>
      <c r="X27" s="23">
        <v>28.029622499999995</v>
      </c>
      <c r="Y27" s="23">
        <v>30.671279999999996</v>
      </c>
      <c r="Z27" s="18"/>
      <c r="AA27" s="19" t="s">
        <v>80</v>
      </c>
      <c r="AB27" s="20">
        <f t="shared" ref="AB27:AK33" si="8">+P34-C34</f>
        <v>8.1940052687281195</v>
      </c>
      <c r="AC27" s="20">
        <f t="shared" si="8"/>
        <v>8.5688947430312403</v>
      </c>
      <c r="AD27" s="20">
        <f t="shared" si="8"/>
        <v>11.204582050624992</v>
      </c>
      <c r="AE27" s="20">
        <f t="shared" si="8"/>
        <v>13.223980056249992</v>
      </c>
      <c r="AF27" s="20">
        <f t="shared" si="8"/>
        <v>12.588926374999996</v>
      </c>
      <c r="AG27" s="20">
        <f t="shared" si="8"/>
        <v>11.109922499999996</v>
      </c>
      <c r="AH27" s="20">
        <f t="shared" si="8"/>
        <v>9.2299225000000007</v>
      </c>
      <c r="AI27" s="20">
        <f t="shared" si="8"/>
        <v>11.556967499999992</v>
      </c>
      <c r="AJ27" s="20">
        <f t="shared" si="8"/>
        <v>9.1869674999999944</v>
      </c>
      <c r="AK27" s="20">
        <f t="shared" si="8"/>
        <v>11.647390000000001</v>
      </c>
    </row>
    <row r="28" spans="2:39" x14ac:dyDescent="0.25">
      <c r="B28" s="21" t="s">
        <v>81</v>
      </c>
      <c r="C28" s="22">
        <v>14.61</v>
      </c>
      <c r="D28" s="22">
        <v>16.48</v>
      </c>
      <c r="E28" s="22">
        <v>18.420000000000002</v>
      </c>
      <c r="F28" s="22">
        <v>20.64</v>
      </c>
      <c r="G28" s="22">
        <v>23.33</v>
      </c>
      <c r="H28" s="22">
        <v>26.28</v>
      </c>
      <c r="I28" s="22">
        <v>27.78</v>
      </c>
      <c r="J28" s="22">
        <v>29.62</v>
      </c>
      <c r="K28" s="22">
        <v>30.85</v>
      </c>
      <c r="L28" s="22">
        <v>32.229999999999997</v>
      </c>
      <c r="M28" s="22">
        <v>32.229999999999997</v>
      </c>
      <c r="O28" s="16" t="s">
        <v>70</v>
      </c>
      <c r="P28" s="23">
        <v>16.031979426684373</v>
      </c>
      <c r="Q28" s="23">
        <v>17.813310474093747</v>
      </c>
      <c r="R28" s="23">
        <v>20.956835851874995</v>
      </c>
      <c r="S28" s="23">
        <v>23.285373168749999</v>
      </c>
      <c r="T28" s="23">
        <v>24.510919124999997</v>
      </c>
      <c r="U28" s="23">
        <v>25.800967499999999</v>
      </c>
      <c r="V28" s="23">
        <v>25.800967499999999</v>
      </c>
      <c r="W28" s="23">
        <v>28.201057499999997</v>
      </c>
      <c r="X28" s="23">
        <v>28.201057499999997</v>
      </c>
      <c r="Y28" s="23">
        <v>30.616732499999998</v>
      </c>
      <c r="Z28" s="18"/>
      <c r="AA28" s="19" t="s">
        <v>82</v>
      </c>
      <c r="AB28" s="20">
        <f t="shared" si="8"/>
        <v>8.5335295561500004</v>
      </c>
      <c r="AC28" s="20">
        <f t="shared" si="8"/>
        <v>7.2583661734999971</v>
      </c>
      <c r="AD28" s="20">
        <f t="shared" si="8"/>
        <v>6.1557249099999964</v>
      </c>
      <c r="AE28" s="20">
        <f t="shared" si="8"/>
        <v>6.7152498999999963</v>
      </c>
      <c r="AF28" s="20">
        <f t="shared" si="8"/>
        <v>6.0118420000000015</v>
      </c>
      <c r="AG28" s="20">
        <f t="shared" si="8"/>
        <v>3.8003599999999977</v>
      </c>
      <c r="AH28" s="20">
        <f t="shared" si="8"/>
        <v>1.3503599999999949</v>
      </c>
      <c r="AI28" s="20">
        <f t="shared" si="8"/>
        <v>3.7538949999999929</v>
      </c>
      <c r="AJ28" s="20">
        <f t="shared" si="8"/>
        <v>1.263894999999998</v>
      </c>
      <c r="AK28" s="20">
        <f t="shared" si="8"/>
        <v>3.5574299999999965</v>
      </c>
    </row>
    <row r="29" spans="2:39" x14ac:dyDescent="0.25">
      <c r="B29" s="14" t="s">
        <v>83</v>
      </c>
      <c r="C29" s="15">
        <v>14.65</v>
      </c>
      <c r="D29" s="15">
        <v>18.22</v>
      </c>
      <c r="E29" s="15">
        <v>20.64</v>
      </c>
      <c r="F29" s="15">
        <v>23.03</v>
      </c>
      <c r="G29" s="15">
        <v>26.44</v>
      </c>
      <c r="H29" s="15">
        <v>28.96</v>
      </c>
      <c r="I29" s="15">
        <v>31.44</v>
      </c>
      <c r="J29" s="15">
        <v>33.58</v>
      </c>
      <c r="K29" s="15">
        <v>35.53</v>
      </c>
      <c r="L29" s="15">
        <v>36.76</v>
      </c>
      <c r="M29" s="15">
        <v>36.76</v>
      </c>
      <c r="O29" s="16" t="s">
        <v>72</v>
      </c>
      <c r="P29" s="23">
        <v>25.599841506759372</v>
      </c>
      <c r="Q29" s="23">
        <v>28.444268340843738</v>
      </c>
      <c r="R29" s="23">
        <v>33.463845106874992</v>
      </c>
      <c r="S29" s="23">
        <v>37.182050118749991</v>
      </c>
      <c r="T29" s="23">
        <v>39.139000124999995</v>
      </c>
      <c r="U29" s="23">
        <v>41.198947499999996</v>
      </c>
      <c r="V29" s="23">
        <v>41.198947499999996</v>
      </c>
      <c r="W29" s="23">
        <v>45.469237499999998</v>
      </c>
      <c r="X29" s="23">
        <v>45.469237499999998</v>
      </c>
      <c r="Y29" s="23">
        <v>49.731734999999993</v>
      </c>
      <c r="Z29" s="18"/>
      <c r="AA29" s="19" t="s">
        <v>84</v>
      </c>
      <c r="AB29" s="20">
        <f t="shared" si="8"/>
        <v>5.2831834660687438</v>
      </c>
      <c r="AC29" s="20">
        <f t="shared" si="8"/>
        <v>5.4302038511874926</v>
      </c>
      <c r="AD29" s="20">
        <f t="shared" si="8"/>
        <v>6.7978868837499924</v>
      </c>
      <c r="AE29" s="20">
        <f t="shared" si="8"/>
        <v>7.732096537499995</v>
      </c>
      <c r="AF29" s="20">
        <f t="shared" si="8"/>
        <v>6.3911542499999925</v>
      </c>
      <c r="AG29" s="20">
        <f t="shared" si="8"/>
        <v>6.001215000000002</v>
      </c>
      <c r="AH29" s="20">
        <f t="shared" si="8"/>
        <v>4.5812150000000003</v>
      </c>
      <c r="AI29" s="20">
        <f t="shared" si="8"/>
        <v>5.1769124999999967</v>
      </c>
      <c r="AJ29" s="20">
        <f t="shared" si="8"/>
        <v>3.386912499999994</v>
      </c>
      <c r="AK29" s="20">
        <f t="shared" si="8"/>
        <v>4.6026099999999985</v>
      </c>
    </row>
    <row r="30" spans="2:39" x14ac:dyDescent="0.25">
      <c r="B30" s="21" t="s">
        <v>85</v>
      </c>
      <c r="C30" s="22">
        <v>52.08</v>
      </c>
      <c r="D30" s="22">
        <v>56.17</v>
      </c>
      <c r="E30" s="22">
        <v>58.75</v>
      </c>
      <c r="F30" s="22">
        <v>61.35</v>
      </c>
      <c r="G30" s="22">
        <v>69.16</v>
      </c>
      <c r="H30" s="22">
        <v>73.319999999999993</v>
      </c>
      <c r="I30" s="22">
        <v>77.319999999999993</v>
      </c>
      <c r="J30" s="22">
        <v>81.42</v>
      </c>
      <c r="K30" s="22">
        <v>86.91</v>
      </c>
      <c r="L30" s="22">
        <v>90.56</v>
      </c>
      <c r="M30" s="22">
        <v>90.56</v>
      </c>
      <c r="O30" s="16" t="s">
        <v>74</v>
      </c>
      <c r="P30" s="23">
        <v>48.526879436493729</v>
      </c>
      <c r="Q30" s="23">
        <v>53.918754929437483</v>
      </c>
      <c r="R30" s="23">
        <v>63.433829328749979</v>
      </c>
      <c r="S30" s="23">
        <v>70.482032587499987</v>
      </c>
      <c r="T30" s="23">
        <v>74.191613249999989</v>
      </c>
      <c r="U30" s="23">
        <v>78.096434999999985</v>
      </c>
      <c r="V30" s="23">
        <v>78.096434999999985</v>
      </c>
      <c r="W30" s="23">
        <v>86.177257499999996</v>
      </c>
      <c r="X30" s="23">
        <v>86.177257499999996</v>
      </c>
      <c r="Y30" s="23">
        <v>94.258079999999993</v>
      </c>
      <c r="Z30" s="18"/>
      <c r="AA30" s="19" t="s">
        <v>86</v>
      </c>
      <c r="AB30" s="20">
        <f t="shared" si="8"/>
        <v>6.0364325946593738</v>
      </c>
      <c r="AC30" s="20">
        <f t="shared" si="8"/>
        <v>4.0015917718437457</v>
      </c>
      <c r="AD30" s="20">
        <f t="shared" si="8"/>
        <v>5.9201079668749976</v>
      </c>
      <c r="AE30" s="20">
        <f t="shared" si="8"/>
        <v>6.895675518749993</v>
      </c>
      <c r="AF30" s="20">
        <f t="shared" si="8"/>
        <v>5.9291321249999989</v>
      </c>
      <c r="AG30" s="20">
        <f t="shared" si="8"/>
        <v>4.207507500000002</v>
      </c>
      <c r="AH30" s="20">
        <f t="shared" si="8"/>
        <v>1.9275075000000044</v>
      </c>
      <c r="AI30" s="20">
        <f t="shared" si="8"/>
        <v>3.7419249999999948</v>
      </c>
      <c r="AJ30" s="20">
        <f t="shared" si="8"/>
        <v>0.74192499999999484</v>
      </c>
      <c r="AK30" s="20">
        <f t="shared" si="8"/>
        <v>3.0163425000000004</v>
      </c>
    </row>
    <row r="31" spans="2:39" x14ac:dyDescent="0.25">
      <c r="B31" s="14" t="s">
        <v>87</v>
      </c>
      <c r="C31" s="15">
        <v>15.95</v>
      </c>
      <c r="D31" s="15">
        <v>17.45</v>
      </c>
      <c r="E31" s="15">
        <v>20.079999999999998</v>
      </c>
      <c r="F31" s="15">
        <v>23.28</v>
      </c>
      <c r="G31" s="15">
        <v>24.47</v>
      </c>
      <c r="H31" s="15">
        <v>26.23</v>
      </c>
      <c r="I31" s="15">
        <v>27.73</v>
      </c>
      <c r="J31" s="15">
        <v>28.97</v>
      </c>
      <c r="K31" s="15">
        <v>30.4</v>
      </c>
      <c r="L31" s="15">
        <v>31.5</v>
      </c>
      <c r="M31" s="15">
        <v>31.5</v>
      </c>
      <c r="O31" s="16" t="s">
        <v>76</v>
      </c>
      <c r="P31" s="23">
        <v>17.034280768068747</v>
      </c>
      <c r="Q31" s="23">
        <v>18.926978631187495</v>
      </c>
      <c r="R31" s="23">
        <v>22.267033683749997</v>
      </c>
      <c r="S31" s="23">
        <v>24.741148537499996</v>
      </c>
      <c r="T31" s="23">
        <v>26.043314249999998</v>
      </c>
      <c r="U31" s="23">
        <v>27.414014999999999</v>
      </c>
      <c r="V31" s="23">
        <v>27.414014999999999</v>
      </c>
      <c r="W31" s="23">
        <v>29.9777475</v>
      </c>
      <c r="X31" s="23">
        <v>29.9777475</v>
      </c>
      <c r="Y31" s="23">
        <v>32.525894999999998</v>
      </c>
      <c r="Z31" s="18"/>
      <c r="AA31" s="19" t="s">
        <v>88</v>
      </c>
      <c r="AB31" s="20">
        <f t="shared" si="8"/>
        <v>-0.54841307875625311</v>
      </c>
      <c r="AC31" s="20">
        <f t="shared" si="8"/>
        <v>-2.2671256430625029</v>
      </c>
      <c r="AD31" s="20">
        <f t="shared" si="8"/>
        <v>-1.1619125212500023</v>
      </c>
      <c r="AE31" s="20">
        <f t="shared" si="8"/>
        <v>-1.2810139125000042</v>
      </c>
      <c r="AF31" s="20">
        <f t="shared" si="8"/>
        <v>-1.7468567500000027</v>
      </c>
      <c r="AG31" s="20">
        <f t="shared" si="8"/>
        <v>-1.7761650000000024</v>
      </c>
      <c r="AH31" s="20">
        <f t="shared" si="8"/>
        <v>-3.0161650000000009</v>
      </c>
      <c r="AI31" s="20">
        <f t="shared" si="8"/>
        <v>-2.0143974999999976</v>
      </c>
      <c r="AJ31" s="20">
        <f t="shared" si="8"/>
        <v>-2.9243974999999978</v>
      </c>
      <c r="AK31" s="20">
        <f t="shared" si="8"/>
        <v>-1.9704225000000051</v>
      </c>
    </row>
    <row r="32" spans="2:39" x14ac:dyDescent="0.25">
      <c r="B32" s="21" t="s">
        <v>89</v>
      </c>
      <c r="C32" s="22">
        <v>16.11</v>
      </c>
      <c r="D32" s="22">
        <v>17.91</v>
      </c>
      <c r="E32" s="22">
        <v>22.46</v>
      </c>
      <c r="F32" s="22">
        <v>25.19</v>
      </c>
      <c r="G32" s="22">
        <v>27.13</v>
      </c>
      <c r="H32" s="22">
        <v>29.27</v>
      </c>
      <c r="I32" s="22">
        <v>31.42</v>
      </c>
      <c r="J32" s="22">
        <v>33.090000000000003</v>
      </c>
      <c r="K32" s="22">
        <v>34.67</v>
      </c>
      <c r="L32" s="22">
        <v>36.08</v>
      </c>
      <c r="M32" s="22">
        <v>36.08</v>
      </c>
      <c r="O32" s="16" t="s">
        <v>78</v>
      </c>
      <c r="P32" s="23">
        <v>19.929817976512499</v>
      </c>
      <c r="Q32" s="23">
        <v>22.144242196124999</v>
      </c>
      <c r="R32" s="23">
        <v>26.052049642499995</v>
      </c>
      <c r="S32" s="23">
        <v>28.94672182499999</v>
      </c>
      <c r="T32" s="23">
        <v>30.470233499999996</v>
      </c>
      <c r="U32" s="23">
        <v>32.07392999999999</v>
      </c>
      <c r="V32" s="23">
        <v>32.07392999999999</v>
      </c>
      <c r="W32" s="23">
        <v>35.393535</v>
      </c>
      <c r="X32" s="23">
        <v>35.393535</v>
      </c>
      <c r="Y32" s="23">
        <v>38.713139999999996</v>
      </c>
      <c r="Z32" s="18"/>
      <c r="AA32" s="19" t="s">
        <v>90</v>
      </c>
      <c r="AB32" s="20">
        <f t="shared" si="8"/>
        <v>1.29640243364687</v>
      </c>
      <c r="AC32" s="20">
        <f t="shared" si="8"/>
        <v>0.24266937071874395</v>
      </c>
      <c r="AD32" s="20">
        <f t="shared" si="8"/>
        <v>1.249611024374996</v>
      </c>
      <c r="AE32" s="20">
        <f t="shared" si="8"/>
        <v>1.3984566937499956</v>
      </c>
      <c r="AF32" s="20">
        <f t="shared" si="8"/>
        <v>1.0736386249999939</v>
      </c>
      <c r="AG32" s="20">
        <f t="shared" si="8"/>
        <v>1.1927774999999983</v>
      </c>
      <c r="AH32" s="20">
        <f t="shared" si="8"/>
        <v>-4.7222500000000167E-2</v>
      </c>
      <c r="AI32" s="20">
        <f t="shared" si="8"/>
        <v>1.2350749999999984</v>
      </c>
      <c r="AJ32" s="20">
        <f t="shared" si="8"/>
        <v>0.32507499999999823</v>
      </c>
      <c r="AK32" s="20">
        <f t="shared" si="8"/>
        <v>1.5517874999999997</v>
      </c>
    </row>
    <row r="33" spans="2:37" x14ac:dyDescent="0.25">
      <c r="B33" s="25" t="s">
        <v>91</v>
      </c>
      <c r="C33" s="15">
        <v>67.11</v>
      </c>
      <c r="D33" s="15">
        <v>68.28</v>
      </c>
      <c r="E33" s="15">
        <v>70.52</v>
      </c>
      <c r="F33" s="15">
        <v>70.91</v>
      </c>
      <c r="G33" s="15">
        <v>72.81</v>
      </c>
      <c r="H33" s="15">
        <v>73.8</v>
      </c>
      <c r="I33" s="15">
        <v>75.08</v>
      </c>
      <c r="J33" s="15">
        <v>77.040000000000006</v>
      </c>
      <c r="K33" s="15">
        <v>81.88</v>
      </c>
      <c r="L33" s="15">
        <v>85.8</v>
      </c>
      <c r="M33" s="15">
        <v>85.8</v>
      </c>
      <c r="O33" s="16" t="s">
        <v>78</v>
      </c>
      <c r="P33" s="23">
        <v>19.929817976512499</v>
      </c>
      <c r="Q33" s="23">
        <v>22.144242196124999</v>
      </c>
      <c r="R33" s="23">
        <v>26.052049642499995</v>
      </c>
      <c r="S33" s="23">
        <v>28.94672182499999</v>
      </c>
      <c r="T33" s="23">
        <v>30.470233499999996</v>
      </c>
      <c r="U33" s="23">
        <v>32.07392999999999</v>
      </c>
      <c r="V33" s="23">
        <v>32.07392999999999</v>
      </c>
      <c r="W33" s="23">
        <v>35.393535</v>
      </c>
      <c r="X33" s="23">
        <v>35.393535</v>
      </c>
      <c r="Y33" s="23">
        <v>38.713139999999996</v>
      </c>
      <c r="Z33" s="18"/>
      <c r="AA33" s="19" t="s">
        <v>92</v>
      </c>
      <c r="AB33" s="20">
        <f t="shared" si="8"/>
        <v>4.8225317156343763</v>
      </c>
      <c r="AC33" s="20">
        <f t="shared" si="8"/>
        <v>3.6050352395937502</v>
      </c>
      <c r="AD33" s="20">
        <f t="shared" si="8"/>
        <v>4.6871002818750007</v>
      </c>
      <c r="AE33" s="20">
        <f t="shared" si="8"/>
        <v>4.8545558687499941</v>
      </c>
      <c r="AF33" s="20">
        <f t="shared" si="8"/>
        <v>2.3205851249999938</v>
      </c>
      <c r="AG33" s="20">
        <f t="shared" si="8"/>
        <v>2.0332475000000017</v>
      </c>
      <c r="AH33" s="20">
        <f t="shared" si="8"/>
        <v>-1.6752500000002613E-2</v>
      </c>
      <c r="AI33" s="20">
        <f t="shared" si="8"/>
        <v>1.9400049999999993</v>
      </c>
      <c r="AJ33" s="20">
        <f t="shared" si="8"/>
        <v>0.98000499999999846</v>
      </c>
      <c r="AK33" s="20">
        <f t="shared" si="8"/>
        <v>3.4745549999999952</v>
      </c>
    </row>
    <row r="34" spans="2:37" x14ac:dyDescent="0.25">
      <c r="B34" s="21" t="s">
        <v>93</v>
      </c>
      <c r="C34" s="22">
        <v>20.65</v>
      </c>
      <c r="D34" s="22">
        <v>23.48</v>
      </c>
      <c r="E34" s="22">
        <v>26.5</v>
      </c>
      <c r="F34" s="22">
        <v>28.67</v>
      </c>
      <c r="G34" s="22">
        <v>31.51</v>
      </c>
      <c r="H34" s="22">
        <v>35.31</v>
      </c>
      <c r="I34" s="22">
        <v>37.19</v>
      </c>
      <c r="J34" s="22">
        <v>39.18</v>
      </c>
      <c r="K34" s="22">
        <v>41.55</v>
      </c>
      <c r="L34" s="22">
        <v>43.43</v>
      </c>
      <c r="M34" s="22">
        <v>43.43</v>
      </c>
      <c r="O34" s="16" t="s">
        <v>80</v>
      </c>
      <c r="P34" s="23">
        <v>28.844005268728118</v>
      </c>
      <c r="Q34" s="23">
        <v>32.048894743031241</v>
      </c>
      <c r="R34" s="23">
        <v>37.704582050624992</v>
      </c>
      <c r="S34" s="23">
        <v>41.893980056249994</v>
      </c>
      <c r="T34" s="23">
        <v>44.098926374999998</v>
      </c>
      <c r="U34" s="23">
        <v>46.419922499999998</v>
      </c>
      <c r="V34" s="23">
        <v>46.419922499999998</v>
      </c>
      <c r="W34" s="23">
        <v>50.736967499999992</v>
      </c>
      <c r="X34" s="23">
        <v>50.736967499999992</v>
      </c>
      <c r="Y34" s="23">
        <v>55.077390000000001</v>
      </c>
      <c r="Z34" s="18"/>
      <c r="AA34" s="19" t="s">
        <v>94</v>
      </c>
      <c r="AB34" s="20">
        <f t="shared" ref="AB34:AK34" si="9">+P42-C42</f>
        <v>9.9104601033656223</v>
      </c>
      <c r="AC34" s="20">
        <f t="shared" si="9"/>
        <v>8.0349556704062444</v>
      </c>
      <c r="AD34" s="20">
        <f t="shared" si="9"/>
        <v>10.951124318124993</v>
      </c>
      <c r="AE34" s="20">
        <f t="shared" si="9"/>
        <v>10.960138131249991</v>
      </c>
      <c r="AF34" s="20">
        <f t="shared" si="9"/>
        <v>10.475934875</v>
      </c>
      <c r="AG34" s="20">
        <f t="shared" si="9"/>
        <v>10.318352499999996</v>
      </c>
      <c r="AH34" s="20">
        <f t="shared" si="9"/>
        <v>8.5883524999999921</v>
      </c>
      <c r="AI34" s="20">
        <f t="shared" si="9"/>
        <v>10.404492499999996</v>
      </c>
      <c r="AJ34" s="20">
        <f t="shared" si="9"/>
        <v>7.8744924999999952</v>
      </c>
      <c r="AK34" s="20">
        <f t="shared" si="9"/>
        <v>10.272839999999995</v>
      </c>
    </row>
    <row r="35" spans="2:37" x14ac:dyDescent="0.25">
      <c r="B35" s="14" t="s">
        <v>95</v>
      </c>
      <c r="C35" s="15">
        <v>16.8</v>
      </c>
      <c r="D35" s="15">
        <v>20.89</v>
      </c>
      <c r="E35" s="15">
        <v>26.96</v>
      </c>
      <c r="F35" s="15">
        <v>30.08</v>
      </c>
      <c r="G35" s="15">
        <v>32.72</v>
      </c>
      <c r="H35" s="15">
        <v>36.97</v>
      </c>
      <c r="I35" s="15">
        <v>39.42</v>
      </c>
      <c r="J35" s="15">
        <v>41.24</v>
      </c>
      <c r="K35" s="15">
        <v>43.73</v>
      </c>
      <c r="L35" s="15">
        <v>45.66</v>
      </c>
      <c r="M35" s="15">
        <v>45.66</v>
      </c>
      <c r="O35" s="16" t="s">
        <v>82</v>
      </c>
      <c r="P35" s="23">
        <v>25.333529556150001</v>
      </c>
      <c r="Q35" s="23">
        <v>28.148366173499998</v>
      </c>
      <c r="R35" s="23">
        <v>33.115724909999997</v>
      </c>
      <c r="S35" s="23">
        <v>36.795249899999995</v>
      </c>
      <c r="T35" s="23">
        <v>38.731842</v>
      </c>
      <c r="U35" s="23">
        <v>40.770359999999997</v>
      </c>
      <c r="V35" s="23">
        <v>40.770359999999997</v>
      </c>
      <c r="W35" s="23">
        <v>44.993894999999995</v>
      </c>
      <c r="X35" s="23">
        <v>44.993894999999995</v>
      </c>
      <c r="Y35" s="23">
        <v>49.217429999999993</v>
      </c>
      <c r="Z35" s="18"/>
      <c r="AA35" s="19" t="s">
        <v>96</v>
      </c>
      <c r="AB35" s="20">
        <f t="shared" ref="AB35:AK35" si="10">+P44-C44</f>
        <v>4.7888304047124919</v>
      </c>
      <c r="AC35" s="20">
        <f t="shared" si="10"/>
        <v>3.5831448941249917</v>
      </c>
      <c r="AD35" s="20">
        <f t="shared" si="10"/>
        <v>4.6478175224999916</v>
      </c>
      <c r="AE35" s="20">
        <f t="shared" si="10"/>
        <v>5.4975750249999891</v>
      </c>
      <c r="AF35" s="20">
        <f t="shared" si="10"/>
        <v>5.5142894999999967</v>
      </c>
      <c r="AG35" s="20">
        <f t="shared" si="10"/>
        <v>4.7624099999999991</v>
      </c>
      <c r="AH35" s="20">
        <f t="shared" si="10"/>
        <v>1.4524100000000004</v>
      </c>
      <c r="AI35" s="20">
        <f t="shared" si="10"/>
        <v>1.4495649999999998</v>
      </c>
      <c r="AJ35" s="20">
        <f t="shared" si="10"/>
        <v>-0.99043500000000506</v>
      </c>
      <c r="AK35" s="20">
        <f t="shared" si="10"/>
        <v>-0.12328000000000117</v>
      </c>
    </row>
    <row r="36" spans="2:37" x14ac:dyDescent="0.25">
      <c r="B36" s="21" t="s">
        <v>97</v>
      </c>
      <c r="C36" s="22">
        <v>14.85</v>
      </c>
      <c r="D36" s="22">
        <v>16.940000000000001</v>
      </c>
      <c r="E36" s="22">
        <v>19.52</v>
      </c>
      <c r="F36" s="22">
        <v>21.51</v>
      </c>
      <c r="G36" s="22">
        <v>24.39</v>
      </c>
      <c r="H36" s="22">
        <v>26.4</v>
      </c>
      <c r="I36" s="22">
        <v>27.82</v>
      </c>
      <c r="J36" s="22">
        <v>30.24</v>
      </c>
      <c r="K36" s="22">
        <v>32.03</v>
      </c>
      <c r="L36" s="22">
        <v>33.83</v>
      </c>
      <c r="M36" s="22">
        <v>33.83</v>
      </c>
      <c r="O36" s="16" t="s">
        <v>84</v>
      </c>
      <c r="P36" s="23">
        <v>20.133183466068743</v>
      </c>
      <c r="Q36" s="23">
        <v>22.370203851187494</v>
      </c>
      <c r="R36" s="23">
        <v>26.317886883749992</v>
      </c>
      <c r="S36" s="23">
        <v>29.242096537499997</v>
      </c>
      <c r="T36" s="23">
        <v>30.781154249999993</v>
      </c>
      <c r="U36" s="23">
        <v>32.401215000000001</v>
      </c>
      <c r="V36" s="23">
        <v>32.401215000000001</v>
      </c>
      <c r="W36" s="23">
        <v>35.416912499999995</v>
      </c>
      <c r="X36" s="23">
        <v>35.416912499999995</v>
      </c>
      <c r="Y36" s="23">
        <v>38.432609999999997</v>
      </c>
      <c r="Z36" s="18"/>
      <c r="AA36" s="19" t="s">
        <v>98</v>
      </c>
      <c r="AB36" s="20">
        <f t="shared" ref="AB36:AK37" si="11">+P46-C46</f>
        <v>4.3019830646343706</v>
      </c>
      <c r="AC36" s="20">
        <f t="shared" si="11"/>
        <v>3.5566478495937446</v>
      </c>
      <c r="AD36" s="20">
        <f t="shared" si="11"/>
        <v>4.6425268818749927</v>
      </c>
      <c r="AE36" s="20">
        <f t="shared" si="11"/>
        <v>5.4950298687499952</v>
      </c>
      <c r="AF36" s="20">
        <f t="shared" si="11"/>
        <v>5.4795051249999922</v>
      </c>
      <c r="AG36" s="20">
        <f t="shared" si="11"/>
        <v>4.716847499999993</v>
      </c>
      <c r="AH36" s="20">
        <f t="shared" si="11"/>
        <v>1.3568474999999935</v>
      </c>
      <c r="AI36" s="20">
        <f t="shared" si="11"/>
        <v>2.8007575000000031</v>
      </c>
      <c r="AJ36" s="20">
        <f t="shared" si="11"/>
        <v>-1.1492424999999997</v>
      </c>
      <c r="AK36" s="20">
        <f t="shared" si="11"/>
        <v>-0.28974749999999716</v>
      </c>
    </row>
    <row r="37" spans="2:37" x14ac:dyDescent="0.25">
      <c r="B37" s="14" t="s">
        <v>99</v>
      </c>
      <c r="C37" s="15">
        <v>15.07</v>
      </c>
      <c r="D37" s="15">
        <v>19.45</v>
      </c>
      <c r="E37" s="15">
        <v>21.67</v>
      </c>
      <c r="F37" s="15">
        <v>23.76</v>
      </c>
      <c r="G37" s="15">
        <v>26.34</v>
      </c>
      <c r="H37" s="15">
        <v>29.76</v>
      </c>
      <c r="I37" s="15">
        <v>32.04</v>
      </c>
      <c r="J37" s="15">
        <v>33.74</v>
      </c>
      <c r="K37" s="15">
        <v>36.74</v>
      </c>
      <c r="L37" s="15">
        <v>37.979999999999997</v>
      </c>
      <c r="M37" s="15">
        <v>37.979999999999997</v>
      </c>
      <c r="O37" s="16" t="s">
        <v>86</v>
      </c>
      <c r="P37" s="23">
        <v>21.106432594659374</v>
      </c>
      <c r="Q37" s="23">
        <v>23.451591771843745</v>
      </c>
      <c r="R37" s="23">
        <v>27.590107966874999</v>
      </c>
      <c r="S37" s="23">
        <v>30.655675518749995</v>
      </c>
      <c r="T37" s="23">
        <v>32.269132124999999</v>
      </c>
      <c r="U37" s="23">
        <v>33.967507500000004</v>
      </c>
      <c r="V37" s="23">
        <v>33.967507500000004</v>
      </c>
      <c r="W37" s="23">
        <v>37.481924999999997</v>
      </c>
      <c r="X37" s="23">
        <v>37.481924999999997</v>
      </c>
      <c r="Y37" s="23">
        <v>40.996342499999997</v>
      </c>
      <c r="Z37" s="18"/>
      <c r="AA37" s="19" t="s">
        <v>100</v>
      </c>
      <c r="AB37" s="20">
        <f t="shared" si="11"/>
        <v>3.9302104819531216</v>
      </c>
      <c r="AC37" s="20">
        <f t="shared" si="11"/>
        <v>2.6146783132812423</v>
      </c>
      <c r="AD37" s="20">
        <f t="shared" si="11"/>
        <v>3.5107980156249958</v>
      </c>
      <c r="AE37" s="20">
        <f t="shared" si="11"/>
        <v>4.2431089062500007</v>
      </c>
      <c r="AF37" s="20">
        <f t="shared" si="11"/>
        <v>4.1780093749999949</v>
      </c>
      <c r="AG37" s="20">
        <f t="shared" si="11"/>
        <v>3.3610625000000027</v>
      </c>
      <c r="AH37" s="20">
        <f t="shared" si="11"/>
        <v>5.1062500000000455E-2</v>
      </c>
      <c r="AI37" s="20">
        <f t="shared" si="11"/>
        <v>-0.11204750000000985</v>
      </c>
      <c r="AJ37" s="20">
        <f t="shared" si="11"/>
        <v>-2.5420475000000096</v>
      </c>
      <c r="AK37" s="20">
        <f t="shared" si="11"/>
        <v>-1.8451575000000062</v>
      </c>
    </row>
    <row r="38" spans="2:37" x14ac:dyDescent="0.25">
      <c r="B38" s="21" t="s">
        <v>101</v>
      </c>
      <c r="C38" s="22">
        <v>14.6</v>
      </c>
      <c r="D38" s="22">
        <v>17.88</v>
      </c>
      <c r="E38" s="22">
        <v>19.53</v>
      </c>
      <c r="F38" s="22">
        <v>21.69</v>
      </c>
      <c r="G38" s="22">
        <v>23.23</v>
      </c>
      <c r="H38" s="22">
        <v>24.39</v>
      </c>
      <c r="I38" s="22">
        <v>25.63</v>
      </c>
      <c r="J38" s="22">
        <v>26.74</v>
      </c>
      <c r="K38" s="22">
        <v>27.65</v>
      </c>
      <c r="L38" s="22">
        <v>28.8</v>
      </c>
      <c r="M38" s="22">
        <v>28.8</v>
      </c>
      <c r="O38" s="16" t="s">
        <v>88</v>
      </c>
      <c r="P38" s="23">
        <v>14.051586921243747</v>
      </c>
      <c r="Q38" s="23">
        <v>15.612874356937496</v>
      </c>
      <c r="R38" s="23">
        <v>18.368087478749999</v>
      </c>
      <c r="S38" s="23">
        <v>20.408986087499997</v>
      </c>
      <c r="T38" s="23">
        <v>21.483143249999998</v>
      </c>
      <c r="U38" s="23">
        <v>22.613834999999998</v>
      </c>
      <c r="V38" s="23">
        <v>22.613834999999998</v>
      </c>
      <c r="W38" s="23">
        <v>24.725602500000001</v>
      </c>
      <c r="X38" s="23">
        <v>24.725602500000001</v>
      </c>
      <c r="Y38" s="23">
        <v>26.829577499999996</v>
      </c>
      <c r="Z38" s="18"/>
      <c r="AA38" s="19" t="s">
        <v>102</v>
      </c>
      <c r="AB38" s="20">
        <f t="shared" ref="AB38:AK42" si="12">+P49-C49</f>
        <v>6.4420795333031222</v>
      </c>
      <c r="AC38" s="20">
        <f t="shared" si="12"/>
        <v>4.074532814781243</v>
      </c>
      <c r="AD38" s="20">
        <f t="shared" si="12"/>
        <v>6.3500386056249987</v>
      </c>
      <c r="AE38" s="20">
        <f t="shared" si="12"/>
        <v>5.0211540062499935</v>
      </c>
      <c r="AF38" s="20">
        <f t="shared" si="12"/>
        <v>5.0422673749999944</v>
      </c>
      <c r="AG38" s="20">
        <f t="shared" si="12"/>
        <v>4.5487024999999974</v>
      </c>
      <c r="AH38" s="20">
        <f t="shared" si="12"/>
        <v>2.7487024999999932</v>
      </c>
      <c r="AI38" s="20">
        <f t="shared" si="12"/>
        <v>3.9794999999999945</v>
      </c>
      <c r="AJ38" s="20">
        <f t="shared" si="12"/>
        <v>1.3694999999999951</v>
      </c>
      <c r="AK38" s="20">
        <f t="shared" si="12"/>
        <v>3.2025050000000022</v>
      </c>
    </row>
    <row r="39" spans="2:37" x14ac:dyDescent="0.25">
      <c r="B39" s="14" t="s">
        <v>103</v>
      </c>
      <c r="C39" s="15">
        <v>14.6</v>
      </c>
      <c r="D39" s="15">
        <v>17.420000000000002</v>
      </c>
      <c r="E39" s="15">
        <v>19.53</v>
      </c>
      <c r="F39" s="15">
        <v>21.69</v>
      </c>
      <c r="G39" s="15">
        <v>23.23</v>
      </c>
      <c r="H39" s="15">
        <v>24.39</v>
      </c>
      <c r="I39" s="15">
        <v>25.63</v>
      </c>
      <c r="J39" s="15">
        <v>26.74</v>
      </c>
      <c r="K39" s="15">
        <v>27.65</v>
      </c>
      <c r="L39" s="15">
        <v>28.8</v>
      </c>
      <c r="M39" s="15">
        <v>28.8</v>
      </c>
      <c r="O39" s="16" t="s">
        <v>90</v>
      </c>
      <c r="P39" s="23">
        <v>15.89640243364687</v>
      </c>
      <c r="Q39" s="23">
        <v>17.662669370718746</v>
      </c>
      <c r="R39" s="23">
        <v>20.779611024374997</v>
      </c>
      <c r="S39" s="23">
        <v>23.088456693749997</v>
      </c>
      <c r="T39" s="23">
        <v>24.303638624999994</v>
      </c>
      <c r="U39" s="23">
        <v>25.582777499999999</v>
      </c>
      <c r="V39" s="23">
        <v>25.582777499999999</v>
      </c>
      <c r="W39" s="23">
        <v>27.975074999999997</v>
      </c>
      <c r="X39" s="23">
        <v>27.975074999999997</v>
      </c>
      <c r="Y39" s="23">
        <v>30.3517875</v>
      </c>
      <c r="Z39" s="18"/>
      <c r="AA39" s="19" t="s">
        <v>104</v>
      </c>
      <c r="AB39" s="20">
        <f t="shared" si="12"/>
        <v>1.6100838522718739</v>
      </c>
      <c r="AC39" s="20">
        <f t="shared" si="12"/>
        <v>-8.212905303125595E-2</v>
      </c>
      <c r="AD39" s="20">
        <f t="shared" si="12"/>
        <v>-1.7210650625006707E-2</v>
      </c>
      <c r="AE39" s="20">
        <f t="shared" si="12"/>
        <v>-0.47023405625000336</v>
      </c>
      <c r="AF39" s="20">
        <f t="shared" si="12"/>
        <v>-0.81024637500000196</v>
      </c>
      <c r="AG39" s="20">
        <f t="shared" si="12"/>
        <v>-1.7355225000000054</v>
      </c>
      <c r="AH39" s="20">
        <f t="shared" si="12"/>
        <v>-4.0955225000000048</v>
      </c>
      <c r="AI39" s="20">
        <f t="shared" si="12"/>
        <v>-3.994902500000002</v>
      </c>
      <c r="AJ39" s="20">
        <f t="shared" si="12"/>
        <v>-5.5749025000000003</v>
      </c>
      <c r="AK39" s="20">
        <f t="shared" si="12"/>
        <v>-4.1320750000000039</v>
      </c>
    </row>
    <row r="40" spans="2:37" x14ac:dyDescent="0.25">
      <c r="B40" s="21" t="s">
        <v>105</v>
      </c>
      <c r="C40" s="22">
        <v>16.71</v>
      </c>
      <c r="D40" s="22">
        <v>20.32</v>
      </c>
      <c r="E40" s="22">
        <v>23.46</v>
      </c>
      <c r="F40" s="22">
        <v>26.42</v>
      </c>
      <c r="G40" s="22">
        <v>30.6</v>
      </c>
      <c r="H40" s="22">
        <v>32.619999999999997</v>
      </c>
      <c r="I40" s="22">
        <v>34.67</v>
      </c>
      <c r="J40" s="22">
        <v>36.29</v>
      </c>
      <c r="K40" s="22">
        <v>37.25</v>
      </c>
      <c r="L40" s="22">
        <v>38.340000000000003</v>
      </c>
      <c r="M40" s="22">
        <v>38.340000000000003</v>
      </c>
      <c r="O40" s="16" t="s">
        <v>92</v>
      </c>
      <c r="P40" s="23">
        <v>21.532531715634377</v>
      </c>
      <c r="Q40" s="23">
        <v>23.92503523959375</v>
      </c>
      <c r="R40" s="23">
        <v>28.147100281875002</v>
      </c>
      <c r="S40" s="23">
        <v>31.274555868749996</v>
      </c>
      <c r="T40" s="23">
        <v>32.920585124999995</v>
      </c>
      <c r="U40" s="23">
        <v>34.653247499999999</v>
      </c>
      <c r="V40" s="23">
        <v>34.653247499999999</v>
      </c>
      <c r="W40" s="23">
        <v>38.230004999999998</v>
      </c>
      <c r="X40" s="23">
        <v>38.230004999999998</v>
      </c>
      <c r="Y40" s="23">
        <v>41.814554999999999</v>
      </c>
      <c r="Z40" s="18"/>
      <c r="AA40" s="19" t="s">
        <v>106</v>
      </c>
      <c r="AB40" s="20">
        <f t="shared" si="12"/>
        <v>1.4553449162406249</v>
      </c>
      <c r="AC40" s="20">
        <f t="shared" si="12"/>
        <v>1.3892721291562502</v>
      </c>
      <c r="AD40" s="20">
        <f t="shared" si="12"/>
        <v>2.3026730931249979</v>
      </c>
      <c r="AE40" s="20">
        <f t="shared" si="12"/>
        <v>2.4707478812499986</v>
      </c>
      <c r="AF40" s="20">
        <f t="shared" si="12"/>
        <v>1.9418398749999959</v>
      </c>
      <c r="AG40" s="20">
        <f t="shared" si="12"/>
        <v>0.86825249999999343</v>
      </c>
      <c r="AH40" s="20">
        <f t="shared" si="12"/>
        <v>-0.4517475000000033</v>
      </c>
      <c r="AI40" s="20">
        <f t="shared" si="12"/>
        <v>0.49951249999999803</v>
      </c>
      <c r="AJ40" s="20">
        <f t="shared" si="12"/>
        <v>-2.2904875000000047</v>
      </c>
      <c r="AK40" s="20">
        <f t="shared" si="12"/>
        <v>-0.60922750000000292</v>
      </c>
    </row>
    <row r="41" spans="2:37" x14ac:dyDescent="0.25">
      <c r="B41" s="25" t="s">
        <v>107</v>
      </c>
      <c r="C41" s="15">
        <v>71.55</v>
      </c>
      <c r="D41" s="15">
        <v>72.790000000000006</v>
      </c>
      <c r="E41" s="15">
        <v>75.180000000000007</v>
      </c>
      <c r="F41" s="15">
        <v>75.59</v>
      </c>
      <c r="G41" s="15">
        <v>77.63</v>
      </c>
      <c r="H41" s="15">
        <v>78.67</v>
      </c>
      <c r="I41" s="15">
        <v>80.05</v>
      </c>
      <c r="J41" s="15">
        <v>82.14</v>
      </c>
      <c r="K41" s="15">
        <v>87.29</v>
      </c>
      <c r="L41" s="15">
        <v>91.99</v>
      </c>
      <c r="M41" s="15">
        <v>91.99</v>
      </c>
      <c r="O41" s="16" t="s">
        <v>92</v>
      </c>
      <c r="P41" s="23">
        <v>21.532531715634377</v>
      </c>
      <c r="Q41" s="23">
        <v>23.92503523959375</v>
      </c>
      <c r="R41" s="23">
        <v>28.147100281875002</v>
      </c>
      <c r="S41" s="23">
        <v>31.274555868749996</v>
      </c>
      <c r="T41" s="23">
        <v>32.920585124999995</v>
      </c>
      <c r="U41" s="23">
        <v>34.653247499999999</v>
      </c>
      <c r="V41" s="23">
        <v>34.653247499999999</v>
      </c>
      <c r="W41" s="23">
        <v>38.230004999999998</v>
      </c>
      <c r="X41" s="23">
        <v>38.230004999999998</v>
      </c>
      <c r="Y41" s="23">
        <v>41.814554999999999</v>
      </c>
      <c r="Z41" s="18"/>
      <c r="AA41" s="19" t="s">
        <v>108</v>
      </c>
      <c r="AB41" s="20">
        <f t="shared" si="12"/>
        <v>2.6759635128468702</v>
      </c>
      <c r="AC41" s="20">
        <f t="shared" si="12"/>
        <v>2.7699594587187484</v>
      </c>
      <c r="AD41" s="20">
        <f t="shared" si="12"/>
        <v>4.1799523043749964</v>
      </c>
      <c r="AE41" s="20">
        <f t="shared" si="12"/>
        <v>3.6888358937499994</v>
      </c>
      <c r="AF41" s="20">
        <f t="shared" si="12"/>
        <v>3.0887746249999992</v>
      </c>
      <c r="AG41" s="20">
        <f t="shared" si="12"/>
        <v>2.6476575000000011</v>
      </c>
      <c r="AH41" s="20">
        <f t="shared" si="12"/>
        <v>1.3376575000000024</v>
      </c>
      <c r="AI41" s="20">
        <f t="shared" si="12"/>
        <v>2.4569749999999999</v>
      </c>
      <c r="AJ41" s="20">
        <f t="shared" si="12"/>
        <v>-0.29302500000000009</v>
      </c>
      <c r="AK41" s="20">
        <f t="shared" si="12"/>
        <v>1.5407074999999963</v>
      </c>
    </row>
    <row r="42" spans="2:37" x14ac:dyDescent="0.25">
      <c r="B42" s="21" t="s">
        <v>109</v>
      </c>
      <c r="C42" s="22">
        <v>16.59</v>
      </c>
      <c r="D42" s="22">
        <v>21.41</v>
      </c>
      <c r="E42" s="22">
        <v>23.69</v>
      </c>
      <c r="F42" s="22">
        <v>27.53</v>
      </c>
      <c r="G42" s="22">
        <v>30.04</v>
      </c>
      <c r="H42" s="22">
        <v>32.33</v>
      </c>
      <c r="I42" s="22">
        <v>34.06</v>
      </c>
      <c r="J42" s="22">
        <v>36.67</v>
      </c>
      <c r="K42" s="22">
        <v>39.200000000000003</v>
      </c>
      <c r="L42" s="22">
        <v>41.22</v>
      </c>
      <c r="M42" s="22">
        <v>41.22</v>
      </c>
      <c r="O42" s="16" t="s">
        <v>94</v>
      </c>
      <c r="P42" s="23">
        <v>26.500460103365622</v>
      </c>
      <c r="Q42" s="23">
        <v>29.444955670406245</v>
      </c>
      <c r="R42" s="23">
        <v>34.641124318124994</v>
      </c>
      <c r="S42" s="23">
        <v>38.490138131249992</v>
      </c>
      <c r="T42" s="23">
        <v>40.515934874999999</v>
      </c>
      <c r="U42" s="23">
        <v>42.648352499999994</v>
      </c>
      <c r="V42" s="23">
        <v>42.648352499999994</v>
      </c>
      <c r="W42" s="23">
        <v>47.074492499999998</v>
      </c>
      <c r="X42" s="23">
        <v>47.074492499999998</v>
      </c>
      <c r="Y42" s="23">
        <v>51.492839999999994</v>
      </c>
      <c r="Z42" s="18"/>
      <c r="AA42" s="19" t="s">
        <v>110</v>
      </c>
      <c r="AB42" s="20">
        <f t="shared" si="12"/>
        <v>3.6626480765999929</v>
      </c>
      <c r="AC42" s="20">
        <f t="shared" si="12"/>
        <v>4.0196089739999934</v>
      </c>
      <c r="AD42" s="20">
        <f t="shared" si="12"/>
        <v>5.900716439999993</v>
      </c>
      <c r="AE42" s="20">
        <f t="shared" si="12"/>
        <v>6.256351599999995</v>
      </c>
      <c r="AF42" s="20">
        <f t="shared" si="12"/>
        <v>4.7135279999999966</v>
      </c>
      <c r="AG42" s="20">
        <f t="shared" si="12"/>
        <v>3.8642399999999988</v>
      </c>
      <c r="AH42" s="20">
        <f t="shared" si="12"/>
        <v>1.9242400000000011</v>
      </c>
      <c r="AI42" s="20">
        <f t="shared" si="12"/>
        <v>3.4585249999999945</v>
      </c>
      <c r="AJ42" s="20">
        <f t="shared" si="12"/>
        <v>1.3085249999999959</v>
      </c>
      <c r="AK42" s="20">
        <f t="shared" si="12"/>
        <v>3.6283950000000047</v>
      </c>
    </row>
    <row r="43" spans="2:37" x14ac:dyDescent="0.25">
      <c r="B43" s="25" t="s">
        <v>111</v>
      </c>
      <c r="C43" s="15">
        <v>24.69</v>
      </c>
      <c r="D43" s="15">
        <v>31.6</v>
      </c>
      <c r="E43" s="15">
        <v>36.520000000000003</v>
      </c>
      <c r="F43" s="15">
        <v>41.82</v>
      </c>
      <c r="G43" s="15">
        <v>45.75</v>
      </c>
      <c r="H43" s="15">
        <v>48.39</v>
      </c>
      <c r="I43" s="15">
        <v>51.7</v>
      </c>
      <c r="J43" s="15">
        <v>55.84</v>
      </c>
      <c r="K43" s="15">
        <v>58.74</v>
      </c>
      <c r="L43" s="15">
        <v>67.19</v>
      </c>
      <c r="M43" s="15">
        <v>67.19</v>
      </c>
      <c r="O43" s="16" t="s">
        <v>94</v>
      </c>
      <c r="P43" s="23">
        <v>26.500460103365622</v>
      </c>
      <c r="Q43" s="23">
        <v>29.444955670406245</v>
      </c>
      <c r="R43" s="23">
        <v>34.641124318124994</v>
      </c>
      <c r="S43" s="23">
        <v>38.490138131249992</v>
      </c>
      <c r="T43" s="23">
        <v>40.515934874999999</v>
      </c>
      <c r="U43" s="23">
        <v>42.648352499999994</v>
      </c>
      <c r="V43" s="23">
        <v>42.648352499999994</v>
      </c>
      <c r="W43" s="23">
        <v>47.074492499999998</v>
      </c>
      <c r="X43" s="23">
        <v>47.074492499999998</v>
      </c>
      <c r="Y43" s="23">
        <v>51.492839999999994</v>
      </c>
      <c r="Z43" s="18"/>
      <c r="AA43" s="19" t="s">
        <v>112</v>
      </c>
      <c r="AB43" s="20">
        <f t="shared" ref="AB43:AK50" si="13">+P55-C55</f>
        <v>7.1547365883499943</v>
      </c>
      <c r="AC43" s="20">
        <f t="shared" si="13"/>
        <v>7.3108184314999924</v>
      </c>
      <c r="AD43" s="20">
        <f t="shared" si="13"/>
        <v>10.079786389999995</v>
      </c>
      <c r="AE43" s="20">
        <f t="shared" si="13"/>
        <v>11.054207099999992</v>
      </c>
      <c r="AF43" s="20">
        <f t="shared" si="13"/>
        <v>10.790217999999992</v>
      </c>
      <c r="AG43" s="20">
        <f t="shared" si="13"/>
        <v>10.564439999999998</v>
      </c>
      <c r="AH43" s="20">
        <f t="shared" si="13"/>
        <v>8.8244399999999956</v>
      </c>
      <c r="AI43" s="20">
        <f t="shared" si="13"/>
        <v>8.7928749999999951</v>
      </c>
      <c r="AJ43" s="20">
        <f t="shared" si="13"/>
        <v>7.0128749999999975</v>
      </c>
      <c r="AK43" s="20">
        <f t="shared" si="13"/>
        <v>7.7313099999999935</v>
      </c>
    </row>
    <row r="44" spans="2:37" x14ac:dyDescent="0.25">
      <c r="B44" s="21" t="s">
        <v>113</v>
      </c>
      <c r="C44" s="22">
        <v>17.93</v>
      </c>
      <c r="D44" s="22">
        <v>21.66</v>
      </c>
      <c r="E44" s="22">
        <v>25.05</v>
      </c>
      <c r="F44" s="22">
        <v>27.5</v>
      </c>
      <c r="G44" s="22">
        <v>29.22</v>
      </c>
      <c r="H44" s="22">
        <v>31.8</v>
      </c>
      <c r="I44" s="22">
        <v>35.11</v>
      </c>
      <c r="J44" s="22">
        <v>38.9</v>
      </c>
      <c r="K44" s="22">
        <v>41.34</v>
      </c>
      <c r="L44" s="22">
        <v>44.26</v>
      </c>
      <c r="M44" s="22">
        <v>44.26</v>
      </c>
      <c r="O44" s="16" t="s">
        <v>96</v>
      </c>
      <c r="P44" s="23">
        <v>22.718830404712492</v>
      </c>
      <c r="Q44" s="23">
        <v>25.243144894124992</v>
      </c>
      <c r="R44" s="23">
        <v>29.697817522499992</v>
      </c>
      <c r="S44" s="23">
        <v>32.997575024999989</v>
      </c>
      <c r="T44" s="23">
        <v>34.734289499999996</v>
      </c>
      <c r="U44" s="23">
        <v>36.56241</v>
      </c>
      <c r="V44" s="23">
        <v>36.56241</v>
      </c>
      <c r="W44" s="23">
        <v>40.349564999999998</v>
      </c>
      <c r="X44" s="23">
        <v>40.349564999999998</v>
      </c>
      <c r="Y44" s="23">
        <v>44.136719999999997</v>
      </c>
      <c r="Z44" s="18"/>
      <c r="AA44" s="19" t="s">
        <v>114</v>
      </c>
      <c r="AB44" s="20">
        <f t="shared" si="13"/>
        <v>7.7168884149406196</v>
      </c>
      <c r="AC44" s="20">
        <f t="shared" si="13"/>
        <v>4.9154315721562511</v>
      </c>
      <c r="AD44" s="20">
        <f t="shared" si="13"/>
        <v>6.8328606731249977</v>
      </c>
      <c r="AE44" s="20">
        <f t="shared" si="13"/>
        <v>7.3687340812499968</v>
      </c>
      <c r="AF44" s="20">
        <f t="shared" si="13"/>
        <v>7.2460358749999969</v>
      </c>
      <c r="AG44" s="20">
        <f t="shared" si="13"/>
        <v>5.8879324999999909</v>
      </c>
      <c r="AH44" s="20">
        <f t="shared" si="13"/>
        <v>2.3279324999999957</v>
      </c>
      <c r="AI44" s="20">
        <f t="shared" si="13"/>
        <v>4.3327699999999965</v>
      </c>
      <c r="AJ44" s="20">
        <f t="shared" si="13"/>
        <v>2.6027699999999925</v>
      </c>
      <c r="AK44" s="20">
        <f t="shared" si="13"/>
        <v>5.3476075000000023</v>
      </c>
    </row>
    <row r="45" spans="2:37" x14ac:dyDescent="0.25">
      <c r="B45" s="25" t="s">
        <v>115</v>
      </c>
      <c r="C45" s="15">
        <v>28.78</v>
      </c>
      <c r="D45" s="15">
        <v>31.39</v>
      </c>
      <c r="E45" s="15">
        <v>39.56</v>
      </c>
      <c r="F45" s="15">
        <v>42.28</v>
      </c>
      <c r="G45" s="15">
        <v>55.11</v>
      </c>
      <c r="H45" s="15">
        <v>57.8</v>
      </c>
      <c r="I45" s="15">
        <v>68.400000000000006</v>
      </c>
      <c r="J45" s="15">
        <v>71.180000000000007</v>
      </c>
      <c r="K45" s="15">
        <v>80.89</v>
      </c>
      <c r="L45" s="15">
        <v>83.64</v>
      </c>
      <c r="M45" s="15">
        <v>83.64</v>
      </c>
      <c r="O45" s="16" t="s">
        <v>96</v>
      </c>
      <c r="P45" s="23">
        <v>22.718830404712492</v>
      </c>
      <c r="Q45" s="23">
        <v>25.243144894124992</v>
      </c>
      <c r="R45" s="23">
        <v>29.697817522499992</v>
      </c>
      <c r="S45" s="23">
        <v>32.997575024999989</v>
      </c>
      <c r="T45" s="23">
        <v>34.734289499999996</v>
      </c>
      <c r="U45" s="23">
        <v>36.56241</v>
      </c>
      <c r="V45" s="23">
        <v>36.56241</v>
      </c>
      <c r="W45" s="23">
        <v>40.349564999999998</v>
      </c>
      <c r="X45" s="23">
        <v>40.349564999999998</v>
      </c>
      <c r="Y45" s="23">
        <v>44.136719999999997</v>
      </c>
      <c r="Z45" s="18"/>
      <c r="AA45" s="19" t="s">
        <v>116</v>
      </c>
      <c r="AB45" s="20">
        <f t="shared" si="13"/>
        <v>6.2800175446156175</v>
      </c>
      <c r="AC45" s="20">
        <f t="shared" si="13"/>
        <v>6.948908382906243</v>
      </c>
      <c r="AD45" s="20">
        <f t="shared" si="13"/>
        <v>9.0157745681249892</v>
      </c>
      <c r="AE45" s="20">
        <f t="shared" si="13"/>
        <v>10.500860631249985</v>
      </c>
      <c r="AF45" s="20">
        <f t="shared" si="13"/>
        <v>8.7424848749999917</v>
      </c>
      <c r="AG45" s="20">
        <f t="shared" si="13"/>
        <v>8.3773524999999935</v>
      </c>
      <c r="AH45" s="20">
        <f t="shared" si="13"/>
        <v>6.8173524999999948</v>
      </c>
      <c r="AI45" s="20">
        <f t="shared" si="13"/>
        <v>8.290974999999996</v>
      </c>
      <c r="AJ45" s="20">
        <f t="shared" si="13"/>
        <v>5.8809749999999958</v>
      </c>
      <c r="AK45" s="20">
        <f t="shared" si="13"/>
        <v>7.5101824999999955</v>
      </c>
    </row>
    <row r="46" spans="2:37" x14ac:dyDescent="0.25">
      <c r="B46" s="21" t="s">
        <v>117</v>
      </c>
      <c r="C46" s="22">
        <v>18.78</v>
      </c>
      <c r="D46" s="22">
        <v>22.09</v>
      </c>
      <c r="E46" s="22">
        <v>25.53</v>
      </c>
      <c r="F46" s="22">
        <v>28.03</v>
      </c>
      <c r="G46" s="22">
        <v>29.81</v>
      </c>
      <c r="H46" s="22">
        <v>32.43</v>
      </c>
      <c r="I46" s="22">
        <v>35.79</v>
      </c>
      <c r="J46" s="22">
        <v>38.18</v>
      </c>
      <c r="K46" s="22">
        <v>42.13</v>
      </c>
      <c r="L46" s="22">
        <v>45.12</v>
      </c>
      <c r="M46" s="22">
        <v>45.12</v>
      </c>
      <c r="O46" s="16" t="s">
        <v>98</v>
      </c>
      <c r="P46" s="23">
        <v>23.081983064634372</v>
      </c>
      <c r="Q46" s="23">
        <v>25.646647849593744</v>
      </c>
      <c r="R46" s="23">
        <v>30.172526881874994</v>
      </c>
      <c r="S46" s="23">
        <v>33.525029868749996</v>
      </c>
      <c r="T46" s="23">
        <v>35.289505124999991</v>
      </c>
      <c r="U46" s="23">
        <v>37.146847499999993</v>
      </c>
      <c r="V46" s="23">
        <v>37.146847499999993</v>
      </c>
      <c r="W46" s="23">
        <v>40.980757500000003</v>
      </c>
      <c r="X46" s="23">
        <v>40.980757500000003</v>
      </c>
      <c r="Y46" s="23">
        <v>44.8302525</v>
      </c>
      <c r="Z46" s="18"/>
      <c r="AA46" s="19" t="s">
        <v>118</v>
      </c>
      <c r="AB46" s="20">
        <f t="shared" si="13"/>
        <v>5.8373803818656196</v>
      </c>
      <c r="AC46" s="20">
        <f t="shared" si="13"/>
        <v>6.5293115354062436</v>
      </c>
      <c r="AD46" s="20">
        <f t="shared" si="13"/>
        <v>8.2821312181249986</v>
      </c>
      <c r="AE46" s="20">
        <f t="shared" si="13"/>
        <v>8.9234791312499944</v>
      </c>
      <c r="AF46" s="20">
        <f t="shared" si="13"/>
        <v>8.9347148749999974</v>
      </c>
      <c r="AG46" s="20">
        <f t="shared" si="13"/>
        <v>8.8407525000000007</v>
      </c>
      <c r="AH46" s="20">
        <f t="shared" si="13"/>
        <v>7.670752499999999</v>
      </c>
      <c r="AI46" s="20">
        <f t="shared" si="13"/>
        <v>9.5951699999999995</v>
      </c>
      <c r="AJ46" s="20">
        <f t="shared" si="13"/>
        <v>7.7851700000000008</v>
      </c>
      <c r="AK46" s="20">
        <f t="shared" si="13"/>
        <v>9.6817949999999975</v>
      </c>
    </row>
    <row r="47" spans="2:37" x14ac:dyDescent="0.25">
      <c r="B47" s="14" t="s">
        <v>119</v>
      </c>
      <c r="C47" s="15">
        <v>17.98</v>
      </c>
      <c r="D47" s="15">
        <v>21.73</v>
      </c>
      <c r="E47" s="15">
        <v>25.13</v>
      </c>
      <c r="F47" s="15">
        <v>27.58</v>
      </c>
      <c r="G47" s="15">
        <v>29.32</v>
      </c>
      <c r="H47" s="15">
        <v>31.9</v>
      </c>
      <c r="I47" s="15">
        <v>35.21</v>
      </c>
      <c r="J47" s="15">
        <v>39.020000000000003</v>
      </c>
      <c r="K47" s="15">
        <v>41.45</v>
      </c>
      <c r="L47" s="15">
        <v>44.4</v>
      </c>
      <c r="M47" s="15">
        <v>44.4</v>
      </c>
      <c r="O47" s="16" t="s">
        <v>100</v>
      </c>
      <c r="P47" s="23">
        <v>21.910210481953122</v>
      </c>
      <c r="Q47" s="23">
        <v>24.344678313281243</v>
      </c>
      <c r="R47" s="23">
        <v>28.640798015624995</v>
      </c>
      <c r="S47" s="23">
        <v>31.823108906249999</v>
      </c>
      <c r="T47" s="23">
        <v>33.498009374999995</v>
      </c>
      <c r="U47" s="23">
        <v>35.261062500000001</v>
      </c>
      <c r="V47" s="23">
        <v>35.261062500000001</v>
      </c>
      <c r="W47" s="23">
        <v>38.907952499999993</v>
      </c>
      <c r="X47" s="23">
        <v>38.907952499999993</v>
      </c>
      <c r="Y47" s="23">
        <v>42.554842499999992</v>
      </c>
      <c r="Z47" s="18"/>
      <c r="AA47" s="19" t="s">
        <v>118</v>
      </c>
      <c r="AB47" s="20">
        <f t="shared" si="13"/>
        <v>0.50738038186561951</v>
      </c>
      <c r="AC47" s="20">
        <f t="shared" si="13"/>
        <v>0.61931153540624351</v>
      </c>
      <c r="AD47" s="20">
        <f t="shared" si="13"/>
        <v>1.5421312181249966</v>
      </c>
      <c r="AE47" s="20">
        <f t="shared" si="13"/>
        <v>1.3334791312499945</v>
      </c>
      <c r="AF47" s="20">
        <f t="shared" si="13"/>
        <v>0.78471487499999526</v>
      </c>
      <c r="AG47" s="20">
        <f t="shared" si="13"/>
        <v>6.0752499999999543E-2</v>
      </c>
      <c r="AH47" s="20">
        <f t="shared" si="13"/>
        <v>-1.5192474999999988</v>
      </c>
      <c r="AI47" s="20">
        <f t="shared" si="13"/>
        <v>-0.1448299999999989</v>
      </c>
      <c r="AJ47" s="20">
        <f t="shared" si="13"/>
        <v>-2.5948300000000017</v>
      </c>
      <c r="AK47" s="20">
        <f t="shared" si="13"/>
        <v>-1.2582050000000038</v>
      </c>
    </row>
    <row r="48" spans="2:37" x14ac:dyDescent="0.25">
      <c r="B48" s="31" t="s">
        <v>120</v>
      </c>
      <c r="C48" s="22">
        <v>24.27</v>
      </c>
      <c r="D48" s="22">
        <v>29.34</v>
      </c>
      <c r="E48" s="22">
        <v>33.93</v>
      </c>
      <c r="F48" s="22">
        <v>37.229999999999997</v>
      </c>
      <c r="G48" s="22">
        <v>39.58</v>
      </c>
      <c r="H48" s="22">
        <v>43.07</v>
      </c>
      <c r="I48" s="22">
        <v>47.53</v>
      </c>
      <c r="J48" s="22">
        <v>52.68</v>
      </c>
      <c r="K48" s="22">
        <v>55.96</v>
      </c>
      <c r="L48" s="22">
        <v>59.94</v>
      </c>
      <c r="M48" s="22">
        <v>59.94</v>
      </c>
      <c r="O48" s="16" t="s">
        <v>100</v>
      </c>
      <c r="P48" s="23">
        <v>21.910210481953122</v>
      </c>
      <c r="Q48" s="23">
        <v>24.344678313281243</v>
      </c>
      <c r="R48" s="23">
        <v>28.640798015624995</v>
      </c>
      <c r="S48" s="23">
        <v>31.823108906249999</v>
      </c>
      <c r="T48" s="23">
        <v>33.498009374999995</v>
      </c>
      <c r="U48" s="23">
        <v>35.261062500000001</v>
      </c>
      <c r="V48" s="23">
        <v>35.261062500000001</v>
      </c>
      <c r="W48" s="23">
        <v>38.907952499999993</v>
      </c>
      <c r="X48" s="23">
        <v>38.907952499999993</v>
      </c>
      <c r="Y48" s="23">
        <v>42.554842499999992</v>
      </c>
      <c r="Z48" s="18"/>
      <c r="AA48" s="19" t="s">
        <v>121</v>
      </c>
      <c r="AB48" s="20">
        <f t="shared" si="13"/>
        <v>2.1967816775562454</v>
      </c>
      <c r="AC48" s="20">
        <f t="shared" si="13"/>
        <v>2.4953129750624967</v>
      </c>
      <c r="AD48" s="20">
        <f t="shared" si="13"/>
        <v>3.5809564412499988</v>
      </c>
      <c r="AE48" s="20">
        <f t="shared" si="13"/>
        <v>3.6810627124999975</v>
      </c>
      <c r="AF48" s="20">
        <f t="shared" si="13"/>
        <v>3.3779607499999962</v>
      </c>
      <c r="AG48" s="20">
        <f t="shared" si="13"/>
        <v>3.4104849999999978</v>
      </c>
      <c r="AH48" s="20">
        <f t="shared" si="13"/>
        <v>1.6104849999999971</v>
      </c>
      <c r="AI48" s="20">
        <f t="shared" si="13"/>
        <v>2.7130699999999948</v>
      </c>
      <c r="AJ48" s="20">
        <f t="shared" si="13"/>
        <v>0.80306999999999817</v>
      </c>
      <c r="AK48" s="20">
        <f t="shared" si="13"/>
        <v>2.205654999999993</v>
      </c>
    </row>
    <row r="49" spans="2:37" x14ac:dyDescent="0.25">
      <c r="B49" s="14" t="s">
        <v>122</v>
      </c>
      <c r="C49" s="15">
        <v>17.25</v>
      </c>
      <c r="D49" s="15">
        <v>22.25</v>
      </c>
      <c r="E49" s="15">
        <v>24.62</v>
      </c>
      <c r="F49" s="15">
        <v>29.39</v>
      </c>
      <c r="G49" s="15">
        <v>31.18</v>
      </c>
      <c r="H49" s="15">
        <v>33.58</v>
      </c>
      <c r="I49" s="15">
        <v>35.380000000000003</v>
      </c>
      <c r="J49" s="15">
        <v>38.1</v>
      </c>
      <c r="K49" s="15">
        <v>40.71</v>
      </c>
      <c r="L49" s="15">
        <v>42.82</v>
      </c>
      <c r="M49" s="15">
        <v>42.82</v>
      </c>
      <c r="O49" s="16" t="s">
        <v>102</v>
      </c>
      <c r="P49" s="23">
        <v>23.692079533303122</v>
      </c>
      <c r="Q49" s="23">
        <v>26.324532814781243</v>
      </c>
      <c r="R49" s="23">
        <v>30.970038605625</v>
      </c>
      <c r="S49" s="23">
        <v>34.411154006249994</v>
      </c>
      <c r="T49" s="23">
        <v>36.222267374999994</v>
      </c>
      <c r="U49" s="23">
        <v>38.128702499999996</v>
      </c>
      <c r="V49" s="23">
        <v>38.128702499999996</v>
      </c>
      <c r="W49" s="23">
        <v>42.079499999999996</v>
      </c>
      <c r="X49" s="23">
        <v>42.079499999999996</v>
      </c>
      <c r="Y49" s="23">
        <v>46.022505000000002</v>
      </c>
      <c r="Z49" s="18"/>
      <c r="AA49" s="19" t="s">
        <v>121</v>
      </c>
      <c r="AB49" s="20">
        <f t="shared" si="13"/>
        <v>-3.6132183224437533</v>
      </c>
      <c r="AC49" s="20">
        <f t="shared" si="13"/>
        <v>-3.944687024937501</v>
      </c>
      <c r="AD49" s="20">
        <f t="shared" si="13"/>
        <v>-3.7690435587500026</v>
      </c>
      <c r="AE49" s="20">
        <f t="shared" si="13"/>
        <v>-4.5889372875000021</v>
      </c>
      <c r="AF49" s="20">
        <f t="shared" si="13"/>
        <v>-5.5020392500000064</v>
      </c>
      <c r="AG49" s="20">
        <f t="shared" si="13"/>
        <v>-5.9795149999999992</v>
      </c>
      <c r="AH49" s="20">
        <f t="shared" si="13"/>
        <v>-8.409514999999999</v>
      </c>
      <c r="AI49" s="20">
        <f t="shared" si="13"/>
        <v>-8.0169300000000021</v>
      </c>
      <c r="AJ49" s="20">
        <f t="shared" si="13"/>
        <v>-10.59693</v>
      </c>
      <c r="AK49" s="20">
        <f t="shared" si="13"/>
        <v>-9.804345000000005</v>
      </c>
    </row>
    <row r="50" spans="2:37" x14ac:dyDescent="0.25">
      <c r="B50" s="21" t="s">
        <v>123</v>
      </c>
      <c r="C50" s="22">
        <v>14.48</v>
      </c>
      <c r="D50" s="22">
        <v>17.96</v>
      </c>
      <c r="E50" s="22">
        <v>21.05</v>
      </c>
      <c r="F50" s="22">
        <v>23.84</v>
      </c>
      <c r="G50" s="22">
        <v>25.41</v>
      </c>
      <c r="H50" s="22">
        <v>27.63</v>
      </c>
      <c r="I50" s="22">
        <v>29.99</v>
      </c>
      <c r="J50" s="22">
        <v>32.57</v>
      </c>
      <c r="K50" s="22">
        <v>34.15</v>
      </c>
      <c r="L50" s="22">
        <v>35.380000000000003</v>
      </c>
      <c r="M50" s="22">
        <v>35.380000000000003</v>
      </c>
      <c r="O50" s="16" t="s">
        <v>104</v>
      </c>
      <c r="P50" s="23">
        <v>16.090083852271874</v>
      </c>
      <c r="Q50" s="23">
        <v>17.877870946968745</v>
      </c>
      <c r="R50" s="23">
        <v>21.032789349374994</v>
      </c>
      <c r="S50" s="23">
        <v>23.369765943749996</v>
      </c>
      <c r="T50" s="23">
        <v>24.599753624999998</v>
      </c>
      <c r="U50" s="23">
        <v>25.894477499999994</v>
      </c>
      <c r="V50" s="23">
        <v>25.894477499999994</v>
      </c>
      <c r="W50" s="23">
        <v>28.575097499999998</v>
      </c>
      <c r="X50" s="23">
        <v>28.575097499999998</v>
      </c>
      <c r="Y50" s="23">
        <v>31.247924999999999</v>
      </c>
      <c r="Z50" s="18"/>
      <c r="AA50" s="19" t="s">
        <v>124</v>
      </c>
      <c r="AB50" s="20">
        <f t="shared" si="13"/>
        <v>3.4033197193312485</v>
      </c>
      <c r="AC50" s="20">
        <f t="shared" si="13"/>
        <v>3.6814663548124997</v>
      </c>
      <c r="AD50" s="20">
        <f t="shared" si="13"/>
        <v>5.0176074762499994</v>
      </c>
      <c r="AE50" s="20">
        <f t="shared" si="13"/>
        <v>5.7295638624999974</v>
      </c>
      <c r="AF50" s="20">
        <f t="shared" si="13"/>
        <v>4.4542777499999993</v>
      </c>
      <c r="AG50" s="20">
        <f t="shared" si="13"/>
        <v>3.3213449999999973</v>
      </c>
      <c r="AH50" s="20">
        <f t="shared" si="13"/>
        <v>1.2813449999999982</v>
      </c>
      <c r="AI50" s="20">
        <f t="shared" si="13"/>
        <v>2.2675499999999964</v>
      </c>
      <c r="AJ50" s="20">
        <f t="shared" si="13"/>
        <v>1.037549999999996</v>
      </c>
      <c r="AK50" s="20">
        <f t="shared" si="13"/>
        <v>2.6493399999999987</v>
      </c>
    </row>
    <row r="51" spans="2:37" x14ac:dyDescent="0.25">
      <c r="B51" s="14" t="s">
        <v>125</v>
      </c>
      <c r="C51" s="15">
        <v>14.78</v>
      </c>
      <c r="D51" s="15">
        <v>16.649999999999999</v>
      </c>
      <c r="E51" s="15">
        <v>18.920000000000002</v>
      </c>
      <c r="F51" s="15">
        <v>21.11</v>
      </c>
      <c r="G51" s="15">
        <v>22.88</v>
      </c>
      <c r="H51" s="15">
        <v>25.26</v>
      </c>
      <c r="I51" s="15">
        <v>26.58</v>
      </c>
      <c r="J51" s="15">
        <v>28.06</v>
      </c>
      <c r="K51" s="15">
        <v>30.85</v>
      </c>
      <c r="L51" s="15">
        <v>31.6</v>
      </c>
      <c r="M51" s="15">
        <v>31.6</v>
      </c>
      <c r="O51" s="16" t="s">
        <v>106</v>
      </c>
      <c r="P51" s="23">
        <v>16.235344916240624</v>
      </c>
      <c r="Q51" s="23">
        <v>18.039272129156249</v>
      </c>
      <c r="R51" s="23">
        <v>21.222673093125</v>
      </c>
      <c r="S51" s="23">
        <v>23.580747881249998</v>
      </c>
      <c r="T51" s="23">
        <v>24.821839874999995</v>
      </c>
      <c r="U51" s="23">
        <v>26.128252499999995</v>
      </c>
      <c r="V51" s="23">
        <v>26.128252499999995</v>
      </c>
      <c r="W51" s="23">
        <v>28.559512499999997</v>
      </c>
      <c r="X51" s="23">
        <v>28.559512499999997</v>
      </c>
      <c r="Y51" s="23">
        <v>30.990772499999999</v>
      </c>
      <c r="Z51" s="18"/>
      <c r="AA51" s="19" t="s">
        <v>124</v>
      </c>
      <c r="AB51" s="20">
        <f t="shared" ref="AB51:AK62" si="14">+P64-C64</f>
        <v>-1.286680280668751</v>
      </c>
      <c r="AC51" s="20">
        <f t="shared" si="14"/>
        <v>-1.2985336451875007</v>
      </c>
      <c r="AD51" s="20">
        <f t="shared" si="14"/>
        <v>0.65760747624999638</v>
      </c>
      <c r="AE51" s="20">
        <f t="shared" si="14"/>
        <v>0.98956386249999895</v>
      </c>
      <c r="AF51" s="20">
        <f t="shared" si="14"/>
        <v>1.0442777499999991</v>
      </c>
      <c r="AG51" s="20">
        <f t="shared" si="14"/>
        <v>0.94134499999999832</v>
      </c>
      <c r="AH51" s="20">
        <f t="shared" si="14"/>
        <v>-0.38865499999999997</v>
      </c>
      <c r="AI51" s="20">
        <f t="shared" si="14"/>
        <v>1.4175499999999985</v>
      </c>
      <c r="AJ51" s="20">
        <f t="shared" si="14"/>
        <v>0.59754999999999825</v>
      </c>
      <c r="AK51" s="20">
        <f t="shared" si="14"/>
        <v>2.5093399999999981</v>
      </c>
    </row>
    <row r="52" spans="2:37" x14ac:dyDescent="0.25">
      <c r="B52" s="21" t="s">
        <v>126</v>
      </c>
      <c r="C52" s="22">
        <v>14.46</v>
      </c>
      <c r="D52" s="22">
        <v>16.27</v>
      </c>
      <c r="E52" s="22">
        <v>18.22</v>
      </c>
      <c r="F52" s="22">
        <v>21.2</v>
      </c>
      <c r="G52" s="22">
        <v>23.11</v>
      </c>
      <c r="H52" s="22">
        <v>24.93</v>
      </c>
      <c r="I52" s="22">
        <v>26.24</v>
      </c>
      <c r="J52" s="22">
        <v>27.7</v>
      </c>
      <c r="K52" s="22">
        <v>30.45</v>
      </c>
      <c r="L52" s="22">
        <v>31.18</v>
      </c>
      <c r="M52" s="22">
        <v>31.18</v>
      </c>
      <c r="O52" s="16" t="s">
        <v>108</v>
      </c>
      <c r="P52" s="23">
        <v>17.135963512846871</v>
      </c>
      <c r="Q52" s="23">
        <v>19.039959458718748</v>
      </c>
      <c r="R52" s="23">
        <v>22.399952304374995</v>
      </c>
      <c r="S52" s="23">
        <v>24.888835893749999</v>
      </c>
      <c r="T52" s="23">
        <v>26.198774624999999</v>
      </c>
      <c r="U52" s="23">
        <v>27.577657500000001</v>
      </c>
      <c r="V52" s="23">
        <v>27.577657500000001</v>
      </c>
      <c r="W52" s="23">
        <v>30.156974999999999</v>
      </c>
      <c r="X52" s="23">
        <v>30.156974999999999</v>
      </c>
      <c r="Y52" s="23">
        <v>32.720707499999996</v>
      </c>
      <c r="Z52" s="18"/>
      <c r="AA52" s="19" t="s">
        <v>127</v>
      </c>
      <c r="AB52" s="20">
        <f t="shared" si="14"/>
        <v>7.8517636042343728</v>
      </c>
      <c r="AC52" s="20">
        <f t="shared" si="14"/>
        <v>6.6252928935937447</v>
      </c>
      <c r="AD52" s="20">
        <f t="shared" si="14"/>
        <v>7.4826975218749965</v>
      </c>
      <c r="AE52" s="20">
        <f t="shared" si="14"/>
        <v>7.1052194687499934</v>
      </c>
      <c r="AF52" s="20">
        <f t="shared" si="14"/>
        <v>5.3570731249999959</v>
      </c>
      <c r="AG52" s="20">
        <f t="shared" si="14"/>
        <v>3.2542874999999967</v>
      </c>
      <c r="AH52" s="20">
        <f t="shared" si="14"/>
        <v>1.324287499999997</v>
      </c>
      <c r="AI52" s="20">
        <f t="shared" si="14"/>
        <v>3.5850849999999994</v>
      </c>
      <c r="AJ52" s="20">
        <f t="shared" si="14"/>
        <v>1.3250849999999943</v>
      </c>
      <c r="AK52" s="20">
        <f t="shared" si="14"/>
        <v>3.818089999999998</v>
      </c>
    </row>
    <row r="53" spans="2:37" x14ac:dyDescent="0.25">
      <c r="B53" s="14" t="s">
        <v>128</v>
      </c>
      <c r="C53" s="15">
        <v>17.100000000000001</v>
      </c>
      <c r="D53" s="15">
        <v>19.05</v>
      </c>
      <c r="E53" s="15">
        <v>21.24</v>
      </c>
      <c r="F53" s="15">
        <v>23.9</v>
      </c>
      <c r="G53" s="15">
        <v>27.03</v>
      </c>
      <c r="H53" s="15">
        <v>29.55</v>
      </c>
      <c r="I53" s="15">
        <v>31.49</v>
      </c>
      <c r="J53" s="15">
        <v>33.4</v>
      </c>
      <c r="K53" s="15">
        <v>35.549999999999997</v>
      </c>
      <c r="L53" s="15">
        <v>36.69</v>
      </c>
      <c r="M53" s="15">
        <v>36.69</v>
      </c>
      <c r="O53" s="16" t="s">
        <v>110</v>
      </c>
      <c r="P53" s="23">
        <v>20.762648076599994</v>
      </c>
      <c r="Q53" s="23">
        <v>23.069608973999994</v>
      </c>
      <c r="R53" s="23">
        <v>27.140716439999991</v>
      </c>
      <c r="S53" s="23">
        <v>30.156351599999994</v>
      </c>
      <c r="T53" s="23">
        <v>31.743527999999998</v>
      </c>
      <c r="U53" s="23">
        <v>33.414239999999999</v>
      </c>
      <c r="V53" s="23">
        <v>33.414239999999999</v>
      </c>
      <c r="W53" s="23">
        <v>36.858524999999993</v>
      </c>
      <c r="X53" s="23">
        <v>36.858524999999993</v>
      </c>
      <c r="Y53" s="23">
        <v>40.318395000000002</v>
      </c>
      <c r="Z53" s="18"/>
      <c r="AA53" s="19" t="s">
        <v>129</v>
      </c>
      <c r="AB53" s="20">
        <f t="shared" si="14"/>
        <v>7.3371211368718683</v>
      </c>
      <c r="AC53" s="20">
        <f t="shared" si="14"/>
        <v>4.7045790409687456</v>
      </c>
      <c r="AD53" s="20">
        <f t="shared" si="14"/>
        <v>6.9500929893749976</v>
      </c>
      <c r="AE53" s="20">
        <f t="shared" si="14"/>
        <v>8.4723255437499994</v>
      </c>
      <c r="AF53" s="20">
        <f t="shared" si="14"/>
        <v>8.2719216249999938</v>
      </c>
      <c r="AG53" s="20">
        <f t="shared" si="14"/>
        <v>7.199917499999998</v>
      </c>
      <c r="AH53" s="20">
        <f t="shared" si="14"/>
        <v>1.5899174999999914</v>
      </c>
      <c r="AI53" s="20">
        <f t="shared" si="14"/>
        <v>3.3553950000000015</v>
      </c>
      <c r="AJ53" s="20">
        <f t="shared" si="14"/>
        <v>1.6853949999999998</v>
      </c>
      <c r="AK53" s="20">
        <f t="shared" si="14"/>
        <v>4.7430799999999991</v>
      </c>
    </row>
    <row r="54" spans="2:37" x14ac:dyDescent="0.25">
      <c r="B54" s="31" t="s">
        <v>130</v>
      </c>
      <c r="C54" s="22">
        <v>31.48</v>
      </c>
      <c r="D54" s="22">
        <v>36.44</v>
      </c>
      <c r="E54" s="22">
        <v>40.24</v>
      </c>
      <c r="F54" s="22">
        <v>47.14</v>
      </c>
      <c r="G54" s="22">
        <v>49.63</v>
      </c>
      <c r="H54" s="22">
        <v>52.83</v>
      </c>
      <c r="I54" s="22">
        <v>55.91</v>
      </c>
      <c r="J54" s="22">
        <v>58.43</v>
      </c>
      <c r="K54" s="22">
        <v>60.99</v>
      </c>
      <c r="L54" s="22">
        <v>67.86</v>
      </c>
      <c r="M54" s="22">
        <v>67.86</v>
      </c>
      <c r="O54" s="16" t="s">
        <v>110</v>
      </c>
      <c r="P54" s="23">
        <v>20.762648076599994</v>
      </c>
      <c r="Q54" s="23">
        <v>23.069608973999994</v>
      </c>
      <c r="R54" s="23">
        <v>27.140716439999991</v>
      </c>
      <c r="S54" s="23">
        <v>30.156351599999994</v>
      </c>
      <c r="T54" s="23">
        <v>31.743527999999998</v>
      </c>
      <c r="U54" s="23">
        <v>33.414239999999999</v>
      </c>
      <c r="V54" s="23">
        <v>33.414239999999999</v>
      </c>
      <c r="W54" s="23">
        <v>36.858524999999993</v>
      </c>
      <c r="X54" s="23">
        <v>36.858524999999993</v>
      </c>
      <c r="Y54" s="23">
        <v>40.318395000000002</v>
      </c>
      <c r="Z54" s="18"/>
      <c r="AA54" s="19" t="s">
        <v>131</v>
      </c>
      <c r="AB54" s="20">
        <f t="shared" si="14"/>
        <v>14.869755306806248</v>
      </c>
      <c r="AC54" s="20">
        <f t="shared" si="14"/>
        <v>15.12861700756249</v>
      </c>
      <c r="AD54" s="20">
        <f t="shared" si="14"/>
        <v>17.390725891249986</v>
      </c>
      <c r="AE54" s="20">
        <f t="shared" si="14"/>
        <v>18.737473212499989</v>
      </c>
      <c r="AF54" s="20">
        <f t="shared" si="14"/>
        <v>17.881550749999995</v>
      </c>
      <c r="AG54" s="20">
        <f t="shared" si="14"/>
        <v>16.102684999999994</v>
      </c>
      <c r="AH54" s="20">
        <f t="shared" si="14"/>
        <v>13.562684999999995</v>
      </c>
      <c r="AI54" s="20">
        <f t="shared" si="14"/>
        <v>16.852622499999995</v>
      </c>
      <c r="AJ54" s="20">
        <f t="shared" si="14"/>
        <v>14.59262249999999</v>
      </c>
      <c r="AK54" s="20">
        <f t="shared" si="14"/>
        <v>17.9203525</v>
      </c>
    </row>
    <row r="55" spans="2:37" x14ac:dyDescent="0.25">
      <c r="B55" s="14" t="s">
        <v>132</v>
      </c>
      <c r="C55" s="15">
        <v>14.77</v>
      </c>
      <c r="D55" s="15">
        <v>17.05</v>
      </c>
      <c r="E55" s="15">
        <v>18.579999999999998</v>
      </c>
      <c r="F55" s="15">
        <v>20.79</v>
      </c>
      <c r="G55" s="15">
        <v>22.73</v>
      </c>
      <c r="H55" s="15">
        <v>24.72</v>
      </c>
      <c r="I55" s="15">
        <v>26.46</v>
      </c>
      <c r="J55" s="15">
        <v>29.78</v>
      </c>
      <c r="K55" s="15">
        <v>31.56</v>
      </c>
      <c r="L55" s="15">
        <v>34.130000000000003</v>
      </c>
      <c r="M55" s="15">
        <v>34.130000000000003</v>
      </c>
      <c r="O55" s="16" t="s">
        <v>112</v>
      </c>
      <c r="P55" s="23">
        <v>21.924736588349994</v>
      </c>
      <c r="Q55" s="23">
        <v>24.360818431499993</v>
      </c>
      <c r="R55" s="23">
        <v>28.659786389999994</v>
      </c>
      <c r="S55" s="23">
        <v>31.844207099999991</v>
      </c>
      <c r="T55" s="23">
        <v>33.520217999999993</v>
      </c>
      <c r="U55" s="23">
        <v>35.284439999999996</v>
      </c>
      <c r="V55" s="23">
        <v>35.284439999999996</v>
      </c>
      <c r="W55" s="23">
        <v>38.572874999999996</v>
      </c>
      <c r="X55" s="23">
        <v>38.572874999999996</v>
      </c>
      <c r="Y55" s="23">
        <v>41.861309999999996</v>
      </c>
      <c r="Z55" s="18"/>
      <c r="AA55" s="19" t="s">
        <v>133</v>
      </c>
      <c r="AB55" s="20">
        <f t="shared" si="14"/>
        <v>5.5212746301249958</v>
      </c>
      <c r="AC55" s="20">
        <f t="shared" si="14"/>
        <v>6.0169718112499915</v>
      </c>
      <c r="AD55" s="20">
        <f t="shared" si="14"/>
        <v>7.6864374249999976</v>
      </c>
      <c r="AE55" s="20">
        <f t="shared" si="14"/>
        <v>7.4027082499999928</v>
      </c>
      <c r="AF55" s="20">
        <f t="shared" si="14"/>
        <v>6.1865349999999957</v>
      </c>
      <c r="AG55" s="20">
        <f t="shared" si="14"/>
        <v>5.3852999999999973</v>
      </c>
      <c r="AH55" s="20">
        <f t="shared" si="14"/>
        <v>3.7452999999999967</v>
      </c>
      <c r="AI55" s="20">
        <f t="shared" si="14"/>
        <v>5.7746400000000015</v>
      </c>
      <c r="AJ55" s="20">
        <f t="shared" si="14"/>
        <v>4.6546400000000006</v>
      </c>
      <c r="AK55" s="20">
        <f t="shared" si="14"/>
        <v>6.9806024999999963</v>
      </c>
    </row>
    <row r="56" spans="2:37" x14ac:dyDescent="0.25">
      <c r="B56" s="21" t="s">
        <v>134</v>
      </c>
      <c r="C56" s="22">
        <v>18.28</v>
      </c>
      <c r="D56" s="22">
        <v>23.97</v>
      </c>
      <c r="E56" s="22">
        <v>27.15</v>
      </c>
      <c r="F56" s="22">
        <v>30.39</v>
      </c>
      <c r="G56" s="22">
        <v>32.5</v>
      </c>
      <c r="H56" s="22">
        <v>35.950000000000003</v>
      </c>
      <c r="I56" s="22">
        <v>39.51</v>
      </c>
      <c r="J56" s="22">
        <v>41.83</v>
      </c>
      <c r="K56" s="22">
        <v>43.56</v>
      </c>
      <c r="L56" s="22">
        <v>45.14</v>
      </c>
      <c r="M56" s="22">
        <v>45.14</v>
      </c>
      <c r="O56" s="16" t="s">
        <v>114</v>
      </c>
      <c r="P56" s="23">
        <v>25.996888414940621</v>
      </c>
      <c r="Q56" s="23">
        <v>28.88543157215625</v>
      </c>
      <c r="R56" s="23">
        <v>33.982860673124996</v>
      </c>
      <c r="S56" s="23">
        <v>37.758734081249997</v>
      </c>
      <c r="T56" s="23">
        <v>39.746035874999997</v>
      </c>
      <c r="U56" s="23">
        <v>41.837932499999994</v>
      </c>
      <c r="V56" s="23">
        <v>41.837932499999994</v>
      </c>
      <c r="W56" s="23">
        <v>46.162769999999995</v>
      </c>
      <c r="X56" s="23">
        <v>46.162769999999995</v>
      </c>
      <c r="Y56" s="23">
        <v>50.487607500000003</v>
      </c>
      <c r="Z56" s="18"/>
      <c r="AA56" s="19" t="s">
        <v>135</v>
      </c>
      <c r="AB56" s="20">
        <f t="shared" si="14"/>
        <v>3.3389931810374947</v>
      </c>
      <c r="AC56" s="20">
        <f t="shared" si="14"/>
        <v>2.9099924233749945</v>
      </c>
      <c r="AD56" s="20">
        <f t="shared" si="14"/>
        <v>4.472344027499993</v>
      </c>
      <c r="AE56" s="20">
        <f t="shared" si="14"/>
        <v>4.4126044749999984</v>
      </c>
      <c r="AF56" s="20">
        <f t="shared" si="14"/>
        <v>3.4343204999999948</v>
      </c>
      <c r="AG56" s="20">
        <f t="shared" si="14"/>
        <v>2.5513899999999978</v>
      </c>
      <c r="AH56" s="20">
        <f t="shared" si="14"/>
        <v>1.0313899999999983</v>
      </c>
      <c r="AI56" s="20">
        <f t="shared" si="14"/>
        <v>2.8266899999999957</v>
      </c>
      <c r="AJ56" s="20">
        <f t="shared" si="14"/>
        <v>1.1166899999999984</v>
      </c>
      <c r="AK56" s="20">
        <f t="shared" si="14"/>
        <v>2.9197824999999966</v>
      </c>
    </row>
    <row r="57" spans="2:37" x14ac:dyDescent="0.25">
      <c r="B57" s="14" t="s">
        <v>136</v>
      </c>
      <c r="C57" s="15">
        <v>14.41</v>
      </c>
      <c r="D57" s="15">
        <v>16.04</v>
      </c>
      <c r="E57" s="15">
        <v>18.03</v>
      </c>
      <c r="F57" s="15">
        <v>19.55</v>
      </c>
      <c r="G57" s="15">
        <v>22.89</v>
      </c>
      <c r="H57" s="15">
        <v>24.92</v>
      </c>
      <c r="I57" s="15">
        <v>26.48</v>
      </c>
      <c r="J57" s="15">
        <v>28.1</v>
      </c>
      <c r="K57" s="15">
        <v>30.51</v>
      </c>
      <c r="L57" s="15">
        <v>31.99</v>
      </c>
      <c r="M57" s="15">
        <v>31.99</v>
      </c>
      <c r="O57" s="16" t="s">
        <v>116</v>
      </c>
      <c r="P57" s="23">
        <v>20.690017544615618</v>
      </c>
      <c r="Q57" s="23">
        <v>22.988908382906242</v>
      </c>
      <c r="R57" s="23">
        <v>27.04577456812499</v>
      </c>
      <c r="S57" s="23">
        <v>30.050860631249986</v>
      </c>
      <c r="T57" s="23">
        <v>31.632484874999992</v>
      </c>
      <c r="U57" s="23">
        <v>33.297352499999995</v>
      </c>
      <c r="V57" s="23">
        <v>33.297352499999995</v>
      </c>
      <c r="W57" s="23">
        <v>36.390974999999997</v>
      </c>
      <c r="X57" s="23">
        <v>36.390974999999997</v>
      </c>
      <c r="Y57" s="23">
        <v>39.500182499999994</v>
      </c>
      <c r="Z57" s="18"/>
      <c r="AA57" s="19" t="s">
        <v>137</v>
      </c>
      <c r="AB57" s="20">
        <f t="shared" si="14"/>
        <v>0.61684135444687627</v>
      </c>
      <c r="AC57" s="20">
        <f t="shared" si="14"/>
        <v>1.2253792827187464</v>
      </c>
      <c r="AD57" s="20">
        <f t="shared" si="14"/>
        <v>2.5492697443749996</v>
      </c>
      <c r="AE57" s="20">
        <f t="shared" si="14"/>
        <v>3.3380774937499993</v>
      </c>
      <c r="AF57" s="20">
        <f t="shared" si="14"/>
        <v>2.8385026249999967</v>
      </c>
      <c r="AG57" s="20">
        <f t="shared" si="14"/>
        <v>2.5178974999999966</v>
      </c>
      <c r="AH57" s="20">
        <f t="shared" si="14"/>
        <v>0.86789749999999799</v>
      </c>
      <c r="AI57" s="20">
        <f t="shared" si="14"/>
        <v>1.7109674999999989</v>
      </c>
      <c r="AJ57" s="20">
        <f t="shared" si="14"/>
        <v>0.48096749999999844</v>
      </c>
      <c r="AK57" s="20">
        <f t="shared" si="14"/>
        <v>1.8106600000000022</v>
      </c>
    </row>
    <row r="58" spans="2:37" x14ac:dyDescent="0.25">
      <c r="B58" s="21" t="s">
        <v>138</v>
      </c>
      <c r="C58" s="22">
        <v>15.24</v>
      </c>
      <c r="D58" s="22">
        <v>16.89</v>
      </c>
      <c r="E58" s="22">
        <v>19.27</v>
      </c>
      <c r="F58" s="22">
        <v>21.69</v>
      </c>
      <c r="G58" s="22">
        <v>23.29</v>
      </c>
      <c r="H58" s="22">
        <v>25.08</v>
      </c>
      <c r="I58" s="22">
        <v>26.25</v>
      </c>
      <c r="J58" s="22">
        <v>27.84</v>
      </c>
      <c r="K58" s="22">
        <v>29.65</v>
      </c>
      <c r="L58" s="22">
        <v>31.26</v>
      </c>
      <c r="M58" s="22">
        <v>31.26</v>
      </c>
      <c r="O58" s="16" t="s">
        <v>118</v>
      </c>
      <c r="P58" s="23">
        <v>21.07738038186562</v>
      </c>
      <c r="Q58" s="23">
        <v>23.419311535406244</v>
      </c>
      <c r="R58" s="23">
        <v>27.552131218124998</v>
      </c>
      <c r="S58" s="23">
        <v>30.613479131249996</v>
      </c>
      <c r="T58" s="23">
        <v>32.224714874999997</v>
      </c>
      <c r="U58" s="23">
        <v>33.920752499999999</v>
      </c>
      <c r="V58" s="23">
        <v>33.920752499999999</v>
      </c>
      <c r="W58" s="23">
        <v>37.435169999999999</v>
      </c>
      <c r="X58" s="23">
        <v>37.435169999999999</v>
      </c>
      <c r="Y58" s="23">
        <v>40.941794999999999</v>
      </c>
      <c r="Z58" s="18"/>
      <c r="AA58" s="19" t="s">
        <v>139</v>
      </c>
      <c r="AB58" s="20">
        <f t="shared" si="14"/>
        <v>1.3114506679812479</v>
      </c>
      <c r="AC58" s="20">
        <f t="shared" si="14"/>
        <v>1.4516118533124995</v>
      </c>
      <c r="AD58" s="20">
        <f t="shared" si="14"/>
        <v>1.6983668862499961</v>
      </c>
      <c r="AE58" s="20">
        <f t="shared" si="14"/>
        <v>2.6715187624999963</v>
      </c>
      <c r="AF58" s="20">
        <f t="shared" si="14"/>
        <v>2.1600197499999965</v>
      </c>
      <c r="AG58" s="20">
        <f t="shared" si="14"/>
        <v>1.9537049999999958</v>
      </c>
      <c r="AH58" s="20">
        <f t="shared" si="14"/>
        <v>-0.8462950000000049</v>
      </c>
      <c r="AI58" s="20">
        <f t="shared" si="14"/>
        <v>0.26275749999999931</v>
      </c>
      <c r="AJ58" s="20">
        <f t="shared" si="14"/>
        <v>-1.2072424999999996</v>
      </c>
      <c r="AK58" s="20">
        <f t="shared" si="14"/>
        <v>0.21401749999999353</v>
      </c>
    </row>
    <row r="59" spans="2:37" x14ac:dyDescent="0.25">
      <c r="B59" s="25" t="s">
        <v>140</v>
      </c>
      <c r="C59" s="15">
        <v>20.57</v>
      </c>
      <c r="D59" s="15">
        <v>22.8</v>
      </c>
      <c r="E59" s="15">
        <v>26.01</v>
      </c>
      <c r="F59" s="15">
        <v>29.28</v>
      </c>
      <c r="G59" s="15">
        <v>31.44</v>
      </c>
      <c r="H59" s="15">
        <v>33.86</v>
      </c>
      <c r="I59" s="15">
        <v>35.44</v>
      </c>
      <c r="J59" s="15">
        <v>37.58</v>
      </c>
      <c r="K59" s="15">
        <v>40.03</v>
      </c>
      <c r="L59" s="15">
        <v>42.2</v>
      </c>
      <c r="M59" s="15">
        <v>42.2</v>
      </c>
      <c r="O59" s="16" t="s">
        <v>118</v>
      </c>
      <c r="P59" s="23">
        <v>21.07738038186562</v>
      </c>
      <c r="Q59" s="23">
        <v>23.419311535406244</v>
      </c>
      <c r="R59" s="23">
        <v>27.552131218124998</v>
      </c>
      <c r="S59" s="23">
        <v>30.613479131249996</v>
      </c>
      <c r="T59" s="23">
        <v>32.224714874999997</v>
      </c>
      <c r="U59" s="23">
        <v>33.920752499999999</v>
      </c>
      <c r="V59" s="23">
        <v>33.920752499999999</v>
      </c>
      <c r="W59" s="23">
        <v>37.435169999999999</v>
      </c>
      <c r="X59" s="23">
        <v>37.435169999999999</v>
      </c>
      <c r="Y59" s="23">
        <v>40.941794999999999</v>
      </c>
      <c r="Z59" s="18"/>
      <c r="AA59" s="19" t="s">
        <v>141</v>
      </c>
      <c r="AB59" s="20">
        <f t="shared" si="14"/>
        <v>8.5170379297343786</v>
      </c>
      <c r="AC59" s="20">
        <f t="shared" si="14"/>
        <v>9.7044865885937561</v>
      </c>
      <c r="AD59" s="20">
        <f t="shared" si="14"/>
        <v>12.689984221875001</v>
      </c>
      <c r="AE59" s="20">
        <f t="shared" si="14"/>
        <v>13.289982468750001</v>
      </c>
      <c r="AF59" s="20">
        <f t="shared" si="14"/>
        <v>11.622613125000001</v>
      </c>
      <c r="AG59" s="20">
        <f t="shared" si="14"/>
        <v>11.507487499999996</v>
      </c>
      <c r="AH59" s="20">
        <f t="shared" si="14"/>
        <v>9.9174874999999965</v>
      </c>
      <c r="AI59" s="20">
        <f t="shared" si="14"/>
        <v>11.441772499999999</v>
      </c>
      <c r="AJ59" s="20">
        <f t="shared" si="14"/>
        <v>10.391772499999998</v>
      </c>
      <c r="AK59" s="20">
        <f t="shared" si="14"/>
        <v>12.258264999999998</v>
      </c>
    </row>
    <row r="60" spans="2:37" x14ac:dyDescent="0.25">
      <c r="B60" s="21" t="s">
        <v>142</v>
      </c>
      <c r="C60" s="22">
        <v>16.600000000000001</v>
      </c>
      <c r="D60" s="22">
        <v>18.39</v>
      </c>
      <c r="E60" s="22">
        <v>20.99</v>
      </c>
      <c r="F60" s="22">
        <v>23.62</v>
      </c>
      <c r="G60" s="22">
        <v>25.36</v>
      </c>
      <c r="H60" s="22">
        <v>26.84</v>
      </c>
      <c r="I60" s="22">
        <v>28.64</v>
      </c>
      <c r="J60" s="22">
        <v>30.67</v>
      </c>
      <c r="K60" s="22">
        <v>32.58</v>
      </c>
      <c r="L60" s="22">
        <v>34.31</v>
      </c>
      <c r="M60" s="22">
        <v>34.31</v>
      </c>
      <c r="O60" s="16" t="s">
        <v>121</v>
      </c>
      <c r="P60" s="23">
        <v>18.796781677556247</v>
      </c>
      <c r="Q60" s="23">
        <v>20.885312975062497</v>
      </c>
      <c r="R60" s="23">
        <v>24.570956441249997</v>
      </c>
      <c r="S60" s="23">
        <v>27.301062712499998</v>
      </c>
      <c r="T60" s="23">
        <v>28.737960749999996</v>
      </c>
      <c r="U60" s="23">
        <v>30.250484999999998</v>
      </c>
      <c r="V60" s="23">
        <v>30.250484999999998</v>
      </c>
      <c r="W60" s="23">
        <v>33.383069999999996</v>
      </c>
      <c r="X60" s="23">
        <v>33.383069999999996</v>
      </c>
      <c r="Y60" s="23">
        <v>36.515654999999995</v>
      </c>
      <c r="Z60" s="18"/>
      <c r="AA60" s="19" t="s">
        <v>143</v>
      </c>
      <c r="AB60" s="20">
        <f t="shared" si="14"/>
        <v>-0.72369403502187879</v>
      </c>
      <c r="AC60" s="20">
        <f t="shared" si="14"/>
        <v>-1.7152155944687522</v>
      </c>
      <c r="AD60" s="20">
        <f t="shared" si="14"/>
        <v>-1.4379006993750032</v>
      </c>
      <c r="AE60" s="20">
        <f t="shared" si="14"/>
        <v>-1.1576674437500003</v>
      </c>
      <c r="AF60" s="20">
        <f t="shared" si="14"/>
        <v>-2.269123625000006</v>
      </c>
      <c r="AG60" s="20">
        <f t="shared" si="14"/>
        <v>-3.4390775000000033</v>
      </c>
      <c r="AH60" s="20">
        <f t="shared" si="14"/>
        <v>-5.5090775000000036</v>
      </c>
      <c r="AI60" s="20">
        <f t="shared" si="14"/>
        <v>-5.0002899999999961</v>
      </c>
      <c r="AJ60" s="20">
        <f t="shared" si="14"/>
        <v>-6.0602899999999984</v>
      </c>
      <c r="AK60" s="20">
        <f t="shared" si="14"/>
        <v>-5.7448800000000091</v>
      </c>
    </row>
    <row r="61" spans="2:37" x14ac:dyDescent="0.25">
      <c r="B61" s="25" t="s">
        <v>144</v>
      </c>
      <c r="C61" s="15">
        <v>22.41</v>
      </c>
      <c r="D61" s="15">
        <v>24.83</v>
      </c>
      <c r="E61" s="15">
        <v>28.34</v>
      </c>
      <c r="F61" s="15">
        <v>31.89</v>
      </c>
      <c r="G61" s="15">
        <v>34.24</v>
      </c>
      <c r="H61" s="15">
        <v>36.229999999999997</v>
      </c>
      <c r="I61" s="15">
        <v>38.659999999999997</v>
      </c>
      <c r="J61" s="15">
        <v>41.4</v>
      </c>
      <c r="K61" s="15">
        <v>43.98</v>
      </c>
      <c r="L61" s="15">
        <v>46.32</v>
      </c>
      <c r="M61" s="15">
        <v>46.32</v>
      </c>
      <c r="O61" s="16" t="s">
        <v>121</v>
      </c>
      <c r="P61" s="23">
        <v>18.796781677556247</v>
      </c>
      <c r="Q61" s="23">
        <v>20.885312975062497</v>
      </c>
      <c r="R61" s="23">
        <v>24.570956441249997</v>
      </c>
      <c r="S61" s="23">
        <v>27.301062712499998</v>
      </c>
      <c r="T61" s="23">
        <v>28.737960749999996</v>
      </c>
      <c r="U61" s="23">
        <v>30.250484999999998</v>
      </c>
      <c r="V61" s="23">
        <v>30.250484999999998</v>
      </c>
      <c r="W61" s="23">
        <v>33.383069999999996</v>
      </c>
      <c r="X61" s="23">
        <v>33.383069999999996</v>
      </c>
      <c r="Y61" s="23">
        <v>36.515654999999995</v>
      </c>
      <c r="Z61" s="18"/>
      <c r="AA61" s="19" t="s">
        <v>145</v>
      </c>
      <c r="AB61" s="20">
        <f t="shared" si="14"/>
        <v>3.1987604591062428</v>
      </c>
      <c r="AC61" s="20">
        <f t="shared" si="14"/>
        <v>3.4008449545624941</v>
      </c>
      <c r="AD61" s="20">
        <f t="shared" si="14"/>
        <v>5.0251117112499983</v>
      </c>
      <c r="AE61" s="20">
        <f t="shared" si="14"/>
        <v>5.0590130124999924</v>
      </c>
      <c r="AF61" s="20">
        <f t="shared" si="14"/>
        <v>2.6984347499999934</v>
      </c>
      <c r="AG61" s="20">
        <f t="shared" si="14"/>
        <v>2.379405000000002</v>
      </c>
      <c r="AH61" s="20">
        <f t="shared" si="14"/>
        <v>1.009405000000001</v>
      </c>
      <c r="AI61" s="20">
        <f t="shared" si="14"/>
        <v>2.9606874999999988</v>
      </c>
      <c r="AJ61" s="20">
        <f t="shared" si="14"/>
        <v>1.9506874999999937</v>
      </c>
      <c r="AK61" s="20">
        <f t="shared" si="14"/>
        <v>3.8775549999999939</v>
      </c>
    </row>
    <row r="62" spans="2:37" x14ac:dyDescent="0.25">
      <c r="B62" s="21" t="s">
        <v>146</v>
      </c>
      <c r="C62" s="22">
        <v>14.58</v>
      </c>
      <c r="D62" s="22">
        <v>16.3</v>
      </c>
      <c r="E62" s="22">
        <v>18.489999999999998</v>
      </c>
      <c r="F62" s="22">
        <v>20.39</v>
      </c>
      <c r="G62" s="22">
        <v>23.04</v>
      </c>
      <c r="H62" s="22">
        <v>25.62</v>
      </c>
      <c r="I62" s="22">
        <v>27.66</v>
      </c>
      <c r="J62" s="22">
        <v>29.37</v>
      </c>
      <c r="K62" s="22">
        <v>30.6</v>
      </c>
      <c r="L62" s="22">
        <v>31.7</v>
      </c>
      <c r="M62" s="22">
        <v>31.7</v>
      </c>
      <c r="O62" s="16" t="s">
        <v>124</v>
      </c>
      <c r="P62" s="23">
        <v>17.983319719331249</v>
      </c>
      <c r="Q62" s="23">
        <v>19.9814663548125</v>
      </c>
      <c r="R62" s="23">
        <v>23.507607476249998</v>
      </c>
      <c r="S62" s="23">
        <v>26.119563862499998</v>
      </c>
      <c r="T62" s="23">
        <v>27.494277749999998</v>
      </c>
      <c r="U62" s="23">
        <v>28.941344999999998</v>
      </c>
      <c r="V62" s="23">
        <v>28.941344999999998</v>
      </c>
      <c r="W62" s="23">
        <v>31.637549999999997</v>
      </c>
      <c r="X62" s="23">
        <v>31.637549999999997</v>
      </c>
      <c r="Y62" s="23">
        <v>34.349339999999998</v>
      </c>
      <c r="Z62" s="18"/>
      <c r="AA62" s="19" t="s">
        <v>147</v>
      </c>
      <c r="AB62" s="20">
        <f t="shared" si="14"/>
        <v>3.7064524869562483</v>
      </c>
      <c r="AC62" s="20">
        <f t="shared" si="14"/>
        <v>1.3282805410624974</v>
      </c>
      <c r="AD62" s="20">
        <f t="shared" si="14"/>
        <v>1.9562124012499993</v>
      </c>
      <c r="AE62" s="20">
        <f t="shared" si="14"/>
        <v>1.9413471124999973</v>
      </c>
      <c r="AF62" s="20">
        <f t="shared" si="14"/>
        <v>0.86931275000000241</v>
      </c>
      <c r="AG62" s="20">
        <f t="shared" si="14"/>
        <v>0.71664499999999975</v>
      </c>
      <c r="AH62" s="20">
        <f t="shared" si="14"/>
        <v>-1.5633550000000014</v>
      </c>
      <c r="AI62" s="20">
        <f t="shared" si="14"/>
        <v>-6.2712500000003502E-2</v>
      </c>
      <c r="AJ62" s="20">
        <f t="shared" si="14"/>
        <v>-1.7427125000000032</v>
      </c>
      <c r="AK62" s="20">
        <f t="shared" si="14"/>
        <v>4.7930000000000916E-2</v>
      </c>
    </row>
    <row r="63" spans="2:37" x14ac:dyDescent="0.25">
      <c r="B63" s="25" t="s">
        <v>148</v>
      </c>
      <c r="C63" s="15">
        <v>19.68</v>
      </c>
      <c r="D63" s="15">
        <v>22.01</v>
      </c>
      <c r="E63" s="15">
        <v>24.96</v>
      </c>
      <c r="F63" s="15">
        <v>27.53</v>
      </c>
      <c r="G63" s="15">
        <v>31.1</v>
      </c>
      <c r="H63" s="15">
        <v>34.590000000000003</v>
      </c>
      <c r="I63" s="15">
        <v>37.340000000000003</v>
      </c>
      <c r="J63" s="15">
        <v>39.65</v>
      </c>
      <c r="K63" s="15">
        <v>41.31</v>
      </c>
      <c r="L63" s="15">
        <v>42.8</v>
      </c>
      <c r="M63" s="15">
        <v>42.8</v>
      </c>
      <c r="O63" s="16" t="s">
        <v>124</v>
      </c>
      <c r="P63" s="23">
        <v>17.983319719331249</v>
      </c>
      <c r="Q63" s="23">
        <v>19.9814663548125</v>
      </c>
      <c r="R63" s="23">
        <v>23.507607476249998</v>
      </c>
      <c r="S63" s="23">
        <v>26.119563862499998</v>
      </c>
      <c r="T63" s="23">
        <v>27.494277749999998</v>
      </c>
      <c r="U63" s="23">
        <v>28.941344999999998</v>
      </c>
      <c r="V63" s="23">
        <v>28.941344999999998</v>
      </c>
      <c r="W63" s="23">
        <v>31.637549999999997</v>
      </c>
      <c r="X63" s="23">
        <v>31.637549999999997</v>
      </c>
      <c r="Y63" s="23">
        <v>34.349339999999998</v>
      </c>
      <c r="Z63" s="18"/>
      <c r="AA63" s="19" t="s">
        <v>149</v>
      </c>
      <c r="AB63" s="20">
        <f t="shared" ref="AB63:AK64" si="15">+P77-C77</f>
        <v>-0.16003250869375307</v>
      </c>
      <c r="AC63" s="20">
        <f t="shared" si="15"/>
        <v>-0.73670278743750117</v>
      </c>
      <c r="AD63" s="20">
        <f t="shared" si="15"/>
        <v>-0.39082680874999909</v>
      </c>
      <c r="AE63" s="20">
        <f t="shared" si="15"/>
        <v>3.7970212499995881E-2</v>
      </c>
      <c r="AF63" s="20">
        <f t="shared" si="15"/>
        <v>-1.5531892499999955</v>
      </c>
      <c r="AG63" s="20">
        <f t="shared" si="15"/>
        <v>-2.2165150000000011</v>
      </c>
      <c r="AH63" s="20">
        <f t="shared" si="15"/>
        <v>-4.3765150000000013</v>
      </c>
      <c r="AI63" s="20">
        <f t="shared" si="15"/>
        <v>-3.7317450000000036</v>
      </c>
      <c r="AJ63" s="20">
        <f t="shared" si="15"/>
        <v>-4.8517450000000011</v>
      </c>
      <c r="AK63" s="20">
        <f t="shared" si="15"/>
        <v>-4.3691825000000009</v>
      </c>
    </row>
    <row r="64" spans="2:37" x14ac:dyDescent="0.25">
      <c r="B64" s="21" t="s">
        <v>150</v>
      </c>
      <c r="C64" s="22">
        <v>19.27</v>
      </c>
      <c r="D64" s="22">
        <v>21.28</v>
      </c>
      <c r="E64" s="22">
        <v>22.85</v>
      </c>
      <c r="F64" s="22">
        <v>25.13</v>
      </c>
      <c r="G64" s="22">
        <v>26.45</v>
      </c>
      <c r="H64" s="22">
        <v>28</v>
      </c>
      <c r="I64" s="22">
        <v>29.33</v>
      </c>
      <c r="J64" s="22">
        <v>30.22</v>
      </c>
      <c r="K64" s="22">
        <v>31.04</v>
      </c>
      <c r="L64" s="22">
        <v>31.84</v>
      </c>
      <c r="M64" s="22">
        <v>31.84</v>
      </c>
      <c r="O64" s="16" t="s">
        <v>124</v>
      </c>
      <c r="P64" s="23">
        <v>17.983319719331249</v>
      </c>
      <c r="Q64" s="23">
        <v>19.9814663548125</v>
      </c>
      <c r="R64" s="23">
        <v>23.507607476249998</v>
      </c>
      <c r="S64" s="23">
        <v>26.119563862499998</v>
      </c>
      <c r="T64" s="23">
        <v>27.494277749999998</v>
      </c>
      <c r="U64" s="23">
        <v>28.941344999999998</v>
      </c>
      <c r="V64" s="23">
        <v>28.941344999999998</v>
      </c>
      <c r="W64" s="23">
        <v>31.637549999999997</v>
      </c>
      <c r="X64" s="23">
        <v>31.637549999999997</v>
      </c>
      <c r="Y64" s="23">
        <v>34.349339999999998</v>
      </c>
      <c r="Z64" s="18"/>
      <c r="AA64" s="19" t="s">
        <v>151</v>
      </c>
      <c r="AB64" s="20">
        <f t="shared" si="15"/>
        <v>3.476691839653121</v>
      </c>
      <c r="AC64" s="20">
        <f t="shared" si="15"/>
        <v>2.5463242662812497</v>
      </c>
      <c r="AD64" s="20">
        <f t="shared" si="15"/>
        <v>3.0421461956249978</v>
      </c>
      <c r="AE64" s="20">
        <f t="shared" si="15"/>
        <v>3.2868291062499928</v>
      </c>
      <c r="AF64" s="20">
        <f t="shared" si="15"/>
        <v>2.4419253750000003</v>
      </c>
      <c r="AG64" s="20">
        <f t="shared" si="15"/>
        <v>2.5383424999999953</v>
      </c>
      <c r="AH64" s="20">
        <f t="shared" si="15"/>
        <v>1.2383424999999946</v>
      </c>
      <c r="AI64" s="20">
        <f t="shared" si="15"/>
        <v>3.025584999999996</v>
      </c>
      <c r="AJ64" s="20">
        <f t="shared" si="15"/>
        <v>1.9955849999999948</v>
      </c>
      <c r="AK64" s="20">
        <f t="shared" si="15"/>
        <v>2.6328274999999977</v>
      </c>
    </row>
    <row r="65" spans="2:37" x14ac:dyDescent="0.25">
      <c r="B65" s="14" t="s">
        <v>152</v>
      </c>
      <c r="C65" s="15">
        <v>15.85</v>
      </c>
      <c r="D65" s="15">
        <v>19.71</v>
      </c>
      <c r="E65" s="15">
        <v>23.5</v>
      </c>
      <c r="F65" s="15">
        <v>27.32</v>
      </c>
      <c r="G65" s="15">
        <v>30.88</v>
      </c>
      <c r="H65" s="15">
        <v>34.89</v>
      </c>
      <c r="I65" s="15">
        <v>36.82</v>
      </c>
      <c r="J65" s="15">
        <v>38.51</v>
      </c>
      <c r="K65" s="15">
        <v>40.770000000000003</v>
      </c>
      <c r="L65" s="15">
        <v>42.22</v>
      </c>
      <c r="M65" s="15">
        <v>42.22</v>
      </c>
      <c r="O65" s="16" t="s">
        <v>127</v>
      </c>
      <c r="P65" s="23">
        <v>23.701763604234372</v>
      </c>
      <c r="Q65" s="23">
        <v>26.335292893593746</v>
      </c>
      <c r="R65" s="23">
        <v>30.982697521874996</v>
      </c>
      <c r="S65" s="23">
        <v>34.425219468749994</v>
      </c>
      <c r="T65" s="23">
        <v>36.237073124999995</v>
      </c>
      <c r="U65" s="23">
        <v>38.144287499999997</v>
      </c>
      <c r="V65" s="23">
        <v>38.144287499999997</v>
      </c>
      <c r="W65" s="23">
        <v>42.095084999999997</v>
      </c>
      <c r="X65" s="23">
        <v>42.095084999999997</v>
      </c>
      <c r="Y65" s="23">
        <v>46.038089999999997</v>
      </c>
      <c r="Z65" s="18"/>
      <c r="AA65" s="19" t="s">
        <v>153</v>
      </c>
      <c r="AB65" s="20">
        <f t="shared" ref="AB65:AK72" si="16">+P80-C80</f>
        <v>5.5799409682437453</v>
      </c>
      <c r="AC65" s="20">
        <f t="shared" si="16"/>
        <v>5.8077121869374917</v>
      </c>
      <c r="AD65" s="20">
        <f t="shared" si="16"/>
        <v>8.1243672787499932</v>
      </c>
      <c r="AE65" s="20">
        <f t="shared" si="16"/>
        <v>8.7504080874999879</v>
      </c>
      <c r="AF65" s="20">
        <f t="shared" si="16"/>
        <v>8.5899032499999919</v>
      </c>
      <c r="AG65" s="20">
        <f t="shared" si="16"/>
        <v>8.1546349999999919</v>
      </c>
      <c r="AH65" s="20">
        <f t="shared" si="16"/>
        <v>5.9846349999999937</v>
      </c>
      <c r="AI65" s="20">
        <f t="shared" si="16"/>
        <v>7.3655200000000001</v>
      </c>
      <c r="AJ65" s="20">
        <f t="shared" si="16"/>
        <v>6.5755200000000009</v>
      </c>
      <c r="AK65" s="20">
        <f t="shared" si="16"/>
        <v>8.1008200000000024</v>
      </c>
    </row>
    <row r="66" spans="2:37" x14ac:dyDescent="0.25">
      <c r="B66" s="21" t="s">
        <v>154</v>
      </c>
      <c r="C66" s="22">
        <v>17.12</v>
      </c>
      <c r="D66" s="22">
        <v>22.47</v>
      </c>
      <c r="E66" s="22">
        <v>25.02</v>
      </c>
      <c r="F66" s="22">
        <v>27.05</v>
      </c>
      <c r="G66" s="22">
        <v>29.12</v>
      </c>
      <c r="H66" s="22">
        <v>32.159999999999997</v>
      </c>
      <c r="I66" s="22">
        <v>37.770000000000003</v>
      </c>
      <c r="J66" s="22">
        <v>40.08</v>
      </c>
      <c r="K66" s="22">
        <v>41.75</v>
      </c>
      <c r="L66" s="22">
        <v>42.76</v>
      </c>
      <c r="M66" s="22">
        <v>42.76</v>
      </c>
      <c r="O66" s="16" t="s">
        <v>129</v>
      </c>
      <c r="P66" s="23">
        <v>24.457121136871869</v>
      </c>
      <c r="Q66" s="23">
        <v>27.174579040968744</v>
      </c>
      <c r="R66" s="23">
        <v>31.970092989374997</v>
      </c>
      <c r="S66" s="23">
        <v>35.52232554375</v>
      </c>
      <c r="T66" s="23">
        <v>37.391921624999995</v>
      </c>
      <c r="U66" s="23">
        <v>39.359917499999995</v>
      </c>
      <c r="V66" s="23">
        <v>39.359917499999995</v>
      </c>
      <c r="W66" s="23">
        <v>43.435395</v>
      </c>
      <c r="X66" s="23">
        <v>43.435395</v>
      </c>
      <c r="Y66" s="23">
        <v>47.503079999999997</v>
      </c>
      <c r="Z66" s="18"/>
      <c r="AA66" s="19" t="s">
        <v>153</v>
      </c>
      <c r="AB66" s="20">
        <f t="shared" si="16"/>
        <v>2.2999409682437459</v>
      </c>
      <c r="AC66" s="20">
        <f t="shared" si="16"/>
        <v>2.0677121869374915</v>
      </c>
      <c r="AD66" s="20">
        <f t="shared" si="16"/>
        <v>4.0443672787499949</v>
      </c>
      <c r="AE66" s="20">
        <f t="shared" si="16"/>
        <v>4.1504080874999865</v>
      </c>
      <c r="AF66" s="20">
        <f t="shared" si="16"/>
        <v>3.5899032499999919</v>
      </c>
      <c r="AG66" s="20">
        <f t="shared" si="16"/>
        <v>2.6646349999999934</v>
      </c>
      <c r="AH66" s="20">
        <f t="shared" si="16"/>
        <v>-4.5365000000007427E-2</v>
      </c>
      <c r="AI66" s="20">
        <f t="shared" si="16"/>
        <v>0.9755199999999995</v>
      </c>
      <c r="AJ66" s="20">
        <f t="shared" si="16"/>
        <v>-4.4800000000009277E-3</v>
      </c>
      <c r="AK66" s="20">
        <f t="shared" si="16"/>
        <v>1.1908200000000022</v>
      </c>
    </row>
    <row r="67" spans="2:37" x14ac:dyDescent="0.25">
      <c r="B67" s="14" t="s">
        <v>155</v>
      </c>
      <c r="C67" s="15">
        <v>16.71</v>
      </c>
      <c r="D67" s="15">
        <v>19.96</v>
      </c>
      <c r="E67" s="15">
        <v>23.89</v>
      </c>
      <c r="F67" s="15">
        <v>27.13</v>
      </c>
      <c r="G67" s="15">
        <v>30.4</v>
      </c>
      <c r="H67" s="15">
        <v>34.72</v>
      </c>
      <c r="I67" s="15">
        <v>37.26</v>
      </c>
      <c r="J67" s="15">
        <v>39.229999999999997</v>
      </c>
      <c r="K67" s="15">
        <v>41.49</v>
      </c>
      <c r="L67" s="15">
        <v>43.43</v>
      </c>
      <c r="M67" s="15">
        <v>43.43</v>
      </c>
      <c r="O67" s="16" t="s">
        <v>131</v>
      </c>
      <c r="P67" s="23">
        <v>31.579755306806248</v>
      </c>
      <c r="Q67" s="23">
        <v>35.08861700756249</v>
      </c>
      <c r="R67" s="23">
        <v>41.280725891249986</v>
      </c>
      <c r="S67" s="23">
        <v>45.867473212499988</v>
      </c>
      <c r="T67" s="23">
        <v>48.281550749999994</v>
      </c>
      <c r="U67" s="23">
        <v>50.822684999999993</v>
      </c>
      <c r="V67" s="23">
        <v>50.822684999999993</v>
      </c>
      <c r="W67" s="23">
        <v>56.082622499999992</v>
      </c>
      <c r="X67" s="23">
        <v>56.082622499999992</v>
      </c>
      <c r="Y67" s="23">
        <v>61.3503525</v>
      </c>
      <c r="Z67" s="18"/>
      <c r="AA67" s="19" t="s">
        <v>156</v>
      </c>
      <c r="AB67" s="20">
        <f t="shared" si="16"/>
        <v>2.6114374064499959</v>
      </c>
      <c r="AC67" s="20">
        <f t="shared" si="16"/>
        <v>3.0538193404999969</v>
      </c>
      <c r="AD67" s="20">
        <f t="shared" si="16"/>
        <v>4.6209639299999949</v>
      </c>
      <c r="AE67" s="20">
        <f t="shared" si="16"/>
        <v>4.7377377000000003</v>
      </c>
      <c r="AF67" s="20">
        <f t="shared" si="16"/>
        <v>4.2865660000000005</v>
      </c>
      <c r="AG67" s="20">
        <f t="shared" si="16"/>
        <v>4.2242800000000003</v>
      </c>
      <c r="AH67" s="20">
        <f t="shared" si="16"/>
        <v>2.914279999999998</v>
      </c>
      <c r="AI67" s="20">
        <f t="shared" si="16"/>
        <v>4.2135974999999952</v>
      </c>
      <c r="AJ67" s="20">
        <f t="shared" si="16"/>
        <v>3.5435974999999971</v>
      </c>
      <c r="AK67" s="20">
        <f t="shared" si="16"/>
        <v>5.2151224999999961</v>
      </c>
    </row>
    <row r="68" spans="2:37" x14ac:dyDescent="0.25">
      <c r="B68" s="21" t="s">
        <v>157</v>
      </c>
      <c r="C68" s="22">
        <v>15.59</v>
      </c>
      <c r="D68" s="22">
        <v>17.440000000000001</v>
      </c>
      <c r="E68" s="22">
        <v>19.91</v>
      </c>
      <c r="F68" s="22">
        <v>23.26</v>
      </c>
      <c r="G68" s="22">
        <v>26.09</v>
      </c>
      <c r="H68" s="22">
        <v>28.59</v>
      </c>
      <c r="I68" s="22">
        <v>30.23</v>
      </c>
      <c r="J68" s="22">
        <v>31.38</v>
      </c>
      <c r="K68" s="22">
        <v>32.5</v>
      </c>
      <c r="L68" s="22">
        <v>33.33</v>
      </c>
      <c r="M68" s="22">
        <v>33.33</v>
      </c>
      <c r="O68" s="16" t="s">
        <v>133</v>
      </c>
      <c r="P68" s="23">
        <v>21.111274630124996</v>
      </c>
      <c r="Q68" s="23">
        <v>23.456971811249993</v>
      </c>
      <c r="R68" s="23">
        <v>27.596437424999998</v>
      </c>
      <c r="S68" s="23">
        <v>30.662708249999994</v>
      </c>
      <c r="T68" s="23">
        <v>32.276534999999996</v>
      </c>
      <c r="U68" s="23">
        <v>33.975299999999997</v>
      </c>
      <c r="V68" s="23">
        <v>33.975299999999997</v>
      </c>
      <c r="W68" s="23">
        <v>37.154640000000001</v>
      </c>
      <c r="X68" s="23">
        <v>37.154640000000001</v>
      </c>
      <c r="Y68" s="23">
        <v>40.310602499999995</v>
      </c>
      <c r="Z68" s="18"/>
      <c r="AA68" s="19" t="s">
        <v>158</v>
      </c>
      <c r="AB68" s="20">
        <f t="shared" si="16"/>
        <v>1.2427077534906221</v>
      </c>
      <c r="AC68" s="20">
        <f t="shared" si="16"/>
        <v>1.0596752816562436</v>
      </c>
      <c r="AD68" s="20">
        <f t="shared" si="16"/>
        <v>1.9390297431249941</v>
      </c>
      <c r="AE68" s="20">
        <f t="shared" si="16"/>
        <v>2.333366381249995</v>
      </c>
      <c r="AF68" s="20">
        <f t="shared" si="16"/>
        <v>1.7940698749999946</v>
      </c>
      <c r="AG68" s="20">
        <f t="shared" si="16"/>
        <v>0.79165249999999787</v>
      </c>
      <c r="AH68" s="20">
        <f t="shared" si="16"/>
        <v>-1.3883475000000018</v>
      </c>
      <c r="AI68" s="20">
        <f t="shared" si="16"/>
        <v>-0.63474749999999958</v>
      </c>
      <c r="AJ68" s="20">
        <f t="shared" si="16"/>
        <v>-1.9247475000000023</v>
      </c>
      <c r="AK68" s="20">
        <f t="shared" si="16"/>
        <v>-0.98335499999999598</v>
      </c>
    </row>
    <row r="69" spans="2:37" x14ac:dyDescent="0.25">
      <c r="B69" s="14" t="s">
        <v>159</v>
      </c>
      <c r="C69" s="15">
        <v>15.39</v>
      </c>
      <c r="D69" s="15">
        <v>17.899999999999999</v>
      </c>
      <c r="E69" s="15">
        <v>20.010000000000002</v>
      </c>
      <c r="F69" s="15">
        <v>22.79</v>
      </c>
      <c r="G69" s="15">
        <v>25.2</v>
      </c>
      <c r="H69" s="15">
        <v>27.59</v>
      </c>
      <c r="I69" s="15">
        <v>29.11</v>
      </c>
      <c r="J69" s="15">
        <v>30.12</v>
      </c>
      <c r="K69" s="15">
        <v>31.83</v>
      </c>
      <c r="L69" s="15">
        <v>32.840000000000003</v>
      </c>
      <c r="M69" s="15">
        <v>32.840000000000003</v>
      </c>
      <c r="O69" s="16" t="s">
        <v>135</v>
      </c>
      <c r="P69" s="23">
        <v>18.728993181037495</v>
      </c>
      <c r="Q69" s="23">
        <v>20.809992423374993</v>
      </c>
      <c r="R69" s="23">
        <v>24.482344027499995</v>
      </c>
      <c r="S69" s="23">
        <v>27.202604474999998</v>
      </c>
      <c r="T69" s="23">
        <v>28.634320499999994</v>
      </c>
      <c r="U69" s="23">
        <v>30.141389999999998</v>
      </c>
      <c r="V69" s="23">
        <v>30.141389999999998</v>
      </c>
      <c r="W69" s="23">
        <v>32.946689999999997</v>
      </c>
      <c r="X69" s="23">
        <v>32.946689999999997</v>
      </c>
      <c r="Y69" s="23">
        <v>35.7597825</v>
      </c>
      <c r="Z69" s="18"/>
      <c r="AA69" s="19" t="s">
        <v>160</v>
      </c>
      <c r="AB69" s="20">
        <f t="shared" si="16"/>
        <v>6.0428675370000011</v>
      </c>
      <c r="AC69" s="20">
        <f t="shared" si="16"/>
        <v>6.8609639299999969</v>
      </c>
      <c r="AD69" s="20">
        <f t="shared" si="16"/>
        <v>8.9005457999999962</v>
      </c>
      <c r="AE69" s="20">
        <f t="shared" si="16"/>
        <v>9.9761619999999951</v>
      </c>
      <c r="AF69" s="20">
        <f t="shared" si="16"/>
        <v>9.3659599999999941</v>
      </c>
      <c r="AG69" s="20">
        <f t="shared" si="16"/>
        <v>9.5168000000000035</v>
      </c>
      <c r="AH69" s="20">
        <f t="shared" si="16"/>
        <v>7.3568000000000033</v>
      </c>
      <c r="AI69" s="20">
        <f t="shared" si="16"/>
        <v>8.7302899999999966</v>
      </c>
      <c r="AJ69" s="20">
        <f t="shared" si="16"/>
        <v>7.8002899999999968</v>
      </c>
      <c r="AK69" s="20">
        <f t="shared" si="16"/>
        <v>9.62378</v>
      </c>
    </row>
    <row r="70" spans="2:37" x14ac:dyDescent="0.25">
      <c r="B70" s="21" t="s">
        <v>161</v>
      </c>
      <c r="C70" s="22">
        <v>14.04</v>
      </c>
      <c r="D70" s="22">
        <v>15.06</v>
      </c>
      <c r="E70" s="22">
        <v>16.61</v>
      </c>
      <c r="F70" s="22">
        <v>17.95</v>
      </c>
      <c r="G70" s="22">
        <v>19.57</v>
      </c>
      <c r="H70" s="22">
        <v>21.07</v>
      </c>
      <c r="I70" s="22">
        <v>22.72</v>
      </c>
      <c r="J70" s="22">
        <v>24.09</v>
      </c>
      <c r="K70" s="22">
        <v>25.32</v>
      </c>
      <c r="L70" s="22">
        <v>26.18</v>
      </c>
      <c r="M70" s="22">
        <v>26.18</v>
      </c>
      <c r="O70" s="16" t="s">
        <v>137</v>
      </c>
      <c r="P70" s="23">
        <v>14.656841354446875</v>
      </c>
      <c r="Q70" s="23">
        <v>16.285379282718747</v>
      </c>
      <c r="R70" s="23">
        <v>19.159269744374999</v>
      </c>
      <c r="S70" s="23">
        <v>21.288077493749999</v>
      </c>
      <c r="T70" s="23">
        <v>22.408502624999997</v>
      </c>
      <c r="U70" s="23">
        <v>23.587897499999997</v>
      </c>
      <c r="V70" s="23">
        <v>23.587897499999997</v>
      </c>
      <c r="W70" s="23">
        <v>25.800967499999999</v>
      </c>
      <c r="X70" s="23">
        <v>25.800967499999999</v>
      </c>
      <c r="Y70" s="23">
        <v>27.990660000000002</v>
      </c>
      <c r="Z70" s="18"/>
      <c r="AA70" s="19" t="s">
        <v>160</v>
      </c>
      <c r="AB70" s="20">
        <f t="shared" si="16"/>
        <v>2.5128675370000018</v>
      </c>
      <c r="AC70" s="20">
        <f t="shared" si="16"/>
        <v>2.9809639299999979</v>
      </c>
      <c r="AD70" s="20">
        <f t="shared" si="16"/>
        <v>4.5405457999999967</v>
      </c>
      <c r="AE70" s="20">
        <f t="shared" si="16"/>
        <v>5.1561619999999948</v>
      </c>
      <c r="AF70" s="20">
        <f t="shared" si="16"/>
        <v>4.0059599999999946</v>
      </c>
      <c r="AG70" s="20">
        <f t="shared" si="16"/>
        <v>3.7868000000000031</v>
      </c>
      <c r="AH70" s="20">
        <f t="shared" si="16"/>
        <v>1.0868000000000038</v>
      </c>
      <c r="AI70" s="20">
        <f t="shared" si="16"/>
        <v>2.0502899999999968</v>
      </c>
      <c r="AJ70" s="20">
        <f t="shared" si="16"/>
        <v>0.89029000000000025</v>
      </c>
      <c r="AK70" s="20">
        <f t="shared" si="16"/>
        <v>2.4137800000000027</v>
      </c>
    </row>
    <row r="71" spans="2:37" x14ac:dyDescent="0.25">
      <c r="B71" s="14" t="s">
        <v>162</v>
      </c>
      <c r="C71" s="15">
        <v>14.89</v>
      </c>
      <c r="D71" s="15">
        <v>16.55</v>
      </c>
      <c r="E71" s="15">
        <v>19.48</v>
      </c>
      <c r="F71" s="15">
        <v>20.86</v>
      </c>
      <c r="G71" s="15">
        <v>22.61</v>
      </c>
      <c r="H71" s="15">
        <v>24.12</v>
      </c>
      <c r="I71" s="15">
        <v>26.92</v>
      </c>
      <c r="J71" s="15">
        <v>28.25</v>
      </c>
      <c r="K71" s="15">
        <v>29.72</v>
      </c>
      <c r="L71" s="15">
        <v>30.73</v>
      </c>
      <c r="M71" s="15">
        <v>30.73</v>
      </c>
      <c r="O71" s="16" t="s">
        <v>139</v>
      </c>
      <c r="P71" s="23">
        <v>16.201450667981248</v>
      </c>
      <c r="Q71" s="23">
        <v>18.0016118533125</v>
      </c>
      <c r="R71" s="23">
        <v>21.178366886249997</v>
      </c>
      <c r="S71" s="23">
        <v>23.531518762499996</v>
      </c>
      <c r="T71" s="23">
        <v>24.770019749999996</v>
      </c>
      <c r="U71" s="23">
        <v>26.073704999999997</v>
      </c>
      <c r="V71" s="23">
        <v>26.073704999999997</v>
      </c>
      <c r="W71" s="23">
        <v>28.512757499999999</v>
      </c>
      <c r="X71" s="23">
        <v>28.512757499999999</v>
      </c>
      <c r="Y71" s="23">
        <v>30.944017499999994</v>
      </c>
      <c r="Z71" s="18"/>
      <c r="AA71" s="19" t="s">
        <v>163</v>
      </c>
      <c r="AB71" s="20">
        <f t="shared" si="16"/>
        <v>1.0109152785124955</v>
      </c>
      <c r="AC71" s="20">
        <f t="shared" si="16"/>
        <v>7.101697612499791E-2</v>
      </c>
      <c r="AD71" s="20">
        <f t="shared" si="16"/>
        <v>1.381196442499995</v>
      </c>
      <c r="AE71" s="20">
        <f t="shared" si="16"/>
        <v>1.8257738249999917</v>
      </c>
      <c r="AF71" s="20">
        <f t="shared" si="16"/>
        <v>1.1723935000000019</v>
      </c>
      <c r="AG71" s="20">
        <f t="shared" si="16"/>
        <v>-9.3270000000003961E-2</v>
      </c>
      <c r="AH71" s="20">
        <f t="shared" si="16"/>
        <v>-1.9132700000000042</v>
      </c>
      <c r="AI71" s="20">
        <f t="shared" si="16"/>
        <v>-0.20576250000000229</v>
      </c>
      <c r="AJ71" s="20">
        <f t="shared" si="16"/>
        <v>-2.005762500000003</v>
      </c>
      <c r="AK71" s="20">
        <f t="shared" si="16"/>
        <v>-0.65267000000000053</v>
      </c>
    </row>
    <row r="72" spans="2:37" x14ac:dyDescent="0.25">
      <c r="B72" s="21" t="s">
        <v>164</v>
      </c>
      <c r="C72" s="22">
        <v>14.41</v>
      </c>
      <c r="D72" s="22">
        <v>15.77</v>
      </c>
      <c r="E72" s="22">
        <v>17.28</v>
      </c>
      <c r="F72" s="22">
        <v>20.010000000000002</v>
      </c>
      <c r="G72" s="22">
        <v>23.43</v>
      </c>
      <c r="H72" s="22">
        <v>25.39</v>
      </c>
      <c r="I72" s="22">
        <v>26.98</v>
      </c>
      <c r="J72" s="22">
        <v>28.9</v>
      </c>
      <c r="K72" s="22">
        <v>29.95</v>
      </c>
      <c r="L72" s="22">
        <v>31.52</v>
      </c>
      <c r="M72" s="22">
        <v>31.52</v>
      </c>
      <c r="O72" s="16" t="s">
        <v>141</v>
      </c>
      <c r="P72" s="23">
        <v>22.927037929734379</v>
      </c>
      <c r="Q72" s="23">
        <v>25.474486588593756</v>
      </c>
      <c r="R72" s="23">
        <v>29.969984221875002</v>
      </c>
      <c r="S72" s="23">
        <v>33.299982468750002</v>
      </c>
      <c r="T72" s="23">
        <v>35.052613125000001</v>
      </c>
      <c r="U72" s="23">
        <v>36.897487499999997</v>
      </c>
      <c r="V72" s="23">
        <v>36.897487499999997</v>
      </c>
      <c r="W72" s="23">
        <v>40.341772499999998</v>
      </c>
      <c r="X72" s="23">
        <v>40.341772499999998</v>
      </c>
      <c r="Y72" s="23">
        <v>43.778264999999998</v>
      </c>
      <c r="Z72" s="18"/>
      <c r="AA72" s="19" t="s">
        <v>165</v>
      </c>
      <c r="AB72" s="20">
        <f t="shared" si="16"/>
        <v>8.2340317917906312</v>
      </c>
      <c r="AC72" s="20">
        <f t="shared" si="16"/>
        <v>5.3944797686562467</v>
      </c>
      <c r="AD72" s="20">
        <f t="shared" si="16"/>
        <v>7.1693879631250006</v>
      </c>
      <c r="AE72" s="20">
        <f t="shared" si="16"/>
        <v>8.341542181249995</v>
      </c>
      <c r="AF72" s="20">
        <f t="shared" si="16"/>
        <v>7.2758338750000036</v>
      </c>
      <c r="AG72" s="20">
        <f t="shared" si="16"/>
        <v>6.2987724999999983</v>
      </c>
      <c r="AH72" s="20">
        <f t="shared" si="16"/>
        <v>2.2587724999999921</v>
      </c>
      <c r="AI72" s="20">
        <f t="shared" si="16"/>
        <v>4.0450450000000018</v>
      </c>
      <c r="AJ72" s="20">
        <f t="shared" si="16"/>
        <v>2.2350449999999995</v>
      </c>
      <c r="AK72" s="20">
        <f t="shared" si="16"/>
        <v>5.6035249999999905</v>
      </c>
    </row>
    <row r="73" spans="2:37" x14ac:dyDescent="0.25">
      <c r="B73" s="14" t="s">
        <v>166</v>
      </c>
      <c r="C73" s="15">
        <v>16.010000000000002</v>
      </c>
      <c r="D73" s="15">
        <v>18.7</v>
      </c>
      <c r="E73" s="15">
        <v>21.42</v>
      </c>
      <c r="F73" s="15">
        <v>23.36</v>
      </c>
      <c r="G73" s="15">
        <v>25.64</v>
      </c>
      <c r="H73" s="15">
        <v>28.04</v>
      </c>
      <c r="I73" s="15">
        <v>30.11</v>
      </c>
      <c r="J73" s="15">
        <v>31.9</v>
      </c>
      <c r="K73" s="15">
        <v>32.96</v>
      </c>
      <c r="L73" s="15">
        <v>34.92</v>
      </c>
      <c r="M73" s="15">
        <v>34.92</v>
      </c>
      <c r="O73" s="16" t="s">
        <v>143</v>
      </c>
      <c r="P73" s="23">
        <v>15.286305964978123</v>
      </c>
      <c r="Q73" s="23">
        <v>16.984784405531247</v>
      </c>
      <c r="R73" s="23">
        <v>19.982099300624999</v>
      </c>
      <c r="S73" s="23">
        <v>22.202332556249999</v>
      </c>
      <c r="T73" s="23">
        <v>23.370876374999995</v>
      </c>
      <c r="U73" s="23">
        <v>24.600922499999996</v>
      </c>
      <c r="V73" s="23">
        <v>24.600922499999996</v>
      </c>
      <c r="W73" s="23">
        <v>26.899710000000002</v>
      </c>
      <c r="X73" s="23">
        <v>26.899710000000002</v>
      </c>
      <c r="Y73" s="23">
        <v>29.175119999999993</v>
      </c>
      <c r="Z73" s="18"/>
      <c r="AA73" s="19" t="s">
        <v>167</v>
      </c>
      <c r="AB73" s="20">
        <f t="shared" ref="AB73:AK73" si="17">+P89-C89</f>
        <v>6.5909954928343737</v>
      </c>
      <c r="AC73" s="20">
        <f t="shared" si="17"/>
        <v>3.4355505475937527</v>
      </c>
      <c r="AD73" s="20">
        <f t="shared" si="17"/>
        <v>5.5982947618749961</v>
      </c>
      <c r="AE73" s="20">
        <f t="shared" si="17"/>
        <v>5.8358830687499967</v>
      </c>
      <c r="AF73" s="20">
        <f t="shared" si="17"/>
        <v>4.5935611249999937</v>
      </c>
      <c r="AG73" s="20">
        <f t="shared" si="17"/>
        <v>3.4053274999999985</v>
      </c>
      <c r="AH73" s="20">
        <f t="shared" si="17"/>
        <v>-0.73467250000000206</v>
      </c>
      <c r="AI73" s="20">
        <f t="shared" si="17"/>
        <v>0.79458000000000339</v>
      </c>
      <c r="AJ73" s="20">
        <f t="shared" si="17"/>
        <v>-1.0954199999999972</v>
      </c>
      <c r="AK73" s="20">
        <f t="shared" si="17"/>
        <v>2.0738324999999875</v>
      </c>
    </row>
    <row r="74" spans="2:37" x14ac:dyDescent="0.25">
      <c r="B74" s="21" t="s">
        <v>168</v>
      </c>
      <c r="C74" s="22">
        <v>17.07</v>
      </c>
      <c r="D74" s="22">
        <v>19.12</v>
      </c>
      <c r="E74" s="22">
        <v>21.47</v>
      </c>
      <c r="F74" s="22">
        <v>24.38</v>
      </c>
      <c r="G74" s="22">
        <v>28.29</v>
      </c>
      <c r="H74" s="22">
        <v>30.24</v>
      </c>
      <c r="I74" s="22">
        <v>31.61</v>
      </c>
      <c r="J74" s="22">
        <v>32.69</v>
      </c>
      <c r="K74" s="22">
        <v>33.700000000000003</v>
      </c>
      <c r="L74" s="22">
        <v>34.82</v>
      </c>
      <c r="M74" s="22">
        <v>34.82</v>
      </c>
      <c r="O74" s="16" t="s">
        <v>145</v>
      </c>
      <c r="P74" s="23">
        <v>20.268760459106243</v>
      </c>
      <c r="Q74" s="23">
        <v>22.520844954562495</v>
      </c>
      <c r="R74" s="23">
        <v>26.495111711249997</v>
      </c>
      <c r="S74" s="23">
        <v>29.439013012499991</v>
      </c>
      <c r="T74" s="23">
        <v>30.988434749999993</v>
      </c>
      <c r="U74" s="23">
        <v>32.619405</v>
      </c>
      <c r="V74" s="23">
        <v>32.619405</v>
      </c>
      <c r="W74" s="23">
        <v>35.650687499999997</v>
      </c>
      <c r="X74" s="23">
        <v>35.650687499999997</v>
      </c>
      <c r="Y74" s="23">
        <v>38.697554999999994</v>
      </c>
      <c r="Z74" s="18"/>
      <c r="AA74" s="19" t="s">
        <v>169</v>
      </c>
      <c r="AB74" s="20">
        <f t="shared" ref="AB74:AK74" si="18">+P91-C91</f>
        <v>5.4910153851312415</v>
      </c>
      <c r="AC74" s="20">
        <f t="shared" si="18"/>
        <v>3.2022393168124914</v>
      </c>
      <c r="AD74" s="20">
        <f t="shared" si="18"/>
        <v>5.0243991962499912</v>
      </c>
      <c r="AE74" s="20">
        <f t="shared" si="18"/>
        <v>6.0515546624999921</v>
      </c>
      <c r="AF74" s="20">
        <f t="shared" si="18"/>
        <v>5.5637417499999948</v>
      </c>
      <c r="AG74" s="20">
        <f t="shared" si="18"/>
        <v>3.1644649999999999</v>
      </c>
      <c r="AH74" s="20">
        <f t="shared" si="18"/>
        <v>0.76446500000000128</v>
      </c>
      <c r="AI74" s="20">
        <f t="shared" si="18"/>
        <v>3.2199424999999948</v>
      </c>
      <c r="AJ74" s="20">
        <f t="shared" si="18"/>
        <v>1.5099425000000011</v>
      </c>
      <c r="AK74" s="20">
        <f t="shared" si="18"/>
        <v>3.6476274999999987</v>
      </c>
    </row>
    <row r="75" spans="2:37" x14ac:dyDescent="0.25">
      <c r="B75" s="14" t="s">
        <v>170</v>
      </c>
      <c r="C75" s="15">
        <v>16.02</v>
      </c>
      <c r="D75" s="15">
        <v>20.59</v>
      </c>
      <c r="E75" s="15">
        <v>23.83</v>
      </c>
      <c r="F75" s="15">
        <v>26.71</v>
      </c>
      <c r="G75" s="15">
        <v>29.29</v>
      </c>
      <c r="H75" s="15">
        <v>31.03</v>
      </c>
      <c r="I75" s="15">
        <v>33.31</v>
      </c>
      <c r="J75" s="15">
        <v>35.090000000000003</v>
      </c>
      <c r="K75" s="15">
        <v>36.770000000000003</v>
      </c>
      <c r="L75" s="15">
        <v>38.26</v>
      </c>
      <c r="M75" s="15">
        <v>38.26</v>
      </c>
      <c r="O75" s="16" t="s">
        <v>147</v>
      </c>
      <c r="P75" s="23">
        <v>19.726452486956248</v>
      </c>
      <c r="Q75" s="23">
        <v>21.918280541062497</v>
      </c>
      <c r="R75" s="23">
        <v>25.786212401249998</v>
      </c>
      <c r="S75" s="23">
        <v>28.651347112499998</v>
      </c>
      <c r="T75" s="23">
        <v>30.159312750000002</v>
      </c>
      <c r="U75" s="23">
        <v>31.746645000000001</v>
      </c>
      <c r="V75" s="23">
        <v>31.746645000000001</v>
      </c>
      <c r="W75" s="23">
        <v>35.0272875</v>
      </c>
      <c r="X75" s="23">
        <v>35.0272875</v>
      </c>
      <c r="Y75" s="23">
        <v>38.307929999999999</v>
      </c>
      <c r="Z75" s="18"/>
      <c r="AA75" s="19" t="s">
        <v>169</v>
      </c>
      <c r="AB75" s="20">
        <f t="shared" ref="AB75:AK81" si="19">+P93-C93</f>
        <v>10.411015385131241</v>
      </c>
      <c r="AC75" s="20">
        <f t="shared" si="19"/>
        <v>11.242239316812492</v>
      </c>
      <c r="AD75" s="20">
        <f t="shared" si="19"/>
        <v>14.184399196249991</v>
      </c>
      <c r="AE75" s="20">
        <f t="shared" si="19"/>
        <v>15.861554662499991</v>
      </c>
      <c r="AF75" s="20">
        <f t="shared" si="19"/>
        <v>15.513741749999994</v>
      </c>
      <c r="AG75" s="20">
        <f t="shared" si="19"/>
        <v>15.584465000000002</v>
      </c>
      <c r="AH75" s="20">
        <f t="shared" si="19"/>
        <v>13.794464999999999</v>
      </c>
      <c r="AI75" s="20">
        <f t="shared" si="19"/>
        <v>16.389942499999997</v>
      </c>
      <c r="AJ75" s="20">
        <f t="shared" si="19"/>
        <v>15.089942499999999</v>
      </c>
      <c r="AK75" s="20">
        <f t="shared" si="19"/>
        <v>17.627627499999996</v>
      </c>
    </row>
    <row r="76" spans="2:37" x14ac:dyDescent="0.25">
      <c r="B76" s="31" t="s">
        <v>171</v>
      </c>
      <c r="C76" s="22">
        <v>48.4</v>
      </c>
      <c r="D76" s="22">
        <v>51.25</v>
      </c>
      <c r="E76" s="22">
        <v>53.8</v>
      </c>
      <c r="F76" s="22">
        <v>57.46</v>
      </c>
      <c r="G76" s="22">
        <v>60.96</v>
      </c>
      <c r="H76" s="22">
        <v>65.34</v>
      </c>
      <c r="I76" s="22">
        <v>69.8</v>
      </c>
      <c r="J76" s="22">
        <v>75.69</v>
      </c>
      <c r="K76" s="22">
        <v>83.99</v>
      </c>
      <c r="L76" s="22">
        <v>86.09</v>
      </c>
      <c r="M76" s="22">
        <v>86.09</v>
      </c>
      <c r="O76" s="16" t="s">
        <v>147</v>
      </c>
      <c r="P76" s="23">
        <v>19.726452486956248</v>
      </c>
      <c r="Q76" s="23">
        <v>21.918280541062497</v>
      </c>
      <c r="R76" s="23">
        <v>25.786212401249998</v>
      </c>
      <c r="S76" s="23">
        <v>28.651347112499998</v>
      </c>
      <c r="T76" s="23">
        <v>30.159312750000002</v>
      </c>
      <c r="U76" s="23">
        <v>31.746645000000001</v>
      </c>
      <c r="V76" s="23">
        <v>31.746645000000001</v>
      </c>
      <c r="W76" s="23">
        <v>35.0272875</v>
      </c>
      <c r="X76" s="23">
        <v>35.0272875</v>
      </c>
      <c r="Y76" s="23">
        <v>38.307929999999999</v>
      </c>
      <c r="Z76" s="18"/>
      <c r="AA76" s="19" t="s">
        <v>172</v>
      </c>
      <c r="AB76" s="20">
        <f t="shared" si="19"/>
        <v>8.6207193483593691</v>
      </c>
      <c r="AC76" s="20">
        <f t="shared" si="19"/>
        <v>7.38968816484374</v>
      </c>
      <c r="AD76" s="20">
        <f t="shared" si="19"/>
        <v>10.553162546874987</v>
      </c>
      <c r="AE76" s="20">
        <f t="shared" si="19"/>
        <v>12.631291718749988</v>
      </c>
      <c r="AF76" s="20">
        <f t="shared" si="19"/>
        <v>12.578728124999994</v>
      </c>
      <c r="AG76" s="20">
        <f t="shared" si="19"/>
        <v>12.139187499999998</v>
      </c>
      <c r="AH76" s="20">
        <f t="shared" si="19"/>
        <v>9.409187499999998</v>
      </c>
      <c r="AI76" s="20">
        <f t="shared" si="19"/>
        <v>11.480889999999995</v>
      </c>
      <c r="AJ76" s="20">
        <f t="shared" si="19"/>
        <v>10.360889999999994</v>
      </c>
      <c r="AK76" s="20">
        <f t="shared" si="19"/>
        <v>13.080384999999993</v>
      </c>
    </row>
    <row r="77" spans="2:37" x14ac:dyDescent="0.25">
      <c r="B77" s="14" t="s">
        <v>173</v>
      </c>
      <c r="C77" s="15">
        <v>17.02</v>
      </c>
      <c r="D77" s="15">
        <v>19.47</v>
      </c>
      <c r="E77" s="15">
        <v>22.43</v>
      </c>
      <c r="F77" s="15">
        <v>24.45</v>
      </c>
      <c r="G77" s="15">
        <v>27.33</v>
      </c>
      <c r="H77" s="15">
        <v>29.35</v>
      </c>
      <c r="I77" s="15">
        <v>31.51</v>
      </c>
      <c r="J77" s="15">
        <v>33.39</v>
      </c>
      <c r="K77" s="15">
        <v>34.51</v>
      </c>
      <c r="L77" s="15">
        <v>36.56</v>
      </c>
      <c r="M77" s="15">
        <v>36.56</v>
      </c>
      <c r="O77" s="16" t="s">
        <v>149</v>
      </c>
      <c r="P77" s="23">
        <v>16.859967491306247</v>
      </c>
      <c r="Q77" s="23">
        <v>18.733297212562498</v>
      </c>
      <c r="R77" s="23">
        <v>22.039173191250001</v>
      </c>
      <c r="S77" s="23">
        <v>24.487970212499995</v>
      </c>
      <c r="T77" s="23">
        <v>25.776810750000003</v>
      </c>
      <c r="U77" s="23">
        <v>27.133485</v>
      </c>
      <c r="V77" s="23">
        <v>27.133485</v>
      </c>
      <c r="W77" s="23">
        <v>29.658254999999997</v>
      </c>
      <c r="X77" s="23">
        <v>29.658254999999997</v>
      </c>
      <c r="Y77" s="23">
        <v>32.190817500000001</v>
      </c>
      <c r="Z77" s="18"/>
      <c r="AA77" s="19" t="s">
        <v>174</v>
      </c>
      <c r="AB77" s="20">
        <f t="shared" si="19"/>
        <v>3.3351055635437437</v>
      </c>
      <c r="AC77" s="20">
        <f t="shared" si="19"/>
        <v>3.1612284039374892</v>
      </c>
      <c r="AD77" s="20">
        <f t="shared" si="19"/>
        <v>4.9167392987499881</v>
      </c>
      <c r="AE77" s="20">
        <f t="shared" si="19"/>
        <v>4.5252658874999909</v>
      </c>
      <c r="AF77" s="20">
        <f t="shared" si="19"/>
        <v>3.1892272499999912</v>
      </c>
      <c r="AG77" s="20">
        <f t="shared" si="19"/>
        <v>3.7565549999999952</v>
      </c>
      <c r="AH77" s="20">
        <f t="shared" si="19"/>
        <v>2.3165549999999939</v>
      </c>
      <c r="AI77" s="20">
        <f t="shared" si="19"/>
        <v>3.5500449999999972</v>
      </c>
      <c r="AJ77" s="20">
        <f t="shared" si="19"/>
        <v>2.4800449999999969</v>
      </c>
      <c r="AK77" s="20">
        <f t="shared" si="19"/>
        <v>4.4269124999999967</v>
      </c>
    </row>
    <row r="78" spans="2:37" x14ac:dyDescent="0.25">
      <c r="B78" s="21" t="s">
        <v>175</v>
      </c>
      <c r="C78" s="22">
        <v>14.25</v>
      </c>
      <c r="D78" s="22">
        <v>17.149999999999999</v>
      </c>
      <c r="E78" s="22">
        <v>20.13</v>
      </c>
      <c r="F78" s="22">
        <v>22.46</v>
      </c>
      <c r="G78" s="22">
        <v>24.66</v>
      </c>
      <c r="H78" s="22">
        <v>25.99</v>
      </c>
      <c r="I78" s="22">
        <v>27.29</v>
      </c>
      <c r="J78" s="22">
        <v>28.16</v>
      </c>
      <c r="K78" s="22">
        <v>29.19</v>
      </c>
      <c r="L78" s="22">
        <v>31.21</v>
      </c>
      <c r="M78" s="22">
        <v>31.21</v>
      </c>
      <c r="O78" s="16" t="s">
        <v>151</v>
      </c>
      <c r="P78" s="23">
        <v>17.726691839653121</v>
      </c>
      <c r="Q78" s="23">
        <v>19.696324266281248</v>
      </c>
      <c r="R78" s="23">
        <v>23.172146195624997</v>
      </c>
      <c r="S78" s="23">
        <v>25.746829106249994</v>
      </c>
      <c r="T78" s="23">
        <v>27.101925375</v>
      </c>
      <c r="U78" s="23">
        <v>28.528342499999994</v>
      </c>
      <c r="V78" s="23">
        <v>28.528342499999994</v>
      </c>
      <c r="W78" s="23">
        <v>31.185584999999996</v>
      </c>
      <c r="X78" s="23">
        <v>31.185584999999996</v>
      </c>
      <c r="Y78" s="23">
        <v>33.842827499999999</v>
      </c>
      <c r="Z78" s="18"/>
      <c r="AA78" s="19" t="s">
        <v>176</v>
      </c>
      <c r="AB78" s="20">
        <f t="shared" si="19"/>
        <v>5.7134861336062475</v>
      </c>
      <c r="AC78" s="20">
        <f t="shared" si="19"/>
        <v>6.5116512595624947</v>
      </c>
      <c r="AD78" s="20">
        <f t="shared" si="19"/>
        <v>6.9278250112499968</v>
      </c>
      <c r="AE78" s="20">
        <f t="shared" si="19"/>
        <v>7.3342500124999965</v>
      </c>
      <c r="AF78" s="20">
        <f t="shared" si="19"/>
        <v>7.1228947499999968</v>
      </c>
      <c r="AG78" s="20">
        <f t="shared" si="19"/>
        <v>7.2062049999999935</v>
      </c>
      <c r="AH78" s="20">
        <f t="shared" si="19"/>
        <v>5.446204999999992</v>
      </c>
      <c r="AI78" s="20">
        <f t="shared" si="19"/>
        <v>6.484375</v>
      </c>
      <c r="AJ78" s="20">
        <f t="shared" si="19"/>
        <v>5.1743750000000013</v>
      </c>
      <c r="AK78" s="20">
        <f t="shared" si="19"/>
        <v>7.3003374999999977</v>
      </c>
    </row>
    <row r="79" spans="2:37" x14ac:dyDescent="0.25">
      <c r="B79" s="25" t="s">
        <v>177</v>
      </c>
      <c r="C79" s="15">
        <v>22.78</v>
      </c>
      <c r="D79" s="15">
        <v>23.76</v>
      </c>
      <c r="E79" s="15">
        <v>29.01</v>
      </c>
      <c r="F79" s="15">
        <v>31.5</v>
      </c>
      <c r="G79" s="15">
        <v>33.44</v>
      </c>
      <c r="H79" s="15">
        <v>35.14</v>
      </c>
      <c r="I79" s="15">
        <v>37.020000000000003</v>
      </c>
      <c r="J79" s="15">
        <v>39.020000000000003</v>
      </c>
      <c r="K79" s="15">
        <v>41.15</v>
      </c>
      <c r="L79" s="15">
        <v>43.17</v>
      </c>
      <c r="M79" s="15">
        <v>43.17</v>
      </c>
      <c r="O79" s="16" t="s">
        <v>151</v>
      </c>
      <c r="P79" s="23">
        <v>17.726691839653121</v>
      </c>
      <c r="Q79" s="23">
        <v>19.696324266281248</v>
      </c>
      <c r="R79" s="23">
        <v>23.172146195624997</v>
      </c>
      <c r="S79" s="23">
        <v>25.746829106249994</v>
      </c>
      <c r="T79" s="23">
        <v>27.101925375</v>
      </c>
      <c r="U79" s="23">
        <v>28.528342499999994</v>
      </c>
      <c r="V79" s="23">
        <v>28.528342499999994</v>
      </c>
      <c r="W79" s="23">
        <v>31.185584999999996</v>
      </c>
      <c r="X79" s="23">
        <v>31.185584999999996</v>
      </c>
      <c r="Y79" s="23">
        <v>33.842827499999999</v>
      </c>
      <c r="Z79" s="18"/>
      <c r="AA79" s="19" t="s">
        <v>178</v>
      </c>
      <c r="AB79" s="20">
        <f t="shared" si="19"/>
        <v>1.0127011227249945</v>
      </c>
      <c r="AC79" s="20">
        <f t="shared" si="19"/>
        <v>1.5107790252499953</v>
      </c>
      <c r="AD79" s="20">
        <f t="shared" si="19"/>
        <v>2.1203282649999942</v>
      </c>
      <c r="AE79" s="20">
        <f t="shared" si="19"/>
        <v>0.95147584999999424</v>
      </c>
      <c r="AF79" s="20">
        <f t="shared" si="19"/>
        <v>-2.2657000000005922E-2</v>
      </c>
      <c r="AG79" s="20">
        <f t="shared" si="19"/>
        <v>-0.83805999999999869</v>
      </c>
      <c r="AH79" s="20">
        <f t="shared" si="19"/>
        <v>-2.3780600000000014</v>
      </c>
      <c r="AI79" s="20">
        <f t="shared" si="19"/>
        <v>-1.2815900000000013</v>
      </c>
      <c r="AJ79" s="20">
        <f t="shared" si="19"/>
        <v>-2.5815899999999985</v>
      </c>
      <c r="AK79" s="20">
        <f t="shared" si="19"/>
        <v>-1.3673275000000018</v>
      </c>
    </row>
    <row r="80" spans="2:37" x14ac:dyDescent="0.25">
      <c r="B80" s="21" t="s">
        <v>179</v>
      </c>
      <c r="C80" s="22">
        <v>13.12</v>
      </c>
      <c r="D80" s="22">
        <v>14.97</v>
      </c>
      <c r="E80" s="22">
        <v>16.32</v>
      </c>
      <c r="F80" s="22">
        <v>18.41</v>
      </c>
      <c r="G80" s="22">
        <v>20</v>
      </c>
      <c r="H80" s="22">
        <v>21.94</v>
      </c>
      <c r="I80" s="22">
        <v>24.11</v>
      </c>
      <c r="J80" s="22">
        <v>25.55</v>
      </c>
      <c r="K80" s="22">
        <v>26.34</v>
      </c>
      <c r="L80" s="22">
        <v>27.62</v>
      </c>
      <c r="M80" s="22">
        <v>27.62</v>
      </c>
      <c r="O80" s="16" t="s">
        <v>153</v>
      </c>
      <c r="P80" s="23">
        <v>18.699940968243745</v>
      </c>
      <c r="Q80" s="23">
        <v>20.777712186937492</v>
      </c>
      <c r="R80" s="23">
        <v>24.444367278749993</v>
      </c>
      <c r="S80" s="23">
        <v>27.160408087499988</v>
      </c>
      <c r="T80" s="23">
        <v>28.589903249999992</v>
      </c>
      <c r="U80" s="23">
        <v>30.094634999999993</v>
      </c>
      <c r="V80" s="23">
        <v>30.094634999999993</v>
      </c>
      <c r="W80" s="23">
        <v>32.915520000000001</v>
      </c>
      <c r="X80" s="23">
        <v>32.915520000000001</v>
      </c>
      <c r="Y80" s="23">
        <v>35.720820000000003</v>
      </c>
      <c r="Z80" s="18"/>
      <c r="AA80" s="19" t="s">
        <v>180</v>
      </c>
      <c r="AB80" s="20">
        <f t="shared" si="19"/>
        <v>7.8271542906999922</v>
      </c>
      <c r="AC80" s="20">
        <f t="shared" si="19"/>
        <v>7.7590603229999928</v>
      </c>
      <c r="AD80" s="20">
        <f t="shared" si="19"/>
        <v>10.053600379999995</v>
      </c>
      <c r="AE80" s="20">
        <f t="shared" si="19"/>
        <v>11.811778199999996</v>
      </c>
      <c r="AF80" s="20">
        <f t="shared" si="19"/>
        <v>9.9555559999999872</v>
      </c>
      <c r="AG80" s="20">
        <f t="shared" si="19"/>
        <v>10.228479999999998</v>
      </c>
      <c r="AH80" s="20">
        <f t="shared" si="19"/>
        <v>8.828479999999999</v>
      </c>
      <c r="AI80" s="20">
        <f t="shared" si="19"/>
        <v>10.873669999999994</v>
      </c>
      <c r="AJ80" s="20">
        <f t="shared" si="19"/>
        <v>9.8236699999999928</v>
      </c>
      <c r="AK80" s="20">
        <f t="shared" si="19"/>
        <v>11.633274999999998</v>
      </c>
    </row>
    <row r="81" spans="2:37" x14ac:dyDescent="0.25">
      <c r="B81" s="25" t="s">
        <v>181</v>
      </c>
      <c r="C81" s="15">
        <v>16.399999999999999</v>
      </c>
      <c r="D81" s="15">
        <v>18.71</v>
      </c>
      <c r="E81" s="15">
        <v>20.399999999999999</v>
      </c>
      <c r="F81" s="15">
        <v>23.01</v>
      </c>
      <c r="G81" s="15">
        <v>25</v>
      </c>
      <c r="H81" s="15">
        <v>27.43</v>
      </c>
      <c r="I81" s="15">
        <v>30.14</v>
      </c>
      <c r="J81" s="15">
        <v>31.94</v>
      </c>
      <c r="K81" s="15">
        <v>32.92</v>
      </c>
      <c r="L81" s="15">
        <v>34.53</v>
      </c>
      <c r="M81" s="15">
        <v>34.53</v>
      </c>
      <c r="O81" s="16" t="s">
        <v>153</v>
      </c>
      <c r="P81" s="23">
        <v>18.699940968243745</v>
      </c>
      <c r="Q81" s="23">
        <v>20.777712186937492</v>
      </c>
      <c r="R81" s="23">
        <v>24.444367278749993</v>
      </c>
      <c r="S81" s="23">
        <v>27.160408087499988</v>
      </c>
      <c r="T81" s="23">
        <v>28.589903249999992</v>
      </c>
      <c r="U81" s="23">
        <v>30.094634999999993</v>
      </c>
      <c r="V81" s="23">
        <v>30.094634999999993</v>
      </c>
      <c r="W81" s="23">
        <v>32.915520000000001</v>
      </c>
      <c r="X81" s="23">
        <v>32.915520000000001</v>
      </c>
      <c r="Y81" s="23">
        <v>35.720820000000003</v>
      </c>
      <c r="Z81" s="18"/>
      <c r="AA81" s="19" t="s">
        <v>182</v>
      </c>
      <c r="AB81" s="20">
        <f t="shared" si="19"/>
        <v>5.719249433215623</v>
      </c>
      <c r="AC81" s="20">
        <f t="shared" si="19"/>
        <v>6.9291660369062527</v>
      </c>
      <c r="AD81" s="20">
        <f t="shared" si="19"/>
        <v>8.6213718081249944</v>
      </c>
      <c r="AE81" s="20">
        <f t="shared" si="19"/>
        <v>9.0315242312499961</v>
      </c>
      <c r="AF81" s="20">
        <f t="shared" si="19"/>
        <v>7.6789728749999959</v>
      </c>
      <c r="AG81" s="20">
        <f t="shared" si="19"/>
        <v>6.3983924999999999</v>
      </c>
      <c r="AH81" s="20">
        <f t="shared" si="19"/>
        <v>4.2583924999999994</v>
      </c>
      <c r="AI81" s="20">
        <f t="shared" si="19"/>
        <v>5.7633399999999924</v>
      </c>
      <c r="AJ81" s="20">
        <f t="shared" si="19"/>
        <v>4.7433399999999892</v>
      </c>
      <c r="AK81" s="20">
        <f t="shared" si="19"/>
        <v>7.0616649999999908</v>
      </c>
    </row>
    <row r="82" spans="2:37" x14ac:dyDescent="0.25">
      <c r="B82" s="21" t="s">
        <v>183</v>
      </c>
      <c r="C82" s="22">
        <v>14.51</v>
      </c>
      <c r="D82" s="22">
        <v>15.97</v>
      </c>
      <c r="E82" s="22">
        <v>17.760000000000002</v>
      </c>
      <c r="F82" s="22">
        <v>20.13</v>
      </c>
      <c r="G82" s="22">
        <v>21.89</v>
      </c>
      <c r="H82" s="22">
        <v>23.33</v>
      </c>
      <c r="I82" s="22">
        <v>24.64</v>
      </c>
      <c r="J82" s="22">
        <v>25.92</v>
      </c>
      <c r="K82" s="22">
        <v>26.59</v>
      </c>
      <c r="L82" s="22">
        <v>27.49</v>
      </c>
      <c r="M82" s="22">
        <v>27.49</v>
      </c>
      <c r="O82" s="16" t="s">
        <v>156</v>
      </c>
      <c r="P82" s="23">
        <v>17.121437406449996</v>
      </c>
      <c r="Q82" s="23">
        <v>19.023819340499998</v>
      </c>
      <c r="R82" s="23">
        <v>22.380963929999997</v>
      </c>
      <c r="S82" s="23">
        <v>24.867737699999999</v>
      </c>
      <c r="T82" s="23">
        <v>26.176566000000001</v>
      </c>
      <c r="U82" s="23">
        <v>27.554279999999999</v>
      </c>
      <c r="V82" s="23">
        <v>27.554279999999999</v>
      </c>
      <c r="W82" s="23">
        <v>30.133597499999997</v>
      </c>
      <c r="X82" s="23">
        <v>30.133597499999997</v>
      </c>
      <c r="Y82" s="23">
        <v>32.705122499999995</v>
      </c>
      <c r="Z82" s="18"/>
      <c r="AA82" s="19" t="s">
        <v>184</v>
      </c>
      <c r="AB82" s="20">
        <f t="shared" ref="AB82:AK82" si="20">+P101-C101</f>
        <v>9.4943477208593734</v>
      </c>
      <c r="AC82" s="20">
        <f t="shared" si="20"/>
        <v>11.133719689843751</v>
      </c>
      <c r="AD82" s="20">
        <f t="shared" si="20"/>
        <v>13.586729046874996</v>
      </c>
      <c r="AE82" s="20">
        <f t="shared" si="20"/>
        <v>14.547476718750001</v>
      </c>
      <c r="AF82" s="20">
        <f t="shared" si="20"/>
        <v>13.441028125000003</v>
      </c>
      <c r="AG82" s="20">
        <f t="shared" si="20"/>
        <v>12.423187499999994</v>
      </c>
      <c r="AH82" s="20">
        <f t="shared" si="20"/>
        <v>10.223187499999995</v>
      </c>
      <c r="AI82" s="20">
        <f t="shared" si="20"/>
        <v>12.391667499999997</v>
      </c>
      <c r="AJ82" s="20">
        <f t="shared" si="20"/>
        <v>11.341667499999993</v>
      </c>
      <c r="AK82" s="20">
        <f t="shared" si="20"/>
        <v>14.307940000000002</v>
      </c>
    </row>
    <row r="83" spans="2:37" x14ac:dyDescent="0.25">
      <c r="B83" s="14" t="s">
        <v>185</v>
      </c>
      <c r="C83" s="15">
        <v>15.38</v>
      </c>
      <c r="D83" s="15">
        <v>17.41</v>
      </c>
      <c r="E83" s="15">
        <v>19.79</v>
      </c>
      <c r="F83" s="15">
        <v>21.81</v>
      </c>
      <c r="G83" s="15">
        <v>23.62</v>
      </c>
      <c r="H83" s="15">
        <v>25.96</v>
      </c>
      <c r="I83" s="15">
        <v>28.14</v>
      </c>
      <c r="J83" s="15">
        <v>29.88</v>
      </c>
      <c r="K83" s="15">
        <v>31.17</v>
      </c>
      <c r="L83" s="15">
        <v>32.729999999999997</v>
      </c>
      <c r="M83" s="15">
        <v>32.729999999999997</v>
      </c>
      <c r="O83" s="16" t="s">
        <v>158</v>
      </c>
      <c r="P83" s="23">
        <v>16.622707753490623</v>
      </c>
      <c r="Q83" s="23">
        <v>18.469675281656244</v>
      </c>
      <c r="R83" s="23">
        <v>21.729029743124993</v>
      </c>
      <c r="S83" s="23">
        <v>24.143366381249994</v>
      </c>
      <c r="T83" s="23">
        <v>25.414069874999996</v>
      </c>
      <c r="U83" s="23">
        <v>26.751652499999999</v>
      </c>
      <c r="V83" s="23">
        <v>26.751652499999999</v>
      </c>
      <c r="W83" s="23">
        <v>29.245252499999999</v>
      </c>
      <c r="X83" s="23">
        <v>29.245252499999999</v>
      </c>
      <c r="Y83" s="23">
        <v>31.746645000000001</v>
      </c>
      <c r="Z83" s="18"/>
      <c r="AA83" s="19" t="s">
        <v>186</v>
      </c>
      <c r="AB83" s="20">
        <f t="shared" ref="AB83:AK91" si="21">+P103-C103</f>
        <v>-3.675925430799996</v>
      </c>
      <c r="AC83" s="20">
        <f t="shared" si="21"/>
        <v>-3.5065838119999988</v>
      </c>
      <c r="AD83" s="20">
        <f t="shared" si="21"/>
        <v>-3.2253927200000021</v>
      </c>
      <c r="AE83" s="20">
        <f t="shared" si="21"/>
        <v>-2.4348807999999984</v>
      </c>
      <c r="AF83" s="20">
        <f t="shared" si="21"/>
        <v>-2.6256640000000004</v>
      </c>
      <c r="AG83" s="20">
        <f t="shared" si="21"/>
        <v>-2.3291199999999996</v>
      </c>
      <c r="AH83" s="20">
        <f t="shared" si="21"/>
        <v>-3.3591199999999972</v>
      </c>
      <c r="AI83" s="20">
        <f t="shared" si="21"/>
        <v>-2.0026725000000027</v>
      </c>
      <c r="AJ83" s="20">
        <f t="shared" si="21"/>
        <v>-2.702672500000002</v>
      </c>
      <c r="AK83" s="20">
        <f t="shared" si="21"/>
        <v>-1.3306400000000025</v>
      </c>
    </row>
    <row r="84" spans="2:37" x14ac:dyDescent="0.25">
      <c r="B84" s="21" t="s">
        <v>187</v>
      </c>
      <c r="C84" s="22">
        <v>14.1</v>
      </c>
      <c r="D84" s="22">
        <v>15.52</v>
      </c>
      <c r="E84" s="22">
        <v>17.43</v>
      </c>
      <c r="F84" s="22">
        <v>19.28</v>
      </c>
      <c r="G84" s="22">
        <v>21.43</v>
      </c>
      <c r="H84" s="22">
        <v>22.9</v>
      </c>
      <c r="I84" s="22">
        <v>25.06</v>
      </c>
      <c r="J84" s="22">
        <v>26.71</v>
      </c>
      <c r="K84" s="22">
        <v>27.64</v>
      </c>
      <c r="L84" s="22">
        <v>28.84</v>
      </c>
      <c r="M84" s="22">
        <v>28.84</v>
      </c>
      <c r="O84" s="16" t="s">
        <v>160</v>
      </c>
      <c r="P84" s="23">
        <v>20.142867537000001</v>
      </c>
      <c r="Q84" s="23">
        <v>22.380963929999997</v>
      </c>
      <c r="R84" s="23">
        <v>26.330545799999996</v>
      </c>
      <c r="S84" s="23">
        <v>29.256161999999996</v>
      </c>
      <c r="T84" s="23">
        <v>30.795959999999994</v>
      </c>
      <c r="U84" s="23">
        <v>32.416800000000002</v>
      </c>
      <c r="V84" s="23">
        <v>32.416800000000002</v>
      </c>
      <c r="W84" s="23">
        <v>35.440289999999997</v>
      </c>
      <c r="X84" s="23">
        <v>35.440289999999997</v>
      </c>
      <c r="Y84" s="23">
        <v>38.46378</v>
      </c>
      <c r="Z84" s="18"/>
      <c r="AA84" s="19" t="s">
        <v>188</v>
      </c>
      <c r="AB84" s="20">
        <f t="shared" si="21"/>
        <v>-0.51062458223750262</v>
      </c>
      <c r="AC84" s="20">
        <f t="shared" si="21"/>
        <v>-0.98180509137500493</v>
      </c>
      <c r="AD84" s="20">
        <f t="shared" si="21"/>
        <v>7.6699892499998867E-2</v>
      </c>
      <c r="AE84" s="20">
        <f t="shared" si="21"/>
        <v>-0.66255567500000723</v>
      </c>
      <c r="AF84" s="20">
        <f t="shared" si="21"/>
        <v>-1.3132165000000029</v>
      </c>
      <c r="AG84" s="20">
        <f t="shared" si="21"/>
        <v>-1.9770700000000012</v>
      </c>
      <c r="AH84" s="20">
        <f t="shared" si="21"/>
        <v>-3.2670700000000004</v>
      </c>
      <c r="AI84" s="20">
        <f t="shared" si="21"/>
        <v>-2.6975100000000012</v>
      </c>
      <c r="AJ84" s="20">
        <f t="shared" si="21"/>
        <v>-4.2175100000000008</v>
      </c>
      <c r="AK84" s="20">
        <f t="shared" si="21"/>
        <v>-3.2957424999999958</v>
      </c>
    </row>
    <row r="85" spans="2:37" x14ac:dyDescent="0.25">
      <c r="B85" s="25" t="s">
        <v>189</v>
      </c>
      <c r="C85" s="15">
        <v>17.63</v>
      </c>
      <c r="D85" s="15">
        <v>19.399999999999999</v>
      </c>
      <c r="E85" s="15">
        <v>21.79</v>
      </c>
      <c r="F85" s="15">
        <v>24.1</v>
      </c>
      <c r="G85" s="15">
        <v>26.79</v>
      </c>
      <c r="H85" s="15">
        <v>28.63</v>
      </c>
      <c r="I85" s="15">
        <v>31.33</v>
      </c>
      <c r="J85" s="15">
        <v>33.39</v>
      </c>
      <c r="K85" s="15">
        <v>34.549999999999997</v>
      </c>
      <c r="L85" s="15">
        <v>36.049999999999997</v>
      </c>
      <c r="M85" s="15">
        <v>36.049999999999997</v>
      </c>
      <c r="O85" s="16" t="s">
        <v>160</v>
      </c>
      <c r="P85" s="23">
        <v>20.142867537000001</v>
      </c>
      <c r="Q85" s="23">
        <v>22.380963929999997</v>
      </c>
      <c r="R85" s="23">
        <v>26.330545799999996</v>
      </c>
      <c r="S85" s="23">
        <v>29.256161999999996</v>
      </c>
      <c r="T85" s="23">
        <v>30.795959999999994</v>
      </c>
      <c r="U85" s="23">
        <v>32.416800000000002</v>
      </c>
      <c r="V85" s="23">
        <v>32.416800000000002</v>
      </c>
      <c r="W85" s="23">
        <v>35.440289999999997</v>
      </c>
      <c r="X85" s="23">
        <v>35.440289999999997</v>
      </c>
      <c r="Y85" s="23">
        <v>38.46378</v>
      </c>
      <c r="Z85" s="18"/>
      <c r="AA85" s="19" t="s">
        <v>190</v>
      </c>
      <c r="AB85" s="20">
        <f t="shared" si="21"/>
        <v>1.3911847922218712</v>
      </c>
      <c r="AC85" s="20">
        <f t="shared" si="21"/>
        <v>1.1779831024687404</v>
      </c>
      <c r="AD85" s="20">
        <f t="shared" si="21"/>
        <v>1.9276271793749942</v>
      </c>
      <c r="AE85" s="20">
        <f t="shared" si="21"/>
        <v>2.2184746437499925</v>
      </c>
      <c r="AF85" s="20">
        <f t="shared" si="21"/>
        <v>2.1204996249999972</v>
      </c>
      <c r="AG85" s="20">
        <f t="shared" si="21"/>
        <v>2.5831574999999987</v>
      </c>
      <c r="AH85" s="20">
        <f t="shared" si="21"/>
        <v>1.4731574999999992</v>
      </c>
      <c r="AI85" s="20">
        <f t="shared" si="21"/>
        <v>3.1815699999999971</v>
      </c>
      <c r="AJ85" s="20">
        <f t="shared" si="21"/>
        <v>2.5415700000000001</v>
      </c>
      <c r="AK85" s="20">
        <f t="shared" si="21"/>
        <v>4.3199824999999947</v>
      </c>
    </row>
    <row r="86" spans="2:37" x14ac:dyDescent="0.25">
      <c r="B86" s="21" t="s">
        <v>191</v>
      </c>
      <c r="C86" s="22">
        <v>15.82</v>
      </c>
      <c r="D86" s="22">
        <v>18.63</v>
      </c>
      <c r="E86" s="22">
        <v>20.62</v>
      </c>
      <c r="F86" s="22">
        <v>22.62</v>
      </c>
      <c r="G86" s="22">
        <v>24.56</v>
      </c>
      <c r="H86" s="22">
        <v>27.18</v>
      </c>
      <c r="I86" s="22">
        <v>29</v>
      </c>
      <c r="J86" s="22">
        <v>30.09</v>
      </c>
      <c r="K86" s="22">
        <v>31.89</v>
      </c>
      <c r="L86" s="22">
        <v>33.35</v>
      </c>
      <c r="M86" s="22">
        <v>33.35</v>
      </c>
      <c r="O86" s="16" t="s">
        <v>163</v>
      </c>
      <c r="P86" s="23">
        <v>16.830915278512496</v>
      </c>
      <c r="Q86" s="23">
        <v>18.701016976124997</v>
      </c>
      <c r="R86" s="23">
        <v>22.001196442499996</v>
      </c>
      <c r="S86" s="23">
        <v>24.445773824999993</v>
      </c>
      <c r="T86" s="23">
        <v>25.732393500000001</v>
      </c>
      <c r="U86" s="23">
        <v>27.086729999999996</v>
      </c>
      <c r="V86" s="23">
        <v>27.086729999999996</v>
      </c>
      <c r="W86" s="23">
        <v>29.884237499999998</v>
      </c>
      <c r="X86" s="23">
        <v>29.884237499999998</v>
      </c>
      <c r="Y86" s="23">
        <v>32.697330000000001</v>
      </c>
      <c r="Z86" s="18"/>
      <c r="AA86" s="19" t="s">
        <v>192</v>
      </c>
      <c r="AB86" s="20">
        <f t="shared" si="21"/>
        <v>1.3233962957031267</v>
      </c>
      <c r="AC86" s="20">
        <f t="shared" si="21"/>
        <v>1.1026625507812504</v>
      </c>
      <c r="AD86" s="20">
        <f t="shared" si="21"/>
        <v>1.8390147656249987</v>
      </c>
      <c r="AE86" s="20">
        <f t="shared" si="21"/>
        <v>2.1200164062499951</v>
      </c>
      <c r="AF86" s="20">
        <f t="shared" si="21"/>
        <v>2.0168593749999992</v>
      </c>
      <c r="AG86" s="20">
        <f t="shared" si="21"/>
        <v>2.4740624999999952</v>
      </c>
      <c r="AH86" s="20">
        <f t="shared" si="21"/>
        <v>1.3640624999999957</v>
      </c>
      <c r="AI86" s="20">
        <f t="shared" si="21"/>
        <v>3.0646824999999929</v>
      </c>
      <c r="AJ86" s="20">
        <f t="shared" si="21"/>
        <v>2.4246824999999959</v>
      </c>
      <c r="AK86" s="20">
        <f t="shared" si="21"/>
        <v>4.187509999999989</v>
      </c>
    </row>
    <row r="87" spans="2:37" x14ac:dyDescent="0.25">
      <c r="B87" s="14" t="s">
        <v>193</v>
      </c>
      <c r="C87" s="15">
        <v>18.77</v>
      </c>
      <c r="D87" s="15">
        <v>24.61</v>
      </c>
      <c r="E87" s="15">
        <v>28.13</v>
      </c>
      <c r="F87" s="15">
        <v>30.88</v>
      </c>
      <c r="G87" s="15">
        <v>34.01</v>
      </c>
      <c r="H87" s="15">
        <v>37.159999999999997</v>
      </c>
      <c r="I87" s="15">
        <v>41.2</v>
      </c>
      <c r="J87" s="15">
        <v>43.91</v>
      </c>
      <c r="K87" s="15">
        <v>45.72</v>
      </c>
      <c r="L87" s="15">
        <v>46.84</v>
      </c>
      <c r="M87" s="15">
        <v>46.84</v>
      </c>
      <c r="O87" s="16" t="s">
        <v>165</v>
      </c>
      <c r="P87" s="23">
        <v>27.004031791790631</v>
      </c>
      <c r="Q87" s="23">
        <v>30.004479768656246</v>
      </c>
      <c r="R87" s="23">
        <v>35.299387963125</v>
      </c>
      <c r="S87" s="23">
        <v>39.221542181249994</v>
      </c>
      <c r="T87" s="23">
        <v>41.285833875000002</v>
      </c>
      <c r="U87" s="23">
        <v>43.458772499999995</v>
      </c>
      <c r="V87" s="23">
        <v>43.458772499999995</v>
      </c>
      <c r="W87" s="23">
        <v>47.955044999999998</v>
      </c>
      <c r="X87" s="23">
        <v>47.955044999999998</v>
      </c>
      <c r="Y87" s="23">
        <v>52.443524999999994</v>
      </c>
      <c r="Z87" s="18"/>
      <c r="AA87" s="19" t="s">
        <v>194</v>
      </c>
      <c r="AB87" s="20">
        <f t="shared" si="21"/>
        <v>1.6312945224218716</v>
      </c>
      <c r="AC87" s="20">
        <f t="shared" si="21"/>
        <v>0.68366058046874656</v>
      </c>
      <c r="AD87" s="20">
        <f t="shared" si="21"/>
        <v>2.8525418593749947</v>
      </c>
      <c r="AE87" s="20">
        <f t="shared" si="21"/>
        <v>2.3183798437499981</v>
      </c>
      <c r="AF87" s="20">
        <f t="shared" si="21"/>
        <v>1.6367156249999937</v>
      </c>
      <c r="AG87" s="20">
        <f t="shared" si="21"/>
        <v>1.9244375000000034</v>
      </c>
      <c r="AH87" s="20">
        <f t="shared" si="21"/>
        <v>0.30443750000000236</v>
      </c>
      <c r="AI87" s="20">
        <f t="shared" si="21"/>
        <v>1.6750800000000012</v>
      </c>
      <c r="AJ87" s="20">
        <f t="shared" si="21"/>
        <v>0.3950800000000001</v>
      </c>
      <c r="AK87" s="20">
        <f t="shared" si="21"/>
        <v>2.5113074999999938</v>
      </c>
    </row>
    <row r="88" spans="2:37" x14ac:dyDescent="0.25">
      <c r="B88" s="31" t="s">
        <v>195</v>
      </c>
      <c r="C88" s="22">
        <v>57.58</v>
      </c>
      <c r="D88" s="22">
        <v>61.92</v>
      </c>
      <c r="E88" s="22">
        <v>65.849999999999994</v>
      </c>
      <c r="F88" s="22">
        <v>71.73</v>
      </c>
      <c r="G88" s="22">
        <v>78.47</v>
      </c>
      <c r="H88" s="22">
        <v>82.67</v>
      </c>
      <c r="I88" s="22">
        <v>87.03</v>
      </c>
      <c r="J88" s="22">
        <v>91.54</v>
      </c>
      <c r="K88" s="22">
        <v>95</v>
      </c>
      <c r="L88" s="22">
        <v>99.64</v>
      </c>
      <c r="M88" s="22">
        <v>99.64</v>
      </c>
      <c r="O88" s="16" t="s">
        <v>165</v>
      </c>
      <c r="P88" s="23">
        <v>27.004031791790631</v>
      </c>
      <c r="Q88" s="23">
        <v>30.004479768656246</v>
      </c>
      <c r="R88" s="23">
        <v>35.299387963125</v>
      </c>
      <c r="S88" s="23">
        <v>39.221542181249994</v>
      </c>
      <c r="T88" s="23">
        <v>41.285833875000002</v>
      </c>
      <c r="U88" s="23">
        <v>43.458772499999995</v>
      </c>
      <c r="V88" s="23">
        <v>43.458772499999995</v>
      </c>
      <c r="W88" s="23">
        <v>47.955044999999998</v>
      </c>
      <c r="X88" s="23">
        <v>47.955044999999998</v>
      </c>
      <c r="Y88" s="23">
        <v>52.443524999999994</v>
      </c>
      <c r="Z88" s="18"/>
      <c r="AA88" s="19" t="s">
        <v>196</v>
      </c>
      <c r="AB88" s="20">
        <f t="shared" si="21"/>
        <v>0.43376527089687578</v>
      </c>
      <c r="AC88" s="20">
        <f t="shared" si="21"/>
        <v>0.62307252321874884</v>
      </c>
      <c r="AD88" s="20">
        <f t="shared" si="21"/>
        <v>1.8459676743749966</v>
      </c>
      <c r="AE88" s="20">
        <f t="shared" si="21"/>
        <v>1.621075193749995</v>
      </c>
      <c r="AF88" s="20">
        <f t="shared" si="21"/>
        <v>0.92586862499999967</v>
      </c>
      <c r="AG88" s="20">
        <f t="shared" si="21"/>
        <v>0.70617749999999901</v>
      </c>
      <c r="AH88" s="20">
        <f t="shared" si="21"/>
        <v>-0.74382250000000028</v>
      </c>
      <c r="AI88" s="20">
        <f t="shared" si="21"/>
        <v>0.30522999999999811</v>
      </c>
      <c r="AJ88" s="20">
        <f t="shared" si="21"/>
        <v>-0.79477000000000331</v>
      </c>
      <c r="AK88" s="20">
        <f t="shared" si="21"/>
        <v>1.0220749999999938</v>
      </c>
    </row>
    <row r="89" spans="2:37" x14ac:dyDescent="0.25">
      <c r="B89" s="14" t="s">
        <v>197</v>
      </c>
      <c r="C89" s="15">
        <v>19.28</v>
      </c>
      <c r="D89" s="15">
        <v>25.31</v>
      </c>
      <c r="E89" s="15">
        <v>28.22</v>
      </c>
      <c r="F89" s="15">
        <v>31.74</v>
      </c>
      <c r="G89" s="15">
        <v>34.96</v>
      </c>
      <c r="H89" s="15">
        <v>38.229999999999997</v>
      </c>
      <c r="I89" s="15">
        <v>42.37</v>
      </c>
      <c r="J89" s="15">
        <v>45.15</v>
      </c>
      <c r="K89" s="15">
        <v>47.04</v>
      </c>
      <c r="L89" s="15">
        <v>48.18</v>
      </c>
      <c r="M89" s="15">
        <v>48.18</v>
      </c>
      <c r="O89" s="16" t="s">
        <v>167</v>
      </c>
      <c r="P89" s="23">
        <v>25.870995492834375</v>
      </c>
      <c r="Q89" s="23">
        <v>28.745550547593751</v>
      </c>
      <c r="R89" s="23">
        <v>33.818294761874995</v>
      </c>
      <c r="S89" s="23">
        <v>37.575883068749995</v>
      </c>
      <c r="T89" s="23">
        <v>39.553561124999995</v>
      </c>
      <c r="U89" s="23">
        <v>41.635327499999995</v>
      </c>
      <c r="V89" s="23">
        <v>41.635327499999995</v>
      </c>
      <c r="W89" s="23">
        <v>45.944580000000002</v>
      </c>
      <c r="X89" s="23">
        <v>45.944580000000002</v>
      </c>
      <c r="Y89" s="23">
        <v>50.253832499999987</v>
      </c>
      <c r="Z89" s="18"/>
      <c r="AA89" s="19" t="s">
        <v>198</v>
      </c>
      <c r="AB89" s="20">
        <f t="shared" si="21"/>
        <v>6.9183848531468684</v>
      </c>
      <c r="AC89" s="20">
        <f t="shared" si="21"/>
        <v>4.1815387257187453</v>
      </c>
      <c r="AD89" s="20">
        <f t="shared" si="21"/>
        <v>6.359457324374997</v>
      </c>
      <c r="AE89" s="20">
        <f t="shared" si="21"/>
        <v>7.0660636937499959</v>
      </c>
      <c r="AF89" s="20">
        <f t="shared" si="21"/>
        <v>5.2126986249999945</v>
      </c>
      <c r="AG89" s="20">
        <f t="shared" si="21"/>
        <v>5.0775774999999967</v>
      </c>
      <c r="AH89" s="20">
        <f t="shared" si="21"/>
        <v>1.8275774999999967</v>
      </c>
      <c r="AI89" s="20">
        <f t="shared" si="21"/>
        <v>3.1074699999999993</v>
      </c>
      <c r="AJ89" s="20">
        <f t="shared" si="21"/>
        <v>0.71746999999999872</v>
      </c>
      <c r="AK89" s="20">
        <f t="shared" si="21"/>
        <v>3.7429474999999996</v>
      </c>
    </row>
    <row r="90" spans="2:37" x14ac:dyDescent="0.25">
      <c r="B90" s="31" t="s">
        <v>199</v>
      </c>
      <c r="C90" s="22">
        <v>64.02</v>
      </c>
      <c r="D90" s="22">
        <v>68.38</v>
      </c>
      <c r="E90" s="22">
        <v>73.209999999999994</v>
      </c>
      <c r="F90" s="22">
        <v>81.93</v>
      </c>
      <c r="G90" s="22">
        <v>87.21</v>
      </c>
      <c r="H90" s="22">
        <v>93.01</v>
      </c>
      <c r="I90" s="22">
        <v>96.96</v>
      </c>
      <c r="J90" s="22">
        <v>101.54</v>
      </c>
      <c r="K90" s="22">
        <v>105.76</v>
      </c>
      <c r="L90" s="22">
        <v>111.52</v>
      </c>
      <c r="M90" s="22">
        <v>111.52</v>
      </c>
      <c r="O90" s="16" t="s">
        <v>167</v>
      </c>
      <c r="P90" s="23">
        <v>25.870995492834375</v>
      </c>
      <c r="Q90" s="23">
        <v>28.745550547593751</v>
      </c>
      <c r="R90" s="23">
        <v>33.818294761874995</v>
      </c>
      <c r="S90" s="23">
        <v>37.575883068749995</v>
      </c>
      <c r="T90" s="23">
        <v>39.553561124999995</v>
      </c>
      <c r="U90" s="23">
        <v>41.635327499999995</v>
      </c>
      <c r="V90" s="23">
        <v>41.635327499999995</v>
      </c>
      <c r="W90" s="23">
        <v>45.944580000000002</v>
      </c>
      <c r="X90" s="23">
        <v>45.944580000000002</v>
      </c>
      <c r="Y90" s="23">
        <v>50.253832499999987</v>
      </c>
      <c r="Z90" s="18"/>
      <c r="AA90" s="19" t="s">
        <v>200</v>
      </c>
      <c r="AB90" s="20">
        <f t="shared" si="21"/>
        <v>5.5432467809093708</v>
      </c>
      <c r="AC90" s="20">
        <f t="shared" si="21"/>
        <v>2.6536075343437489</v>
      </c>
      <c r="AD90" s="20">
        <f t="shared" si="21"/>
        <v>4.5618912168750008</v>
      </c>
      <c r="AE90" s="20">
        <f t="shared" si="21"/>
        <v>5.0687680187499993</v>
      </c>
      <c r="AF90" s="20">
        <f t="shared" si="21"/>
        <v>3.1102821250000048</v>
      </c>
      <c r="AG90" s="20">
        <f t="shared" si="21"/>
        <v>2.864507500000002</v>
      </c>
      <c r="AH90" s="20">
        <f t="shared" si="21"/>
        <v>-0.38549249999999802</v>
      </c>
      <c r="AI90" s="20">
        <f t="shared" si="21"/>
        <v>0.67620999999999754</v>
      </c>
      <c r="AJ90" s="20">
        <f t="shared" si="21"/>
        <v>-1.713790000000003</v>
      </c>
      <c r="AK90" s="20">
        <f t="shared" si="21"/>
        <v>1.0701199999999957</v>
      </c>
    </row>
    <row r="91" spans="2:37" x14ac:dyDescent="0.25">
      <c r="B91" s="14" t="s">
        <v>201</v>
      </c>
      <c r="C91" s="15">
        <v>19</v>
      </c>
      <c r="D91" s="15">
        <v>24.01</v>
      </c>
      <c r="E91" s="15">
        <v>26.99</v>
      </c>
      <c r="F91" s="15">
        <v>29.52</v>
      </c>
      <c r="G91" s="15">
        <v>31.88</v>
      </c>
      <c r="H91" s="15">
        <v>36.25</v>
      </c>
      <c r="I91" s="15">
        <v>38.65</v>
      </c>
      <c r="J91" s="15">
        <v>40.270000000000003</v>
      </c>
      <c r="K91" s="15">
        <v>41.98</v>
      </c>
      <c r="L91" s="15">
        <v>43.91</v>
      </c>
      <c r="M91" s="15">
        <v>43.91</v>
      </c>
      <c r="O91" s="16" t="s">
        <v>169</v>
      </c>
      <c r="P91" s="23">
        <v>24.491015385131242</v>
      </c>
      <c r="Q91" s="23">
        <v>27.212239316812493</v>
      </c>
      <c r="R91" s="23">
        <v>32.01439919624999</v>
      </c>
      <c r="S91" s="23">
        <v>35.571554662499992</v>
      </c>
      <c r="T91" s="23">
        <v>37.443741749999994</v>
      </c>
      <c r="U91" s="23">
        <v>39.414465</v>
      </c>
      <c r="V91" s="23">
        <v>39.414465</v>
      </c>
      <c r="W91" s="23">
        <v>43.489942499999998</v>
      </c>
      <c r="X91" s="23">
        <v>43.489942499999998</v>
      </c>
      <c r="Y91" s="23">
        <v>47.557627499999995</v>
      </c>
      <c r="Z91" s="18"/>
      <c r="AA91" s="19" t="s">
        <v>202</v>
      </c>
      <c r="AB91" s="20">
        <f t="shared" si="21"/>
        <v>11.237673425821868</v>
      </c>
      <c r="AC91" s="20">
        <f t="shared" si="21"/>
        <v>10.356303806468738</v>
      </c>
      <c r="AD91" s="20">
        <f t="shared" si="21"/>
        <v>13.180357419374989</v>
      </c>
      <c r="AE91" s="20">
        <f t="shared" si="21"/>
        <v>15.061508243749987</v>
      </c>
      <c r="AF91" s="20">
        <f t="shared" si="21"/>
        <v>14.19158762499999</v>
      </c>
      <c r="AG91" s="20">
        <f t="shared" si="21"/>
        <v>13.872197499999992</v>
      </c>
      <c r="AH91" s="20">
        <f t="shared" si="21"/>
        <v>10.782197499999995</v>
      </c>
      <c r="AI91" s="20">
        <f t="shared" si="21"/>
        <v>13.867189999999994</v>
      </c>
      <c r="AJ91" s="20">
        <f t="shared" si="21"/>
        <v>12.037189999999995</v>
      </c>
      <c r="AK91" s="20">
        <f t="shared" si="21"/>
        <v>15.154390000000006</v>
      </c>
    </row>
    <row r="92" spans="2:37" x14ac:dyDescent="0.25">
      <c r="B92" s="31" t="s">
        <v>203</v>
      </c>
      <c r="C92" s="22">
        <v>24.09</v>
      </c>
      <c r="D92" s="22">
        <v>30.87</v>
      </c>
      <c r="E92" s="22">
        <v>37.25</v>
      </c>
      <c r="F92" s="22">
        <v>43.93</v>
      </c>
      <c r="G92" s="22">
        <v>50.33</v>
      </c>
      <c r="H92" s="22">
        <v>57.16</v>
      </c>
      <c r="I92" s="22">
        <v>61.07</v>
      </c>
      <c r="J92" s="22">
        <v>66.11</v>
      </c>
      <c r="K92" s="22">
        <v>77.17</v>
      </c>
      <c r="L92" s="22">
        <v>84.83</v>
      </c>
      <c r="M92" s="22">
        <v>84.83</v>
      </c>
      <c r="O92" s="16" t="s">
        <v>169</v>
      </c>
      <c r="P92" s="23">
        <v>24.491015385131242</v>
      </c>
      <c r="Q92" s="23">
        <v>27.212239316812493</v>
      </c>
      <c r="R92" s="23">
        <v>32.01439919624999</v>
      </c>
      <c r="S92" s="23">
        <v>35.571554662499992</v>
      </c>
      <c r="T92" s="23">
        <v>37.443741749999994</v>
      </c>
      <c r="U92" s="23">
        <v>39.414465</v>
      </c>
      <c r="V92" s="23">
        <v>39.414465</v>
      </c>
      <c r="W92" s="23">
        <v>43.489942499999998</v>
      </c>
      <c r="X92" s="23">
        <v>43.489942499999998</v>
      </c>
      <c r="Y92" s="23">
        <v>47.557627499999995</v>
      </c>
      <c r="Z92" s="18"/>
      <c r="AA92" s="19" t="s">
        <v>204</v>
      </c>
      <c r="AB92" s="20">
        <f t="shared" ref="AB92:AK93" si="22">+P113-C113</f>
        <v>9.6978494636781196</v>
      </c>
      <c r="AC92" s="20">
        <f t="shared" si="22"/>
        <v>8.0309438485312477</v>
      </c>
      <c r="AD92" s="20">
        <f t="shared" si="22"/>
        <v>10.132286880624996</v>
      </c>
      <c r="AE92" s="20">
        <f t="shared" si="22"/>
        <v>11.450318756249992</v>
      </c>
      <c r="AF92" s="20">
        <f t="shared" si="22"/>
        <v>10.935072374999997</v>
      </c>
      <c r="AG92" s="20">
        <f t="shared" si="22"/>
        <v>10.000602499999996</v>
      </c>
      <c r="AH92" s="20">
        <f t="shared" si="22"/>
        <v>7.670602499999994</v>
      </c>
      <c r="AI92" s="20">
        <f t="shared" si="22"/>
        <v>10.109589999999997</v>
      </c>
      <c r="AJ92" s="20">
        <f t="shared" si="22"/>
        <v>7.6595899999999943</v>
      </c>
      <c r="AK92" s="20">
        <f t="shared" si="22"/>
        <v>10.648577499999995</v>
      </c>
    </row>
    <row r="93" spans="2:37" x14ac:dyDescent="0.25">
      <c r="B93" s="14" t="s">
        <v>205</v>
      </c>
      <c r="C93" s="15">
        <v>14.08</v>
      </c>
      <c r="D93" s="15">
        <v>15.97</v>
      </c>
      <c r="E93" s="15">
        <v>17.829999999999998</v>
      </c>
      <c r="F93" s="15">
        <v>19.71</v>
      </c>
      <c r="G93" s="15">
        <v>21.93</v>
      </c>
      <c r="H93" s="15">
        <v>23.83</v>
      </c>
      <c r="I93" s="15">
        <v>25.62</v>
      </c>
      <c r="J93" s="15">
        <v>27.1</v>
      </c>
      <c r="K93" s="15">
        <v>28.4</v>
      </c>
      <c r="L93" s="15">
        <v>29.93</v>
      </c>
      <c r="M93" s="15">
        <v>29.93</v>
      </c>
      <c r="O93" s="16" t="s">
        <v>169</v>
      </c>
      <c r="P93" s="23">
        <v>24.491015385131242</v>
      </c>
      <c r="Q93" s="23">
        <v>27.212239316812493</v>
      </c>
      <c r="R93" s="23">
        <v>32.01439919624999</v>
      </c>
      <c r="S93" s="23">
        <v>35.571554662499992</v>
      </c>
      <c r="T93" s="23">
        <v>37.443741749999994</v>
      </c>
      <c r="U93" s="23">
        <v>39.414465</v>
      </c>
      <c r="V93" s="23">
        <v>39.414465</v>
      </c>
      <c r="W93" s="23">
        <v>43.489942499999998</v>
      </c>
      <c r="X93" s="23">
        <v>43.489942499999998</v>
      </c>
      <c r="Y93" s="23">
        <v>47.557627499999995</v>
      </c>
      <c r="Z93" s="18"/>
      <c r="AA93" s="19" t="s">
        <v>206</v>
      </c>
      <c r="AB93" s="20">
        <f t="shared" si="22"/>
        <v>1.4936356483999944</v>
      </c>
      <c r="AC93" s="20">
        <f t="shared" si="22"/>
        <v>0.2107062759999927</v>
      </c>
      <c r="AD93" s="20">
        <f t="shared" si="22"/>
        <v>1.0249485599999915</v>
      </c>
      <c r="AE93" s="20">
        <f t="shared" si="22"/>
        <v>1.1254983999999872</v>
      </c>
      <c r="AF93" s="20">
        <f t="shared" si="22"/>
        <v>0.23947199999999569</v>
      </c>
      <c r="AG93" s="20">
        <f t="shared" si="22"/>
        <v>0.36575999999999809</v>
      </c>
      <c r="AH93" s="20">
        <f t="shared" si="22"/>
        <v>-1.8442400000000028</v>
      </c>
      <c r="AI93" s="20">
        <f t="shared" si="22"/>
        <v>-0.35192000000000334</v>
      </c>
      <c r="AJ93" s="20">
        <f t="shared" si="22"/>
        <v>-1.7719199999999979</v>
      </c>
      <c r="AK93" s="20">
        <f t="shared" si="22"/>
        <v>-0.14180750000000586</v>
      </c>
    </row>
    <row r="94" spans="2:37" x14ac:dyDescent="0.25">
      <c r="B94" s="21" t="s">
        <v>207</v>
      </c>
      <c r="C94" s="22">
        <v>14.5</v>
      </c>
      <c r="D94" s="22">
        <v>18.3</v>
      </c>
      <c r="E94" s="22">
        <v>19.670000000000002</v>
      </c>
      <c r="F94" s="22">
        <v>20.95</v>
      </c>
      <c r="G94" s="22">
        <v>22.77</v>
      </c>
      <c r="H94" s="22">
        <v>25.07</v>
      </c>
      <c r="I94" s="22">
        <v>27.8</v>
      </c>
      <c r="J94" s="22">
        <v>29.57</v>
      </c>
      <c r="K94" s="22">
        <v>30.69</v>
      </c>
      <c r="L94" s="22">
        <v>31.82</v>
      </c>
      <c r="M94" s="22">
        <v>31.82</v>
      </c>
      <c r="O94" s="16" t="s">
        <v>172</v>
      </c>
      <c r="P94" s="23">
        <v>23.120719348359369</v>
      </c>
      <c r="Q94" s="23">
        <v>25.689688164843741</v>
      </c>
      <c r="R94" s="23">
        <v>30.223162546874988</v>
      </c>
      <c r="S94" s="23">
        <v>33.581291718749988</v>
      </c>
      <c r="T94" s="23">
        <v>35.348728124999994</v>
      </c>
      <c r="U94" s="23">
        <v>37.209187499999999</v>
      </c>
      <c r="V94" s="23">
        <v>37.209187499999999</v>
      </c>
      <c r="W94" s="23">
        <v>41.050889999999995</v>
      </c>
      <c r="X94" s="23">
        <v>41.050889999999995</v>
      </c>
      <c r="Y94" s="23">
        <v>44.900384999999993</v>
      </c>
      <c r="Z94" s="18"/>
      <c r="AA94" s="19" t="s">
        <v>208</v>
      </c>
      <c r="AB94" s="20">
        <f t="shared" ref="AB94:AK104" si="23">+P116-C116</f>
        <v>4.1974967428312482</v>
      </c>
      <c r="AC94" s="20">
        <f t="shared" si="23"/>
        <v>3.2538852698124998</v>
      </c>
      <c r="AD94" s="20">
        <f t="shared" si="23"/>
        <v>4.5657473762499947</v>
      </c>
      <c r="AE94" s="20">
        <f t="shared" si="23"/>
        <v>5.0852748624999933</v>
      </c>
      <c r="AF94" s="20">
        <f t="shared" si="23"/>
        <v>4.4276577499999981</v>
      </c>
      <c r="AG94" s="20">
        <f t="shared" si="23"/>
        <v>4.7717449999999921</v>
      </c>
      <c r="AH94" s="20">
        <f t="shared" si="23"/>
        <v>2.5917449999999924</v>
      </c>
      <c r="AI94" s="20">
        <f t="shared" si="23"/>
        <v>4.1964049999999986</v>
      </c>
      <c r="AJ94" s="20">
        <f t="shared" si="23"/>
        <v>2.806404999999998</v>
      </c>
      <c r="AK94" s="20">
        <f t="shared" si="23"/>
        <v>4.5054799999999915</v>
      </c>
    </row>
    <row r="95" spans="2:37" x14ac:dyDescent="0.25">
      <c r="B95" s="14" t="s">
        <v>209</v>
      </c>
      <c r="C95" s="15">
        <v>14.9</v>
      </c>
      <c r="D95" s="15">
        <v>17.100000000000001</v>
      </c>
      <c r="E95" s="15">
        <v>18.920000000000002</v>
      </c>
      <c r="F95" s="15">
        <v>21.96</v>
      </c>
      <c r="G95" s="15">
        <v>24.69</v>
      </c>
      <c r="H95" s="15">
        <v>25.59</v>
      </c>
      <c r="I95" s="15">
        <v>27.03</v>
      </c>
      <c r="J95" s="15">
        <v>28.82</v>
      </c>
      <c r="K95" s="15">
        <v>29.89</v>
      </c>
      <c r="L95" s="15">
        <v>30.99</v>
      </c>
      <c r="M95" s="15">
        <v>30.99</v>
      </c>
      <c r="O95" s="16" t="s">
        <v>174</v>
      </c>
      <c r="P95" s="23">
        <v>18.235105563543744</v>
      </c>
      <c r="Q95" s="23">
        <v>20.261228403937491</v>
      </c>
      <c r="R95" s="23">
        <v>23.83673929874999</v>
      </c>
      <c r="S95" s="23">
        <v>26.485265887499992</v>
      </c>
      <c r="T95" s="23">
        <v>27.879227249999992</v>
      </c>
      <c r="U95" s="23">
        <v>29.346554999999995</v>
      </c>
      <c r="V95" s="23">
        <v>29.346554999999995</v>
      </c>
      <c r="W95" s="23">
        <v>32.370044999999998</v>
      </c>
      <c r="X95" s="23">
        <v>32.370044999999998</v>
      </c>
      <c r="Y95" s="23">
        <v>35.416912499999995</v>
      </c>
      <c r="Z95" s="18"/>
      <c r="AA95" s="19" t="s">
        <v>210</v>
      </c>
      <c r="AB95" s="20">
        <f t="shared" si="23"/>
        <v>9.9246769114593718</v>
      </c>
      <c r="AC95" s="20">
        <f t="shared" si="23"/>
        <v>11.060752123843749</v>
      </c>
      <c r="AD95" s="20">
        <f t="shared" si="23"/>
        <v>14.091473086874995</v>
      </c>
      <c r="AE95" s="20">
        <f t="shared" si="23"/>
        <v>15.987192318749994</v>
      </c>
      <c r="AF95" s="20">
        <f t="shared" si="23"/>
        <v>14.719676124999989</v>
      </c>
      <c r="AG95" s="20">
        <f t="shared" si="23"/>
        <v>13.35702749999999</v>
      </c>
      <c r="AH95" s="20">
        <f t="shared" si="23"/>
        <v>11.01702749999999</v>
      </c>
      <c r="AI95" s="20">
        <f t="shared" si="23"/>
        <v>13.196654999999993</v>
      </c>
      <c r="AJ95" s="20">
        <f t="shared" si="23"/>
        <v>10.686654999999995</v>
      </c>
      <c r="AK95" s="20">
        <f t="shared" si="23"/>
        <v>13.000697499999994</v>
      </c>
    </row>
    <row r="96" spans="2:37" x14ac:dyDescent="0.25">
      <c r="B96" s="21" t="s">
        <v>211</v>
      </c>
      <c r="C96" s="22">
        <v>15.33</v>
      </c>
      <c r="D96" s="22">
        <v>16.87</v>
      </c>
      <c r="E96" s="22">
        <v>20.58</v>
      </c>
      <c r="F96" s="22">
        <v>23.23</v>
      </c>
      <c r="G96" s="22">
        <v>25.05</v>
      </c>
      <c r="H96" s="22">
        <v>26.66</v>
      </c>
      <c r="I96" s="22">
        <v>28.42</v>
      </c>
      <c r="J96" s="22">
        <v>30.53</v>
      </c>
      <c r="K96" s="22">
        <v>31.84</v>
      </c>
      <c r="L96" s="22">
        <v>32.869999999999997</v>
      </c>
      <c r="M96" s="22">
        <v>32.869999999999997</v>
      </c>
      <c r="O96" s="16" t="s">
        <v>176</v>
      </c>
      <c r="P96" s="23">
        <v>21.043486133606248</v>
      </c>
      <c r="Q96" s="23">
        <v>23.381651259562496</v>
      </c>
      <c r="R96" s="23">
        <v>27.507825011249995</v>
      </c>
      <c r="S96" s="23">
        <v>30.564250012499997</v>
      </c>
      <c r="T96" s="23">
        <v>32.172894749999998</v>
      </c>
      <c r="U96" s="23">
        <v>33.866204999999994</v>
      </c>
      <c r="V96" s="23">
        <v>33.866204999999994</v>
      </c>
      <c r="W96" s="23">
        <v>37.014375000000001</v>
      </c>
      <c r="X96" s="23">
        <v>37.014375000000001</v>
      </c>
      <c r="Y96" s="23">
        <v>40.170337499999995</v>
      </c>
      <c r="Z96" s="18"/>
      <c r="AA96" s="19" t="s">
        <v>212</v>
      </c>
      <c r="AB96" s="20">
        <f t="shared" si="23"/>
        <v>15.227750002193744</v>
      </c>
      <c r="AC96" s="20">
        <f t="shared" si="23"/>
        <v>15.69750000243749</v>
      </c>
      <c r="AD96" s="20">
        <f t="shared" si="23"/>
        <v>19.871764708749993</v>
      </c>
      <c r="AE96" s="20">
        <f t="shared" si="23"/>
        <v>22.401960787499995</v>
      </c>
      <c r="AF96" s="20">
        <f t="shared" si="23"/>
        <v>22.614169249999993</v>
      </c>
      <c r="AG96" s="20">
        <f t="shared" si="23"/>
        <v>23.264914999999995</v>
      </c>
      <c r="AH96" s="20">
        <f t="shared" si="23"/>
        <v>20.964914999999994</v>
      </c>
      <c r="AI96" s="20">
        <f t="shared" si="23"/>
        <v>24.095094999999993</v>
      </c>
      <c r="AJ96" s="20">
        <f t="shared" si="23"/>
        <v>22.905094999999989</v>
      </c>
      <c r="AK96" s="20">
        <f t="shared" si="23"/>
        <v>26.609690000000001</v>
      </c>
    </row>
    <row r="97" spans="2:37" x14ac:dyDescent="0.25">
      <c r="B97" s="14" t="s">
        <v>213</v>
      </c>
      <c r="C97" s="15">
        <v>16.07</v>
      </c>
      <c r="D97" s="15">
        <v>17.47</v>
      </c>
      <c r="E97" s="15">
        <v>20.21</v>
      </c>
      <c r="F97" s="15">
        <v>23.86</v>
      </c>
      <c r="G97" s="15">
        <v>26.14</v>
      </c>
      <c r="H97" s="15">
        <v>28.33</v>
      </c>
      <c r="I97" s="15">
        <v>29.87</v>
      </c>
      <c r="J97" s="15">
        <v>31.61</v>
      </c>
      <c r="K97" s="15">
        <v>32.909999999999997</v>
      </c>
      <c r="L97" s="15">
        <v>34.54</v>
      </c>
      <c r="M97" s="15">
        <v>34.54</v>
      </c>
      <c r="O97" s="16" t="s">
        <v>178</v>
      </c>
      <c r="P97" s="23">
        <v>17.082701122724995</v>
      </c>
      <c r="Q97" s="23">
        <v>18.980779025249994</v>
      </c>
      <c r="R97" s="23">
        <v>22.330328264999995</v>
      </c>
      <c r="S97" s="23">
        <v>24.811475849999994</v>
      </c>
      <c r="T97" s="23">
        <v>26.117342999999995</v>
      </c>
      <c r="U97" s="23">
        <v>27.49194</v>
      </c>
      <c r="V97" s="23">
        <v>27.49194</v>
      </c>
      <c r="W97" s="23">
        <v>30.328409999999998</v>
      </c>
      <c r="X97" s="23">
        <v>30.328409999999998</v>
      </c>
      <c r="Y97" s="23">
        <v>33.172672499999997</v>
      </c>
      <c r="Z97" s="18"/>
      <c r="AA97" s="19" t="s">
        <v>214</v>
      </c>
      <c r="AB97" s="20">
        <f t="shared" si="23"/>
        <v>3.4648028960062511</v>
      </c>
      <c r="AC97" s="20">
        <f t="shared" si="23"/>
        <v>3.2397809955624979</v>
      </c>
      <c r="AD97" s="20">
        <f t="shared" si="23"/>
        <v>4.4168011712499968</v>
      </c>
      <c r="AE97" s="20">
        <f t="shared" si="23"/>
        <v>5.2531124124999948</v>
      </c>
      <c r="AF97" s="20">
        <f t="shared" si="23"/>
        <v>4.6874867499999979</v>
      </c>
      <c r="AG97" s="20">
        <f t="shared" si="23"/>
        <v>4.2115649999999931</v>
      </c>
      <c r="AH97" s="20">
        <f t="shared" si="23"/>
        <v>2.3715649999999933</v>
      </c>
      <c r="AI97" s="20">
        <f t="shared" si="23"/>
        <v>3.3042599999999922</v>
      </c>
      <c r="AJ97" s="20">
        <f t="shared" si="23"/>
        <v>2.1642599999999916</v>
      </c>
      <c r="AK97" s="20">
        <f t="shared" si="23"/>
        <v>3.306954999999995</v>
      </c>
    </row>
    <row r="98" spans="2:37" x14ac:dyDescent="0.25">
      <c r="B98" s="21" t="s">
        <v>215</v>
      </c>
      <c r="C98" s="22">
        <v>14.33</v>
      </c>
      <c r="D98" s="22">
        <v>16.86</v>
      </c>
      <c r="E98" s="22">
        <v>18.91</v>
      </c>
      <c r="F98" s="22">
        <v>20.37</v>
      </c>
      <c r="G98" s="22">
        <v>23.92</v>
      </c>
      <c r="H98" s="22">
        <v>25.43</v>
      </c>
      <c r="I98" s="22">
        <v>26.83</v>
      </c>
      <c r="J98" s="22">
        <v>28.12</v>
      </c>
      <c r="K98" s="22">
        <v>29.17</v>
      </c>
      <c r="L98" s="22">
        <v>30.68</v>
      </c>
      <c r="M98" s="22">
        <v>30.68</v>
      </c>
      <c r="O98" s="16" t="s">
        <v>180</v>
      </c>
      <c r="P98" s="23">
        <v>22.157154290699992</v>
      </c>
      <c r="Q98" s="23">
        <v>24.619060322999992</v>
      </c>
      <c r="R98" s="23">
        <v>28.963600379999995</v>
      </c>
      <c r="S98" s="23">
        <v>32.181778199999997</v>
      </c>
      <c r="T98" s="23">
        <v>33.875555999999989</v>
      </c>
      <c r="U98" s="23">
        <v>35.658479999999997</v>
      </c>
      <c r="V98" s="23">
        <v>35.658479999999997</v>
      </c>
      <c r="W98" s="23">
        <v>38.993669999999995</v>
      </c>
      <c r="X98" s="23">
        <v>38.993669999999995</v>
      </c>
      <c r="Y98" s="23">
        <v>42.313274999999997</v>
      </c>
      <c r="Z98" s="18"/>
      <c r="AA98" s="19" t="s">
        <v>216</v>
      </c>
      <c r="AB98" s="20">
        <f t="shared" si="23"/>
        <v>5.4971609214656176</v>
      </c>
      <c r="AC98" s="20">
        <f t="shared" si="23"/>
        <v>5.4379565794062401</v>
      </c>
      <c r="AD98" s="20">
        <f t="shared" si="23"/>
        <v>8.2723018581249939</v>
      </c>
      <c r="AE98" s="20">
        <f t="shared" si="23"/>
        <v>8.6736687312499967</v>
      </c>
      <c r="AF98" s="20">
        <f t="shared" si="23"/>
        <v>7.682282874999995</v>
      </c>
      <c r="AG98" s="20">
        <f t="shared" si="23"/>
        <v>6.7981924999999954</v>
      </c>
      <c r="AH98" s="20">
        <f t="shared" si="23"/>
        <v>4.188192499999996</v>
      </c>
      <c r="AI98" s="20">
        <f t="shared" si="23"/>
        <v>6.177664999999994</v>
      </c>
      <c r="AJ98" s="20">
        <f t="shared" si="23"/>
        <v>5.047664999999995</v>
      </c>
      <c r="AK98" s="20">
        <f t="shared" si="23"/>
        <v>7.2549299999999945</v>
      </c>
    </row>
    <row r="99" spans="2:37" x14ac:dyDescent="0.25">
      <c r="B99" s="14" t="s">
        <v>217</v>
      </c>
      <c r="C99" s="15">
        <v>17.14</v>
      </c>
      <c r="D99" s="15">
        <v>18.47</v>
      </c>
      <c r="E99" s="15">
        <v>21.26</v>
      </c>
      <c r="F99" s="15">
        <v>24.17</v>
      </c>
      <c r="G99" s="15">
        <v>27.27</v>
      </c>
      <c r="H99" s="15">
        <v>30.39</v>
      </c>
      <c r="I99" s="15">
        <v>32.53</v>
      </c>
      <c r="J99" s="15">
        <v>34.82</v>
      </c>
      <c r="K99" s="15">
        <v>35.840000000000003</v>
      </c>
      <c r="L99" s="15">
        <v>37.340000000000003</v>
      </c>
      <c r="M99" s="15">
        <v>37.340000000000003</v>
      </c>
      <c r="O99" s="16" t="s">
        <v>182</v>
      </c>
      <c r="P99" s="23">
        <v>22.859249433215624</v>
      </c>
      <c r="Q99" s="23">
        <v>25.399166036906252</v>
      </c>
      <c r="R99" s="23">
        <v>29.881371808124996</v>
      </c>
      <c r="S99" s="23">
        <v>33.201524231249998</v>
      </c>
      <c r="T99" s="23">
        <v>34.948972874999995</v>
      </c>
      <c r="U99" s="23">
        <v>36.7883925</v>
      </c>
      <c r="V99" s="23">
        <v>36.7883925</v>
      </c>
      <c r="W99" s="23">
        <v>40.583339999999993</v>
      </c>
      <c r="X99" s="23">
        <v>40.583339999999993</v>
      </c>
      <c r="Y99" s="23">
        <v>44.401664999999994</v>
      </c>
      <c r="Z99" s="18"/>
      <c r="AA99" s="19" t="s">
        <v>218</v>
      </c>
      <c r="AB99" s="20">
        <f t="shared" si="23"/>
        <v>-1.9869763174406252</v>
      </c>
      <c r="AC99" s="20">
        <f t="shared" si="23"/>
        <v>-2.5610847971562478</v>
      </c>
      <c r="AD99" s="20">
        <f t="shared" si="23"/>
        <v>-2.4736291731249977</v>
      </c>
      <c r="AE99" s="20">
        <f t="shared" si="23"/>
        <v>-2.5206990812499974</v>
      </c>
      <c r="AF99" s="20">
        <f t="shared" si="23"/>
        <v>-3.0107358750000017</v>
      </c>
      <c r="AG99" s="20">
        <f t="shared" si="23"/>
        <v>-2.8239325000000015</v>
      </c>
      <c r="AH99" s="20">
        <f t="shared" si="23"/>
        <v>-3.9339325000000045</v>
      </c>
      <c r="AI99" s="20">
        <f t="shared" si="23"/>
        <v>-2.7030700000000074</v>
      </c>
      <c r="AJ99" s="20">
        <f t="shared" si="23"/>
        <v>-3.3330700000000064</v>
      </c>
      <c r="AK99" s="20">
        <f t="shared" si="23"/>
        <v>-2.0044150000000016</v>
      </c>
    </row>
    <row r="100" spans="2:37" x14ac:dyDescent="0.25">
      <c r="B100" s="31" t="s">
        <v>219</v>
      </c>
      <c r="C100" s="22">
        <v>29.84</v>
      </c>
      <c r="D100" s="22">
        <v>33.619999999999997</v>
      </c>
      <c r="E100" s="22">
        <v>37.36</v>
      </c>
      <c r="F100" s="22">
        <v>41.08</v>
      </c>
      <c r="G100" s="22">
        <v>44.83</v>
      </c>
      <c r="H100" s="22">
        <v>47.82</v>
      </c>
      <c r="I100" s="22">
        <v>50.75</v>
      </c>
      <c r="J100" s="22">
        <v>53.78</v>
      </c>
      <c r="K100" s="22">
        <v>56.68</v>
      </c>
      <c r="L100" s="22">
        <v>59.7</v>
      </c>
      <c r="M100" s="22">
        <v>59.7</v>
      </c>
      <c r="O100" s="16" t="s">
        <v>182</v>
      </c>
      <c r="P100" s="23">
        <v>22.859249433215624</v>
      </c>
      <c r="Q100" s="23">
        <v>25.399166036906252</v>
      </c>
      <c r="R100" s="23">
        <v>29.881371808124996</v>
      </c>
      <c r="S100" s="23">
        <v>33.201524231249998</v>
      </c>
      <c r="T100" s="23">
        <v>34.948972874999995</v>
      </c>
      <c r="U100" s="23">
        <v>36.7883925</v>
      </c>
      <c r="V100" s="23">
        <v>36.7883925</v>
      </c>
      <c r="W100" s="23">
        <v>40.583339999999993</v>
      </c>
      <c r="X100" s="23">
        <v>40.583339999999993</v>
      </c>
      <c r="Y100" s="23">
        <v>44.401664999999994</v>
      </c>
      <c r="Z100" s="18"/>
      <c r="AA100" s="19" t="s">
        <v>220</v>
      </c>
      <c r="AB100" s="20">
        <f t="shared" si="23"/>
        <v>-1.8659254307999973</v>
      </c>
      <c r="AC100" s="20">
        <f t="shared" si="23"/>
        <v>-2.426583811999997</v>
      </c>
      <c r="AD100" s="20">
        <f t="shared" si="23"/>
        <v>-2.315392720000002</v>
      </c>
      <c r="AE100" s="20">
        <f t="shared" si="23"/>
        <v>-2.3448807999999985</v>
      </c>
      <c r="AF100" s="20">
        <f t="shared" si="23"/>
        <v>-2.8256639999999997</v>
      </c>
      <c r="AG100" s="20">
        <f t="shared" si="23"/>
        <v>-2.6291199999999968</v>
      </c>
      <c r="AH100" s="20">
        <f t="shared" si="23"/>
        <v>-3.7391199999999998</v>
      </c>
      <c r="AI100" s="20">
        <f t="shared" si="23"/>
        <v>-2.4926725000000012</v>
      </c>
      <c r="AJ100" s="20">
        <f t="shared" si="23"/>
        <v>-3.1226725000000002</v>
      </c>
      <c r="AK100" s="20">
        <f t="shared" si="23"/>
        <v>-1.7706400000000002</v>
      </c>
    </row>
    <row r="101" spans="2:37" x14ac:dyDescent="0.25">
      <c r="B101" s="14" t="s">
        <v>221</v>
      </c>
      <c r="C101" s="15">
        <v>17.5</v>
      </c>
      <c r="D101" s="15">
        <v>18.86</v>
      </c>
      <c r="E101" s="15">
        <v>21.7</v>
      </c>
      <c r="F101" s="15">
        <v>24.66</v>
      </c>
      <c r="G101" s="15">
        <v>27.83</v>
      </c>
      <c r="H101" s="15">
        <v>31.02</v>
      </c>
      <c r="I101" s="15">
        <v>33.22</v>
      </c>
      <c r="J101" s="15">
        <v>35.54</v>
      </c>
      <c r="K101" s="15">
        <v>36.590000000000003</v>
      </c>
      <c r="L101" s="15">
        <v>38.119999999999997</v>
      </c>
      <c r="M101" s="15">
        <v>38.119999999999997</v>
      </c>
      <c r="O101" s="16" t="s">
        <v>184</v>
      </c>
      <c r="P101" s="23">
        <v>26.994347720859373</v>
      </c>
      <c r="Q101" s="23">
        <v>29.993719689843751</v>
      </c>
      <c r="R101" s="23">
        <v>35.286729046874996</v>
      </c>
      <c r="S101" s="23">
        <v>39.207476718750002</v>
      </c>
      <c r="T101" s="23">
        <v>41.271028125000001</v>
      </c>
      <c r="U101" s="23">
        <v>43.443187499999993</v>
      </c>
      <c r="V101" s="23">
        <v>43.443187499999993</v>
      </c>
      <c r="W101" s="23">
        <v>47.931667499999996</v>
      </c>
      <c r="X101" s="23">
        <v>47.931667499999996</v>
      </c>
      <c r="Y101" s="23">
        <v>52.42794</v>
      </c>
      <c r="Z101" s="18"/>
      <c r="AA101" s="19" t="s">
        <v>222</v>
      </c>
      <c r="AB101" s="20">
        <f t="shared" si="23"/>
        <v>-1.8659254307999973</v>
      </c>
      <c r="AC101" s="20">
        <f t="shared" si="23"/>
        <v>-2.426583811999997</v>
      </c>
      <c r="AD101" s="20">
        <f t="shared" si="23"/>
        <v>-2.315392720000002</v>
      </c>
      <c r="AE101" s="20">
        <f t="shared" si="23"/>
        <v>-2.3448807999999985</v>
      </c>
      <c r="AF101" s="20">
        <f t="shared" si="23"/>
        <v>-2.8256639999999997</v>
      </c>
      <c r="AG101" s="20">
        <f t="shared" si="23"/>
        <v>-2.6291199999999968</v>
      </c>
      <c r="AH101" s="20">
        <f t="shared" si="23"/>
        <v>-3.7391199999999998</v>
      </c>
      <c r="AI101" s="20">
        <f t="shared" si="23"/>
        <v>-2.4926725000000012</v>
      </c>
      <c r="AJ101" s="20">
        <f t="shared" si="23"/>
        <v>-3.1226725000000002</v>
      </c>
      <c r="AK101" s="20">
        <f t="shared" si="23"/>
        <v>-1.7706400000000002</v>
      </c>
    </row>
    <row r="102" spans="2:37" x14ac:dyDescent="0.25">
      <c r="B102" s="31" t="s">
        <v>223</v>
      </c>
      <c r="C102" s="22">
        <v>29.84</v>
      </c>
      <c r="D102" s="22">
        <v>33.619999999999997</v>
      </c>
      <c r="E102" s="22">
        <v>37.36</v>
      </c>
      <c r="F102" s="22">
        <v>41.08</v>
      </c>
      <c r="G102" s="22">
        <v>44.83</v>
      </c>
      <c r="H102" s="22">
        <v>47.82</v>
      </c>
      <c r="I102" s="22">
        <v>50.75</v>
      </c>
      <c r="J102" s="22">
        <v>53.78</v>
      </c>
      <c r="K102" s="22">
        <v>56.68</v>
      </c>
      <c r="L102" s="22">
        <v>59.7</v>
      </c>
      <c r="M102" s="22">
        <v>59.7</v>
      </c>
      <c r="O102" s="16" t="s">
        <v>184</v>
      </c>
      <c r="P102" s="23">
        <v>26.994347720859373</v>
      </c>
      <c r="Q102" s="23">
        <v>29.993719689843751</v>
      </c>
      <c r="R102" s="23">
        <v>35.286729046874996</v>
      </c>
      <c r="S102" s="23">
        <v>39.207476718750002</v>
      </c>
      <c r="T102" s="23">
        <v>41.271028125000001</v>
      </c>
      <c r="U102" s="23">
        <v>43.443187499999993</v>
      </c>
      <c r="V102" s="23">
        <v>43.443187499999993</v>
      </c>
      <c r="W102" s="23">
        <v>47.931667499999996</v>
      </c>
      <c r="X102" s="23">
        <v>47.931667499999996</v>
      </c>
      <c r="Y102" s="23">
        <v>52.42794</v>
      </c>
      <c r="Z102" s="18"/>
      <c r="AA102" s="19" t="s">
        <v>224</v>
      </c>
      <c r="AB102" s="20">
        <f t="shared" si="23"/>
        <v>-1.8659254307999973</v>
      </c>
      <c r="AC102" s="20">
        <f t="shared" si="23"/>
        <v>-2.426583811999997</v>
      </c>
      <c r="AD102" s="20">
        <f t="shared" si="23"/>
        <v>-2.315392720000002</v>
      </c>
      <c r="AE102" s="20">
        <f t="shared" si="23"/>
        <v>-2.3448807999999985</v>
      </c>
      <c r="AF102" s="20">
        <f t="shared" si="23"/>
        <v>-2.8256639999999997</v>
      </c>
      <c r="AG102" s="20">
        <f t="shared" si="23"/>
        <v>-2.6291199999999968</v>
      </c>
      <c r="AH102" s="20">
        <f t="shared" si="23"/>
        <v>-3.7391199999999998</v>
      </c>
      <c r="AI102" s="20">
        <f t="shared" si="23"/>
        <v>-2.4926725000000012</v>
      </c>
      <c r="AJ102" s="20">
        <f t="shared" si="23"/>
        <v>-3.1226725000000002</v>
      </c>
      <c r="AK102" s="20">
        <f t="shared" si="23"/>
        <v>-1.7706400000000002</v>
      </c>
    </row>
    <row r="103" spans="2:37" x14ac:dyDescent="0.25">
      <c r="B103" s="14" t="s">
        <v>225</v>
      </c>
      <c r="C103" s="15">
        <v>20.41</v>
      </c>
      <c r="D103" s="15">
        <v>22.1</v>
      </c>
      <c r="E103" s="15">
        <v>25.1</v>
      </c>
      <c r="F103" s="15">
        <v>26.74</v>
      </c>
      <c r="G103" s="15">
        <v>28.21</v>
      </c>
      <c r="H103" s="15">
        <v>29.26</v>
      </c>
      <c r="I103" s="15">
        <v>30.29</v>
      </c>
      <c r="J103" s="15">
        <v>31.17</v>
      </c>
      <c r="K103" s="15">
        <v>31.87</v>
      </c>
      <c r="L103" s="15">
        <v>32.75</v>
      </c>
      <c r="M103" s="15">
        <v>32.75</v>
      </c>
      <c r="O103" s="16" t="s">
        <v>186</v>
      </c>
      <c r="P103" s="23">
        <v>16.734074569200004</v>
      </c>
      <c r="Q103" s="23">
        <v>18.593416188000003</v>
      </c>
      <c r="R103" s="23">
        <v>21.874607279999999</v>
      </c>
      <c r="S103" s="23">
        <v>24.3051192</v>
      </c>
      <c r="T103" s="23">
        <v>25.584336</v>
      </c>
      <c r="U103" s="23">
        <v>26.930880000000002</v>
      </c>
      <c r="V103" s="23">
        <v>26.930880000000002</v>
      </c>
      <c r="W103" s="23">
        <v>29.167327499999999</v>
      </c>
      <c r="X103" s="23">
        <v>29.167327499999999</v>
      </c>
      <c r="Y103" s="23">
        <v>31.419359999999998</v>
      </c>
      <c r="Z103" s="18"/>
      <c r="AA103" s="19" t="s">
        <v>226</v>
      </c>
      <c r="AB103" s="20">
        <f t="shared" si="23"/>
        <v>-0.51015550042500379</v>
      </c>
      <c r="AC103" s="20">
        <f t="shared" si="23"/>
        <v>-0.92017277825000221</v>
      </c>
      <c r="AD103" s="20">
        <f t="shared" si="23"/>
        <v>-0.54314444500000647</v>
      </c>
      <c r="AE103" s="20">
        <f t="shared" si="23"/>
        <v>-0.37571605000000119</v>
      </c>
      <c r="AF103" s="20">
        <f t="shared" si="23"/>
        <v>-0.75285900000000439</v>
      </c>
      <c r="AG103" s="20">
        <f t="shared" si="23"/>
        <v>-0.44721999999999795</v>
      </c>
      <c r="AH103" s="20">
        <f t="shared" si="23"/>
        <v>-1.5572200000000009</v>
      </c>
      <c r="AI103" s="20">
        <f t="shared" si="23"/>
        <v>-0.11596000000000473</v>
      </c>
      <c r="AJ103" s="20">
        <f t="shared" si="23"/>
        <v>-0.74596000000000373</v>
      </c>
      <c r="AK103" s="20">
        <f t="shared" si="23"/>
        <v>0.77750750000000579</v>
      </c>
    </row>
    <row r="104" spans="2:37" x14ac:dyDescent="0.25">
      <c r="B104" s="21" t="s">
        <v>227</v>
      </c>
      <c r="C104" s="22">
        <v>14.63</v>
      </c>
      <c r="D104" s="22">
        <v>16.670000000000002</v>
      </c>
      <c r="E104" s="22">
        <v>18.38</v>
      </c>
      <c r="F104" s="22">
        <v>21.17</v>
      </c>
      <c r="G104" s="22">
        <v>22.9</v>
      </c>
      <c r="H104" s="22">
        <v>24.7</v>
      </c>
      <c r="I104" s="22">
        <v>25.99</v>
      </c>
      <c r="J104" s="22">
        <v>27.54</v>
      </c>
      <c r="K104" s="22">
        <v>29.06</v>
      </c>
      <c r="L104" s="22">
        <v>30.25</v>
      </c>
      <c r="M104" s="22">
        <v>30.25</v>
      </c>
      <c r="O104" s="16" t="s">
        <v>188</v>
      </c>
      <c r="P104" s="23">
        <v>14.119375417762498</v>
      </c>
      <c r="Q104" s="23">
        <v>15.688194908624997</v>
      </c>
      <c r="R104" s="23">
        <v>18.456699892499998</v>
      </c>
      <c r="S104" s="23">
        <v>20.507444324999994</v>
      </c>
      <c r="T104" s="23">
        <v>21.586783499999996</v>
      </c>
      <c r="U104" s="23">
        <v>22.722929999999998</v>
      </c>
      <c r="V104" s="23">
        <v>22.722929999999998</v>
      </c>
      <c r="W104" s="23">
        <v>24.842489999999998</v>
      </c>
      <c r="X104" s="23">
        <v>24.842489999999998</v>
      </c>
      <c r="Y104" s="23">
        <v>26.954257500000004</v>
      </c>
      <c r="Z104" s="18"/>
      <c r="AA104" s="19" t="s">
        <v>228</v>
      </c>
      <c r="AB104" s="20">
        <f t="shared" si="23"/>
        <v>8.8232305265624902</v>
      </c>
      <c r="AC104" s="20">
        <f t="shared" si="23"/>
        <v>7.8302561406249893</v>
      </c>
      <c r="AD104" s="20">
        <f t="shared" si="23"/>
        <v>9.1514778124999943</v>
      </c>
      <c r="AE104" s="20">
        <f t="shared" si="23"/>
        <v>9.5627531249999933</v>
      </c>
      <c r="AF104" s="20">
        <f t="shared" si="23"/>
        <v>7.4886874999999904</v>
      </c>
      <c r="AG104" s="20">
        <f t="shared" si="23"/>
        <v>6.5712499999999991</v>
      </c>
      <c r="AH104" s="20">
        <f t="shared" si="23"/>
        <v>2.6412499999999994</v>
      </c>
      <c r="AI104" s="20">
        <f t="shared" si="23"/>
        <v>5.4578099999999949</v>
      </c>
      <c r="AJ104" s="20">
        <f t="shared" si="23"/>
        <v>2.1778099999999938</v>
      </c>
      <c r="AK104" s="20">
        <f t="shared" si="23"/>
        <v>4.6943699999999922</v>
      </c>
    </row>
    <row r="105" spans="2:37" x14ac:dyDescent="0.25">
      <c r="B105" s="14" t="s">
        <v>229</v>
      </c>
      <c r="C105" s="15">
        <v>18.649999999999999</v>
      </c>
      <c r="D105" s="15">
        <v>21.09</v>
      </c>
      <c r="E105" s="15">
        <v>24.27</v>
      </c>
      <c r="F105" s="15">
        <v>26.89</v>
      </c>
      <c r="G105" s="15">
        <v>28.52</v>
      </c>
      <c r="H105" s="15">
        <v>29.67</v>
      </c>
      <c r="I105" s="15">
        <v>30.78</v>
      </c>
      <c r="J105" s="15">
        <v>31.76</v>
      </c>
      <c r="K105" s="15">
        <v>32.4</v>
      </c>
      <c r="L105" s="15">
        <v>33.31</v>
      </c>
      <c r="M105" s="15">
        <v>33.31</v>
      </c>
      <c r="O105" s="16" t="s">
        <v>190</v>
      </c>
      <c r="P105" s="23">
        <v>20.04118479222187</v>
      </c>
      <c r="Q105" s="23">
        <v>22.26798310246874</v>
      </c>
      <c r="R105" s="23">
        <v>26.197627179374994</v>
      </c>
      <c r="S105" s="23">
        <v>29.108474643749993</v>
      </c>
      <c r="T105" s="23">
        <v>30.640499624999997</v>
      </c>
      <c r="U105" s="23">
        <v>32.2531575</v>
      </c>
      <c r="V105" s="23">
        <v>32.2531575</v>
      </c>
      <c r="W105" s="23">
        <v>34.941569999999999</v>
      </c>
      <c r="X105" s="23">
        <v>34.941569999999999</v>
      </c>
      <c r="Y105" s="23">
        <v>37.629982499999997</v>
      </c>
      <c r="Z105" s="18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</row>
    <row r="106" spans="2:37" x14ac:dyDescent="0.25">
      <c r="B106" s="21" t="s">
        <v>230</v>
      </c>
      <c r="C106" s="22">
        <v>18.649999999999999</v>
      </c>
      <c r="D106" s="22">
        <v>21.09</v>
      </c>
      <c r="E106" s="22">
        <v>24.27</v>
      </c>
      <c r="F106" s="22">
        <v>26.89</v>
      </c>
      <c r="G106" s="22">
        <v>28.52</v>
      </c>
      <c r="H106" s="22">
        <v>29.67</v>
      </c>
      <c r="I106" s="22">
        <v>30.78</v>
      </c>
      <c r="J106" s="22">
        <v>31.76</v>
      </c>
      <c r="K106" s="22">
        <v>32.4</v>
      </c>
      <c r="L106" s="22">
        <v>33.31</v>
      </c>
      <c r="M106" s="22">
        <v>33.31</v>
      </c>
      <c r="O106" s="16" t="s">
        <v>192</v>
      </c>
      <c r="P106" s="23">
        <v>19.973396295703125</v>
      </c>
      <c r="Q106" s="23">
        <v>22.19266255078125</v>
      </c>
      <c r="R106" s="23">
        <v>26.109014765624998</v>
      </c>
      <c r="S106" s="23">
        <v>29.010016406249996</v>
      </c>
      <c r="T106" s="23">
        <v>30.536859374999999</v>
      </c>
      <c r="U106" s="23">
        <v>32.144062499999997</v>
      </c>
      <c r="V106" s="23">
        <v>32.144062499999997</v>
      </c>
      <c r="W106" s="23">
        <v>34.824682499999994</v>
      </c>
      <c r="X106" s="23">
        <v>34.824682499999994</v>
      </c>
      <c r="Y106" s="23">
        <v>37.497509999999991</v>
      </c>
      <c r="Z106" s="18"/>
    </row>
    <row r="107" spans="2:37" x14ac:dyDescent="0.25">
      <c r="B107" s="14" t="s">
        <v>231</v>
      </c>
      <c r="C107" s="15">
        <v>18.100000000000001</v>
      </c>
      <c r="D107" s="15">
        <v>21.24</v>
      </c>
      <c r="E107" s="15">
        <v>22.94</v>
      </c>
      <c r="F107" s="15">
        <v>26.34</v>
      </c>
      <c r="G107" s="15">
        <v>28.53</v>
      </c>
      <c r="H107" s="15">
        <v>29.83</v>
      </c>
      <c r="I107" s="15">
        <v>31.45</v>
      </c>
      <c r="J107" s="15">
        <v>33.36</v>
      </c>
      <c r="K107" s="15">
        <v>34.64</v>
      </c>
      <c r="L107" s="15">
        <v>35.82</v>
      </c>
      <c r="M107" s="15">
        <v>35.82</v>
      </c>
      <c r="O107" s="16" t="s">
        <v>194</v>
      </c>
      <c r="P107" s="23">
        <v>19.731294522421873</v>
      </c>
      <c r="Q107" s="23">
        <v>21.923660580468745</v>
      </c>
      <c r="R107" s="23">
        <v>25.792541859374996</v>
      </c>
      <c r="S107" s="23">
        <v>28.658379843749998</v>
      </c>
      <c r="T107" s="23">
        <v>30.166715624999995</v>
      </c>
      <c r="U107" s="23">
        <v>31.754437500000002</v>
      </c>
      <c r="V107" s="23">
        <v>31.754437500000002</v>
      </c>
      <c r="W107" s="23">
        <v>35.035080000000001</v>
      </c>
      <c r="X107" s="23">
        <v>35.035080000000001</v>
      </c>
      <c r="Y107" s="23">
        <v>38.331307499999994</v>
      </c>
      <c r="Z107" s="18"/>
    </row>
    <row r="108" spans="2:37" x14ac:dyDescent="0.25">
      <c r="B108" s="21" t="s">
        <v>232</v>
      </c>
      <c r="C108" s="22">
        <v>15.85</v>
      </c>
      <c r="D108" s="22">
        <v>17.47</v>
      </c>
      <c r="E108" s="22">
        <v>19.440000000000001</v>
      </c>
      <c r="F108" s="22">
        <v>22.03</v>
      </c>
      <c r="G108" s="22">
        <v>23.97</v>
      </c>
      <c r="H108" s="22">
        <v>25.5</v>
      </c>
      <c r="I108" s="22">
        <v>26.95</v>
      </c>
      <c r="J108" s="22">
        <v>28.34</v>
      </c>
      <c r="K108" s="22">
        <v>29.44</v>
      </c>
      <c r="L108" s="22">
        <v>30.07</v>
      </c>
      <c r="M108" s="22">
        <v>30.07</v>
      </c>
      <c r="O108" s="16" t="s">
        <v>196</v>
      </c>
      <c r="P108" s="23">
        <v>16.283765270896875</v>
      </c>
      <c r="Q108" s="23">
        <v>18.093072523218748</v>
      </c>
      <c r="R108" s="23">
        <v>21.285967674374998</v>
      </c>
      <c r="S108" s="23">
        <v>23.651075193749996</v>
      </c>
      <c r="T108" s="23">
        <v>24.895868624999999</v>
      </c>
      <c r="U108" s="23">
        <v>26.206177499999999</v>
      </c>
      <c r="V108" s="23">
        <v>26.206177499999999</v>
      </c>
      <c r="W108" s="23">
        <v>28.645229999999998</v>
      </c>
      <c r="X108" s="23">
        <v>28.645229999999998</v>
      </c>
      <c r="Y108" s="23">
        <v>31.092074999999994</v>
      </c>
      <c r="Z108" s="18"/>
    </row>
    <row r="109" spans="2:37" x14ac:dyDescent="0.25">
      <c r="B109" s="14" t="s">
        <v>233</v>
      </c>
      <c r="C109" s="15">
        <v>17.5</v>
      </c>
      <c r="D109" s="15">
        <v>22.95</v>
      </c>
      <c r="E109" s="15">
        <v>25.56</v>
      </c>
      <c r="F109" s="15">
        <v>28.4</v>
      </c>
      <c r="G109" s="15">
        <v>32.119999999999997</v>
      </c>
      <c r="H109" s="15">
        <v>34.22</v>
      </c>
      <c r="I109" s="15">
        <v>37.47</v>
      </c>
      <c r="J109" s="15">
        <v>40.25</v>
      </c>
      <c r="K109" s="15">
        <v>42.64</v>
      </c>
      <c r="L109" s="15">
        <v>43.69</v>
      </c>
      <c r="M109" s="15">
        <v>43.69</v>
      </c>
      <c r="O109" s="16" t="s">
        <v>198</v>
      </c>
      <c r="P109" s="23">
        <v>24.418384853146868</v>
      </c>
      <c r="Q109" s="23">
        <v>27.131538725718745</v>
      </c>
      <c r="R109" s="23">
        <v>31.919457324374996</v>
      </c>
      <c r="S109" s="23">
        <v>35.466063693749994</v>
      </c>
      <c r="T109" s="23">
        <v>37.332698624999992</v>
      </c>
      <c r="U109" s="23">
        <v>39.297577499999996</v>
      </c>
      <c r="V109" s="23">
        <v>39.297577499999996</v>
      </c>
      <c r="W109" s="23">
        <v>43.357469999999999</v>
      </c>
      <c r="X109" s="23">
        <v>43.357469999999999</v>
      </c>
      <c r="Y109" s="23">
        <v>47.432947499999997</v>
      </c>
      <c r="Z109" s="18"/>
    </row>
    <row r="110" spans="2:37" x14ac:dyDescent="0.25">
      <c r="B110" s="21" t="s">
        <v>234</v>
      </c>
      <c r="C110" s="22">
        <v>17.5</v>
      </c>
      <c r="D110" s="22">
        <v>22.95</v>
      </c>
      <c r="E110" s="22">
        <v>25.56</v>
      </c>
      <c r="F110" s="22">
        <v>28.4</v>
      </c>
      <c r="G110" s="22">
        <v>32.119999999999997</v>
      </c>
      <c r="H110" s="22">
        <v>34.22</v>
      </c>
      <c r="I110" s="22">
        <v>37.47</v>
      </c>
      <c r="J110" s="22">
        <v>40.25</v>
      </c>
      <c r="K110" s="22">
        <v>42.64</v>
      </c>
      <c r="L110" s="22">
        <v>43.69</v>
      </c>
      <c r="M110" s="22">
        <v>43.69</v>
      </c>
      <c r="O110" s="16" t="s">
        <v>200</v>
      </c>
      <c r="P110" s="23">
        <v>23.043246780909371</v>
      </c>
      <c r="Q110" s="23">
        <v>25.603607534343748</v>
      </c>
      <c r="R110" s="23">
        <v>30.121891216874999</v>
      </c>
      <c r="S110" s="23">
        <v>33.468768018749998</v>
      </c>
      <c r="T110" s="23">
        <v>35.230282125000002</v>
      </c>
      <c r="U110" s="23">
        <v>37.084507500000001</v>
      </c>
      <c r="V110" s="23">
        <v>37.084507500000001</v>
      </c>
      <c r="W110" s="23">
        <v>40.926209999999998</v>
      </c>
      <c r="X110" s="23">
        <v>40.926209999999998</v>
      </c>
      <c r="Y110" s="23">
        <v>44.760119999999993</v>
      </c>
      <c r="Z110" s="18"/>
    </row>
    <row r="111" spans="2:37" x14ac:dyDescent="0.25">
      <c r="B111" s="14" t="s">
        <v>235</v>
      </c>
      <c r="C111" s="15">
        <v>18.72</v>
      </c>
      <c r="D111" s="15">
        <v>22.93</v>
      </c>
      <c r="E111" s="15">
        <v>25.98</v>
      </c>
      <c r="F111" s="15">
        <v>28.45</v>
      </c>
      <c r="G111" s="15">
        <v>31.61</v>
      </c>
      <c r="H111" s="15">
        <v>34.340000000000003</v>
      </c>
      <c r="I111" s="15">
        <v>37.43</v>
      </c>
      <c r="J111" s="15">
        <v>39.340000000000003</v>
      </c>
      <c r="K111" s="15">
        <v>41.17</v>
      </c>
      <c r="L111" s="15">
        <v>43.04</v>
      </c>
      <c r="M111" s="15">
        <v>43.04</v>
      </c>
      <c r="O111" s="16" t="s">
        <v>202</v>
      </c>
      <c r="P111" s="23">
        <v>29.957673425821866</v>
      </c>
      <c r="Q111" s="23">
        <v>33.286303806468737</v>
      </c>
      <c r="R111" s="23">
        <v>39.160357419374989</v>
      </c>
      <c r="S111" s="23">
        <v>43.511508243749986</v>
      </c>
      <c r="T111" s="23">
        <v>45.801587624999989</v>
      </c>
      <c r="U111" s="23">
        <v>48.212197499999995</v>
      </c>
      <c r="V111" s="23">
        <v>48.212197499999995</v>
      </c>
      <c r="W111" s="23">
        <v>53.207189999999997</v>
      </c>
      <c r="X111" s="23">
        <v>53.207189999999997</v>
      </c>
      <c r="Y111" s="23">
        <v>58.194390000000006</v>
      </c>
      <c r="Z111" s="18"/>
    </row>
    <row r="112" spans="2:37" x14ac:dyDescent="0.25">
      <c r="B112" s="31" t="s">
        <v>236</v>
      </c>
      <c r="C112" s="22">
        <v>29.36</v>
      </c>
      <c r="D112" s="22">
        <v>35.840000000000003</v>
      </c>
      <c r="E112" s="22">
        <v>45.9</v>
      </c>
      <c r="F112" s="22">
        <v>50.49</v>
      </c>
      <c r="G112" s="22">
        <v>55.33</v>
      </c>
      <c r="H112" s="22">
        <v>57.7</v>
      </c>
      <c r="I112" s="22">
        <v>60.82</v>
      </c>
      <c r="J112" s="22">
        <v>64.12</v>
      </c>
      <c r="K112" s="22">
        <v>67.66</v>
      </c>
      <c r="L112" s="22">
        <v>71.17</v>
      </c>
      <c r="M112" s="22">
        <v>71.17</v>
      </c>
      <c r="O112" s="16" t="s">
        <v>202</v>
      </c>
      <c r="P112" s="23">
        <v>29.957673425821866</v>
      </c>
      <c r="Q112" s="23">
        <v>33.286303806468737</v>
      </c>
      <c r="R112" s="23">
        <v>39.160357419374989</v>
      </c>
      <c r="S112" s="23">
        <v>43.511508243749986</v>
      </c>
      <c r="T112" s="23">
        <v>45.801587624999989</v>
      </c>
      <c r="U112" s="23">
        <v>48.212197499999995</v>
      </c>
      <c r="V112" s="23">
        <v>48.212197499999995</v>
      </c>
      <c r="W112" s="23">
        <v>53.207189999999997</v>
      </c>
      <c r="X112" s="23">
        <v>53.207189999999997</v>
      </c>
      <c r="Y112" s="23">
        <v>58.194390000000006</v>
      </c>
      <c r="Z112" s="18"/>
    </row>
    <row r="113" spans="2:26" x14ac:dyDescent="0.25">
      <c r="B113" s="14" t="s">
        <v>237</v>
      </c>
      <c r="C113" s="15">
        <v>15.35</v>
      </c>
      <c r="D113" s="15">
        <v>19.8</v>
      </c>
      <c r="E113" s="15">
        <v>22.61</v>
      </c>
      <c r="F113" s="15">
        <v>24.93</v>
      </c>
      <c r="G113" s="15">
        <v>27.36</v>
      </c>
      <c r="H113" s="15">
        <v>30.31</v>
      </c>
      <c r="I113" s="15">
        <v>32.64</v>
      </c>
      <c r="J113" s="15">
        <v>34.369999999999997</v>
      </c>
      <c r="K113" s="15">
        <v>36.82</v>
      </c>
      <c r="L113" s="15">
        <v>38</v>
      </c>
      <c r="M113" s="15">
        <v>38</v>
      </c>
      <c r="O113" s="16" t="s">
        <v>204</v>
      </c>
      <c r="P113" s="23">
        <v>25.047849463678119</v>
      </c>
      <c r="Q113" s="23">
        <v>27.830943848531248</v>
      </c>
      <c r="R113" s="23">
        <v>32.742286880624995</v>
      </c>
      <c r="S113" s="23">
        <v>36.380318756249991</v>
      </c>
      <c r="T113" s="23">
        <v>38.295072374999997</v>
      </c>
      <c r="U113" s="23">
        <v>40.310602499999995</v>
      </c>
      <c r="V113" s="23">
        <v>40.310602499999995</v>
      </c>
      <c r="W113" s="23">
        <v>44.479589999999995</v>
      </c>
      <c r="X113" s="23">
        <v>44.479589999999995</v>
      </c>
      <c r="Y113" s="23">
        <v>48.648577499999995</v>
      </c>
      <c r="Z113" s="18"/>
    </row>
    <row r="114" spans="2:26" x14ac:dyDescent="0.25">
      <c r="B114" s="21" t="s">
        <v>238</v>
      </c>
      <c r="C114" s="22">
        <v>16.48</v>
      </c>
      <c r="D114" s="22">
        <v>19.760000000000002</v>
      </c>
      <c r="E114" s="22">
        <v>22.47</v>
      </c>
      <c r="F114" s="22">
        <v>24.98</v>
      </c>
      <c r="G114" s="22">
        <v>27.24</v>
      </c>
      <c r="H114" s="22">
        <v>28.56</v>
      </c>
      <c r="I114" s="22">
        <v>30.77</v>
      </c>
      <c r="J114" s="22">
        <v>32.270000000000003</v>
      </c>
      <c r="K114" s="22">
        <v>33.69</v>
      </c>
      <c r="L114" s="22">
        <v>35.06</v>
      </c>
      <c r="M114" s="22">
        <v>35.06</v>
      </c>
      <c r="O114" s="16" t="s">
        <v>206</v>
      </c>
      <c r="P114" s="23">
        <v>17.973635648399995</v>
      </c>
      <c r="Q114" s="23">
        <v>19.970706275999994</v>
      </c>
      <c r="R114" s="23">
        <v>23.49494855999999</v>
      </c>
      <c r="S114" s="23">
        <v>26.105498399999988</v>
      </c>
      <c r="T114" s="23">
        <v>27.479471999999994</v>
      </c>
      <c r="U114" s="23">
        <v>28.925759999999997</v>
      </c>
      <c r="V114" s="23">
        <v>28.925759999999997</v>
      </c>
      <c r="W114" s="23">
        <v>31.91808</v>
      </c>
      <c r="X114" s="23">
        <v>31.91808</v>
      </c>
      <c r="Y114" s="23">
        <v>34.918192499999996</v>
      </c>
      <c r="Z114" s="18"/>
    </row>
    <row r="115" spans="2:26" x14ac:dyDescent="0.25">
      <c r="B115" s="25" t="s">
        <v>239</v>
      </c>
      <c r="C115" s="15">
        <v>40.090000000000003</v>
      </c>
      <c r="D115" s="15">
        <v>50.89</v>
      </c>
      <c r="E115" s="15">
        <v>60.78</v>
      </c>
      <c r="F115" s="15">
        <v>65.12</v>
      </c>
      <c r="G115" s="15">
        <v>68.97</v>
      </c>
      <c r="H115" s="15">
        <v>71.98</v>
      </c>
      <c r="I115" s="15">
        <v>73.81</v>
      </c>
      <c r="J115" s="15">
        <v>75.5</v>
      </c>
      <c r="K115" s="15">
        <v>76.790000000000006</v>
      </c>
      <c r="L115" s="15">
        <v>77.86</v>
      </c>
      <c r="M115" s="15">
        <v>77.86</v>
      </c>
      <c r="O115" s="16" t="s">
        <v>206</v>
      </c>
      <c r="P115" s="23">
        <v>17.973635648399995</v>
      </c>
      <c r="Q115" s="23">
        <v>19.970706275999994</v>
      </c>
      <c r="R115" s="23">
        <v>23.49494855999999</v>
      </c>
      <c r="S115" s="23">
        <v>26.105498399999988</v>
      </c>
      <c r="T115" s="23">
        <v>27.479471999999994</v>
      </c>
      <c r="U115" s="23">
        <v>28.925759999999997</v>
      </c>
      <c r="V115" s="23">
        <v>28.925759999999997</v>
      </c>
      <c r="W115" s="23">
        <v>31.91808</v>
      </c>
      <c r="X115" s="23">
        <v>31.91808</v>
      </c>
      <c r="Y115" s="23">
        <v>34.918192499999996</v>
      </c>
      <c r="Z115" s="18"/>
    </row>
    <row r="116" spans="2:26" x14ac:dyDescent="0.25">
      <c r="B116" s="21" t="s">
        <v>240</v>
      </c>
      <c r="C116" s="22">
        <v>16.11</v>
      </c>
      <c r="D116" s="22">
        <v>19.309999999999999</v>
      </c>
      <c r="E116" s="22">
        <v>21.98</v>
      </c>
      <c r="F116" s="22">
        <v>24.41</v>
      </c>
      <c r="G116" s="22">
        <v>26.62</v>
      </c>
      <c r="H116" s="22">
        <v>27.91</v>
      </c>
      <c r="I116" s="22">
        <v>30.09</v>
      </c>
      <c r="J116" s="22">
        <v>31.54</v>
      </c>
      <c r="K116" s="22">
        <v>32.93</v>
      </c>
      <c r="L116" s="22">
        <v>34.270000000000003</v>
      </c>
      <c r="M116" s="22">
        <v>34.270000000000003</v>
      </c>
      <c r="O116" s="16" t="s">
        <v>208</v>
      </c>
      <c r="P116" s="23">
        <v>20.307496742831248</v>
      </c>
      <c r="Q116" s="23">
        <v>22.563885269812499</v>
      </c>
      <c r="R116" s="23">
        <v>26.545747376249995</v>
      </c>
      <c r="S116" s="23">
        <v>29.495274862499993</v>
      </c>
      <c r="T116" s="23">
        <v>31.047657749999999</v>
      </c>
      <c r="U116" s="23">
        <v>32.681744999999992</v>
      </c>
      <c r="V116" s="23">
        <v>32.681744999999992</v>
      </c>
      <c r="W116" s="23">
        <v>35.736404999999998</v>
      </c>
      <c r="X116" s="23">
        <v>35.736404999999998</v>
      </c>
      <c r="Y116" s="23">
        <v>38.775479999999995</v>
      </c>
      <c r="Z116" s="18"/>
    </row>
    <row r="117" spans="2:26" x14ac:dyDescent="0.25">
      <c r="B117" s="14" t="s">
        <v>241</v>
      </c>
      <c r="C117" s="15">
        <v>16.14</v>
      </c>
      <c r="D117" s="15">
        <v>17.899999999999999</v>
      </c>
      <c r="E117" s="15">
        <v>19.98</v>
      </c>
      <c r="F117" s="15">
        <v>21.87</v>
      </c>
      <c r="G117" s="15">
        <v>25.13</v>
      </c>
      <c r="H117" s="15">
        <v>28.59</v>
      </c>
      <c r="I117" s="15">
        <v>30.93</v>
      </c>
      <c r="J117" s="15">
        <v>32.67</v>
      </c>
      <c r="K117" s="15">
        <v>35.18</v>
      </c>
      <c r="L117" s="15">
        <v>36.770000000000003</v>
      </c>
      <c r="M117" s="15">
        <v>36.770000000000003</v>
      </c>
      <c r="O117" s="16" t="s">
        <v>210</v>
      </c>
      <c r="P117" s="23">
        <v>26.064676911459372</v>
      </c>
      <c r="Q117" s="23">
        <v>28.960752123843747</v>
      </c>
      <c r="R117" s="23">
        <v>34.071473086874995</v>
      </c>
      <c r="S117" s="23">
        <v>37.857192318749995</v>
      </c>
      <c r="T117" s="23">
        <v>39.849676124999988</v>
      </c>
      <c r="U117" s="23">
        <v>41.94702749999999</v>
      </c>
      <c r="V117" s="23">
        <v>41.94702749999999</v>
      </c>
      <c r="W117" s="23">
        <v>45.866654999999994</v>
      </c>
      <c r="X117" s="23">
        <v>45.866654999999994</v>
      </c>
      <c r="Y117" s="23">
        <v>49.770697499999997</v>
      </c>
      <c r="Z117" s="18"/>
    </row>
    <row r="118" spans="2:26" x14ac:dyDescent="0.25">
      <c r="B118" s="21" t="s">
        <v>242</v>
      </c>
      <c r="C118" s="22">
        <v>16.72</v>
      </c>
      <c r="D118" s="22">
        <v>19.8</v>
      </c>
      <c r="E118" s="22">
        <v>21.89</v>
      </c>
      <c r="F118" s="22">
        <v>24</v>
      </c>
      <c r="G118" s="22">
        <v>26.23</v>
      </c>
      <c r="H118" s="22">
        <v>28.15</v>
      </c>
      <c r="I118" s="22">
        <v>30.45</v>
      </c>
      <c r="J118" s="22">
        <v>32.119999999999997</v>
      </c>
      <c r="K118" s="22">
        <v>33.31</v>
      </c>
      <c r="L118" s="22">
        <v>34.39</v>
      </c>
      <c r="M118" s="22">
        <v>34.39</v>
      </c>
      <c r="O118" s="16" t="s">
        <v>212</v>
      </c>
      <c r="P118" s="23">
        <v>31.947750002193743</v>
      </c>
      <c r="Q118" s="23">
        <v>35.497500002437491</v>
      </c>
      <c r="R118" s="23">
        <v>41.761764708749993</v>
      </c>
      <c r="S118" s="23">
        <v>46.401960787499995</v>
      </c>
      <c r="T118" s="23">
        <v>48.844169249999993</v>
      </c>
      <c r="U118" s="23">
        <v>51.414914999999993</v>
      </c>
      <c r="V118" s="23">
        <v>51.414914999999993</v>
      </c>
      <c r="W118" s="23">
        <v>56.215094999999991</v>
      </c>
      <c r="X118" s="23">
        <v>56.215094999999991</v>
      </c>
      <c r="Y118" s="23">
        <v>60.999690000000001</v>
      </c>
      <c r="Z118" s="18"/>
    </row>
    <row r="119" spans="2:26" x14ac:dyDescent="0.25">
      <c r="B119" s="14" t="s">
        <v>243</v>
      </c>
      <c r="C119" s="15">
        <v>13.86</v>
      </c>
      <c r="D119" s="15">
        <v>16.010000000000002</v>
      </c>
      <c r="E119" s="15">
        <v>18.23</v>
      </c>
      <c r="F119" s="15">
        <v>19.91</v>
      </c>
      <c r="G119" s="15">
        <v>21.8</v>
      </c>
      <c r="H119" s="15">
        <v>23.67</v>
      </c>
      <c r="I119" s="15">
        <v>25.51</v>
      </c>
      <c r="J119" s="15">
        <v>27.18</v>
      </c>
      <c r="K119" s="15">
        <v>28.32</v>
      </c>
      <c r="L119" s="15">
        <v>29.78</v>
      </c>
      <c r="M119" s="15">
        <v>29.78</v>
      </c>
      <c r="O119" s="16" t="s">
        <v>214</v>
      </c>
      <c r="P119" s="23">
        <v>17.324802896006251</v>
      </c>
      <c r="Q119" s="23">
        <v>19.249780995562499</v>
      </c>
      <c r="R119" s="23">
        <v>22.646801171249997</v>
      </c>
      <c r="S119" s="23">
        <v>25.163112412499995</v>
      </c>
      <c r="T119" s="23">
        <v>26.487486749999999</v>
      </c>
      <c r="U119" s="23">
        <v>27.881564999999995</v>
      </c>
      <c r="V119" s="23">
        <v>27.881564999999995</v>
      </c>
      <c r="W119" s="23">
        <v>30.484259999999992</v>
      </c>
      <c r="X119" s="23">
        <v>30.484259999999992</v>
      </c>
      <c r="Y119" s="23">
        <v>33.086954999999996</v>
      </c>
      <c r="Z119" s="18"/>
    </row>
    <row r="120" spans="2:26" x14ac:dyDescent="0.25">
      <c r="B120" s="21" t="s">
        <v>244</v>
      </c>
      <c r="C120" s="22">
        <v>16.2</v>
      </c>
      <c r="D120" s="22">
        <v>18.670000000000002</v>
      </c>
      <c r="E120" s="22">
        <v>20.09</v>
      </c>
      <c r="F120" s="22">
        <v>22.84</v>
      </c>
      <c r="G120" s="22">
        <v>25.49</v>
      </c>
      <c r="H120" s="22">
        <v>28.12</v>
      </c>
      <c r="I120" s="22">
        <v>30.73</v>
      </c>
      <c r="J120" s="22">
        <v>31.99</v>
      </c>
      <c r="K120" s="22">
        <v>33.119999999999997</v>
      </c>
      <c r="L120" s="22">
        <v>34.17</v>
      </c>
      <c r="M120" s="22">
        <v>34.17</v>
      </c>
      <c r="O120" s="16" t="s">
        <v>216</v>
      </c>
      <c r="P120" s="23">
        <v>21.697160921465617</v>
      </c>
      <c r="Q120" s="23">
        <v>24.107956579406242</v>
      </c>
      <c r="R120" s="23">
        <v>28.362301858124994</v>
      </c>
      <c r="S120" s="23">
        <v>31.513668731249997</v>
      </c>
      <c r="T120" s="23">
        <v>33.172282874999993</v>
      </c>
      <c r="U120" s="23">
        <v>34.918192499999996</v>
      </c>
      <c r="V120" s="23">
        <v>34.918192499999996</v>
      </c>
      <c r="W120" s="23">
        <v>38.167664999999992</v>
      </c>
      <c r="X120" s="23">
        <v>38.167664999999992</v>
      </c>
      <c r="Y120" s="23">
        <v>41.424929999999996</v>
      </c>
      <c r="Z120" s="18"/>
    </row>
    <row r="121" spans="2:26" x14ac:dyDescent="0.25">
      <c r="B121" s="14" t="s">
        <v>245</v>
      </c>
      <c r="C121" s="15">
        <v>18.600000000000001</v>
      </c>
      <c r="D121" s="15">
        <v>21.02</v>
      </c>
      <c r="E121" s="15">
        <v>24.19</v>
      </c>
      <c r="F121" s="15">
        <v>26.65</v>
      </c>
      <c r="G121" s="15">
        <v>28.41</v>
      </c>
      <c r="H121" s="15">
        <v>29.56</v>
      </c>
      <c r="I121" s="15">
        <v>30.67</v>
      </c>
      <c r="J121" s="15">
        <v>31.66</v>
      </c>
      <c r="K121" s="15">
        <v>32.29</v>
      </c>
      <c r="L121" s="15">
        <v>33.19</v>
      </c>
      <c r="M121" s="15">
        <v>33.19</v>
      </c>
      <c r="O121" s="16" t="s">
        <v>218</v>
      </c>
      <c r="P121" s="23">
        <v>16.613023682559376</v>
      </c>
      <c r="Q121" s="23">
        <v>18.458915202843752</v>
      </c>
      <c r="R121" s="23">
        <v>21.716370826875004</v>
      </c>
      <c r="S121" s="23">
        <v>24.129300918750001</v>
      </c>
      <c r="T121" s="23">
        <v>25.399264124999998</v>
      </c>
      <c r="U121" s="23">
        <v>26.736067499999997</v>
      </c>
      <c r="V121" s="23">
        <v>26.736067499999997</v>
      </c>
      <c r="W121" s="23">
        <v>28.956929999999993</v>
      </c>
      <c r="X121" s="23">
        <v>28.956929999999993</v>
      </c>
      <c r="Y121" s="23">
        <v>31.185584999999996</v>
      </c>
      <c r="Z121" s="18"/>
    </row>
    <row r="122" spans="2:26" x14ac:dyDescent="0.25">
      <c r="B122" s="21" t="s">
        <v>246</v>
      </c>
      <c r="C122" s="22">
        <v>18.600000000000001</v>
      </c>
      <c r="D122" s="22">
        <v>21.02</v>
      </c>
      <c r="E122" s="22">
        <v>24.19</v>
      </c>
      <c r="F122" s="22">
        <v>26.65</v>
      </c>
      <c r="G122" s="22">
        <v>28.41</v>
      </c>
      <c r="H122" s="22">
        <v>29.56</v>
      </c>
      <c r="I122" s="22">
        <v>30.67</v>
      </c>
      <c r="J122" s="22">
        <v>31.66</v>
      </c>
      <c r="K122" s="22">
        <v>32.29</v>
      </c>
      <c r="L122" s="22">
        <v>33.19</v>
      </c>
      <c r="M122" s="22">
        <v>33.19</v>
      </c>
      <c r="O122" s="16" t="s">
        <v>220</v>
      </c>
      <c r="P122" s="23">
        <v>16.734074569200004</v>
      </c>
      <c r="Q122" s="23">
        <v>18.593416188000003</v>
      </c>
      <c r="R122" s="23">
        <v>21.874607279999999</v>
      </c>
      <c r="S122" s="23">
        <v>24.3051192</v>
      </c>
      <c r="T122" s="23">
        <v>25.584336</v>
      </c>
      <c r="U122" s="23">
        <v>26.930880000000002</v>
      </c>
      <c r="V122" s="23">
        <v>26.930880000000002</v>
      </c>
      <c r="W122" s="23">
        <v>29.167327499999999</v>
      </c>
      <c r="X122" s="23">
        <v>29.167327499999999</v>
      </c>
      <c r="Y122" s="23">
        <v>31.419359999999998</v>
      </c>
      <c r="Z122" s="18"/>
    </row>
    <row r="123" spans="2:26" x14ac:dyDescent="0.25">
      <c r="B123" s="14" t="s">
        <v>247</v>
      </c>
      <c r="C123" s="15">
        <v>18.600000000000001</v>
      </c>
      <c r="D123" s="15">
        <v>21.02</v>
      </c>
      <c r="E123" s="15">
        <v>24.19</v>
      </c>
      <c r="F123" s="15">
        <v>26.65</v>
      </c>
      <c r="G123" s="15">
        <v>28.41</v>
      </c>
      <c r="H123" s="15">
        <v>29.56</v>
      </c>
      <c r="I123" s="15">
        <v>30.67</v>
      </c>
      <c r="J123" s="15">
        <v>31.66</v>
      </c>
      <c r="K123" s="15">
        <v>32.29</v>
      </c>
      <c r="L123" s="15">
        <v>33.19</v>
      </c>
      <c r="M123" s="15">
        <v>33.19</v>
      </c>
      <c r="O123" s="16" t="s">
        <v>222</v>
      </c>
      <c r="P123" s="23">
        <v>16.734074569200004</v>
      </c>
      <c r="Q123" s="23">
        <v>18.593416188000003</v>
      </c>
      <c r="R123" s="23">
        <v>21.874607279999999</v>
      </c>
      <c r="S123" s="23">
        <v>24.3051192</v>
      </c>
      <c r="T123" s="23">
        <v>25.584336</v>
      </c>
      <c r="U123" s="23">
        <v>26.930880000000002</v>
      </c>
      <c r="V123" s="23">
        <v>26.930880000000002</v>
      </c>
      <c r="W123" s="23">
        <v>29.167327499999999</v>
      </c>
      <c r="X123" s="23">
        <v>29.167327499999999</v>
      </c>
      <c r="Y123" s="23">
        <v>31.419359999999998</v>
      </c>
      <c r="Z123" s="18"/>
    </row>
    <row r="124" spans="2:26" x14ac:dyDescent="0.25">
      <c r="B124" s="21" t="s">
        <v>248</v>
      </c>
      <c r="C124" s="22">
        <v>18.600000000000001</v>
      </c>
      <c r="D124" s="22">
        <v>21.02</v>
      </c>
      <c r="E124" s="22">
        <v>24.19</v>
      </c>
      <c r="F124" s="22">
        <v>26.65</v>
      </c>
      <c r="G124" s="22">
        <v>28.41</v>
      </c>
      <c r="H124" s="22">
        <v>29.56</v>
      </c>
      <c r="I124" s="22">
        <v>30.67</v>
      </c>
      <c r="J124" s="22">
        <v>31.66</v>
      </c>
      <c r="K124" s="22">
        <v>32.29</v>
      </c>
      <c r="L124" s="22">
        <v>33.19</v>
      </c>
      <c r="M124" s="22">
        <v>33.19</v>
      </c>
      <c r="O124" s="16" t="s">
        <v>224</v>
      </c>
      <c r="P124" s="23">
        <v>16.734074569200004</v>
      </c>
      <c r="Q124" s="23">
        <v>18.593416188000003</v>
      </c>
      <c r="R124" s="23">
        <v>21.874607279999999</v>
      </c>
      <c r="S124" s="23">
        <v>24.3051192</v>
      </c>
      <c r="T124" s="23">
        <v>25.584336</v>
      </c>
      <c r="U124" s="23">
        <v>26.930880000000002</v>
      </c>
      <c r="V124" s="23">
        <v>26.930880000000002</v>
      </c>
      <c r="W124" s="23">
        <v>29.167327499999999</v>
      </c>
      <c r="X124" s="23">
        <v>29.167327499999999</v>
      </c>
      <c r="Y124" s="23">
        <v>31.419359999999998</v>
      </c>
      <c r="Z124" s="18"/>
    </row>
    <row r="125" spans="2:26" x14ac:dyDescent="0.25">
      <c r="B125" s="14" t="s">
        <v>249</v>
      </c>
      <c r="C125" s="15">
        <v>18.600000000000001</v>
      </c>
      <c r="D125" s="15">
        <v>21.02</v>
      </c>
      <c r="E125" s="15">
        <v>24.19</v>
      </c>
      <c r="F125" s="15">
        <v>26.65</v>
      </c>
      <c r="G125" s="15">
        <v>28.41</v>
      </c>
      <c r="H125" s="15">
        <v>29.56</v>
      </c>
      <c r="I125" s="15">
        <v>30.67</v>
      </c>
      <c r="J125" s="15">
        <v>31.66</v>
      </c>
      <c r="K125" s="15">
        <v>32.29</v>
      </c>
      <c r="L125" s="15">
        <v>33.19</v>
      </c>
      <c r="M125" s="15">
        <v>33.19</v>
      </c>
      <c r="O125" s="16" t="s">
        <v>226</v>
      </c>
      <c r="P125" s="23">
        <v>18.089844499574998</v>
      </c>
      <c r="Q125" s="23">
        <v>20.099827221749997</v>
      </c>
      <c r="R125" s="23">
        <v>23.646855554999995</v>
      </c>
      <c r="S125" s="23">
        <v>26.274283949999997</v>
      </c>
      <c r="T125" s="23">
        <v>27.657140999999996</v>
      </c>
      <c r="U125" s="23">
        <v>29.112780000000001</v>
      </c>
      <c r="V125" s="23">
        <v>29.112780000000001</v>
      </c>
      <c r="W125" s="23">
        <v>31.544039999999995</v>
      </c>
      <c r="X125" s="23">
        <v>31.544039999999995</v>
      </c>
      <c r="Y125" s="23">
        <v>33.967507500000004</v>
      </c>
      <c r="Z125" s="18"/>
    </row>
    <row r="126" spans="2:26" x14ac:dyDescent="0.25">
      <c r="B126" s="21" t="s">
        <v>250</v>
      </c>
      <c r="C126" s="22">
        <v>22.65</v>
      </c>
      <c r="D126" s="22">
        <v>27.14</v>
      </c>
      <c r="E126" s="22">
        <v>31.99</v>
      </c>
      <c r="F126" s="22">
        <v>36.15</v>
      </c>
      <c r="G126" s="22">
        <v>40.630000000000003</v>
      </c>
      <c r="H126" s="22">
        <v>44.08</v>
      </c>
      <c r="I126" s="22">
        <v>48.01</v>
      </c>
      <c r="J126" s="22">
        <v>50.43</v>
      </c>
      <c r="K126" s="22">
        <v>53.71</v>
      </c>
      <c r="L126" s="22">
        <v>56.43</v>
      </c>
      <c r="M126" s="22">
        <v>56.43</v>
      </c>
      <c r="O126" s="16" t="s">
        <v>228</v>
      </c>
      <c r="P126" s="23">
        <v>31.473230526562489</v>
      </c>
      <c r="Q126" s="23">
        <v>34.97025614062499</v>
      </c>
      <c r="R126" s="23">
        <v>41.141477812499993</v>
      </c>
      <c r="S126" s="23">
        <v>45.712753124999992</v>
      </c>
      <c r="T126" s="23">
        <v>48.118687499999993</v>
      </c>
      <c r="U126" s="23">
        <v>50.651249999999997</v>
      </c>
      <c r="V126" s="23">
        <v>50.651249999999997</v>
      </c>
      <c r="W126" s="23">
        <v>55.887809999999995</v>
      </c>
      <c r="X126" s="23">
        <v>55.887809999999995</v>
      </c>
      <c r="Y126" s="23">
        <v>61.124369999999992</v>
      </c>
      <c r="Z126" s="18"/>
    </row>
  </sheetData>
  <mergeCells count="1">
    <mergeCell ref="AB3:AK3"/>
  </mergeCells>
  <conditionalFormatting sqref="AB5:AK104">
    <cfRule type="cellIs" dxfId="6" priority="4" operator="greaterThan">
      <formula>$AM$19</formula>
    </cfRule>
    <cfRule type="cellIs" dxfId="5" priority="6" operator="lessThan">
      <formula>0</formula>
    </cfRule>
    <cfRule type="cellIs" dxfId="4" priority="7" operator="greaterThan">
      <formula>0</formula>
    </cfRule>
  </conditionalFormatting>
  <conditionalFormatting sqref="B1:B1048576">
    <cfRule type="containsText" dxfId="3" priority="5" operator="containsText" text="LOCALITES">
      <formula>NOT(ISERROR(SEARCH("LOCALITES",B1)))</formula>
    </cfRule>
  </conditionalFormatting>
  <conditionalFormatting sqref="P5:Y126">
    <cfRule type="cellIs" dxfId="2" priority="1" operator="between">
      <formula>C5+5.01</formula>
      <formula>100</formula>
    </cfRule>
    <cfRule type="cellIs" dxfId="1" priority="2" operator="between">
      <formula>C5</formula>
      <formula>C5+5</formula>
    </cfRule>
    <cfRule type="cellIs" dxfId="0" priority="3" operator="lessThan">
      <formula>C5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SANS DPT SPECIAUX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GOULAMHOUSSEN Loic</dc:creator>
  <cp:lastModifiedBy>GOULAMHOUSSEN Loic</cp:lastModifiedBy>
  <dcterms:created xsi:type="dcterms:W3CDTF">2022-02-10T10:26:27Z</dcterms:created>
  <dcterms:modified xsi:type="dcterms:W3CDTF">2022-02-10T10:29:46Z</dcterms:modified>
</cp:coreProperties>
</file>