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pdhl-my.sharepoint.com/personal/aurelie_pays_dhl_com/Documents/Bureau/"/>
    </mc:Choice>
  </mc:AlternateContent>
  <xr:revisionPtr revIDLastSave="22" documentId="8_{0DB65363-0346-488A-A837-5125DF9FF997}" xr6:coauthVersionLast="47" xr6:coauthVersionMax="47" xr10:uidLastSave="{AD29C629-EA3F-46F6-8B6A-A9DADDB0DFF6}"/>
  <bookViews>
    <workbookView xWindow="-28920" yWindow="-1635" windowWidth="29040" windowHeight="15720" xr2:uid="{53A785E3-01F0-49F9-AD30-BF37E99863A6}"/>
  </bookViews>
  <sheets>
    <sheet name="Facture" sheetId="2" r:id="rId1"/>
    <sheet name="STOCKAGE" sheetId="3" r:id="rId2"/>
  </sheets>
  <definedNames>
    <definedName name="DonnéesExternes_1" localSheetId="1" hidden="1">STOCKAGE!$A$2:$J$1313</definedName>
    <definedName name="_xlnm.Print_Area" localSheetId="0">Facture!$C$2:$K$159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3" i="2" l="1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H91" i="2" s="1"/>
  <c r="G92" i="2"/>
  <c r="H92" i="2" s="1"/>
  <c r="G93" i="2"/>
  <c r="H93" i="2" s="1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H106" i="2" s="1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H122" i="2" s="1"/>
  <c r="G123" i="2"/>
  <c r="G124" i="2"/>
  <c r="G125" i="2"/>
  <c r="G126" i="2"/>
  <c r="G127" i="2"/>
  <c r="G128" i="2"/>
  <c r="G129" i="2"/>
  <c r="H129" i="2" s="1"/>
  <c r="G130" i="2"/>
  <c r="G131" i="2"/>
  <c r="G132" i="2"/>
  <c r="G133" i="2"/>
  <c r="G134" i="2"/>
  <c r="G135" i="2"/>
  <c r="G136" i="2"/>
  <c r="G137" i="2"/>
  <c r="G138" i="2"/>
  <c r="G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H139" i="2" s="1"/>
  <c r="F140" i="2"/>
  <c r="F141" i="2"/>
  <c r="F142" i="2"/>
  <c r="F143" i="2"/>
  <c r="F144" i="2"/>
  <c r="F145" i="2"/>
  <c r="H145" i="2" s="1"/>
  <c r="F146" i="2"/>
  <c r="F147" i="2"/>
  <c r="F148" i="2"/>
  <c r="F149" i="2"/>
  <c r="F150" i="2"/>
  <c r="F151" i="2"/>
  <c r="F152" i="2"/>
  <c r="F153" i="2"/>
  <c r="F154" i="2"/>
  <c r="F155" i="2"/>
  <c r="F156" i="2"/>
  <c r="H156" i="2" s="1"/>
  <c r="F157" i="2"/>
  <c r="F158" i="2"/>
  <c r="F159" i="2"/>
  <c r="F160" i="2"/>
  <c r="F161" i="2"/>
  <c r="F162" i="2"/>
  <c r="F163" i="2"/>
  <c r="F164" i="2"/>
  <c r="F165" i="2"/>
  <c r="F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14" i="2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L1029" i="3"/>
  <c r="L1030" i="3"/>
  <c r="L1031" i="3"/>
  <c r="L1032" i="3"/>
  <c r="L1033" i="3"/>
  <c r="L1034" i="3"/>
  <c r="L1035" i="3"/>
  <c r="L1036" i="3"/>
  <c r="L1037" i="3"/>
  <c r="L1038" i="3"/>
  <c r="L1039" i="3"/>
  <c r="L1040" i="3"/>
  <c r="L1041" i="3"/>
  <c r="L1042" i="3"/>
  <c r="L1043" i="3"/>
  <c r="L1044" i="3"/>
  <c r="L1045" i="3"/>
  <c r="L1046" i="3"/>
  <c r="L1047" i="3"/>
  <c r="L1048" i="3"/>
  <c r="L1049" i="3"/>
  <c r="L1050" i="3"/>
  <c r="L1051" i="3"/>
  <c r="L1052" i="3"/>
  <c r="L1053" i="3"/>
  <c r="L1054" i="3"/>
  <c r="L1055" i="3"/>
  <c r="L1056" i="3"/>
  <c r="L1057" i="3"/>
  <c r="L1058" i="3"/>
  <c r="L1059" i="3"/>
  <c r="L1060" i="3"/>
  <c r="L1061" i="3"/>
  <c r="L1062" i="3"/>
  <c r="L1063" i="3"/>
  <c r="L1064" i="3"/>
  <c r="L1065" i="3"/>
  <c r="L1066" i="3"/>
  <c r="L1067" i="3"/>
  <c r="L1068" i="3"/>
  <c r="L1069" i="3"/>
  <c r="L1070" i="3"/>
  <c r="L1071" i="3"/>
  <c r="L1072" i="3"/>
  <c r="L1073" i="3"/>
  <c r="L1074" i="3"/>
  <c r="L1075" i="3"/>
  <c r="L1076" i="3"/>
  <c r="L1077" i="3"/>
  <c r="L1078" i="3"/>
  <c r="L1079" i="3"/>
  <c r="L1080" i="3"/>
  <c r="L1081" i="3"/>
  <c r="L1082" i="3"/>
  <c r="L1083" i="3"/>
  <c r="L1084" i="3"/>
  <c r="L1085" i="3"/>
  <c r="L1086" i="3"/>
  <c r="L1087" i="3"/>
  <c r="L1088" i="3"/>
  <c r="L1089" i="3"/>
  <c r="L1090" i="3"/>
  <c r="L1091" i="3"/>
  <c r="L1092" i="3"/>
  <c r="L1093" i="3"/>
  <c r="L1094" i="3"/>
  <c r="L1095" i="3"/>
  <c r="L1096" i="3"/>
  <c r="L1097" i="3"/>
  <c r="L1098" i="3"/>
  <c r="L1099" i="3"/>
  <c r="L1100" i="3"/>
  <c r="L1101" i="3"/>
  <c r="L1102" i="3"/>
  <c r="L1103" i="3"/>
  <c r="L1104" i="3"/>
  <c r="L1105" i="3"/>
  <c r="L1106" i="3"/>
  <c r="L1107" i="3"/>
  <c r="L1108" i="3"/>
  <c r="L1109" i="3"/>
  <c r="L1110" i="3"/>
  <c r="L1111" i="3"/>
  <c r="L1112" i="3"/>
  <c r="L1113" i="3"/>
  <c r="L1114" i="3"/>
  <c r="L1115" i="3"/>
  <c r="L1116" i="3"/>
  <c r="L1117" i="3"/>
  <c r="L1118" i="3"/>
  <c r="L1119" i="3"/>
  <c r="L1120" i="3"/>
  <c r="L1121" i="3"/>
  <c r="L1122" i="3"/>
  <c r="L1123" i="3"/>
  <c r="L1124" i="3"/>
  <c r="L1125" i="3"/>
  <c r="L1126" i="3"/>
  <c r="L1127" i="3"/>
  <c r="L1128" i="3"/>
  <c r="L1129" i="3"/>
  <c r="L1130" i="3"/>
  <c r="L1131" i="3"/>
  <c r="L1132" i="3"/>
  <c r="L1133" i="3"/>
  <c r="L1134" i="3"/>
  <c r="L1135" i="3"/>
  <c r="L1136" i="3"/>
  <c r="L1137" i="3"/>
  <c r="L1138" i="3"/>
  <c r="L1139" i="3"/>
  <c r="L1140" i="3"/>
  <c r="L1141" i="3"/>
  <c r="L1142" i="3"/>
  <c r="L1143" i="3"/>
  <c r="L1144" i="3"/>
  <c r="L1145" i="3"/>
  <c r="L1146" i="3"/>
  <c r="L1147" i="3"/>
  <c r="L1148" i="3"/>
  <c r="L1149" i="3"/>
  <c r="L1150" i="3"/>
  <c r="L1151" i="3"/>
  <c r="L1152" i="3"/>
  <c r="L1153" i="3"/>
  <c r="L1154" i="3"/>
  <c r="L1155" i="3"/>
  <c r="L1156" i="3"/>
  <c r="L1157" i="3"/>
  <c r="L1158" i="3"/>
  <c r="L1159" i="3"/>
  <c r="L1160" i="3"/>
  <c r="L1161" i="3"/>
  <c r="L1162" i="3"/>
  <c r="L1163" i="3"/>
  <c r="L1164" i="3"/>
  <c r="L1165" i="3"/>
  <c r="L1166" i="3"/>
  <c r="L1167" i="3"/>
  <c r="L1168" i="3"/>
  <c r="L1169" i="3"/>
  <c r="L1170" i="3"/>
  <c r="L1171" i="3"/>
  <c r="L1172" i="3"/>
  <c r="L1173" i="3"/>
  <c r="L1174" i="3"/>
  <c r="L1175" i="3"/>
  <c r="L1176" i="3"/>
  <c r="L1177" i="3"/>
  <c r="L1178" i="3"/>
  <c r="L1179" i="3"/>
  <c r="L1180" i="3"/>
  <c r="L1181" i="3"/>
  <c r="L1182" i="3"/>
  <c r="L1183" i="3"/>
  <c r="L1184" i="3"/>
  <c r="L1185" i="3"/>
  <c r="L1186" i="3"/>
  <c r="L1187" i="3"/>
  <c r="L1188" i="3"/>
  <c r="L1189" i="3"/>
  <c r="L1190" i="3"/>
  <c r="L1191" i="3"/>
  <c r="L1192" i="3"/>
  <c r="L1193" i="3"/>
  <c r="L1194" i="3"/>
  <c r="L1195" i="3"/>
  <c r="L1196" i="3"/>
  <c r="L1197" i="3"/>
  <c r="L1198" i="3"/>
  <c r="L1199" i="3"/>
  <c r="L1200" i="3"/>
  <c r="L1201" i="3"/>
  <c r="L1202" i="3"/>
  <c r="L1203" i="3"/>
  <c r="L1204" i="3"/>
  <c r="L1205" i="3"/>
  <c r="L1206" i="3"/>
  <c r="L1207" i="3"/>
  <c r="L1208" i="3"/>
  <c r="L1209" i="3"/>
  <c r="L1210" i="3"/>
  <c r="L1211" i="3"/>
  <c r="L1212" i="3"/>
  <c r="L1213" i="3"/>
  <c r="L1214" i="3"/>
  <c r="L1215" i="3"/>
  <c r="L1216" i="3"/>
  <c r="L1217" i="3"/>
  <c r="L1218" i="3"/>
  <c r="L1219" i="3"/>
  <c r="L1220" i="3"/>
  <c r="L1221" i="3"/>
  <c r="L1222" i="3"/>
  <c r="L1223" i="3"/>
  <c r="L1224" i="3"/>
  <c r="L1225" i="3"/>
  <c r="L1226" i="3"/>
  <c r="L1227" i="3"/>
  <c r="L1228" i="3"/>
  <c r="L1229" i="3"/>
  <c r="L1230" i="3"/>
  <c r="L1231" i="3"/>
  <c r="L1232" i="3"/>
  <c r="L1233" i="3"/>
  <c r="L1234" i="3"/>
  <c r="L1235" i="3"/>
  <c r="L1236" i="3"/>
  <c r="L1237" i="3"/>
  <c r="L1238" i="3"/>
  <c r="L1239" i="3"/>
  <c r="L1240" i="3"/>
  <c r="L1241" i="3"/>
  <c r="L1242" i="3"/>
  <c r="L1243" i="3"/>
  <c r="L1244" i="3"/>
  <c r="L1245" i="3"/>
  <c r="L1246" i="3"/>
  <c r="L1247" i="3"/>
  <c r="L1248" i="3"/>
  <c r="L1249" i="3"/>
  <c r="L1250" i="3"/>
  <c r="L1251" i="3"/>
  <c r="L1252" i="3"/>
  <c r="L1253" i="3"/>
  <c r="L1254" i="3"/>
  <c r="L1255" i="3"/>
  <c r="L1256" i="3"/>
  <c r="L1257" i="3"/>
  <c r="L1258" i="3"/>
  <c r="L1259" i="3"/>
  <c r="L1260" i="3"/>
  <c r="L1261" i="3"/>
  <c r="L1262" i="3"/>
  <c r="L1263" i="3"/>
  <c r="L1264" i="3"/>
  <c r="L1265" i="3"/>
  <c r="L1266" i="3"/>
  <c r="L1267" i="3"/>
  <c r="L1268" i="3"/>
  <c r="L1269" i="3"/>
  <c r="L1270" i="3"/>
  <c r="L1271" i="3"/>
  <c r="L1272" i="3"/>
  <c r="L1273" i="3"/>
  <c r="L1274" i="3"/>
  <c r="L1275" i="3"/>
  <c r="L1276" i="3"/>
  <c r="L1277" i="3"/>
  <c r="L1278" i="3"/>
  <c r="L1279" i="3"/>
  <c r="L1280" i="3"/>
  <c r="L1281" i="3"/>
  <c r="L1282" i="3"/>
  <c r="L1283" i="3"/>
  <c r="L1284" i="3"/>
  <c r="L1285" i="3"/>
  <c r="L1286" i="3"/>
  <c r="L1287" i="3"/>
  <c r="L1288" i="3"/>
  <c r="L1289" i="3"/>
  <c r="L1290" i="3"/>
  <c r="L1291" i="3"/>
  <c r="L1292" i="3"/>
  <c r="L1293" i="3"/>
  <c r="L1294" i="3"/>
  <c r="L1295" i="3"/>
  <c r="L1296" i="3"/>
  <c r="L1297" i="3"/>
  <c r="L1298" i="3"/>
  <c r="L1299" i="3"/>
  <c r="L1300" i="3"/>
  <c r="L1301" i="3"/>
  <c r="L1302" i="3"/>
  <c r="L1303" i="3"/>
  <c r="L1304" i="3"/>
  <c r="L1305" i="3"/>
  <c r="L1306" i="3"/>
  <c r="L1307" i="3"/>
  <c r="L1308" i="3"/>
  <c r="L1309" i="3"/>
  <c r="L1310" i="3"/>
  <c r="L1311" i="3"/>
  <c r="L1312" i="3"/>
  <c r="L1313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1" i="3"/>
  <c r="K732" i="3"/>
  <c r="K733" i="3"/>
  <c r="K734" i="3"/>
  <c r="K735" i="3"/>
  <c r="K736" i="3"/>
  <c r="K737" i="3"/>
  <c r="K738" i="3"/>
  <c r="K739" i="3"/>
  <c r="K740" i="3"/>
  <c r="K741" i="3"/>
  <c r="K742" i="3"/>
  <c r="K743" i="3"/>
  <c r="K744" i="3"/>
  <c r="K745" i="3"/>
  <c r="K746" i="3"/>
  <c r="K747" i="3"/>
  <c r="K748" i="3"/>
  <c r="K749" i="3"/>
  <c r="K750" i="3"/>
  <c r="K751" i="3"/>
  <c r="K752" i="3"/>
  <c r="K753" i="3"/>
  <c r="K754" i="3"/>
  <c r="K755" i="3"/>
  <c r="K756" i="3"/>
  <c r="K757" i="3"/>
  <c r="K758" i="3"/>
  <c r="K759" i="3"/>
  <c r="K760" i="3"/>
  <c r="K761" i="3"/>
  <c r="K762" i="3"/>
  <c r="K763" i="3"/>
  <c r="K764" i="3"/>
  <c r="K765" i="3"/>
  <c r="K766" i="3"/>
  <c r="K767" i="3"/>
  <c r="K768" i="3"/>
  <c r="K769" i="3"/>
  <c r="K770" i="3"/>
  <c r="K771" i="3"/>
  <c r="K772" i="3"/>
  <c r="K773" i="3"/>
  <c r="K774" i="3"/>
  <c r="K775" i="3"/>
  <c r="K776" i="3"/>
  <c r="K777" i="3"/>
  <c r="K778" i="3"/>
  <c r="K779" i="3"/>
  <c r="K780" i="3"/>
  <c r="K781" i="3"/>
  <c r="K782" i="3"/>
  <c r="K783" i="3"/>
  <c r="K784" i="3"/>
  <c r="K785" i="3"/>
  <c r="K786" i="3"/>
  <c r="K787" i="3"/>
  <c r="K788" i="3"/>
  <c r="K789" i="3"/>
  <c r="K790" i="3"/>
  <c r="K791" i="3"/>
  <c r="K792" i="3"/>
  <c r="K793" i="3"/>
  <c r="K794" i="3"/>
  <c r="K795" i="3"/>
  <c r="K796" i="3"/>
  <c r="K797" i="3"/>
  <c r="K798" i="3"/>
  <c r="K799" i="3"/>
  <c r="K800" i="3"/>
  <c r="K801" i="3"/>
  <c r="K802" i="3"/>
  <c r="K803" i="3"/>
  <c r="K804" i="3"/>
  <c r="K805" i="3"/>
  <c r="K806" i="3"/>
  <c r="K807" i="3"/>
  <c r="K808" i="3"/>
  <c r="K809" i="3"/>
  <c r="K810" i="3"/>
  <c r="K811" i="3"/>
  <c r="K812" i="3"/>
  <c r="K813" i="3"/>
  <c r="K814" i="3"/>
  <c r="K815" i="3"/>
  <c r="K816" i="3"/>
  <c r="K817" i="3"/>
  <c r="K818" i="3"/>
  <c r="K819" i="3"/>
  <c r="K820" i="3"/>
  <c r="K821" i="3"/>
  <c r="K822" i="3"/>
  <c r="K823" i="3"/>
  <c r="K824" i="3"/>
  <c r="K825" i="3"/>
  <c r="K826" i="3"/>
  <c r="K827" i="3"/>
  <c r="K828" i="3"/>
  <c r="K829" i="3"/>
  <c r="K830" i="3"/>
  <c r="K831" i="3"/>
  <c r="K832" i="3"/>
  <c r="K833" i="3"/>
  <c r="K834" i="3"/>
  <c r="K835" i="3"/>
  <c r="K836" i="3"/>
  <c r="K837" i="3"/>
  <c r="K838" i="3"/>
  <c r="K839" i="3"/>
  <c r="K840" i="3"/>
  <c r="K841" i="3"/>
  <c r="K842" i="3"/>
  <c r="K843" i="3"/>
  <c r="K844" i="3"/>
  <c r="K845" i="3"/>
  <c r="K846" i="3"/>
  <c r="K847" i="3"/>
  <c r="K848" i="3"/>
  <c r="K849" i="3"/>
  <c r="K850" i="3"/>
  <c r="K851" i="3"/>
  <c r="K852" i="3"/>
  <c r="K853" i="3"/>
  <c r="K854" i="3"/>
  <c r="K855" i="3"/>
  <c r="K856" i="3"/>
  <c r="K857" i="3"/>
  <c r="K858" i="3"/>
  <c r="K859" i="3"/>
  <c r="K860" i="3"/>
  <c r="K861" i="3"/>
  <c r="K862" i="3"/>
  <c r="K863" i="3"/>
  <c r="K864" i="3"/>
  <c r="K865" i="3"/>
  <c r="K866" i="3"/>
  <c r="K867" i="3"/>
  <c r="K868" i="3"/>
  <c r="K869" i="3"/>
  <c r="K870" i="3"/>
  <c r="K871" i="3"/>
  <c r="K872" i="3"/>
  <c r="K873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888" i="3"/>
  <c r="K889" i="3"/>
  <c r="K890" i="3"/>
  <c r="K891" i="3"/>
  <c r="K892" i="3"/>
  <c r="K893" i="3"/>
  <c r="K894" i="3"/>
  <c r="K895" i="3"/>
  <c r="K896" i="3"/>
  <c r="K897" i="3"/>
  <c r="K898" i="3"/>
  <c r="K899" i="3"/>
  <c r="K900" i="3"/>
  <c r="K901" i="3"/>
  <c r="K902" i="3"/>
  <c r="K903" i="3"/>
  <c r="K904" i="3"/>
  <c r="K905" i="3"/>
  <c r="K906" i="3"/>
  <c r="K907" i="3"/>
  <c r="K908" i="3"/>
  <c r="K909" i="3"/>
  <c r="K910" i="3"/>
  <c r="K911" i="3"/>
  <c r="K912" i="3"/>
  <c r="K913" i="3"/>
  <c r="K914" i="3"/>
  <c r="K915" i="3"/>
  <c r="K916" i="3"/>
  <c r="K917" i="3"/>
  <c r="K918" i="3"/>
  <c r="K919" i="3"/>
  <c r="K920" i="3"/>
  <c r="K921" i="3"/>
  <c r="K922" i="3"/>
  <c r="K923" i="3"/>
  <c r="K924" i="3"/>
  <c r="K925" i="3"/>
  <c r="K926" i="3"/>
  <c r="K927" i="3"/>
  <c r="K928" i="3"/>
  <c r="K929" i="3"/>
  <c r="K930" i="3"/>
  <c r="K931" i="3"/>
  <c r="K932" i="3"/>
  <c r="K933" i="3"/>
  <c r="K934" i="3"/>
  <c r="K935" i="3"/>
  <c r="K936" i="3"/>
  <c r="K937" i="3"/>
  <c r="K938" i="3"/>
  <c r="K939" i="3"/>
  <c r="K940" i="3"/>
  <c r="K941" i="3"/>
  <c r="K942" i="3"/>
  <c r="K943" i="3"/>
  <c r="K944" i="3"/>
  <c r="K945" i="3"/>
  <c r="K946" i="3"/>
  <c r="K947" i="3"/>
  <c r="K948" i="3"/>
  <c r="K949" i="3"/>
  <c r="K950" i="3"/>
  <c r="K951" i="3"/>
  <c r="K952" i="3"/>
  <c r="K953" i="3"/>
  <c r="K954" i="3"/>
  <c r="K955" i="3"/>
  <c r="K956" i="3"/>
  <c r="K957" i="3"/>
  <c r="K958" i="3"/>
  <c r="K959" i="3"/>
  <c r="K960" i="3"/>
  <c r="K961" i="3"/>
  <c r="K962" i="3"/>
  <c r="K963" i="3"/>
  <c r="K964" i="3"/>
  <c r="K965" i="3"/>
  <c r="K966" i="3"/>
  <c r="K967" i="3"/>
  <c r="K968" i="3"/>
  <c r="K969" i="3"/>
  <c r="K970" i="3"/>
  <c r="K971" i="3"/>
  <c r="K972" i="3"/>
  <c r="K973" i="3"/>
  <c r="K974" i="3"/>
  <c r="K975" i="3"/>
  <c r="K976" i="3"/>
  <c r="K977" i="3"/>
  <c r="K978" i="3"/>
  <c r="K979" i="3"/>
  <c r="K980" i="3"/>
  <c r="K981" i="3"/>
  <c r="K982" i="3"/>
  <c r="K983" i="3"/>
  <c r="K984" i="3"/>
  <c r="K985" i="3"/>
  <c r="K986" i="3"/>
  <c r="K987" i="3"/>
  <c r="K988" i="3"/>
  <c r="K989" i="3"/>
  <c r="K990" i="3"/>
  <c r="K991" i="3"/>
  <c r="K992" i="3"/>
  <c r="K993" i="3"/>
  <c r="K994" i="3"/>
  <c r="K995" i="3"/>
  <c r="K996" i="3"/>
  <c r="K997" i="3"/>
  <c r="K998" i="3"/>
  <c r="K999" i="3"/>
  <c r="K1000" i="3"/>
  <c r="K1001" i="3"/>
  <c r="K1002" i="3"/>
  <c r="K1003" i="3"/>
  <c r="K1004" i="3"/>
  <c r="K1005" i="3"/>
  <c r="K1006" i="3"/>
  <c r="K1007" i="3"/>
  <c r="K1008" i="3"/>
  <c r="K1009" i="3"/>
  <c r="K1010" i="3"/>
  <c r="K1011" i="3"/>
  <c r="K1012" i="3"/>
  <c r="K1013" i="3"/>
  <c r="K1014" i="3"/>
  <c r="K1015" i="3"/>
  <c r="K1016" i="3"/>
  <c r="K1017" i="3"/>
  <c r="K1018" i="3"/>
  <c r="K1019" i="3"/>
  <c r="K1020" i="3"/>
  <c r="K1021" i="3"/>
  <c r="K1022" i="3"/>
  <c r="K1023" i="3"/>
  <c r="K1024" i="3"/>
  <c r="K1025" i="3"/>
  <c r="K1026" i="3"/>
  <c r="K1027" i="3"/>
  <c r="K1028" i="3"/>
  <c r="K1029" i="3"/>
  <c r="K1030" i="3"/>
  <c r="K1031" i="3"/>
  <c r="K1032" i="3"/>
  <c r="K1033" i="3"/>
  <c r="K1034" i="3"/>
  <c r="K1035" i="3"/>
  <c r="K1036" i="3"/>
  <c r="K1037" i="3"/>
  <c r="K1038" i="3"/>
  <c r="K1039" i="3"/>
  <c r="K1040" i="3"/>
  <c r="K1041" i="3"/>
  <c r="K1042" i="3"/>
  <c r="K1043" i="3"/>
  <c r="K1044" i="3"/>
  <c r="K1045" i="3"/>
  <c r="K1046" i="3"/>
  <c r="K1047" i="3"/>
  <c r="K1048" i="3"/>
  <c r="K1049" i="3"/>
  <c r="K1050" i="3"/>
  <c r="K1051" i="3"/>
  <c r="K1052" i="3"/>
  <c r="K1053" i="3"/>
  <c r="K1054" i="3"/>
  <c r="K1055" i="3"/>
  <c r="K1056" i="3"/>
  <c r="K1057" i="3"/>
  <c r="K1058" i="3"/>
  <c r="K1059" i="3"/>
  <c r="K1060" i="3"/>
  <c r="K1061" i="3"/>
  <c r="K1062" i="3"/>
  <c r="K1063" i="3"/>
  <c r="K1064" i="3"/>
  <c r="K1065" i="3"/>
  <c r="K1066" i="3"/>
  <c r="K1067" i="3"/>
  <c r="K1068" i="3"/>
  <c r="K1069" i="3"/>
  <c r="K1070" i="3"/>
  <c r="K1071" i="3"/>
  <c r="K1072" i="3"/>
  <c r="K1073" i="3"/>
  <c r="K1074" i="3"/>
  <c r="K1075" i="3"/>
  <c r="K1076" i="3"/>
  <c r="K1077" i="3"/>
  <c r="K1078" i="3"/>
  <c r="K1079" i="3"/>
  <c r="K1080" i="3"/>
  <c r="K1081" i="3"/>
  <c r="K1082" i="3"/>
  <c r="K1083" i="3"/>
  <c r="K1084" i="3"/>
  <c r="K1085" i="3"/>
  <c r="K1086" i="3"/>
  <c r="K1087" i="3"/>
  <c r="K1088" i="3"/>
  <c r="K1089" i="3"/>
  <c r="K1090" i="3"/>
  <c r="K1091" i="3"/>
  <c r="K1092" i="3"/>
  <c r="K1093" i="3"/>
  <c r="K1094" i="3"/>
  <c r="K1095" i="3"/>
  <c r="K1096" i="3"/>
  <c r="K1097" i="3"/>
  <c r="K1098" i="3"/>
  <c r="K1099" i="3"/>
  <c r="K1100" i="3"/>
  <c r="K1101" i="3"/>
  <c r="K1102" i="3"/>
  <c r="K1103" i="3"/>
  <c r="K1104" i="3"/>
  <c r="K1105" i="3"/>
  <c r="K1106" i="3"/>
  <c r="K1107" i="3"/>
  <c r="K1108" i="3"/>
  <c r="K1109" i="3"/>
  <c r="K1110" i="3"/>
  <c r="K1111" i="3"/>
  <c r="K1112" i="3"/>
  <c r="K1113" i="3"/>
  <c r="K1114" i="3"/>
  <c r="K1115" i="3"/>
  <c r="K1116" i="3"/>
  <c r="K1117" i="3"/>
  <c r="K1118" i="3"/>
  <c r="K1119" i="3"/>
  <c r="K1120" i="3"/>
  <c r="K1121" i="3"/>
  <c r="K1122" i="3"/>
  <c r="K1123" i="3"/>
  <c r="K1124" i="3"/>
  <c r="K1125" i="3"/>
  <c r="K1126" i="3"/>
  <c r="K1127" i="3"/>
  <c r="K1128" i="3"/>
  <c r="K1129" i="3"/>
  <c r="K1130" i="3"/>
  <c r="K1131" i="3"/>
  <c r="K1132" i="3"/>
  <c r="K1133" i="3"/>
  <c r="K1134" i="3"/>
  <c r="K1135" i="3"/>
  <c r="K1136" i="3"/>
  <c r="K1137" i="3"/>
  <c r="K1138" i="3"/>
  <c r="K1139" i="3"/>
  <c r="K1140" i="3"/>
  <c r="K1141" i="3"/>
  <c r="K1142" i="3"/>
  <c r="K1143" i="3"/>
  <c r="K1144" i="3"/>
  <c r="K1145" i="3"/>
  <c r="K1146" i="3"/>
  <c r="K1147" i="3"/>
  <c r="K1148" i="3"/>
  <c r="K1149" i="3"/>
  <c r="K1150" i="3"/>
  <c r="K1151" i="3"/>
  <c r="K1152" i="3"/>
  <c r="K1153" i="3"/>
  <c r="K1154" i="3"/>
  <c r="K1155" i="3"/>
  <c r="K1156" i="3"/>
  <c r="K1157" i="3"/>
  <c r="K1158" i="3"/>
  <c r="K1159" i="3"/>
  <c r="K1160" i="3"/>
  <c r="K1161" i="3"/>
  <c r="K1162" i="3"/>
  <c r="K1163" i="3"/>
  <c r="K1164" i="3"/>
  <c r="K1165" i="3"/>
  <c r="K1166" i="3"/>
  <c r="K1167" i="3"/>
  <c r="K1168" i="3"/>
  <c r="K1169" i="3"/>
  <c r="K1170" i="3"/>
  <c r="K1171" i="3"/>
  <c r="K1172" i="3"/>
  <c r="K1173" i="3"/>
  <c r="K1174" i="3"/>
  <c r="K1175" i="3"/>
  <c r="K1176" i="3"/>
  <c r="K1177" i="3"/>
  <c r="K1178" i="3"/>
  <c r="K1179" i="3"/>
  <c r="K1180" i="3"/>
  <c r="K1181" i="3"/>
  <c r="K1182" i="3"/>
  <c r="K1183" i="3"/>
  <c r="K1184" i="3"/>
  <c r="K1185" i="3"/>
  <c r="K1186" i="3"/>
  <c r="K1187" i="3"/>
  <c r="K1188" i="3"/>
  <c r="K1189" i="3"/>
  <c r="K1190" i="3"/>
  <c r="K1191" i="3"/>
  <c r="K1192" i="3"/>
  <c r="K1193" i="3"/>
  <c r="K1194" i="3"/>
  <c r="K1195" i="3"/>
  <c r="K1196" i="3"/>
  <c r="K1197" i="3"/>
  <c r="K1198" i="3"/>
  <c r="K1199" i="3"/>
  <c r="K1200" i="3"/>
  <c r="K1201" i="3"/>
  <c r="K1202" i="3"/>
  <c r="K1203" i="3"/>
  <c r="K1204" i="3"/>
  <c r="K1205" i="3"/>
  <c r="K1206" i="3"/>
  <c r="K1207" i="3"/>
  <c r="K1208" i="3"/>
  <c r="K1209" i="3"/>
  <c r="K1210" i="3"/>
  <c r="K1211" i="3"/>
  <c r="K1212" i="3"/>
  <c r="K1213" i="3"/>
  <c r="K1214" i="3"/>
  <c r="K1215" i="3"/>
  <c r="K1216" i="3"/>
  <c r="K1217" i="3"/>
  <c r="K1218" i="3"/>
  <c r="K1219" i="3"/>
  <c r="K1220" i="3"/>
  <c r="K1221" i="3"/>
  <c r="K1222" i="3"/>
  <c r="K1223" i="3"/>
  <c r="K1224" i="3"/>
  <c r="K1225" i="3"/>
  <c r="K1226" i="3"/>
  <c r="K1227" i="3"/>
  <c r="K1228" i="3"/>
  <c r="K1229" i="3"/>
  <c r="K1230" i="3"/>
  <c r="K1231" i="3"/>
  <c r="K1232" i="3"/>
  <c r="K1233" i="3"/>
  <c r="K1234" i="3"/>
  <c r="K1235" i="3"/>
  <c r="K1236" i="3"/>
  <c r="K1237" i="3"/>
  <c r="K1238" i="3"/>
  <c r="K1239" i="3"/>
  <c r="K1240" i="3"/>
  <c r="K1241" i="3"/>
  <c r="K1242" i="3"/>
  <c r="K1243" i="3"/>
  <c r="K1244" i="3"/>
  <c r="K1245" i="3"/>
  <c r="K1246" i="3"/>
  <c r="K1247" i="3"/>
  <c r="K1248" i="3"/>
  <c r="K1249" i="3"/>
  <c r="K1250" i="3"/>
  <c r="K1251" i="3"/>
  <c r="K1252" i="3"/>
  <c r="K1253" i="3"/>
  <c r="K1254" i="3"/>
  <c r="K1255" i="3"/>
  <c r="K1256" i="3"/>
  <c r="K1257" i="3"/>
  <c r="K1258" i="3"/>
  <c r="K1259" i="3"/>
  <c r="K1260" i="3"/>
  <c r="K1261" i="3"/>
  <c r="K1262" i="3"/>
  <c r="K1263" i="3"/>
  <c r="K1264" i="3"/>
  <c r="K1265" i="3"/>
  <c r="K1266" i="3"/>
  <c r="K1267" i="3"/>
  <c r="K1268" i="3"/>
  <c r="K1269" i="3"/>
  <c r="K1270" i="3"/>
  <c r="K1271" i="3"/>
  <c r="K1272" i="3"/>
  <c r="K1273" i="3"/>
  <c r="K1274" i="3"/>
  <c r="K1275" i="3"/>
  <c r="K1276" i="3"/>
  <c r="K1277" i="3"/>
  <c r="K1278" i="3"/>
  <c r="K1279" i="3"/>
  <c r="K1280" i="3"/>
  <c r="K1281" i="3"/>
  <c r="K1282" i="3"/>
  <c r="K1283" i="3"/>
  <c r="K1284" i="3"/>
  <c r="K1285" i="3"/>
  <c r="K1286" i="3"/>
  <c r="K1287" i="3"/>
  <c r="K1288" i="3"/>
  <c r="K1289" i="3"/>
  <c r="K1290" i="3"/>
  <c r="K1291" i="3"/>
  <c r="K1292" i="3"/>
  <c r="K1293" i="3"/>
  <c r="K1294" i="3"/>
  <c r="K1295" i="3"/>
  <c r="K1296" i="3"/>
  <c r="K1297" i="3"/>
  <c r="K1298" i="3"/>
  <c r="K1299" i="3"/>
  <c r="K1300" i="3"/>
  <c r="K1301" i="3"/>
  <c r="K1302" i="3"/>
  <c r="K1303" i="3"/>
  <c r="K1304" i="3"/>
  <c r="K1305" i="3"/>
  <c r="K1306" i="3"/>
  <c r="K1307" i="3"/>
  <c r="K1308" i="3"/>
  <c r="K1309" i="3"/>
  <c r="K1310" i="3"/>
  <c r="K1311" i="3"/>
  <c r="K1312" i="3"/>
  <c r="K1313" i="3"/>
  <c r="H29" i="2"/>
  <c r="H76" i="2"/>
  <c r="H79" i="2"/>
  <c r="H82" i="2"/>
  <c r="H88" i="2"/>
  <c r="H100" i="2"/>
  <c r="H116" i="2"/>
  <c r="H117" i="2"/>
  <c r="H124" i="2"/>
  <c r="H128" i="2"/>
  <c r="H136" i="2"/>
  <c r="G139" i="2"/>
  <c r="G140" i="2"/>
  <c r="H141" i="2"/>
  <c r="G141" i="2"/>
  <c r="H142" i="2"/>
  <c r="G142" i="2"/>
  <c r="G143" i="2"/>
  <c r="G144" i="2"/>
  <c r="G145" i="2"/>
  <c r="G146" i="2"/>
  <c r="G147" i="2"/>
  <c r="H148" i="2"/>
  <c r="G148" i="2"/>
  <c r="G149" i="2"/>
  <c r="G150" i="2"/>
  <c r="G151" i="2"/>
  <c r="H151" i="2" s="1"/>
  <c r="H152" i="2"/>
  <c r="G152" i="2"/>
  <c r="H153" i="2"/>
  <c r="G153" i="2"/>
  <c r="H154" i="2"/>
  <c r="G154" i="2"/>
  <c r="G155" i="2"/>
  <c r="G156" i="2"/>
  <c r="D157" i="2"/>
  <c r="G157" i="2"/>
  <c r="D158" i="2"/>
  <c r="G158" i="2"/>
  <c r="D159" i="2"/>
  <c r="G159" i="2"/>
  <c r="D160" i="2"/>
  <c r="G160" i="2"/>
  <c r="H160" i="2" s="1"/>
  <c r="D161" i="2"/>
  <c r="G161" i="2"/>
  <c r="D162" i="2"/>
  <c r="G162" i="2"/>
  <c r="D163" i="2"/>
  <c r="H163" i="2"/>
  <c r="G163" i="2"/>
  <c r="D164" i="2"/>
  <c r="H164" i="2"/>
  <c r="G164" i="2"/>
  <c r="D165" i="2"/>
  <c r="G165" i="2"/>
  <c r="H165" i="2" s="1"/>
  <c r="D166" i="2"/>
  <c r="F166" i="2"/>
  <c r="H166" i="2" s="1"/>
  <c r="G166" i="2"/>
  <c r="D167" i="2"/>
  <c r="F167" i="2"/>
  <c r="G167" i="2"/>
  <c r="D168" i="2"/>
  <c r="F168" i="2"/>
  <c r="G168" i="2"/>
  <c r="D169" i="2"/>
  <c r="F169" i="2"/>
  <c r="G169" i="2"/>
  <c r="H169" i="2" s="1"/>
  <c r="D170" i="2"/>
  <c r="F170" i="2"/>
  <c r="G170" i="2"/>
  <c r="D171" i="2"/>
  <c r="F171" i="2"/>
  <c r="G171" i="2"/>
  <c r="D172" i="2"/>
  <c r="F172" i="2"/>
  <c r="H172" i="2" s="1"/>
  <c r="G172" i="2"/>
  <c r="D173" i="2"/>
  <c r="F173" i="2"/>
  <c r="G173" i="2"/>
  <c r="D174" i="2"/>
  <c r="F174" i="2"/>
  <c r="G174" i="2"/>
  <c r="D175" i="2"/>
  <c r="F175" i="2"/>
  <c r="H175" i="2" s="1"/>
  <c r="G175" i="2"/>
  <c r="D176" i="2"/>
  <c r="F176" i="2"/>
  <c r="H176" i="2" s="1"/>
  <c r="G176" i="2"/>
  <c r="D177" i="2"/>
  <c r="F177" i="2"/>
  <c r="G177" i="2"/>
  <c r="D178" i="2"/>
  <c r="F178" i="2"/>
  <c r="H178" i="2" s="1"/>
  <c r="G178" i="2"/>
  <c r="D179" i="2"/>
  <c r="F179" i="2"/>
  <c r="G179" i="2"/>
  <c r="D180" i="2"/>
  <c r="F180" i="2"/>
  <c r="G180" i="2"/>
  <c r="D181" i="2"/>
  <c r="F181" i="2"/>
  <c r="G181" i="2"/>
  <c r="D182" i="2"/>
  <c r="F182" i="2"/>
  <c r="G182" i="2"/>
  <c r="D183" i="2"/>
  <c r="F183" i="2"/>
  <c r="G183" i="2"/>
  <c r="D184" i="2"/>
  <c r="F184" i="2"/>
  <c r="G184" i="2"/>
  <c r="D185" i="2"/>
  <c r="F185" i="2"/>
  <c r="G185" i="2"/>
  <c r="D186" i="2"/>
  <c r="F186" i="2"/>
  <c r="G186" i="2"/>
  <c r="D187" i="2"/>
  <c r="F187" i="2"/>
  <c r="G187" i="2"/>
  <c r="H187" i="2" s="1"/>
  <c r="D188" i="2"/>
  <c r="F188" i="2"/>
  <c r="G188" i="2"/>
  <c r="D189" i="2"/>
  <c r="F189" i="2"/>
  <c r="G189" i="2"/>
  <c r="H189" i="2" s="1"/>
  <c r="D190" i="2"/>
  <c r="F190" i="2"/>
  <c r="G190" i="2"/>
  <c r="H190" i="2" s="1"/>
  <c r="D191" i="2"/>
  <c r="F191" i="2"/>
  <c r="G191" i="2"/>
  <c r="D192" i="2"/>
  <c r="F192" i="2"/>
  <c r="G192" i="2"/>
  <c r="D193" i="2"/>
  <c r="F193" i="2"/>
  <c r="G193" i="2"/>
  <c r="D194" i="2"/>
  <c r="F194" i="2"/>
  <c r="G194" i="2"/>
  <c r="D195" i="2"/>
  <c r="F195" i="2"/>
  <c r="G195" i="2"/>
  <c r="D196" i="2"/>
  <c r="F196" i="2"/>
  <c r="G196" i="2"/>
  <c r="D197" i="2"/>
  <c r="F197" i="2"/>
  <c r="G197" i="2"/>
  <c r="D198" i="2"/>
  <c r="F198" i="2"/>
  <c r="G198" i="2"/>
  <c r="D199" i="2"/>
  <c r="F199" i="2"/>
  <c r="G199" i="2"/>
  <c r="D200" i="2"/>
  <c r="F200" i="2"/>
  <c r="H200" i="2" s="1"/>
  <c r="G200" i="2"/>
  <c r="D201" i="2"/>
  <c r="F201" i="2"/>
  <c r="G201" i="2"/>
  <c r="H201" i="2" s="1"/>
  <c r="D202" i="2"/>
  <c r="F202" i="2"/>
  <c r="H202" i="2" s="1"/>
  <c r="G202" i="2"/>
  <c r="D203" i="2"/>
  <c r="F203" i="2"/>
  <c r="G203" i="2"/>
  <c r="D204" i="2"/>
  <c r="F204" i="2"/>
  <c r="G204" i="2"/>
  <c r="D205" i="2"/>
  <c r="F205" i="2"/>
  <c r="G205" i="2"/>
  <c r="D206" i="2"/>
  <c r="F206" i="2"/>
  <c r="G206" i="2"/>
  <c r="D207" i="2"/>
  <c r="F207" i="2"/>
  <c r="G207" i="2"/>
  <c r="D208" i="2"/>
  <c r="F208" i="2"/>
  <c r="G208" i="2"/>
  <c r="D209" i="2"/>
  <c r="F209" i="2"/>
  <c r="G209" i="2"/>
  <c r="D210" i="2"/>
  <c r="F210" i="2"/>
  <c r="G210" i="2"/>
  <c r="D211" i="2"/>
  <c r="F211" i="2"/>
  <c r="G211" i="2"/>
  <c r="H211" i="2" s="1"/>
  <c r="D212" i="2"/>
  <c r="F212" i="2"/>
  <c r="H212" i="2" s="1"/>
  <c r="G212" i="2"/>
  <c r="D213" i="2"/>
  <c r="F213" i="2"/>
  <c r="H213" i="2" s="1"/>
  <c r="G213" i="2"/>
  <c r="D214" i="2"/>
  <c r="F214" i="2"/>
  <c r="H214" i="2" s="1"/>
  <c r="G214" i="2"/>
  <c r="D215" i="2"/>
  <c r="F215" i="2"/>
  <c r="G215" i="2"/>
  <c r="D216" i="2"/>
  <c r="F216" i="2"/>
  <c r="G216" i="2"/>
  <c r="H216" i="2" s="1"/>
  <c r="D217" i="2"/>
  <c r="F217" i="2"/>
  <c r="H217" i="2" s="1"/>
  <c r="G217" i="2"/>
  <c r="D218" i="2"/>
  <c r="F218" i="2"/>
  <c r="H218" i="2" s="1"/>
  <c r="G218" i="2"/>
  <c r="D219" i="2"/>
  <c r="E219" i="2"/>
  <c r="F219" i="2"/>
  <c r="G219" i="2"/>
  <c r="D220" i="2"/>
  <c r="E220" i="2"/>
  <c r="F220" i="2"/>
  <c r="G220" i="2"/>
  <c r="H220" i="2" s="1"/>
  <c r="D221" i="2"/>
  <c r="E221" i="2"/>
  <c r="F221" i="2"/>
  <c r="G221" i="2"/>
  <c r="D222" i="2"/>
  <c r="E222" i="2"/>
  <c r="F222" i="2"/>
  <c r="G222" i="2"/>
  <c r="D223" i="2"/>
  <c r="E223" i="2"/>
  <c r="F223" i="2"/>
  <c r="H223" i="2" s="1"/>
  <c r="G223" i="2"/>
  <c r="D224" i="2"/>
  <c r="E224" i="2"/>
  <c r="F224" i="2"/>
  <c r="G224" i="2"/>
  <c r="D225" i="2"/>
  <c r="E225" i="2"/>
  <c r="F225" i="2"/>
  <c r="G225" i="2"/>
  <c r="H225" i="2" s="1"/>
  <c r="D226" i="2"/>
  <c r="E226" i="2"/>
  <c r="F226" i="2"/>
  <c r="G226" i="2"/>
  <c r="H226" i="2" s="1"/>
  <c r="D227" i="2"/>
  <c r="E227" i="2"/>
  <c r="F227" i="2"/>
  <c r="G227" i="2"/>
  <c r="D228" i="2"/>
  <c r="E228" i="2"/>
  <c r="F228" i="2"/>
  <c r="G228" i="2"/>
  <c r="D229" i="2"/>
  <c r="E229" i="2"/>
  <c r="F229" i="2"/>
  <c r="G229" i="2"/>
  <c r="D230" i="2"/>
  <c r="E230" i="2"/>
  <c r="F230" i="2"/>
  <c r="G230" i="2"/>
  <c r="D231" i="2"/>
  <c r="E231" i="2"/>
  <c r="F231" i="2"/>
  <c r="G231" i="2"/>
  <c r="D232" i="2"/>
  <c r="E232" i="2"/>
  <c r="F232" i="2"/>
  <c r="H232" i="2" s="1"/>
  <c r="G232" i="2"/>
  <c r="D233" i="2"/>
  <c r="E233" i="2"/>
  <c r="F233" i="2"/>
  <c r="G233" i="2"/>
  <c r="D234" i="2"/>
  <c r="E234" i="2"/>
  <c r="F234" i="2"/>
  <c r="G234" i="2"/>
  <c r="D235" i="2"/>
  <c r="E235" i="2"/>
  <c r="F235" i="2"/>
  <c r="G235" i="2"/>
  <c r="H235" i="2" s="1"/>
  <c r="D236" i="2"/>
  <c r="E236" i="2"/>
  <c r="F236" i="2"/>
  <c r="H236" i="2" s="1"/>
  <c r="G236" i="2"/>
  <c r="D237" i="2"/>
  <c r="E237" i="2"/>
  <c r="F237" i="2"/>
  <c r="G237" i="2"/>
  <c r="D238" i="2"/>
  <c r="E238" i="2"/>
  <c r="F238" i="2"/>
  <c r="G238" i="2"/>
  <c r="H238" i="2" s="1"/>
  <c r="D239" i="2"/>
  <c r="E239" i="2"/>
  <c r="F239" i="2"/>
  <c r="G239" i="2"/>
  <c r="D240" i="2"/>
  <c r="E240" i="2"/>
  <c r="F240" i="2"/>
  <c r="G240" i="2"/>
  <c r="D241" i="2"/>
  <c r="E241" i="2"/>
  <c r="F241" i="2"/>
  <c r="H241" i="2" s="1"/>
  <c r="G241" i="2"/>
  <c r="D242" i="2"/>
  <c r="E242" i="2"/>
  <c r="F242" i="2"/>
  <c r="G242" i="2"/>
  <c r="D243" i="2"/>
  <c r="E243" i="2"/>
  <c r="F243" i="2"/>
  <c r="G243" i="2"/>
  <c r="D244" i="2"/>
  <c r="E244" i="2"/>
  <c r="F244" i="2"/>
  <c r="H244" i="2" s="1"/>
  <c r="G244" i="2"/>
  <c r="D245" i="2"/>
  <c r="E245" i="2"/>
  <c r="F245" i="2"/>
  <c r="G245" i="2"/>
  <c r="D246" i="2"/>
  <c r="E246" i="2"/>
  <c r="F246" i="2"/>
  <c r="G246" i="2"/>
  <c r="D247" i="2"/>
  <c r="E247" i="2"/>
  <c r="F247" i="2"/>
  <c r="G247" i="2"/>
  <c r="H247" i="2" s="1"/>
  <c r="D248" i="2"/>
  <c r="E248" i="2"/>
  <c r="F248" i="2"/>
  <c r="H248" i="2" s="1"/>
  <c r="G248" i="2"/>
  <c r="D249" i="2"/>
  <c r="E249" i="2"/>
  <c r="F249" i="2"/>
  <c r="G249" i="2"/>
  <c r="D250" i="2"/>
  <c r="E250" i="2"/>
  <c r="F250" i="2"/>
  <c r="H250" i="2" s="1"/>
  <c r="G250" i="2"/>
  <c r="F12" i="2"/>
  <c r="H184" i="2"/>
  <c r="H196" i="2"/>
  <c r="H208" i="2"/>
  <c r="H105" i="2"/>
  <c r="H121" i="2"/>
  <c r="H177" i="2"/>
  <c r="H188" i="2"/>
  <c r="H193" i="2"/>
  <c r="H199" i="2"/>
  <c r="H224" i="2"/>
  <c r="H237" i="2"/>
  <c r="H249" i="2"/>
  <c r="F251" i="2"/>
  <c r="H96" i="2"/>
  <c r="H112" i="2"/>
  <c r="H115" i="2"/>
  <c r="H180" i="2"/>
  <c r="H192" i="2"/>
  <c r="H120" i="2" l="1"/>
  <c r="H130" i="2"/>
  <c r="H94" i="2"/>
  <c r="H118" i="2"/>
  <c r="H97" i="2"/>
  <c r="H127" i="2"/>
  <c r="H103" i="2"/>
  <c r="H140" i="2"/>
  <c r="H104" i="2"/>
  <c r="H73" i="2"/>
  <c r="H84" i="2"/>
  <c r="H81" i="2"/>
  <c r="H80" i="2"/>
  <c r="H243" i="2"/>
  <c r="H219" i="2"/>
  <c r="H195" i="2"/>
  <c r="H147" i="2"/>
  <c r="H99" i="2"/>
  <c r="H242" i="2"/>
  <c r="H194" i="2"/>
  <c r="H146" i="2"/>
  <c r="H98" i="2"/>
  <c r="H74" i="2"/>
  <c r="H246" i="2"/>
  <c r="H222" i="2"/>
  <c r="H198" i="2"/>
  <c r="H186" i="2"/>
  <c r="H162" i="2"/>
  <c r="H138" i="2"/>
  <c r="H114" i="2"/>
  <c r="H78" i="2"/>
  <c r="H245" i="2"/>
  <c r="H233" i="2"/>
  <c r="H209" i="2"/>
  <c r="H197" i="2"/>
  <c r="H173" i="2"/>
  <c r="H161" i="2"/>
  <c r="H149" i="2"/>
  <c r="H137" i="2"/>
  <c r="H125" i="2"/>
  <c r="H113" i="2"/>
  <c r="H101" i="2"/>
  <c r="H89" i="2"/>
  <c r="H77" i="2"/>
  <c r="H240" i="2"/>
  <c r="H228" i="2"/>
  <c r="H204" i="2"/>
  <c r="H168" i="2"/>
  <c r="H144" i="2"/>
  <c r="H132" i="2"/>
  <c r="H108" i="2"/>
  <c r="H171" i="2"/>
  <c r="H123" i="2"/>
  <c r="H75" i="2"/>
  <c r="H170" i="2"/>
  <c r="H234" i="2"/>
  <c r="H210" i="2"/>
  <c r="H174" i="2"/>
  <c r="H150" i="2"/>
  <c r="H126" i="2"/>
  <c r="H102" i="2"/>
  <c r="H90" i="2"/>
  <c r="H221" i="2"/>
  <c r="H185" i="2"/>
  <c r="H28" i="2"/>
  <c r="H31" i="2"/>
  <c r="H43" i="2"/>
  <c r="H19" i="2"/>
  <c r="I9" i="2"/>
  <c r="H49" i="2"/>
  <c r="H66" i="2"/>
  <c r="H42" i="2"/>
  <c r="H18" i="2"/>
  <c r="H65" i="2"/>
  <c r="H41" i="2"/>
  <c r="H64" i="2"/>
  <c r="H52" i="2"/>
  <c r="H54" i="2"/>
  <c r="H30" i="2"/>
  <c r="H53" i="2"/>
  <c r="H17" i="2"/>
  <c r="H40" i="2"/>
  <c r="H67" i="2"/>
  <c r="G9" i="2"/>
  <c r="H55" i="2"/>
  <c r="H70" i="2"/>
  <c r="H58" i="2"/>
  <c r="H46" i="2"/>
  <c r="H34" i="2"/>
  <c r="H22" i="2"/>
  <c r="H69" i="2"/>
  <c r="H57" i="2"/>
  <c r="H45" i="2"/>
  <c r="H33" i="2"/>
  <c r="H21" i="2"/>
  <c r="H68" i="2"/>
  <c r="H56" i="2"/>
  <c r="H44" i="2"/>
  <c r="H32" i="2"/>
  <c r="H20" i="2"/>
  <c r="H16" i="2"/>
  <c r="H231" i="2"/>
  <c r="H183" i="2"/>
  <c r="H87" i="2"/>
  <c r="H230" i="2"/>
  <c r="H182" i="2"/>
  <c r="H62" i="2"/>
  <c r="H26" i="2"/>
  <c r="H229" i="2"/>
  <c r="H205" i="2"/>
  <c r="H181" i="2"/>
  <c r="H157" i="2"/>
  <c r="H133" i="2"/>
  <c r="H109" i="2"/>
  <c r="H85" i="2"/>
  <c r="H61" i="2"/>
  <c r="H37" i="2"/>
  <c r="H25" i="2"/>
  <c r="H207" i="2"/>
  <c r="H159" i="2"/>
  <c r="H135" i="2"/>
  <c r="H111" i="2"/>
  <c r="H63" i="2"/>
  <c r="H51" i="2"/>
  <c r="H39" i="2"/>
  <c r="H27" i="2"/>
  <c r="H15" i="2"/>
  <c r="H206" i="2"/>
  <c r="H158" i="2"/>
  <c r="H134" i="2"/>
  <c r="H110" i="2"/>
  <c r="H86" i="2"/>
  <c r="H50" i="2"/>
  <c r="H38" i="2"/>
  <c r="H72" i="2"/>
  <c r="H60" i="2"/>
  <c r="H48" i="2"/>
  <c r="H36" i="2"/>
  <c r="H24" i="2"/>
  <c r="H239" i="2"/>
  <c r="H227" i="2"/>
  <c r="H215" i="2"/>
  <c r="H203" i="2"/>
  <c r="H191" i="2"/>
  <c r="H179" i="2"/>
  <c r="H167" i="2"/>
  <c r="H155" i="2"/>
  <c r="H143" i="2"/>
  <c r="H131" i="2"/>
  <c r="H119" i="2"/>
  <c r="H107" i="2"/>
  <c r="H95" i="2"/>
  <c r="H83" i="2"/>
  <c r="H71" i="2"/>
  <c r="H59" i="2"/>
  <c r="H47" i="2"/>
  <c r="H35" i="2"/>
  <c r="H23" i="2"/>
  <c r="H14" i="2"/>
  <c r="G251" i="2"/>
  <c r="H251" i="2" s="1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3" i="2"/>
  <c r="S14" i="2" l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S38" i="2" s="1"/>
  <c r="S39" i="2" s="1"/>
  <c r="S40" i="2" s="1"/>
  <c r="S41" i="2" s="1"/>
  <c r="S42" i="2" s="1"/>
  <c r="S43" i="2" s="1"/>
  <c r="S44" i="2" s="1"/>
  <c r="S45" i="2" s="1"/>
  <c r="S46" i="2" s="1"/>
  <c r="S47" i="2" s="1"/>
  <c r="S48" i="2" s="1"/>
  <c r="S49" i="2" s="1"/>
  <c r="S50" i="2" s="1"/>
  <c r="S51" i="2" s="1"/>
  <c r="S52" i="2" s="1"/>
  <c r="S53" i="2" s="1"/>
  <c r="S54" i="2" s="1"/>
  <c r="S55" i="2" s="1"/>
  <c r="S56" i="2" s="1"/>
  <c r="S57" i="2" s="1"/>
  <c r="S58" i="2" s="1"/>
  <c r="S59" i="2" s="1"/>
  <c r="S60" i="2" s="1"/>
  <c r="S61" i="2" s="1"/>
  <c r="S62" i="2" s="1"/>
  <c r="S63" i="2" s="1"/>
  <c r="S64" i="2" s="1"/>
  <c r="S65" i="2" s="1"/>
  <c r="S66" i="2" s="1"/>
  <c r="S67" i="2" s="1"/>
  <c r="S68" i="2" s="1"/>
  <c r="S69" i="2" s="1"/>
  <c r="S70" i="2" s="1"/>
  <c r="S71" i="2" s="1"/>
  <c r="S72" i="2" s="1"/>
  <c r="S73" i="2" s="1"/>
  <c r="S74" i="2" s="1"/>
  <c r="S75" i="2" s="1"/>
  <c r="S76" i="2" s="1"/>
  <c r="S77" i="2" s="1"/>
  <c r="S78" i="2" s="1"/>
  <c r="S79" i="2" s="1"/>
  <c r="S80" i="2" s="1"/>
  <c r="S81" i="2" s="1"/>
  <c r="S82" i="2" s="1"/>
  <c r="S83" i="2" s="1"/>
  <c r="S250" i="2"/>
  <c r="S249" i="2"/>
  <c r="N70" i="2"/>
  <c r="N69" i="2"/>
  <c r="N68" i="2"/>
  <c r="N67" i="2"/>
  <c r="N66" i="2"/>
  <c r="N65" i="2"/>
  <c r="R64" i="2"/>
  <c r="N64" i="2"/>
  <c r="R63" i="2"/>
  <c r="N63" i="2"/>
  <c r="R62" i="2"/>
  <c r="N62" i="2"/>
  <c r="R61" i="2"/>
  <c r="N61" i="2"/>
  <c r="R60" i="2"/>
  <c r="N60" i="2"/>
  <c r="R59" i="2"/>
  <c r="N59" i="2"/>
  <c r="R58" i="2"/>
  <c r="N58" i="2"/>
  <c r="R57" i="2"/>
  <c r="N57" i="2"/>
  <c r="R56" i="2"/>
  <c r="N56" i="2"/>
  <c r="R55" i="2"/>
  <c r="N55" i="2"/>
  <c r="R54" i="2"/>
  <c r="N54" i="2"/>
  <c r="R53" i="2"/>
  <c r="N53" i="2"/>
  <c r="L53" i="2"/>
  <c r="R52" i="2"/>
  <c r="N52" i="2"/>
  <c r="R51" i="2"/>
  <c r="N51" i="2"/>
  <c r="R50" i="2"/>
  <c r="N50" i="2"/>
  <c r="J50" i="2"/>
  <c r="R49" i="2"/>
  <c r="N49" i="2"/>
  <c r="J49" i="2"/>
  <c r="R48" i="2"/>
  <c r="N48" i="2"/>
  <c r="J48" i="2"/>
  <c r="R47" i="2"/>
  <c r="N47" i="2"/>
  <c r="J47" i="2"/>
  <c r="R46" i="2"/>
  <c r="N46" i="2"/>
  <c r="J46" i="2"/>
  <c r="R45" i="2"/>
  <c r="N45" i="2"/>
  <c r="J45" i="2"/>
  <c r="R44" i="2"/>
  <c r="N44" i="2"/>
  <c r="J44" i="2"/>
  <c r="R43" i="2"/>
  <c r="N43" i="2"/>
  <c r="J43" i="2"/>
  <c r="R42" i="2"/>
  <c r="N42" i="2"/>
  <c r="J42" i="2"/>
  <c r="R41" i="2"/>
  <c r="N41" i="2"/>
  <c r="J41" i="2"/>
  <c r="R40" i="2"/>
  <c r="N40" i="2"/>
  <c r="J40" i="2"/>
  <c r="R39" i="2"/>
  <c r="N39" i="2"/>
  <c r="J39" i="2"/>
  <c r="R38" i="2"/>
  <c r="N38" i="2"/>
  <c r="J38" i="2"/>
  <c r="R37" i="2"/>
  <c r="N37" i="2"/>
  <c r="R36" i="2"/>
  <c r="N36" i="2"/>
  <c r="J36" i="2"/>
  <c r="R35" i="2"/>
  <c r="N35" i="2"/>
  <c r="J35" i="2"/>
  <c r="R34" i="2"/>
  <c r="N34" i="2"/>
  <c r="J34" i="2"/>
  <c r="R33" i="2"/>
  <c r="N33" i="2"/>
  <c r="J33" i="2"/>
  <c r="R32" i="2"/>
  <c r="N32" i="2"/>
  <c r="J32" i="2"/>
  <c r="R31" i="2"/>
  <c r="N31" i="2"/>
  <c r="J31" i="2"/>
  <c r="R30" i="2"/>
  <c r="N30" i="2"/>
  <c r="J30" i="2"/>
  <c r="R29" i="2"/>
  <c r="N29" i="2"/>
  <c r="J29" i="2"/>
  <c r="R28" i="2"/>
  <c r="N28" i="2"/>
  <c r="J28" i="2"/>
  <c r="R27" i="2"/>
  <c r="N27" i="2"/>
  <c r="J27" i="2"/>
  <c r="R26" i="2"/>
  <c r="N26" i="2"/>
  <c r="J26" i="2"/>
  <c r="R25" i="2"/>
  <c r="N25" i="2"/>
  <c r="J25" i="2"/>
  <c r="R24" i="2"/>
  <c r="N24" i="2"/>
  <c r="J24" i="2"/>
  <c r="R23" i="2"/>
  <c r="N23" i="2"/>
  <c r="J23" i="2"/>
  <c r="R22" i="2"/>
  <c r="N22" i="2"/>
  <c r="J22" i="2"/>
  <c r="R21" i="2"/>
  <c r="N21" i="2"/>
  <c r="J21" i="2"/>
  <c r="R20" i="2"/>
  <c r="N20" i="2"/>
  <c r="J20" i="2"/>
  <c r="R19" i="2"/>
  <c r="N19" i="2"/>
  <c r="J19" i="2"/>
  <c r="R18" i="2"/>
  <c r="N18" i="2"/>
  <c r="J18" i="2"/>
  <c r="R17" i="2"/>
  <c r="N17" i="2"/>
  <c r="J17" i="2"/>
  <c r="R16" i="2"/>
  <c r="N16" i="2"/>
  <c r="J16" i="2"/>
  <c r="R15" i="2"/>
  <c r="N15" i="2"/>
  <c r="J15" i="2"/>
  <c r="R14" i="2"/>
  <c r="N14" i="2"/>
  <c r="J14" i="2"/>
  <c r="N13" i="2"/>
  <c r="J13" i="2"/>
  <c r="H13" i="2"/>
  <c r="N12" i="2"/>
  <c r="V11" i="2"/>
  <c r="R10" i="2"/>
  <c r="G10" i="2"/>
  <c r="F10" i="2"/>
  <c r="H7" i="2"/>
  <c r="V12" i="2" l="1"/>
  <c r="V13" i="2" s="1"/>
  <c r="V14" i="2" s="1"/>
  <c r="V15" i="2" s="1"/>
  <c r="V16" i="2" s="1"/>
  <c r="V17" i="2" s="1"/>
  <c r="V18" i="2" s="1"/>
  <c r="V19" i="2" s="1"/>
  <c r="V20" i="2" s="1"/>
  <c r="V21" i="2" s="1"/>
  <c r="V22" i="2" s="1"/>
  <c r="V23" i="2" s="1"/>
  <c r="V24" i="2" s="1"/>
  <c r="V25" i="2" s="1"/>
  <c r="V26" i="2" s="1"/>
  <c r="V27" i="2" s="1"/>
  <c r="V28" i="2" s="1"/>
  <c r="V29" i="2" s="1"/>
  <c r="V30" i="2" s="1"/>
  <c r="V31" i="2" s="1"/>
  <c r="V32" i="2" s="1"/>
  <c r="V33" i="2" s="1"/>
  <c r="V34" i="2" s="1"/>
  <c r="V35" i="2" s="1"/>
  <c r="V36" i="2" s="1"/>
  <c r="V37" i="2" s="1"/>
  <c r="V38" i="2" s="1"/>
  <c r="V39" i="2" s="1"/>
  <c r="V40" i="2" s="1"/>
  <c r="V41" i="2" s="1"/>
  <c r="V42" i="2" s="1"/>
  <c r="V43" i="2" s="1"/>
  <c r="V44" i="2" s="1"/>
  <c r="V45" i="2" s="1"/>
  <c r="V46" i="2" s="1"/>
  <c r="V47" i="2" s="1"/>
  <c r="V48" i="2" s="1"/>
  <c r="V49" i="2" s="1"/>
  <c r="V50" i="2" s="1"/>
  <c r="V51" i="2" s="1"/>
  <c r="S105" i="2"/>
  <c r="S106" i="2" s="1"/>
  <c r="S107" i="2" s="1"/>
  <c r="S108" i="2" s="1"/>
  <c r="S109" i="2" s="1"/>
  <c r="S110" i="2" s="1"/>
  <c r="S111" i="2" s="1"/>
  <c r="S112" i="2" s="1"/>
  <c r="S113" i="2" s="1"/>
  <c r="S114" i="2" s="1"/>
  <c r="S115" i="2" s="1"/>
  <c r="S116" i="2" s="1"/>
  <c r="S117" i="2" s="1"/>
  <c r="S118" i="2" s="1"/>
  <c r="S119" i="2" s="1"/>
  <c r="S120" i="2" s="1"/>
  <c r="S121" i="2" s="1"/>
  <c r="S122" i="2" s="1"/>
  <c r="S123" i="2" s="1"/>
  <c r="S124" i="2" s="1"/>
  <c r="S125" i="2" s="1"/>
  <c r="S126" i="2" s="1"/>
  <c r="S127" i="2" s="1"/>
  <c r="S128" i="2" s="1"/>
  <c r="S129" i="2" s="1"/>
  <c r="S130" i="2" s="1"/>
  <c r="S131" i="2" s="1"/>
  <c r="S132" i="2" s="1"/>
  <c r="S133" i="2" s="1"/>
  <c r="S134" i="2" s="1"/>
  <c r="S135" i="2" s="1"/>
  <c r="S136" i="2" s="1"/>
  <c r="S137" i="2" s="1"/>
  <c r="S138" i="2" s="1"/>
  <c r="S139" i="2" s="1"/>
  <c r="S140" i="2" s="1"/>
  <c r="S141" i="2" s="1"/>
  <c r="S142" i="2" s="1"/>
  <c r="S143" i="2" s="1"/>
  <c r="S144" i="2" s="1"/>
  <c r="S145" i="2" s="1"/>
  <c r="S146" i="2" s="1"/>
  <c r="S147" i="2" s="1"/>
  <c r="S148" i="2" s="1"/>
  <c r="S149" i="2" s="1"/>
  <c r="S150" i="2" s="1"/>
  <c r="S151" i="2" s="1"/>
  <c r="S152" i="2" s="1"/>
  <c r="S153" i="2" s="1"/>
  <c r="S154" i="2" s="1"/>
  <c r="S155" i="2" s="1"/>
  <c r="S156" i="2" s="1"/>
  <c r="S157" i="2" s="1"/>
  <c r="S158" i="2" s="1"/>
  <c r="S159" i="2" s="1"/>
  <c r="S160" i="2" s="1"/>
  <c r="S161" i="2" s="1"/>
  <c r="S162" i="2" s="1"/>
  <c r="S163" i="2" s="1"/>
  <c r="S164" i="2" s="1"/>
  <c r="S165" i="2" s="1"/>
  <c r="S166" i="2" s="1"/>
  <c r="S167" i="2" s="1"/>
  <c r="S168" i="2" s="1"/>
  <c r="S169" i="2" s="1"/>
  <c r="S170" i="2" s="1"/>
  <c r="S171" i="2" s="1"/>
  <c r="S172" i="2" s="1"/>
  <c r="S173" i="2" s="1"/>
  <c r="S174" i="2" s="1"/>
  <c r="S175" i="2" s="1"/>
  <c r="S176" i="2" s="1"/>
  <c r="S177" i="2" s="1"/>
  <c r="S178" i="2" s="1"/>
  <c r="S179" i="2" s="1"/>
  <c r="S180" i="2" s="1"/>
  <c r="S181" i="2" s="1"/>
  <c r="S182" i="2" s="1"/>
  <c r="S183" i="2" s="1"/>
  <c r="S184" i="2" s="1"/>
  <c r="S185" i="2" s="1"/>
  <c r="S186" i="2" s="1"/>
  <c r="S187" i="2" s="1"/>
  <c r="S188" i="2" s="1"/>
  <c r="S189" i="2" s="1"/>
  <c r="S190" i="2" s="1"/>
  <c r="S191" i="2" s="1"/>
  <c r="S192" i="2" s="1"/>
  <c r="S193" i="2" s="1"/>
  <c r="S194" i="2" s="1"/>
  <c r="S195" i="2" s="1"/>
  <c r="S196" i="2" s="1"/>
  <c r="S197" i="2" s="1"/>
  <c r="S198" i="2" s="1"/>
  <c r="S199" i="2" s="1"/>
  <c r="S200" i="2" s="1"/>
  <c r="S201" i="2" s="1"/>
  <c r="S202" i="2" s="1"/>
  <c r="S203" i="2" s="1"/>
  <c r="S204" i="2" s="1"/>
  <c r="S205" i="2" s="1"/>
  <c r="S206" i="2" s="1"/>
  <c r="S207" i="2" s="1"/>
  <c r="S208" i="2" s="1"/>
  <c r="S209" i="2" s="1"/>
  <c r="S210" i="2" s="1"/>
  <c r="S211" i="2" s="1"/>
  <c r="S212" i="2" s="1"/>
  <c r="S213" i="2" s="1"/>
  <c r="S214" i="2" s="1"/>
  <c r="S215" i="2" s="1"/>
  <c r="S216" i="2" s="1"/>
  <c r="S217" i="2" s="1"/>
  <c r="S218" i="2" s="1"/>
  <c r="S219" i="2" s="1"/>
  <c r="S220" i="2" s="1"/>
  <c r="S221" i="2" s="1"/>
  <c r="S222" i="2" s="1"/>
  <c r="S223" i="2" s="1"/>
  <c r="S224" i="2" s="1"/>
  <c r="S225" i="2" s="1"/>
  <c r="S226" i="2" s="1"/>
  <c r="S227" i="2" s="1"/>
  <c r="S228" i="2" s="1"/>
  <c r="S229" i="2" s="1"/>
  <c r="S230" i="2" s="1"/>
  <c r="S231" i="2" s="1"/>
  <c r="S232" i="2" s="1"/>
  <c r="S233" i="2" s="1"/>
  <c r="S234" i="2" s="1"/>
  <c r="S235" i="2" s="1"/>
  <c r="S236" i="2" s="1"/>
  <c r="S237" i="2" s="1"/>
  <c r="S238" i="2" s="1"/>
  <c r="S239" i="2" s="1"/>
  <c r="S240" i="2" s="1"/>
  <c r="S241" i="2" s="1"/>
  <c r="S242" i="2" s="1"/>
  <c r="S243" i="2" s="1"/>
  <c r="S244" i="2" s="1"/>
  <c r="S245" i="2" s="1"/>
  <c r="S246" i="2" s="1"/>
  <c r="S247" i="2" s="1"/>
  <c r="S248" i="2" s="1"/>
  <c r="H10" i="2"/>
  <c r="S9" i="2" l="1"/>
  <c r="J8" i="2" s="1"/>
  <c r="I10" i="2" s="1"/>
  <c r="J10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2FFAAB-72F8-4B1D-B93B-6711A4157824}" keepAlive="1" name="Requête - STOCKAGE" description="Connexion à la requête « STOCKAGE » dans le classeur." type="5" refreshedVersion="8" background="1" saveData="1">
    <dbPr connection="Provider=Microsoft.Mashup.OleDb.1;Data Source=$Workbook$;Location=STOCKAGE;Extended Properties=&quot;&quot;" command="SELECT * FROM [STOCKAGE]"/>
  </connection>
</connections>
</file>

<file path=xl/sharedStrings.xml><?xml version="1.0" encoding="utf-8"?>
<sst xmlns="http://schemas.openxmlformats.org/spreadsheetml/2006/main" count="2926" uniqueCount="91">
  <si>
    <t>FACTURATION</t>
  </si>
  <si>
    <t>Date</t>
  </si>
  <si>
    <t xml:space="preserve">Mois </t>
  </si>
  <si>
    <t>septembre 2024</t>
  </si>
  <si>
    <t>Total à facturer en bas de page</t>
  </si>
  <si>
    <t>Nbr palettes taxé</t>
  </si>
  <si>
    <t>Entrées</t>
  </si>
  <si>
    <t>Sorties</t>
  </si>
  <si>
    <t>ELEMENTS FACTURATION</t>
  </si>
  <si>
    <t>format liste</t>
  </si>
  <si>
    <t>Mois</t>
  </si>
  <si>
    <t>Libellé</t>
  </si>
  <si>
    <t>Date mouvement</t>
  </si>
  <si>
    <t>Frais de manutentuion</t>
  </si>
  <si>
    <t>Frais de stockage</t>
  </si>
  <si>
    <t>Frais administratif</t>
  </si>
  <si>
    <t>Clé</t>
  </si>
  <si>
    <t>Nbr palettes</t>
  </si>
  <si>
    <t>aout 2024</t>
  </si>
  <si>
    <t>Etat du stock au 1er du mois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</si>
  <si>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</si>
  <si>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</si>
  <si>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</si>
  <si>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</si>
  <si>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</si>
  <si>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</si>
  <si>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</si>
  <si>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</si>
  <si>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</si>
  <si>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</si>
  <si>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</si>
  <si>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</si>
  <si>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</si>
  <si>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</si>
  <si>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</si>
  <si>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</si>
  <si>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</si>
  <si>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</si>
  <si>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</si>
  <si>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mai 2026</t>
  </si>
  <si>
    <t>juin 2026</t>
  </si>
  <si>
    <t>juillet 2026</t>
  </si>
  <si>
    <t>août 2026</t>
  </si>
  <si>
    <t>septembre 2026</t>
  </si>
  <si>
    <t>octobre 2026</t>
  </si>
  <si>
    <t>novembre 2026</t>
  </si>
  <si>
    <t>décembre 2026</t>
  </si>
  <si>
    <t xml:space="preserve"> </t>
  </si>
  <si>
    <t>Agrumes 25cl</t>
  </si>
  <si>
    <t>Référence</t>
  </si>
  <si>
    <t>Ginger Beer Bio 1L</t>
  </si>
  <si>
    <t>Ginger Beer 25cl</t>
  </si>
  <si>
    <t>Ginger Beer 75cl</t>
  </si>
  <si>
    <t>Nb bouteilles si hors norme</t>
  </si>
  <si>
    <t>Tonic Water 25cl</t>
  </si>
  <si>
    <t>Tonic Water Bio 1L</t>
  </si>
  <si>
    <t>Tonic Water 75cl</t>
  </si>
  <si>
    <t>Année</t>
  </si>
  <si>
    <t>Nombre de palettes</t>
  </si>
  <si>
    <t>Quantité Bouteilles</t>
  </si>
  <si>
    <t>CODE EVO et ou BL</t>
  </si>
  <si>
    <t>S Energy 1L</t>
  </si>
  <si>
    <t>Pamplemousse 25 cl</t>
  </si>
  <si>
    <t>Pamplemousse 75 cl</t>
  </si>
  <si>
    <t>REASSOR SLAUR</t>
  </si>
  <si>
    <t>REASSOR ABEILLE</t>
  </si>
  <si>
    <t>janvier</t>
  </si>
  <si>
    <t>REASSSOR ABEILLE</t>
  </si>
  <si>
    <t>février</t>
  </si>
  <si>
    <t>mars</t>
  </si>
  <si>
    <t>Pamplemousse 1L</t>
  </si>
  <si>
    <t>APPRO SLAUR</t>
  </si>
  <si>
    <t>avril</t>
  </si>
  <si>
    <t>REGUL</t>
  </si>
  <si>
    <t>mai</t>
  </si>
  <si>
    <t>RETOUR CLIENT 26045922</t>
  </si>
  <si>
    <t>juin</t>
  </si>
  <si>
    <t>2024063783 BIS</t>
  </si>
  <si>
    <t>juillet</t>
  </si>
  <si>
    <t>RETOUR COMMANDE SEDMA</t>
  </si>
  <si>
    <t>août</t>
  </si>
  <si>
    <t xml:space="preserve">REASSOR ABEILLE </t>
  </si>
  <si>
    <t>LITIGE 2024073891</t>
  </si>
  <si>
    <t>LITIGE 2024073892</t>
  </si>
  <si>
    <t>Reassor SLAUR</t>
  </si>
  <si>
    <t>reassor abeille*</t>
  </si>
  <si>
    <t>mise a jour stock</t>
  </si>
  <si>
    <t>septembre</t>
  </si>
  <si>
    <t>REGUL STOCK</t>
  </si>
  <si>
    <t>entrees</t>
  </si>
  <si>
    <t>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</si>
</sst>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[$-40C]d\-mmm;@"/>
    <numFmt numFmtId="168" formatCode="[$-40C]mmm\-yy;@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5"/>
      <color rgb="FFFF0000"/>
      <name val="Calibri"/>
      <family val="2"/>
      <scheme val="minor"/>
    </font>
    <font>
      <sz val="11"/>
      <color theme="6" tint="0.7999816888943144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BF00"/>
        <bgColor indexed="64"/>
      </patternFill>
    </fill>
    <fill>
      <patternFill patternType="solid">
        <fgColor theme="5"/>
        <bgColor indexed="64"/>
      </patternFill>
    </fill>
  </fills>
  <borders count="31">
    <border>
      <left/>
      <right/>
      <top/>
      <bottom/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/>
      <diagonal/>
    </border>
    <border>
      <left/>
      <right style="thick">
        <color rgb="FFC00000"/>
      </right>
      <top/>
      <bottom/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 style="thick">
        <color theme="3"/>
      </right>
      <top style="thick">
        <color theme="3"/>
      </top>
      <bottom style="thick">
        <color theme="3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 tint="-0.14990691854609822"/>
      </left>
      <right style="hair">
        <color theme="0" tint="-0.14990691854609822"/>
      </right>
      <top style="double">
        <color theme="0" tint="-0.14990691854609822"/>
      </top>
      <bottom style="double">
        <color theme="0" tint="-0.14990691854609822"/>
      </bottom>
      <diagonal/>
    </border>
    <border>
      <left style="hair">
        <color theme="0" tint="-0.14990691854609822"/>
      </left>
      <right style="hair">
        <color theme="0" tint="-0.14990691854609822"/>
      </right>
      <top style="double">
        <color theme="0" tint="-0.14990691854609822"/>
      </top>
      <bottom style="double">
        <color theme="0" tint="-0.14990691854609822"/>
      </bottom>
      <diagonal/>
    </border>
    <border>
      <left style="hair">
        <color theme="0" tint="-0.14990691854609822"/>
      </left>
      <right style="double">
        <color theme="0" tint="-0.1498764000366222"/>
      </right>
      <top style="double">
        <color theme="0" tint="-0.14990691854609822"/>
      </top>
      <bottom style="double">
        <color theme="0" tint="-0.14990691854609822"/>
      </bottom>
      <diagonal/>
    </border>
    <border>
      <left style="double">
        <color theme="0" tint="-0.14993743705557422"/>
      </left>
      <right style="hair">
        <color theme="0" tint="-0.14993743705557422"/>
      </right>
      <top style="double">
        <color theme="0" tint="-0.14993743705557422"/>
      </top>
      <bottom style="double">
        <color theme="0" tint="-0.14993743705557422"/>
      </bottom>
      <diagonal/>
    </border>
    <border>
      <left style="hair">
        <color theme="0" tint="-0.14993743705557422"/>
      </left>
      <right style="hair">
        <color theme="0" tint="-0.14993743705557422"/>
      </right>
      <top style="double">
        <color theme="0" tint="-0.14993743705557422"/>
      </top>
      <bottom style="double">
        <color theme="0" tint="-0.14993743705557422"/>
      </bottom>
      <diagonal/>
    </border>
    <border>
      <left style="hair">
        <color theme="0" tint="-0.14993743705557422"/>
      </left>
      <right style="hair">
        <color theme="0" tint="-0.14993743705557422"/>
      </right>
      <top/>
      <bottom style="double">
        <color theme="0" tint="-0.14993743705557422"/>
      </bottom>
      <diagonal/>
    </border>
    <border>
      <left style="hair">
        <color theme="0" tint="-0.14993743705557422"/>
      </left>
      <right style="double">
        <color theme="0" tint="-0.14993743705557422"/>
      </right>
      <top/>
      <bottom style="double">
        <color theme="0" tint="-0.149937437055574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C00000"/>
      </left>
      <right style="thick">
        <color rgb="FFC00000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2" borderId="0" xfId="0" applyFill="1" applyProtection="1">
      <protection locked="0"/>
    </xf>
    <xf numFmtId="0" fontId="0" fillId="3" borderId="4" xfId="0" applyFill="1" applyBorder="1"/>
    <xf numFmtId="0" fontId="0" fillId="3" borderId="0" xfId="0" applyFill="1"/>
    <xf numFmtId="0" fontId="0" fillId="3" borderId="5" xfId="0" applyFill="1" applyBorder="1"/>
    <xf numFmtId="0" fontId="4" fillId="3" borderId="0" xfId="0" applyFont="1" applyFill="1" applyAlignment="1">
      <alignment horizontal="center"/>
    </xf>
    <xf numFmtId="0" fontId="5" fillId="4" borderId="9" xfId="0" applyFont="1" applyFill="1" applyBorder="1"/>
    <xf numFmtId="0" fontId="3" fillId="0" borderId="0" xfId="0" applyFont="1"/>
    <xf numFmtId="0" fontId="2" fillId="3" borderId="0" xfId="0" applyFont="1" applyFill="1"/>
    <xf numFmtId="0" fontId="1" fillId="3" borderId="0" xfId="0" applyFont="1" applyFill="1"/>
    <xf numFmtId="0" fontId="3" fillId="3" borderId="0" xfId="0" applyFont="1" applyFill="1"/>
    <xf numFmtId="0" fontId="2" fillId="5" borderId="12" xfId="0" applyFont="1" applyFill="1" applyBorder="1" applyAlignment="1">
      <alignment horizontal="center" vertical="center"/>
    </xf>
    <xf numFmtId="164" fontId="2" fillId="5" borderId="13" xfId="0" applyNumberFormat="1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164" fontId="2" fillId="5" borderId="14" xfId="0" applyNumberFormat="1" applyFont="1" applyFill="1" applyBorder="1" applyAlignment="1">
      <alignment horizontal="center" vertical="center"/>
    </xf>
    <xf numFmtId="0" fontId="6" fillId="4" borderId="0" xfId="0" applyFont="1" applyFill="1"/>
    <xf numFmtId="0" fontId="2" fillId="3" borderId="17" xfId="0" applyFont="1" applyFill="1" applyBorder="1" applyAlignment="1">
      <alignment horizontal="center"/>
    </xf>
    <xf numFmtId="164" fontId="8" fillId="7" borderId="17" xfId="0" applyNumberFormat="1" applyFont="1" applyFill="1" applyBorder="1" applyAlignment="1">
      <alignment horizontal="center"/>
    </xf>
    <xf numFmtId="164" fontId="9" fillId="7" borderId="18" xfId="0" applyNumberFormat="1" applyFont="1" applyFill="1" applyBorder="1" applyAlignment="1">
      <alignment horizontal="center"/>
    </xf>
    <xf numFmtId="0" fontId="0" fillId="2" borderId="19" xfId="0" applyFill="1" applyBorder="1"/>
    <xf numFmtId="0" fontId="0" fillId="2" borderId="20" xfId="0" applyFill="1" applyBorder="1"/>
    <xf numFmtId="0" fontId="2" fillId="2" borderId="10" xfId="0" applyFont="1" applyFill="1" applyBorder="1"/>
    <xf numFmtId="0" fontId="3" fillId="4" borderId="21" xfId="0" applyFont="1" applyFill="1" applyBorder="1" applyAlignment="1" applyProtection="1">
      <alignment horizontal="center" vertical="center" wrapText="1"/>
      <protection hidden="1"/>
    </xf>
    <xf numFmtId="0" fontId="3" fillId="8" borderId="21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/>
    <xf numFmtId="0" fontId="2" fillId="2" borderId="22" xfId="0" applyFont="1" applyFill="1" applyBorder="1"/>
    <xf numFmtId="0" fontId="2" fillId="2" borderId="23" xfId="0" applyFont="1" applyFill="1" applyBorder="1" applyAlignment="1">
      <alignment horizontal="right"/>
    </xf>
    <xf numFmtId="0" fontId="0" fillId="2" borderId="23" xfId="0" applyFill="1" applyBorder="1"/>
    <xf numFmtId="0" fontId="3" fillId="4" borderId="22" xfId="0" applyFont="1" applyFill="1" applyBorder="1"/>
    <xf numFmtId="0" fontId="3" fillId="4" borderId="23" xfId="0" applyFont="1" applyFill="1" applyBorder="1"/>
    <xf numFmtId="0" fontId="0" fillId="3" borderId="24" xfId="0" applyFill="1" applyBorder="1" applyAlignment="1" applyProtection="1">
      <alignment horizontal="left" vertical="center"/>
      <protection hidden="1"/>
    </xf>
    <xf numFmtId="0" fontId="0" fillId="2" borderId="25" xfId="0" applyFill="1" applyBorder="1" applyAlignment="1" applyProtection="1">
      <alignment vertical="center"/>
      <protection hidden="1"/>
    </xf>
    <xf numFmtId="0" fontId="0" fillId="2" borderId="26" xfId="0" applyFill="1" applyBorder="1" applyAlignment="1" applyProtection="1">
      <alignment vertical="center"/>
      <protection hidden="1"/>
    </xf>
    <xf numFmtId="164" fontId="0" fillId="3" borderId="24" xfId="0" applyNumberFormat="1" applyFill="1" applyBorder="1" applyAlignment="1" applyProtection="1">
      <alignment horizontal="right" vertical="center"/>
      <protection hidden="1"/>
    </xf>
    <xf numFmtId="0" fontId="0" fillId="8" borderId="26" xfId="0" applyFill="1" applyBorder="1" applyAlignment="1" applyProtection="1">
      <alignment vertical="center"/>
      <protection hidden="1"/>
    </xf>
    <xf numFmtId="0" fontId="3" fillId="4" borderId="0" xfId="0" applyFont="1" applyFill="1"/>
    <xf numFmtId="0" fontId="0" fillId="3" borderId="24" xfId="0" applyFill="1" applyBorder="1" applyAlignment="1" applyProtection="1">
      <alignment horizontal="left"/>
      <protection hidden="1"/>
    </xf>
    <xf numFmtId="165" fontId="0" fillId="3" borderId="24" xfId="0" applyNumberFormat="1" applyFill="1" applyBorder="1" applyProtection="1">
      <protection hidden="1"/>
    </xf>
    <xf numFmtId="164" fontId="0" fillId="2" borderId="24" xfId="0" applyNumberFormat="1" applyFill="1" applyBorder="1" applyProtection="1">
      <protection hidden="1"/>
    </xf>
    <xf numFmtId="164" fontId="0" fillId="8" borderId="24" xfId="0" applyNumberFormat="1" applyFill="1" applyBorder="1" applyProtection="1">
      <protection hidden="1"/>
    </xf>
    <xf numFmtId="0" fontId="0" fillId="2" borderId="22" xfId="0" applyFill="1" applyBorder="1"/>
    <xf numFmtId="0" fontId="11" fillId="2" borderId="0" xfId="0" applyFont="1" applyFill="1"/>
    <xf numFmtId="14" fontId="0" fillId="2" borderId="0" xfId="0" applyNumberFormat="1" applyFill="1"/>
    <xf numFmtId="16" fontId="0" fillId="2" borderId="0" xfId="0" applyNumberFormat="1" applyFill="1"/>
    <xf numFmtId="0" fontId="0" fillId="2" borderId="28" xfId="0" applyFill="1" applyBorder="1"/>
    <xf numFmtId="0" fontId="0" fillId="2" borderId="29" xfId="0" applyFill="1" applyBorder="1"/>
    <xf numFmtId="164" fontId="0" fillId="8" borderId="27" xfId="0" applyNumberFormat="1" applyFill="1" applyBorder="1" applyProtection="1">
      <protection hidden="1"/>
    </xf>
    <xf numFmtId="164" fontId="0" fillId="2" borderId="27" xfId="0" applyNumberFormat="1" applyFill="1" applyBorder="1" applyProtection="1">
      <protection hidden="1"/>
    </xf>
    <xf numFmtId="0" fontId="0" fillId="3" borderId="30" xfId="0" applyFill="1" applyBorder="1"/>
    <xf numFmtId="14" fontId="0" fillId="0" borderId="0" xfId="0" applyNumberFormat="1"/>
    <xf numFmtId="0" fontId="0" fillId="0" borderId="0" xfId="0" applyNumberFormat="1"/>
    <xf numFmtId="1" fontId="0" fillId="3" borderId="26" xfId="0" applyNumberFormat="1" applyFill="1" applyBorder="1" applyAlignment="1" applyProtection="1">
      <alignment vertical="center"/>
      <protection hidden="1"/>
    </xf>
    <xf numFmtId="1" fontId="10" fillId="2" borderId="26" xfId="0" applyNumberFormat="1" applyFont="1" applyFill="1" applyBorder="1" applyAlignment="1" applyProtection="1">
      <alignment vertical="center"/>
      <protection hidden="1"/>
    </xf>
    <xf numFmtId="1" fontId="0" fillId="3" borderId="24" xfId="0" applyNumberFormat="1" applyFill="1" applyBorder="1" applyProtection="1">
      <protection hidden="1"/>
    </xf>
    <xf numFmtId="0" fontId="2" fillId="2" borderId="10" xfId="0" applyFont="1" applyFill="1" applyBorder="1" applyProtection="1">
      <protection locked="0"/>
    </xf>
    <xf numFmtId="0" fontId="0" fillId="8" borderId="22" xfId="0" applyFill="1" applyBorder="1"/>
    <xf numFmtId="0" fontId="0" fillId="8" borderId="23" xfId="0" applyFill="1" applyBorder="1"/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0" fillId="3" borderId="10" xfId="0" applyFill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7" fillId="6" borderId="15" xfId="0" applyFont="1" applyFill="1" applyBorder="1" applyAlignment="1" applyProtection="1">
      <alignment horizontal="center"/>
      <protection hidden="1"/>
    </xf>
    <xf numFmtId="0" fontId="7" fillId="6" borderId="16" xfId="0" applyFont="1" applyFill="1" applyBorder="1" applyAlignment="1" applyProtection="1">
      <alignment horizontal="center"/>
      <protection hidden="1"/>
    </xf>
    <xf numFmtId="168" fontId="0" fillId="0" borderId="0" xfId="0" applyNumberFormat="1"/>
    <xf numFmtId="14" fontId="0" fillId="3" borderId="24" xfId="0" applyNumberFormat="1" applyFill="1" applyBorder="1" applyAlignment="1" applyProtection="1">
      <alignment horizontal="left"/>
      <protection hidden="1"/>
    </xf>
  </cellXfs>
  <cellStyles count="1">
    <cellStyle name="Normal" xfId="0" builtinId="0"/>
  </cellStyles>
  <dxfs count="8">
    <dxf>
      <numFmt numFmtId="168" formatCode="[$-40C]mmm\-yy;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F391720-F75E-4D5D-922E-A9109E0ACBC1}" autoFormatId="16" applyNumberFormats="0" applyBorderFormats="0" applyFontFormats="0" applyPatternFormats="0" applyAlignmentFormats="0" applyWidthHeightFormats="0">
  <queryTableRefresh nextId="23" unboundColumnsRight="2">
    <queryTableFields count="12">
      <queryTableField id="13" name="Clé" tableColumnId="1"/>
      <queryTableField id="14" name="Mois" tableColumnId="2"/>
      <queryTableField id="15" name="Année" tableColumnId="3"/>
      <queryTableField id="16" name="Date mouvement" tableColumnId="4"/>
      <queryTableField id="17" name="Référence" tableColumnId="5"/>
      <queryTableField id="18" name="Nombre de palettes" tableColumnId="6"/>
      <queryTableField id="19" name="Nb bouteilles si hors norme" tableColumnId="7"/>
      <queryTableField id="20" name="Quantité Bouteilles" tableColumnId="8"/>
      <queryTableField id="21" name="CODE EVO et ou BL" tableColumnId="9"/>
      <queryTableField id="22" name="S Energy 1L" tableColumnId="10"/>
      <queryTableField id="11" dataBound="0" tableColumnId="11"/>
      <queryTableField id="12" dataBound="0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7E6999-AAE1-4F1D-96C3-E425DCF7ABFB}" name="STOCKAGE" displayName="STOCKAGE" ref="A2:L1313" tableType="queryTable" totalsRowShown="0">
  <autoFilter ref="A2:L1313" xr:uid="{117E6999-AAE1-4F1D-96C3-E425DCF7ABFB}">
    <filterColumn colId="1">
      <filters>
        <filter val="septembre"/>
      </filters>
    </filterColumn>
  </autoFilter>
  <tableColumns count="12">
    <tableColumn id="1" xr3:uid="{36E8BC95-498B-40D8-AF8F-8514B5B8F387}" uniqueName="1" name="Clé" queryTableFieldId="13" dataDxfId="0"/>
    <tableColumn id="2" xr3:uid="{698B4AD4-3E43-4E34-BA38-2D8653DC3C73}" uniqueName="2" name="Mois" queryTableFieldId="14" dataDxfId="7"/>
    <tableColumn id="3" xr3:uid="{B42C010B-3BF3-4233-8436-684BD0522066}" uniqueName="3" name="Année" queryTableFieldId="15"/>
    <tableColumn id="4" xr3:uid="{76F3366D-7433-4810-9EE6-3496FD8BA874}" uniqueName="4" name="Date mouvement" queryTableFieldId="16" dataDxfId="6"/>
    <tableColumn id="5" xr3:uid="{FD03E5E5-3284-497F-A3D0-5ECA6F887290}" uniqueName="5" name="Référence" queryTableFieldId="17" dataDxfId="5"/>
    <tableColumn id="6" xr3:uid="{F14A194C-6EDF-40F6-ACDF-FDFA4F9CD1CC}" uniqueName="6" name="Nombre de palettes" queryTableFieldId="18"/>
    <tableColumn id="7" xr3:uid="{F452C49A-BA0E-4B1D-B5A0-CC0EE160142E}" uniqueName="7" name="Nb bouteilles si hors norme" queryTableFieldId="19" dataDxfId="4"/>
    <tableColumn id="8" xr3:uid="{2B8C50B8-A566-4A32-8583-B979832BA5D8}" uniqueName="8" name="Quantité Bouteilles" queryTableFieldId="20"/>
    <tableColumn id="9" xr3:uid="{FC878B4F-E287-4576-9A2F-B674B4131A40}" uniqueName="9" name="CODE EVO et ou BL" queryTableFieldId="21"/>
    <tableColumn id="10" xr3:uid="{1B7DBDE8-E347-4382-938F-875CA4A05164}" uniqueName="10" name="S Energy 1L" queryTableFieldId="22" dataDxfId="3"/>
    <tableColumn id="11" xr3:uid="{9B20F762-185A-4153-9F13-1CB2262246F3}" uniqueName="11" name="entrees" queryTableFieldId="11" dataDxfId="2">
      <calculatedColumnFormula>IF(STOCKAGE[[#This Row],[Nombre de palettes]]&gt;0,STOCKAGE[[#This Row],[Nombre de palettes]],0)</calculatedColumnFormula>
    </tableColumn>
    <tableColumn id="12" xr3:uid="{58A36D82-64F2-456F-9C93-078D4D4E329D}" uniqueName="12" name="sorties" queryTableFieldId="12" dataDxfId="1">
      <calculatedColumnFormula>IF(STOCKAGE[[#This Row],[Nombre de palettes]]&lt;0,STOCKAGE[[#This Row],[Nombre de palettes]],0)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1B285-AC50-4C88-8A23-826EF8F64E93}">
  <sheetPr codeName="Feuil1">
    <pageSetUpPr fitToPage="1"/>
  </sheetPr>
  <dimension ref="A1:BQ768"/>
  <sheetViews>
    <sheetView showZeros="0" tabSelected="1" zoomScale="85" zoomScaleNormal="85" workbookViewId="0">
      <pane ySplit="11" topLeftCell="A12" activePane="bottomLeft" state="frozen"/>
      <selection pane="bottomLeft" activeCell="R14" sqref="R14"/>
    </sheetView>
  </sheetViews>
  <sheetFormatPr baseColWidth="10" defaultColWidth="11.42578125" defaultRowHeight="15" outlineLevelCol="1" x14ac:dyDescent="0.25"/>
  <cols>
    <col min="1" max="2" width="11.42578125" style="1"/>
    <col min="3" max="3" width="11.42578125" style="7"/>
    <col min="4" max="4" width="39.5703125" style="7" bestFit="1" customWidth="1"/>
    <col min="5" max="6" width="12" style="7" customWidth="1"/>
    <col min="7" max="7" width="11.42578125" style="7" customWidth="1"/>
    <col min="8" max="9" width="13.5703125" style="7" customWidth="1"/>
    <col min="10" max="10" width="16.140625" style="7" customWidth="1"/>
    <col min="11" max="11" width="11.42578125" style="7"/>
    <col min="12" max="12" width="11.42578125" style="1"/>
    <col min="13" max="13" width="7.7109375" style="1" customWidth="1"/>
    <col min="14" max="14" width="14.28515625" style="1" hidden="1" customWidth="1"/>
    <col min="15" max="15" width="16.140625" style="1" customWidth="1" outlineLevel="1"/>
    <col min="16" max="16" width="4.5703125" style="1" customWidth="1" outlineLevel="1"/>
    <col min="17" max="17" width="20.140625" style="1" customWidth="1" outlineLevel="1"/>
    <col min="18" max="18" width="11" style="1" customWidth="1" outlineLevel="1"/>
    <col min="19" max="19" width="12.7109375" style="1" customWidth="1" outlineLevel="1"/>
    <col min="20" max="20" width="11.42578125" style="1" customWidth="1" outlineLevel="1"/>
    <col min="21" max="21" width="15.5703125" style="1" customWidth="1" outlineLevel="1"/>
    <col min="22" max="23" width="11.42578125" style="1" customWidth="1" outlineLevel="1"/>
    <col min="24" max="69" width="11.42578125" style="1"/>
    <col min="70" max="16384" width="11.42578125" style="7"/>
  </cols>
  <sheetData>
    <row r="1" spans="3:22" s="1" customFormat="1" ht="15.75" thickBot="1" x14ac:dyDescent="0.3"/>
    <row r="2" spans="3:22" ht="15.75" thickTop="1" x14ac:dyDescent="0.25">
      <c r="C2" s="2"/>
      <c r="D2" s="3"/>
      <c r="E2" s="3"/>
      <c r="F2" s="3"/>
      <c r="G2" s="3"/>
      <c r="H2" s="3"/>
      <c r="I2" s="3"/>
      <c r="J2" s="3"/>
      <c r="K2" s="4"/>
      <c r="L2" s="5"/>
      <c r="M2" s="5"/>
      <c r="N2" s="5"/>
      <c r="O2" s="5"/>
      <c r="P2" s="5"/>
      <c r="Q2" s="5"/>
    </row>
    <row r="3" spans="3:22" x14ac:dyDescent="0.25">
      <c r="C3" s="6"/>
      <c r="K3" s="8"/>
      <c r="L3" s="5"/>
      <c r="M3" s="5"/>
      <c r="N3" s="5"/>
      <c r="O3" s="5"/>
      <c r="P3" s="5"/>
      <c r="Q3" s="5"/>
    </row>
    <row r="4" spans="3:22" ht="15.75" thickBot="1" x14ac:dyDescent="0.3">
      <c r="C4" s="6"/>
      <c r="K4" s="8"/>
      <c r="L4" s="5"/>
      <c r="M4" s="5"/>
      <c r="N4" s="58">
        <v>0</v>
      </c>
      <c r="O4" s="5"/>
      <c r="P4" s="5"/>
      <c r="Q4" s="5"/>
    </row>
    <row r="5" spans="3:22" ht="20.25" thickTop="1" thickBot="1" x14ac:dyDescent="0.35">
      <c r="C5" s="6"/>
      <c r="D5" s="61" t="s">
        <v>0</v>
      </c>
      <c r="E5" s="62"/>
      <c r="F5" s="62"/>
      <c r="G5" s="62"/>
      <c r="H5" s="62"/>
      <c r="I5" s="63"/>
      <c r="J5" s="9"/>
      <c r="K5" s="8"/>
      <c r="L5" s="5"/>
      <c r="M5" s="5"/>
      <c r="N5" s="58" t="s">
        <v>1</v>
      </c>
      <c r="O5" s="5"/>
      <c r="P5" s="5"/>
      <c r="Q5" s="5"/>
    </row>
    <row r="6" spans="3:22" ht="25.5" customHeight="1" thickTop="1" x14ac:dyDescent="0.25">
      <c r="C6" s="6"/>
      <c r="K6" s="8"/>
    </row>
    <row r="7" spans="3:22" ht="15.75" x14ac:dyDescent="0.25">
      <c r="C7" s="6"/>
      <c r="E7" s="10" t="s">
        <v>2</v>
      </c>
      <c r="F7" s="64" t="s">
        <v>3</v>
      </c>
      <c r="G7" s="65"/>
      <c r="H7" s="11" t="str">
        <f>F7&amp;G7</f>
        <v>septembre 2024</v>
      </c>
      <c r="I7" s="12" t="s">
        <v>4</v>
      </c>
      <c r="K7" s="8"/>
    </row>
    <row r="8" spans="3:22" ht="18" customHeight="1" thickBot="1" x14ac:dyDescent="0.3">
      <c r="C8" s="6"/>
      <c r="G8" s="13"/>
      <c r="H8" s="13"/>
      <c r="J8" s="14">
        <f>(S9*5.05)</f>
        <v>2100.7999999999997</v>
      </c>
      <c r="K8" s="8"/>
      <c r="S8" s="1" t="s">
        <v>5</v>
      </c>
    </row>
    <row r="9" spans="3:22" ht="24.75" customHeight="1" thickTop="1" thickBot="1" x14ac:dyDescent="0.35">
      <c r="C9" s="6"/>
      <c r="F9" s="15" t="s">
        <v>6</v>
      </c>
      <c r="G9" s="16">
        <f>SUM(F14:F251)*2.85</f>
        <v>436.05</v>
      </c>
      <c r="H9" s="17" t="s">
        <v>7</v>
      </c>
      <c r="I9" s="18">
        <f>SUM(G14:G251)*-2.85</f>
        <v>652.65</v>
      </c>
      <c r="K9" s="8"/>
      <c r="S9" s="19">
        <f>MAX(S13:S388)</f>
        <v>416</v>
      </c>
    </row>
    <row r="10" spans="3:22" ht="19.899999999999999" customHeight="1" thickTop="1" thickBot="1" x14ac:dyDescent="0.35">
      <c r="C10" s="6"/>
      <c r="D10" s="66" t="s">
        <v>8</v>
      </c>
      <c r="E10" s="67"/>
      <c r="F10" s="20">
        <f>SUM(F13:F250)</f>
        <v>153</v>
      </c>
      <c r="G10" s="20">
        <f>SUM(G13:G250)</f>
        <v>-229</v>
      </c>
      <c r="H10" s="21">
        <f>G9+I9</f>
        <v>1088.7</v>
      </c>
      <c r="I10" s="21">
        <f>J8</f>
        <v>2100.7999999999997</v>
      </c>
      <c r="J10" s="22">
        <f>H10+I10</f>
        <v>3189.5</v>
      </c>
      <c r="K10" s="8"/>
      <c r="O10" s="23" t="s">
        <v>9</v>
      </c>
      <c r="P10" s="24"/>
      <c r="R10" s="23" t="str">
        <f>F7</f>
        <v>septembre 2024</v>
      </c>
      <c r="S10" s="24"/>
      <c r="U10" s="25" t="s">
        <v>10</v>
      </c>
    </row>
    <row r="11" spans="3:22" ht="48.75" customHeight="1" thickTop="1" x14ac:dyDescent="0.25">
      <c r="C11" s="6"/>
      <c r="D11" s="26" t="s">
        <v>11</v>
      </c>
      <c r="E11" s="26" t="s">
        <v>12</v>
      </c>
      <c r="F11" s="26" t="s">
        <v>6</v>
      </c>
      <c r="G11" s="26" t="s">
        <v>7</v>
      </c>
      <c r="H11" s="26" t="s">
        <v>13</v>
      </c>
      <c r="I11" s="26" t="s">
        <v>14</v>
      </c>
      <c r="J11" s="27" t="s">
        <v>15</v>
      </c>
      <c r="K11" s="8"/>
      <c r="N11" s="28" t="s">
        <v>16</v>
      </c>
      <c r="O11" s="29" t="s">
        <v>10</v>
      </c>
      <c r="P11" s="30"/>
      <c r="R11" s="29" t="s">
        <v>11</v>
      </c>
      <c r="S11" s="31" t="s">
        <v>17</v>
      </c>
      <c r="U11" s="32" t="s">
        <v>18</v>
      </c>
      <c r="V11" s="33">
        <f>422+85-25</f>
        <v>482</v>
      </c>
    </row>
    <row r="12" spans="3:22" x14ac:dyDescent="0.25">
      <c r="C12" s="6"/>
      <c r="D12" s="34" t="s">
        <v>19</v>
      </c>
      <c r="E12" s="35"/>
      <c r="F12" s="55">
        <f>IF(F7=U12,V11,"")</f>
        <v>482</v>
      </c>
      <c r="G12" s="56">
        <v>-81</v>
      </c>
      <c r="H12" s="36"/>
      <c r="I12" s="37"/>
      <c r="J12" s="38"/>
      <c r="K12" s="8"/>
      <c r="N12" s="1" t="str">
        <f>O12&amp;P12</f>
        <v>aout 2024</v>
      </c>
      <c r="O12" s="32" t="s">
        <v>18</v>
      </c>
      <c r="P12" s="33"/>
      <c r="Q12" s="39"/>
      <c r="R12" s="32"/>
      <c r="S12" s="33">
        <v>420</v>
      </c>
      <c r="U12" s="1" t="s">
        <v>3</v>
      </c>
      <c r="V12" s="1">
        <f>V11+$F$10+$G$10</f>
        <v>406</v>
      </c>
    </row>
    <row r="13" spans="3:22" x14ac:dyDescent="0.25">
      <c r="C13" s="6"/>
      <c r="D13" s="40"/>
      <c r="E13" s="41"/>
      <c r="F13" s="57"/>
      <c r="G13" s="57"/>
      <c r="H13" s="42" t="str">
        <f>IF(F13&lt;&gt;0,F13*2.85,IF(G13&lt;&gt;0,-G13*2.85,""))</f>
        <v/>
      </c>
      <c r="I13" s="42"/>
      <c r="J13" s="43" t="str">
        <f>IF(D13="Forfait administratif expédition",6.5,"")</f>
        <v/>
      </c>
      <c r="K13" s="8"/>
      <c r="N13" s="1" t="str">
        <f t="shared" ref="N13:N70" si="0">O13&amp;P13</f>
        <v>septembre 2024</v>
      </c>
      <c r="O13" s="44" t="s">
        <v>3</v>
      </c>
      <c r="P13" s="31"/>
      <c r="R13" s="59" t="str">
        <f>D14</f>
        <v>Ginger Beer Bio 1L</v>
      </c>
      <c r="S13" s="60">
        <f>+IF(E14="","",S12+F14+G14)</f>
        <v>388</v>
      </c>
      <c r="U13" s="1" t="s">
        <v>20</v>
      </c>
      <c r="V13" s="45">
        <f>V12+$F$10+$G$10</f>
        <v>330</v>
      </c>
    </row>
    <row r="14" spans="3:22" x14ac:dyDescent="0.25">
      <c r="C14" s="6"/>
      <c r="D14" s="40" t="str">
        <f>IF(ISBLANK(STOCKAGE!E1243),"",STOCKAGE!E1243)</f>
        <v>Ginger Beer Bio 1L</v>
      </c>
      <c r="E14" s="69">
        <f>IF(ISBLANK(STOCKAGE!D1243),"",STOCKAGE!D1243)</f>
        <v>45537</v>
      </c>
      <c r="F14" s="57">
        <f>IF(STOCKAGE!K1243&gt;1,STOCKAGE!K1243,0)</f>
        <v>0</v>
      </c>
      <c r="G14" s="57">
        <f>IF(STOCKAGE!L1243&gt;1,0,STOCKAGE!L1243)</f>
        <v>-32</v>
      </c>
      <c r="H14" s="42">
        <f t="shared" ref="H14:H78" si="1">IF(F14&lt;&gt;0,F14*2.85,IF(G14&lt;&gt;0,-G14*2.85,""))</f>
        <v>91.2</v>
      </c>
      <c r="I14" s="42"/>
      <c r="J14" s="43" t="str">
        <f>IF(E14="Forfait administratif expédition",6.5,"")</f>
        <v/>
      </c>
      <c r="K14" s="8"/>
      <c r="N14" s="1" t="str">
        <f t="shared" si="0"/>
        <v>octobre 2024</v>
      </c>
      <c r="O14" s="44" t="s">
        <v>20</v>
      </c>
      <c r="P14" s="31"/>
      <c r="R14" s="59" t="str">
        <f>D14</f>
        <v>Ginger Beer Bio 1L</v>
      </c>
      <c r="S14" s="60">
        <f>+IF(D14="","",S13+F15+G15)</f>
        <v>384</v>
      </c>
      <c r="U14" s="1" t="s">
        <v>21</v>
      </c>
      <c r="V14" s="45">
        <f t="shared" ref="V14:V51" si="2">V13+$F$10+$G$10</f>
        <v>254</v>
      </c>
    </row>
    <row r="15" spans="3:22" x14ac:dyDescent="0.25">
      <c r="C15" s="6"/>
      <c r="D15" s="40" t="str">
        <f>IF(ISBLANK(STOCKAGE!E1244),"",STOCKAGE!E1244)</f>
        <v>Ginger Beer Bio 1L</v>
      </c>
      <c r="E15" s="69">
        <f>IF(ISBLANK(STOCKAGE!D1244),"",STOCKAGE!D1244)</f>
        <v>45538</v>
      </c>
      <c r="F15" s="57">
        <f>IF(STOCKAGE!K1244&gt;1,STOCKAGE!K1244,0)</f>
        <v>0</v>
      </c>
      <c r="G15" s="57">
        <f>IF(STOCKAGE!L1244&gt;1,0,STOCKAGE!L1244)</f>
        <v>-4</v>
      </c>
      <c r="H15" s="42">
        <f t="shared" si="1"/>
        <v>11.4</v>
      </c>
      <c r="I15" s="42"/>
      <c r="J15" s="43" t="str">
        <f>IF(D14="Forfait administratif expédition",6.5,"")</f>
        <v/>
      </c>
      <c r="K15" s="8"/>
      <c r="N15" s="1" t="str">
        <f t="shared" si="0"/>
        <v>novembre 2024</v>
      </c>
      <c r="O15" s="44" t="s">
        <v>21</v>
      </c>
      <c r="P15" s="31"/>
      <c r="R15" s="59" t="str">
        <f t="shared" ref="R14:R64" si="3">D16</f>
        <v>Ginger Beer Bio 1L</v>
      </c>
      <c r="S15" s="60">
        <f t="shared" ref="S14:S77" si="4">+IF(D16="","",S14+F16+G16)</f>
        <v>374</v>
      </c>
      <c r="U15" s="1" t="s">
        <v>22</v>
      </c>
      <c r="V15" s="45">
        <f t="shared" si="2"/>
        <v>178</v>
      </c>
    </row>
    <row r="16" spans="3:22" x14ac:dyDescent="0.25">
      <c r="C16" s="6"/>
      <c r="D16" s="40" t="str">
        <f>IF(ISBLANK(STOCKAGE!E1245),"",STOCKAGE!E1245)</f>
        <v>Ginger Beer Bio 1L</v>
      </c>
      <c r="E16" s="69">
        <f>IF(ISBLANK(STOCKAGE!D1245),"",STOCKAGE!D1245)</f>
        <v>45538</v>
      </c>
      <c r="F16" s="57">
        <f>IF(STOCKAGE!K1245&gt;1,STOCKAGE!K1245,0)</f>
        <v>0</v>
      </c>
      <c r="G16" s="57">
        <f>IF(STOCKAGE!L1245&gt;1,0,STOCKAGE!L1245)</f>
        <v>-10</v>
      </c>
      <c r="H16" s="42">
        <f t="shared" si="1"/>
        <v>28.5</v>
      </c>
      <c r="I16" s="42"/>
      <c r="J16" s="43" t="str">
        <f t="shared" ref="J14:J50" si="5">IF(D16="Forfait administratif expédition",6.5,"")</f>
        <v/>
      </c>
      <c r="K16" s="8"/>
      <c r="N16" s="1" t="str">
        <f t="shared" si="0"/>
        <v>décembre 2024</v>
      </c>
      <c r="O16" s="44" t="s">
        <v>22</v>
      </c>
      <c r="P16" s="31"/>
      <c r="R16" s="59" t="str">
        <f t="shared" si="3"/>
        <v>Ginger Beer 25cl</v>
      </c>
      <c r="S16" s="60">
        <f t="shared" si="4"/>
        <v>369</v>
      </c>
      <c r="U16" s="1" t="s">
        <v>23</v>
      </c>
      <c r="V16" s="45">
        <f t="shared" si="2"/>
        <v>102</v>
      </c>
    </row>
    <row r="17" spans="3:22" x14ac:dyDescent="0.25">
      <c r="C17" s="6"/>
      <c r="D17" s="40" t="str">
        <f>IF(ISBLANK(STOCKAGE!E1246),"",STOCKAGE!E1246)</f>
        <v>Ginger Beer 25cl</v>
      </c>
      <c r="E17" s="69">
        <f>IF(ISBLANK(STOCKAGE!D1246),"",STOCKAGE!D1246)</f>
        <v>45538</v>
      </c>
      <c r="F17" s="57">
        <f>IF(STOCKAGE!K1246&gt;1,STOCKAGE!K1246,0)</f>
        <v>0</v>
      </c>
      <c r="G17" s="57">
        <f>IF(STOCKAGE!L1246&gt;1,0,STOCKAGE!L1246)</f>
        <v>-5</v>
      </c>
      <c r="H17" s="42">
        <f t="shared" si="1"/>
        <v>14.25</v>
      </c>
      <c r="I17" s="42"/>
      <c r="J17" s="43" t="str">
        <f t="shared" si="5"/>
        <v/>
      </c>
      <c r="K17" s="8"/>
      <c r="N17" s="1" t="str">
        <f t="shared" si="0"/>
        <v>janvier 2025</v>
      </c>
      <c r="O17" s="44" t="s">
        <v>23</v>
      </c>
      <c r="P17" s="31"/>
      <c r="R17" s="59" t="str">
        <f t="shared" si="3"/>
        <v>Tonic Water 25cl</v>
      </c>
      <c r="S17" s="60">
        <f t="shared" si="4"/>
        <v>364</v>
      </c>
      <c r="U17" s="1" t="s">
        <v>24</v>
      </c>
      <c r="V17" s="45">
        <f t="shared" si="2"/>
        <v>26</v>
      </c>
    </row>
    <row r="18" spans="3:22" x14ac:dyDescent="0.25">
      <c r="C18" s="6"/>
      <c r="D18" s="40" t="str">
        <f>IF(ISBLANK(STOCKAGE!E1247),"",STOCKAGE!E1247)</f>
        <v>Tonic Water 25cl</v>
      </c>
      <c r="E18" s="69">
        <f>IF(ISBLANK(STOCKAGE!D1247),"",STOCKAGE!D1247)</f>
        <v>45538</v>
      </c>
      <c r="F18" s="57">
        <f>IF(STOCKAGE!K1247&gt;1,STOCKAGE!K1247,0)</f>
        <v>0</v>
      </c>
      <c r="G18" s="57">
        <f>IF(STOCKAGE!L1247&gt;1,0,STOCKAGE!L1247)</f>
        <v>-5</v>
      </c>
      <c r="H18" s="42">
        <f t="shared" si="1"/>
        <v>14.25</v>
      </c>
      <c r="I18" s="42"/>
      <c r="J18" s="43" t="str">
        <f t="shared" si="5"/>
        <v/>
      </c>
      <c r="K18" s="8"/>
      <c r="N18" s="1" t="str">
        <f t="shared" si="0"/>
        <v>février 2025</v>
      </c>
      <c r="O18" s="44" t="s">
        <v>24</v>
      </c>
      <c r="P18" s="31"/>
      <c r="R18" s="59" t="str">
        <f t="shared" si="3"/>
        <v>Ginger Beer Bio 1L</v>
      </c>
      <c r="S18" s="60">
        <f t="shared" si="4"/>
        <v>362</v>
      </c>
      <c r="U18" s="1" t="s">
        <v>25</v>
      </c>
      <c r="V18" s="45">
        <f t="shared" si="2"/>
        <v>-50</v>
      </c>
    </row>
    <row r="19" spans="3:22" x14ac:dyDescent="0.25">
      <c r="C19" s="6"/>
      <c r="D19" s="40" t="str">
        <f>IF(ISBLANK(STOCKAGE!E1248),"",STOCKAGE!E1248)</f>
        <v>Ginger Beer Bio 1L</v>
      </c>
      <c r="E19" s="69">
        <f>IF(ISBLANK(STOCKAGE!D1248),"",STOCKAGE!D1248)</f>
        <v>45538</v>
      </c>
      <c r="F19" s="57">
        <f>IF(STOCKAGE!K1248&gt;1,STOCKAGE!K1248,0)</f>
        <v>0</v>
      </c>
      <c r="G19" s="57">
        <f>IF(STOCKAGE!L1248&gt;1,0,STOCKAGE!L1248)</f>
        <v>-2</v>
      </c>
      <c r="H19" s="42">
        <f t="shared" si="1"/>
        <v>5.7</v>
      </c>
      <c r="I19" s="42"/>
      <c r="J19" s="43" t="str">
        <f t="shared" si="5"/>
        <v/>
      </c>
      <c r="K19" s="8"/>
      <c r="M19" s="46"/>
      <c r="N19" s="1" t="str">
        <f t="shared" si="0"/>
        <v>mars 2025</v>
      </c>
      <c r="O19" s="44" t="s">
        <v>25</v>
      </c>
      <c r="P19" s="31"/>
      <c r="R19" s="59" t="str">
        <f t="shared" si="3"/>
        <v>Ginger Beer Bio 1L</v>
      </c>
      <c r="S19" s="60">
        <f t="shared" si="4"/>
        <v>357</v>
      </c>
      <c r="U19" s="1" t="s">
        <v>26</v>
      </c>
      <c r="V19" s="45">
        <f t="shared" si="2"/>
        <v>-126</v>
      </c>
    </row>
    <row r="20" spans="3:22" x14ac:dyDescent="0.25">
      <c r="C20" s="6"/>
      <c r="D20" s="40" t="str">
        <f>IF(ISBLANK(STOCKAGE!E1249),"",STOCKAGE!E1249)</f>
        <v>Ginger Beer Bio 1L</v>
      </c>
      <c r="E20" s="69">
        <f>IF(ISBLANK(STOCKAGE!D1249),"",STOCKAGE!D1249)</f>
        <v>45539</v>
      </c>
      <c r="F20" s="57">
        <f>IF(STOCKAGE!K1249&gt;1,STOCKAGE!K1249,0)</f>
        <v>0</v>
      </c>
      <c r="G20" s="57">
        <f>IF(STOCKAGE!L1249&gt;1,0,STOCKAGE!L1249)</f>
        <v>-5</v>
      </c>
      <c r="H20" s="42">
        <f t="shared" si="1"/>
        <v>14.25</v>
      </c>
      <c r="I20" s="42"/>
      <c r="J20" s="43" t="str">
        <f t="shared" si="5"/>
        <v/>
      </c>
      <c r="K20" s="8"/>
      <c r="M20" s="47"/>
      <c r="N20" s="1" t="str">
        <f t="shared" si="0"/>
        <v>avril 2025</v>
      </c>
      <c r="O20" s="44" t="s">
        <v>26</v>
      </c>
      <c r="P20" s="31"/>
      <c r="R20" s="59" t="str">
        <f t="shared" si="3"/>
        <v>Ginger Beer 25cl</v>
      </c>
      <c r="S20" s="60">
        <f t="shared" si="4"/>
        <v>356</v>
      </c>
      <c r="U20" s="1" t="s">
        <v>27</v>
      </c>
      <c r="V20" s="45">
        <f t="shared" si="2"/>
        <v>-202</v>
      </c>
    </row>
    <row r="21" spans="3:22" x14ac:dyDescent="0.25">
      <c r="C21" s="6"/>
      <c r="D21" s="40" t="str">
        <f>IF(ISBLANK(STOCKAGE!E1250),"",STOCKAGE!E1250)</f>
        <v>Ginger Beer 25cl</v>
      </c>
      <c r="E21" s="69">
        <f>IF(ISBLANK(STOCKAGE!D1250),"",STOCKAGE!D1250)</f>
        <v>45539</v>
      </c>
      <c r="F21" s="57">
        <f>IF(STOCKAGE!K1250&gt;1,STOCKAGE!K1250,0)</f>
        <v>0</v>
      </c>
      <c r="G21" s="57">
        <f>IF(STOCKAGE!L1250&gt;1,0,STOCKAGE!L1250)</f>
        <v>-1</v>
      </c>
      <c r="H21" s="42">
        <f t="shared" si="1"/>
        <v>2.85</v>
      </c>
      <c r="I21" s="42"/>
      <c r="J21" s="43" t="str">
        <f t="shared" si="5"/>
        <v/>
      </c>
      <c r="K21" s="8"/>
      <c r="M21" s="47"/>
      <c r="N21" s="1" t="str">
        <f t="shared" si="0"/>
        <v>mai 2025</v>
      </c>
      <c r="O21" s="44" t="s">
        <v>27</v>
      </c>
      <c r="P21" s="31"/>
      <c r="R21" s="59" t="str">
        <f t="shared" si="3"/>
        <v>Tonic Water 25cl</v>
      </c>
      <c r="S21" s="60">
        <f t="shared" si="4"/>
        <v>354</v>
      </c>
      <c r="U21" s="1" t="s">
        <v>28</v>
      </c>
      <c r="V21" s="45">
        <f t="shared" si="2"/>
        <v>-278</v>
      </c>
    </row>
    <row r="22" spans="3:22" x14ac:dyDescent="0.25">
      <c r="C22" s="6"/>
      <c r="D22" s="40" t="str">
        <f>IF(ISBLANK(STOCKAGE!E1251),"",STOCKAGE!E1251)</f>
        <v>Tonic Water 25cl</v>
      </c>
      <c r="E22" s="69">
        <f>IF(ISBLANK(STOCKAGE!D1251),"",STOCKAGE!D1251)</f>
        <v>45539</v>
      </c>
      <c r="F22" s="57">
        <f>IF(STOCKAGE!K1251&gt;1,STOCKAGE!K1251,0)</f>
        <v>0</v>
      </c>
      <c r="G22" s="57">
        <f>IF(STOCKAGE!L1251&gt;1,0,STOCKAGE!L1251)</f>
        <v>-2</v>
      </c>
      <c r="H22" s="42">
        <f t="shared" si="1"/>
        <v>5.7</v>
      </c>
      <c r="I22" s="42"/>
      <c r="J22" s="43" t="str">
        <f t="shared" si="5"/>
        <v/>
      </c>
      <c r="K22" s="8"/>
      <c r="M22" s="47"/>
      <c r="N22" s="1" t="str">
        <f t="shared" si="0"/>
        <v>juin 2025</v>
      </c>
      <c r="O22" s="44" t="s">
        <v>28</v>
      </c>
      <c r="P22" s="31"/>
      <c r="R22" s="59" t="str">
        <f t="shared" si="3"/>
        <v>Ginger Beer Bio 1L</v>
      </c>
      <c r="S22" s="60">
        <f t="shared" si="4"/>
        <v>349</v>
      </c>
      <c r="U22" s="1" t="s">
        <v>29</v>
      </c>
      <c r="V22" s="45">
        <f t="shared" si="2"/>
        <v>-354</v>
      </c>
    </row>
    <row r="23" spans="3:22" x14ac:dyDescent="0.25">
      <c r="C23" s="6"/>
      <c r="D23" s="40" t="str">
        <f>IF(ISBLANK(STOCKAGE!E1252),"",STOCKAGE!E1252)</f>
        <v>Ginger Beer Bio 1L</v>
      </c>
      <c r="E23" s="69">
        <f>IF(ISBLANK(STOCKAGE!D1252),"",STOCKAGE!D1252)</f>
        <v>45539</v>
      </c>
      <c r="F23" s="57">
        <f>IF(STOCKAGE!K1252&gt;1,STOCKAGE!K1252,0)</f>
        <v>0</v>
      </c>
      <c r="G23" s="57">
        <f>IF(STOCKAGE!L1252&gt;1,0,STOCKAGE!L1252)</f>
        <v>-5</v>
      </c>
      <c r="H23" s="42">
        <f t="shared" si="1"/>
        <v>14.25</v>
      </c>
      <c r="I23" s="42"/>
      <c r="J23" s="43" t="str">
        <f t="shared" si="5"/>
        <v/>
      </c>
      <c r="K23" s="8"/>
      <c r="M23" s="47"/>
      <c r="N23" s="1" t="str">
        <f t="shared" si="0"/>
        <v>juillet 2025</v>
      </c>
      <c r="O23" s="44" t="s">
        <v>29</v>
      </c>
      <c r="P23" s="31"/>
      <c r="R23" s="59" t="str">
        <f t="shared" si="3"/>
        <v>Tonic Water Bio 1L</v>
      </c>
      <c r="S23" s="60">
        <f t="shared" si="4"/>
        <v>346</v>
      </c>
      <c r="U23" s="1" t="s">
        <v>30</v>
      </c>
      <c r="V23" s="45">
        <f t="shared" si="2"/>
        <v>-430</v>
      </c>
    </row>
    <row r="24" spans="3:22" x14ac:dyDescent="0.25">
      <c r="C24" s="6"/>
      <c r="D24" s="40" t="str">
        <f>IF(ISBLANK(STOCKAGE!E1253),"",STOCKAGE!E1253)</f>
        <v>Tonic Water Bio 1L</v>
      </c>
      <c r="E24" s="69">
        <f>IF(ISBLANK(STOCKAGE!D1253),"",STOCKAGE!D1253)</f>
        <v>45539</v>
      </c>
      <c r="F24" s="57">
        <f>IF(STOCKAGE!K1253&gt;1,STOCKAGE!K1253,0)</f>
        <v>0</v>
      </c>
      <c r="G24" s="57">
        <f>IF(STOCKAGE!L1253&gt;1,0,STOCKAGE!L1253)</f>
        <v>-3</v>
      </c>
      <c r="H24" s="42">
        <f t="shared" si="1"/>
        <v>8.5500000000000007</v>
      </c>
      <c r="I24" s="42"/>
      <c r="J24" s="43" t="str">
        <f t="shared" si="5"/>
        <v/>
      </c>
      <c r="K24" s="8"/>
      <c r="M24" s="47"/>
      <c r="N24" s="1" t="str">
        <f t="shared" si="0"/>
        <v>août 2025</v>
      </c>
      <c r="O24" s="44" t="s">
        <v>30</v>
      </c>
      <c r="P24" s="31"/>
      <c r="R24" s="59" t="str">
        <f t="shared" si="3"/>
        <v>Ginger Beer 25cl</v>
      </c>
      <c r="S24" s="60">
        <f t="shared" si="4"/>
        <v>345</v>
      </c>
      <c r="U24" s="1" t="s">
        <v>31</v>
      </c>
      <c r="V24" s="45">
        <f t="shared" si="2"/>
        <v>-506</v>
      </c>
    </row>
    <row r="25" spans="3:22" x14ac:dyDescent="0.25">
      <c r="C25" s="6"/>
      <c r="D25" s="40" t="str">
        <f>IF(ISBLANK(STOCKAGE!E1254),"",STOCKAGE!E1254)</f>
        <v>Ginger Beer 25cl</v>
      </c>
      <c r="E25" s="69">
        <f>IF(ISBLANK(STOCKAGE!D1254),"",STOCKAGE!D1254)</f>
        <v>45539</v>
      </c>
      <c r="F25" s="57">
        <f>IF(STOCKAGE!K1254&gt;1,STOCKAGE!K1254,0)</f>
        <v>0</v>
      </c>
      <c r="G25" s="57">
        <f>IF(STOCKAGE!L1254&gt;1,0,STOCKAGE!L1254)</f>
        <v>-1</v>
      </c>
      <c r="H25" s="42">
        <f t="shared" si="1"/>
        <v>2.85</v>
      </c>
      <c r="I25" s="42"/>
      <c r="J25" s="43" t="str">
        <f t="shared" si="5"/>
        <v/>
      </c>
      <c r="K25" s="8"/>
      <c r="M25" s="47"/>
      <c r="N25" s="1" t="str">
        <f t="shared" si="0"/>
        <v>septembre 2025</v>
      </c>
      <c r="O25" s="44" t="s">
        <v>31</v>
      </c>
      <c r="P25" s="31"/>
      <c r="R25" s="59" t="str">
        <f t="shared" si="3"/>
        <v>Ginger Beer Bio 1L</v>
      </c>
      <c r="S25" s="60">
        <f t="shared" si="4"/>
        <v>336</v>
      </c>
      <c r="U25" s="1" t="s">
        <v>32</v>
      </c>
      <c r="V25" s="45">
        <f t="shared" si="2"/>
        <v>-582</v>
      </c>
    </row>
    <row r="26" spans="3:22" x14ac:dyDescent="0.25">
      <c r="C26" s="6"/>
      <c r="D26" s="40" t="str">
        <f>IF(ISBLANK(STOCKAGE!E1255),"",STOCKAGE!E1255)</f>
        <v>Ginger Beer Bio 1L</v>
      </c>
      <c r="E26" s="69">
        <f>IF(ISBLANK(STOCKAGE!D1255),"",STOCKAGE!D1255)</f>
        <v>45539</v>
      </c>
      <c r="F26" s="57">
        <f>IF(STOCKAGE!K1255&gt;1,STOCKAGE!K1255,0)</f>
        <v>0</v>
      </c>
      <c r="G26" s="57">
        <f>IF(STOCKAGE!L1255&gt;1,0,STOCKAGE!L1255)</f>
        <v>-9</v>
      </c>
      <c r="H26" s="42">
        <f t="shared" si="1"/>
        <v>25.650000000000002</v>
      </c>
      <c r="I26" s="42"/>
      <c r="J26" s="43" t="str">
        <f t="shared" si="5"/>
        <v/>
      </c>
      <c r="K26" s="8"/>
      <c r="M26" s="47"/>
      <c r="N26" s="1" t="str">
        <f t="shared" si="0"/>
        <v>octobre 2025</v>
      </c>
      <c r="O26" s="44" t="s">
        <v>32</v>
      </c>
      <c r="P26" s="31"/>
      <c r="R26" s="59" t="str">
        <f t="shared" si="3"/>
        <v>Pamplemousse 1L</v>
      </c>
      <c r="S26" s="60">
        <f t="shared" si="4"/>
        <v>335</v>
      </c>
      <c r="U26" s="1" t="s">
        <v>33</v>
      </c>
      <c r="V26" s="45">
        <f t="shared" si="2"/>
        <v>-658</v>
      </c>
    </row>
    <row r="27" spans="3:22" x14ac:dyDescent="0.25">
      <c r="C27" s="6"/>
      <c r="D27" s="40" t="str">
        <f>IF(ISBLANK(STOCKAGE!E1256),"",STOCKAGE!E1256)</f>
        <v>Pamplemousse 1L</v>
      </c>
      <c r="E27" s="69">
        <f>IF(ISBLANK(STOCKAGE!D1256),"",STOCKAGE!D1256)</f>
        <v>45539</v>
      </c>
      <c r="F27" s="57">
        <f>IF(STOCKAGE!K1256&gt;1,STOCKAGE!K1256,0)</f>
        <v>0</v>
      </c>
      <c r="G27" s="57">
        <f>IF(STOCKAGE!L1256&gt;1,0,STOCKAGE!L1256)</f>
        <v>-1</v>
      </c>
      <c r="H27" s="42">
        <f t="shared" si="1"/>
        <v>2.85</v>
      </c>
      <c r="I27" s="42"/>
      <c r="J27" s="43" t="str">
        <f t="shared" si="5"/>
        <v/>
      </c>
      <c r="K27" s="8"/>
      <c r="M27" s="47"/>
      <c r="N27" s="1" t="str">
        <f t="shared" si="0"/>
        <v>novembre 2025</v>
      </c>
      <c r="O27" s="44" t="s">
        <v>33</v>
      </c>
      <c r="P27" s="31"/>
      <c r="R27" s="59" t="str">
        <f t="shared" si="3"/>
        <v>Ginger Beer 25cl</v>
      </c>
      <c r="S27" s="60">
        <f>+IF(D28="","",S26+F28+G28)</f>
        <v>350</v>
      </c>
      <c r="U27" s="1" t="s">
        <v>34</v>
      </c>
      <c r="V27" s="45">
        <f t="shared" si="2"/>
        <v>-734</v>
      </c>
    </row>
    <row r="28" spans="3:22" x14ac:dyDescent="0.25">
      <c r="C28" s="6"/>
      <c r="D28" s="40" t="str">
        <f>IF(ISBLANK(STOCKAGE!E1257),"",STOCKAGE!E1257)</f>
        <v>Ginger Beer 25cl</v>
      </c>
      <c r="E28" s="69">
        <f>IF(ISBLANK(STOCKAGE!D1257),"",STOCKAGE!D1257)</f>
        <v>45539</v>
      </c>
      <c r="F28" s="57">
        <f>IF(STOCKAGE!K1257&gt;1,STOCKAGE!K1257,0)</f>
        <v>15</v>
      </c>
      <c r="G28" s="57">
        <f>IF(STOCKAGE!L1257&gt;1,0,STOCKAGE!L1257)</f>
        <v>0</v>
      </c>
      <c r="H28" s="42">
        <f t="shared" si="1"/>
        <v>42.75</v>
      </c>
      <c r="I28" s="42"/>
      <c r="J28" s="43" t="str">
        <f t="shared" si="5"/>
        <v/>
      </c>
      <c r="K28" s="8"/>
      <c r="M28" s="47"/>
      <c r="N28" s="1" t="str">
        <f t="shared" si="0"/>
        <v>décembre 2025</v>
      </c>
      <c r="O28" s="44" t="s">
        <v>34</v>
      </c>
      <c r="P28" s="31"/>
      <c r="R28" s="59" t="str">
        <f t="shared" si="3"/>
        <v>Tonic Water 25cl</v>
      </c>
      <c r="S28" s="60">
        <f t="shared" si="4"/>
        <v>360</v>
      </c>
      <c r="U28" s="1" t="s">
        <v>35</v>
      </c>
      <c r="V28" s="45">
        <f t="shared" si="2"/>
        <v>-810</v>
      </c>
    </row>
    <row r="29" spans="3:22" x14ac:dyDescent="0.25">
      <c r="C29" s="6"/>
      <c r="D29" s="40" t="str">
        <f>IF(ISBLANK(STOCKAGE!E1258),"",STOCKAGE!E1258)</f>
        <v>Tonic Water 25cl</v>
      </c>
      <c r="E29" s="69">
        <f>IF(ISBLANK(STOCKAGE!D1258),"",STOCKAGE!D1258)</f>
        <v>45539</v>
      </c>
      <c r="F29" s="57">
        <f>IF(STOCKAGE!K1258&gt;1,STOCKAGE!K1258,0)</f>
        <v>10</v>
      </c>
      <c r="G29" s="57">
        <f>IF(STOCKAGE!L1258&gt;1,0,STOCKAGE!L1258)</f>
        <v>0</v>
      </c>
      <c r="H29" s="42">
        <f t="shared" si="1"/>
        <v>28.5</v>
      </c>
      <c r="I29" s="42"/>
      <c r="J29" s="43" t="str">
        <f t="shared" si="5"/>
        <v/>
      </c>
      <c r="K29" s="8"/>
      <c r="M29" s="47"/>
      <c r="N29" s="1" t="str">
        <f t="shared" si="0"/>
        <v>janvier 2026</v>
      </c>
      <c r="O29" s="44" t="s">
        <v>35</v>
      </c>
      <c r="P29" s="31"/>
      <c r="R29" s="59" t="str">
        <f t="shared" si="3"/>
        <v>Ginger Beer Bio 1L</v>
      </c>
      <c r="S29" s="60">
        <f t="shared" si="4"/>
        <v>358</v>
      </c>
      <c r="U29" s="1" t="s">
        <v>36</v>
      </c>
      <c r="V29" s="45">
        <f t="shared" si="2"/>
        <v>-886</v>
      </c>
    </row>
    <row r="30" spans="3:22" x14ac:dyDescent="0.25">
      <c r="C30" s="6"/>
      <c r="D30" s="40" t="str">
        <f>IF(ISBLANK(STOCKAGE!E1259),"",STOCKAGE!E1259)</f>
        <v>Ginger Beer Bio 1L</v>
      </c>
      <c r="E30" s="69">
        <f>IF(ISBLANK(STOCKAGE!D1259),"",STOCKAGE!D1259)</f>
        <v>45540</v>
      </c>
      <c r="F30" s="57">
        <f>IF(STOCKAGE!K1259&gt;1,STOCKAGE!K1259,0)</f>
        <v>0</v>
      </c>
      <c r="G30" s="57">
        <f>IF(STOCKAGE!L1259&gt;1,0,STOCKAGE!L1259)</f>
        <v>-2</v>
      </c>
      <c r="H30" s="42">
        <f t="shared" si="1"/>
        <v>5.7</v>
      </c>
      <c r="I30" s="42"/>
      <c r="J30" s="43" t="str">
        <f t="shared" si="5"/>
        <v/>
      </c>
      <c r="K30" s="8"/>
      <c r="M30" s="47"/>
      <c r="N30" s="1" t="str">
        <f t="shared" si="0"/>
        <v>février 2026</v>
      </c>
      <c r="O30" s="44" t="s">
        <v>36</v>
      </c>
      <c r="P30" s="31"/>
      <c r="R30" s="59" t="str">
        <f t="shared" si="3"/>
        <v>Ginger Beer 25cl</v>
      </c>
      <c r="S30" s="60">
        <f t="shared" si="4"/>
        <v>357</v>
      </c>
      <c r="U30" s="1" t="s">
        <v>37</v>
      </c>
      <c r="V30" s="45">
        <f t="shared" si="2"/>
        <v>-962</v>
      </c>
    </row>
    <row r="31" spans="3:22" x14ac:dyDescent="0.25">
      <c r="C31" s="6"/>
      <c r="D31" s="40" t="str">
        <f>IF(ISBLANK(STOCKAGE!E1260),"",STOCKAGE!E1260)</f>
        <v>Ginger Beer 25cl</v>
      </c>
      <c r="E31" s="69">
        <f>IF(ISBLANK(STOCKAGE!D1260),"",STOCKAGE!D1260)</f>
        <v>45540</v>
      </c>
      <c r="F31" s="57">
        <f>IF(STOCKAGE!K1260&gt;1,STOCKAGE!K1260,0)</f>
        <v>0</v>
      </c>
      <c r="G31" s="57">
        <f>IF(STOCKAGE!L1260&gt;1,0,STOCKAGE!L1260)</f>
        <v>-1</v>
      </c>
      <c r="H31" s="42">
        <f t="shared" si="1"/>
        <v>2.85</v>
      </c>
      <c r="I31" s="42"/>
      <c r="J31" s="43" t="str">
        <f t="shared" si="5"/>
        <v/>
      </c>
      <c r="K31" s="8"/>
      <c r="M31" s="47"/>
      <c r="N31" s="1" t="str">
        <f t="shared" si="0"/>
        <v>mars 2026</v>
      </c>
      <c r="O31" s="44" t="s">
        <v>37</v>
      </c>
      <c r="P31" s="31"/>
      <c r="R31" s="59" t="str">
        <f t="shared" si="3"/>
        <v>Tonic Water 25cl</v>
      </c>
      <c r="S31" s="60">
        <f t="shared" si="4"/>
        <v>356</v>
      </c>
      <c r="U31" s="1" t="s">
        <v>38</v>
      </c>
      <c r="V31" s="45">
        <f t="shared" si="2"/>
        <v>-1038</v>
      </c>
    </row>
    <row r="32" spans="3:22" x14ac:dyDescent="0.25">
      <c r="C32" s="6"/>
      <c r="D32" s="40" t="str">
        <f>IF(ISBLANK(STOCKAGE!E1261),"",STOCKAGE!E1261)</f>
        <v>Tonic Water 25cl</v>
      </c>
      <c r="E32" s="69">
        <f>IF(ISBLANK(STOCKAGE!D1261),"",STOCKAGE!D1261)</f>
        <v>45540</v>
      </c>
      <c r="F32" s="57">
        <f>IF(STOCKAGE!K1261&gt;1,STOCKAGE!K1261,0)</f>
        <v>0</v>
      </c>
      <c r="G32" s="57">
        <f>IF(STOCKAGE!L1261&gt;1,0,STOCKAGE!L1261)</f>
        <v>-1</v>
      </c>
      <c r="H32" s="42">
        <f t="shared" si="1"/>
        <v>2.85</v>
      </c>
      <c r="I32" s="42"/>
      <c r="J32" s="43" t="str">
        <f t="shared" si="5"/>
        <v/>
      </c>
      <c r="K32" s="8"/>
      <c r="M32" s="47"/>
      <c r="N32" s="1" t="str">
        <f t="shared" si="0"/>
        <v>avril 2026</v>
      </c>
      <c r="O32" s="44" t="s">
        <v>38</v>
      </c>
      <c r="P32" s="31"/>
      <c r="R32" s="59" t="str">
        <f t="shared" si="3"/>
        <v>Pamplemousse 25 cl</v>
      </c>
      <c r="S32" s="60">
        <f t="shared" si="4"/>
        <v>355</v>
      </c>
      <c r="U32" s="1" t="s">
        <v>39</v>
      </c>
      <c r="V32" s="45">
        <f t="shared" si="2"/>
        <v>-1114</v>
      </c>
    </row>
    <row r="33" spans="3:22" x14ac:dyDescent="0.25">
      <c r="C33" s="6"/>
      <c r="D33" s="40" t="str">
        <f>IF(ISBLANK(STOCKAGE!E1262),"",STOCKAGE!E1262)</f>
        <v>Pamplemousse 25 cl</v>
      </c>
      <c r="E33" s="69">
        <f>IF(ISBLANK(STOCKAGE!D1262),"",STOCKAGE!D1262)</f>
        <v>45540</v>
      </c>
      <c r="F33" s="57">
        <f>IF(STOCKAGE!K1262&gt;1,STOCKAGE!K1262,0)</f>
        <v>0</v>
      </c>
      <c r="G33" s="57">
        <f>IF(STOCKAGE!L1262&gt;1,0,STOCKAGE!L1262)</f>
        <v>-1</v>
      </c>
      <c r="H33" s="42">
        <f t="shared" si="1"/>
        <v>2.85</v>
      </c>
      <c r="I33" s="42"/>
      <c r="J33" s="43" t="str">
        <f t="shared" si="5"/>
        <v/>
      </c>
      <c r="K33" s="8"/>
      <c r="M33" s="47"/>
      <c r="N33" s="1" t="str">
        <f t="shared" si="0"/>
        <v>mai 2026</v>
      </c>
      <c r="O33" s="44" t="s">
        <v>39</v>
      </c>
      <c r="P33" s="31"/>
      <c r="R33" s="59" t="str">
        <f t="shared" si="3"/>
        <v>Ginger Beer Bio 1L</v>
      </c>
      <c r="S33" s="60">
        <f t="shared" si="4"/>
        <v>353</v>
      </c>
      <c r="U33" s="1" t="s">
        <v>40</v>
      </c>
      <c r="V33" s="45">
        <f t="shared" si="2"/>
        <v>-1190</v>
      </c>
    </row>
    <row r="34" spans="3:22" x14ac:dyDescent="0.25">
      <c r="C34" s="6"/>
      <c r="D34" s="40" t="str">
        <f>IF(ISBLANK(STOCKAGE!E1263),"",STOCKAGE!E1263)</f>
        <v>Ginger Beer Bio 1L</v>
      </c>
      <c r="E34" s="69">
        <f>IF(ISBLANK(STOCKAGE!D1263),"",STOCKAGE!D1263)</f>
        <v>45540</v>
      </c>
      <c r="F34" s="57">
        <f>IF(STOCKAGE!K1263&gt;1,STOCKAGE!K1263,0)</f>
        <v>0</v>
      </c>
      <c r="G34" s="57">
        <f>IF(STOCKAGE!L1263&gt;1,0,STOCKAGE!L1263)</f>
        <v>-2</v>
      </c>
      <c r="H34" s="42">
        <f t="shared" si="1"/>
        <v>5.7</v>
      </c>
      <c r="I34" s="42"/>
      <c r="J34" s="43" t="str">
        <f t="shared" si="5"/>
        <v/>
      </c>
      <c r="K34" s="8"/>
      <c r="M34" s="47"/>
      <c r="N34" s="1" t="str">
        <f t="shared" si="0"/>
        <v>juin 2026</v>
      </c>
      <c r="O34" s="44" t="s">
        <v>40</v>
      </c>
      <c r="P34" s="31"/>
      <c r="R34" s="59" t="str">
        <f t="shared" si="3"/>
        <v>Tonic Water Bio 1L</v>
      </c>
      <c r="S34" s="60">
        <f t="shared" si="4"/>
        <v>352</v>
      </c>
      <c r="U34" s="1" t="s">
        <v>41</v>
      </c>
      <c r="V34" s="45">
        <f t="shared" si="2"/>
        <v>-1266</v>
      </c>
    </row>
    <row r="35" spans="3:22" x14ac:dyDescent="0.25">
      <c r="C35" s="6"/>
      <c r="D35" s="40" t="str">
        <f>IF(ISBLANK(STOCKAGE!E1264),"",STOCKAGE!E1264)</f>
        <v>Tonic Water Bio 1L</v>
      </c>
      <c r="E35" s="69">
        <f>IF(ISBLANK(STOCKAGE!D1264),"",STOCKAGE!D1264)</f>
        <v>45540</v>
      </c>
      <c r="F35" s="57">
        <f>IF(STOCKAGE!K1264&gt;1,STOCKAGE!K1264,0)</f>
        <v>0</v>
      </c>
      <c r="G35" s="57">
        <f>IF(STOCKAGE!L1264&gt;1,0,STOCKAGE!L1264)</f>
        <v>-1</v>
      </c>
      <c r="H35" s="42">
        <f t="shared" si="1"/>
        <v>2.85</v>
      </c>
      <c r="I35" s="42"/>
      <c r="J35" s="43" t="str">
        <f t="shared" si="5"/>
        <v/>
      </c>
      <c r="K35" s="8"/>
      <c r="M35" s="47"/>
      <c r="N35" s="1" t="str">
        <f t="shared" si="0"/>
        <v>juillet 2026</v>
      </c>
      <c r="O35" s="44" t="s">
        <v>41</v>
      </c>
      <c r="P35" s="31"/>
      <c r="R35" s="59" t="str">
        <f t="shared" si="3"/>
        <v>Ginger Beer Bio 1L</v>
      </c>
      <c r="S35" s="60">
        <f t="shared" si="4"/>
        <v>351</v>
      </c>
      <c r="U35" s="1" t="s">
        <v>42</v>
      </c>
      <c r="V35" s="45">
        <f t="shared" si="2"/>
        <v>-1342</v>
      </c>
    </row>
    <row r="36" spans="3:22" x14ac:dyDescent="0.25">
      <c r="C36" s="6"/>
      <c r="D36" s="40" t="str">
        <f>IF(ISBLANK(STOCKAGE!E1265),"",STOCKAGE!E1265)</f>
        <v>Ginger Beer Bio 1L</v>
      </c>
      <c r="E36" s="69">
        <f>IF(ISBLANK(STOCKAGE!D1265),"",STOCKAGE!D1265)</f>
        <v>45540</v>
      </c>
      <c r="F36" s="57">
        <f>IF(STOCKAGE!K1265&gt;1,STOCKAGE!K1265,0)</f>
        <v>0</v>
      </c>
      <c r="G36" s="57">
        <f>IF(STOCKAGE!L1265&gt;1,0,STOCKAGE!L1265)</f>
        <v>-1</v>
      </c>
      <c r="H36" s="42">
        <f t="shared" si="1"/>
        <v>2.85</v>
      </c>
      <c r="I36" s="42"/>
      <c r="J36" s="43" t="str">
        <f t="shared" si="5"/>
        <v/>
      </c>
      <c r="K36" s="8"/>
      <c r="M36" s="47"/>
      <c r="N36" s="1" t="str">
        <f t="shared" si="0"/>
        <v>août 2026</v>
      </c>
      <c r="O36" s="44" t="s">
        <v>42</v>
      </c>
      <c r="P36" s="31"/>
      <c r="R36" s="59" t="str">
        <f t="shared" si="3"/>
        <v>Pamplemousse 75 cl</v>
      </c>
      <c r="S36" s="60">
        <f t="shared" si="4"/>
        <v>350</v>
      </c>
      <c r="U36" s="1" t="s">
        <v>43</v>
      </c>
      <c r="V36" s="45">
        <f t="shared" si="2"/>
        <v>-1418</v>
      </c>
    </row>
    <row r="37" spans="3:22" x14ac:dyDescent="0.25">
      <c r="C37" s="6"/>
      <c r="D37" s="40" t="str">
        <f>IF(ISBLANK(STOCKAGE!E1266),"",STOCKAGE!E1266)</f>
        <v>Pamplemousse 75 cl</v>
      </c>
      <c r="E37" s="69">
        <f>IF(ISBLANK(STOCKAGE!D1266),"",STOCKAGE!D1266)</f>
        <v>45540</v>
      </c>
      <c r="F37" s="57">
        <f>IF(STOCKAGE!K1266&gt;1,STOCKAGE!K1266,0)</f>
        <v>0</v>
      </c>
      <c r="G37" s="57">
        <f>IF(STOCKAGE!L1266&gt;1,0,STOCKAGE!L1266)</f>
        <v>-1</v>
      </c>
      <c r="H37" s="42">
        <f t="shared" si="1"/>
        <v>2.85</v>
      </c>
      <c r="I37" s="42"/>
      <c r="J37" s="43"/>
      <c r="K37" s="8"/>
      <c r="M37" s="47"/>
      <c r="N37" s="1" t="str">
        <f t="shared" si="0"/>
        <v>septembre 2026</v>
      </c>
      <c r="O37" s="44" t="s">
        <v>43</v>
      </c>
      <c r="P37" s="31"/>
      <c r="R37" s="59" t="str">
        <f t="shared" si="3"/>
        <v>Ginger Beer Bio 1L</v>
      </c>
      <c r="S37" s="60">
        <f t="shared" si="4"/>
        <v>340</v>
      </c>
      <c r="U37" s="1" t="s">
        <v>44</v>
      </c>
      <c r="V37" s="45">
        <f t="shared" si="2"/>
        <v>-1494</v>
      </c>
    </row>
    <row r="38" spans="3:22" x14ac:dyDescent="0.25">
      <c r="C38" s="6"/>
      <c r="D38" s="40" t="str">
        <f>IF(ISBLANK(STOCKAGE!E1267),"",STOCKAGE!E1267)</f>
        <v>Ginger Beer Bio 1L</v>
      </c>
      <c r="E38" s="69">
        <f>IF(ISBLANK(STOCKAGE!D1267),"",STOCKAGE!D1267)</f>
        <v>45541</v>
      </c>
      <c r="F38" s="57">
        <f>IF(STOCKAGE!K1267&gt;1,STOCKAGE!K1267,0)</f>
        <v>0</v>
      </c>
      <c r="G38" s="57">
        <f>IF(STOCKAGE!L1267&gt;1,0,STOCKAGE!L1267)</f>
        <v>-10</v>
      </c>
      <c r="H38" s="42">
        <f t="shared" si="1"/>
        <v>28.5</v>
      </c>
      <c r="I38" s="42"/>
      <c r="J38" s="43" t="str">
        <f t="shared" si="5"/>
        <v/>
      </c>
      <c r="K38" s="8"/>
      <c r="M38" s="47"/>
      <c r="N38" s="1" t="str">
        <f t="shared" si="0"/>
        <v>octobre 2026</v>
      </c>
      <c r="O38" s="44" t="s">
        <v>44</v>
      </c>
      <c r="P38" s="31"/>
      <c r="R38" s="59" t="str">
        <f t="shared" si="3"/>
        <v>Tonic Water Bio 1L</v>
      </c>
      <c r="S38" s="60">
        <f t="shared" si="4"/>
        <v>330</v>
      </c>
      <c r="U38" s="1" t="s">
        <v>45</v>
      </c>
      <c r="V38" s="45">
        <f t="shared" si="2"/>
        <v>-1570</v>
      </c>
    </row>
    <row r="39" spans="3:22" x14ac:dyDescent="0.25">
      <c r="C39" s="6"/>
      <c r="D39" s="40" t="str">
        <f>IF(ISBLANK(STOCKAGE!E1268),"",STOCKAGE!E1268)</f>
        <v>Tonic Water Bio 1L</v>
      </c>
      <c r="E39" s="69">
        <f>IF(ISBLANK(STOCKAGE!D1268),"",STOCKAGE!D1268)</f>
        <v>45541</v>
      </c>
      <c r="F39" s="57">
        <f>IF(STOCKAGE!K1268&gt;1,STOCKAGE!K1268,0)</f>
        <v>0</v>
      </c>
      <c r="G39" s="57">
        <f>IF(STOCKAGE!L1268&gt;1,0,STOCKAGE!L1268)</f>
        <v>-10</v>
      </c>
      <c r="H39" s="42">
        <f t="shared" si="1"/>
        <v>28.5</v>
      </c>
      <c r="I39" s="42"/>
      <c r="J39" s="43" t="str">
        <f t="shared" si="5"/>
        <v/>
      </c>
      <c r="K39" s="8"/>
      <c r="M39" s="47"/>
      <c r="N39" s="1" t="str">
        <f t="shared" si="0"/>
        <v>novembre 2026</v>
      </c>
      <c r="O39" s="44" t="s">
        <v>45</v>
      </c>
      <c r="P39" s="31"/>
      <c r="R39" s="59" t="str">
        <f t="shared" si="3"/>
        <v>Ginger Beer 25cl</v>
      </c>
      <c r="S39" s="60">
        <f t="shared" si="4"/>
        <v>325</v>
      </c>
      <c r="U39" s="1" t="s">
        <v>46</v>
      </c>
      <c r="V39" s="45">
        <f t="shared" si="2"/>
        <v>-1646</v>
      </c>
    </row>
    <row r="40" spans="3:22" x14ac:dyDescent="0.25">
      <c r="C40" s="6"/>
      <c r="D40" s="40" t="str">
        <f>IF(ISBLANK(STOCKAGE!E1269),"",STOCKAGE!E1269)</f>
        <v>Ginger Beer 25cl</v>
      </c>
      <c r="E40" s="69">
        <f>IF(ISBLANK(STOCKAGE!D1269),"",STOCKAGE!D1269)</f>
        <v>45541</v>
      </c>
      <c r="F40" s="57">
        <f>IF(STOCKAGE!K1269&gt;1,STOCKAGE!K1269,0)</f>
        <v>0</v>
      </c>
      <c r="G40" s="57">
        <f>IF(STOCKAGE!L1269&gt;1,0,STOCKAGE!L1269)</f>
        <v>-5</v>
      </c>
      <c r="H40" s="42">
        <f t="shared" si="1"/>
        <v>14.25</v>
      </c>
      <c r="I40" s="42"/>
      <c r="J40" s="43" t="str">
        <f t="shared" si="5"/>
        <v/>
      </c>
      <c r="K40" s="8"/>
      <c r="M40" s="47"/>
      <c r="N40" s="1" t="str">
        <f t="shared" si="0"/>
        <v>décembre 2026</v>
      </c>
      <c r="O40" s="44" t="s">
        <v>46</v>
      </c>
      <c r="P40" s="31"/>
      <c r="R40" s="59" t="str">
        <f t="shared" si="3"/>
        <v>Tonic Water 25cl</v>
      </c>
      <c r="S40" s="60">
        <f t="shared" si="4"/>
        <v>321</v>
      </c>
      <c r="U40" s="1" t="s">
        <v>35</v>
      </c>
      <c r="V40" s="45">
        <f t="shared" si="2"/>
        <v>-1722</v>
      </c>
    </row>
    <row r="41" spans="3:22" x14ac:dyDescent="0.25">
      <c r="C41" s="6"/>
      <c r="D41" s="40" t="str">
        <f>IF(ISBLANK(STOCKAGE!E1270),"",STOCKAGE!E1270)</f>
        <v>Tonic Water 25cl</v>
      </c>
      <c r="E41" s="69">
        <f>IF(ISBLANK(STOCKAGE!D1270),"",STOCKAGE!D1270)</f>
        <v>45541</v>
      </c>
      <c r="F41" s="57">
        <f>IF(STOCKAGE!K1270&gt;1,STOCKAGE!K1270,0)</f>
        <v>0</v>
      </c>
      <c r="G41" s="57">
        <f>IF(STOCKAGE!L1270&gt;1,0,STOCKAGE!L1270)</f>
        <v>-4</v>
      </c>
      <c r="H41" s="42">
        <f t="shared" si="1"/>
        <v>11.4</v>
      </c>
      <c r="I41" s="42"/>
      <c r="J41" s="43" t="str">
        <f t="shared" si="5"/>
        <v/>
      </c>
      <c r="K41" s="8"/>
      <c r="M41" s="47"/>
      <c r="N41" s="1" t="str">
        <f t="shared" si="0"/>
        <v>janvier 2026</v>
      </c>
      <c r="O41" s="44" t="s">
        <v>35</v>
      </c>
      <c r="P41" s="31"/>
      <c r="R41" s="59" t="str">
        <f t="shared" si="3"/>
        <v>Tonic Water Bio 1L</v>
      </c>
      <c r="S41" s="60">
        <f t="shared" si="4"/>
        <v>320</v>
      </c>
      <c r="U41" s="1" t="s">
        <v>36</v>
      </c>
      <c r="V41" s="45">
        <f t="shared" si="2"/>
        <v>-1798</v>
      </c>
    </row>
    <row r="42" spans="3:22" x14ac:dyDescent="0.25">
      <c r="C42" s="6"/>
      <c r="D42" s="40" t="str">
        <f>IF(ISBLANK(STOCKAGE!E1271),"",STOCKAGE!E1271)</f>
        <v>Tonic Water Bio 1L</v>
      </c>
      <c r="E42" s="69">
        <f>IF(ISBLANK(STOCKAGE!D1271),"",STOCKAGE!D1271)</f>
        <v>45544</v>
      </c>
      <c r="F42" s="57">
        <f>IF(STOCKAGE!K1271&gt;1,STOCKAGE!K1271,0)</f>
        <v>0</v>
      </c>
      <c r="G42" s="57">
        <f>IF(STOCKAGE!L1271&gt;1,0,STOCKAGE!L1271)</f>
        <v>-1</v>
      </c>
      <c r="H42" s="42">
        <f t="shared" si="1"/>
        <v>2.85</v>
      </c>
      <c r="I42" s="42"/>
      <c r="J42" s="43" t="str">
        <f t="shared" si="5"/>
        <v/>
      </c>
      <c r="K42" s="8"/>
      <c r="M42" s="47"/>
      <c r="N42" s="1" t="str">
        <f t="shared" si="0"/>
        <v>février 2026</v>
      </c>
      <c r="O42" s="44" t="s">
        <v>36</v>
      </c>
      <c r="P42" s="31"/>
      <c r="R42" s="59" t="str">
        <f t="shared" si="3"/>
        <v>Ginger Beer Bio 1L</v>
      </c>
      <c r="S42" s="60">
        <f t="shared" si="4"/>
        <v>318</v>
      </c>
      <c r="U42" s="1" t="s">
        <v>37</v>
      </c>
      <c r="V42" s="45">
        <f t="shared" si="2"/>
        <v>-1874</v>
      </c>
    </row>
    <row r="43" spans="3:22" x14ac:dyDescent="0.25">
      <c r="C43" s="6"/>
      <c r="D43" s="40" t="str">
        <f>IF(ISBLANK(STOCKAGE!E1272),"",STOCKAGE!E1272)</f>
        <v>Ginger Beer Bio 1L</v>
      </c>
      <c r="E43" s="69">
        <f>IF(ISBLANK(STOCKAGE!D1272),"",STOCKAGE!D1272)</f>
        <v>45544</v>
      </c>
      <c r="F43" s="57">
        <f>IF(STOCKAGE!K1272&gt;1,STOCKAGE!K1272,0)</f>
        <v>0</v>
      </c>
      <c r="G43" s="57">
        <f>IF(STOCKAGE!L1272&gt;1,0,STOCKAGE!L1272)</f>
        <v>-2</v>
      </c>
      <c r="H43" s="42">
        <f t="shared" si="1"/>
        <v>5.7</v>
      </c>
      <c r="I43" s="42"/>
      <c r="J43" s="43" t="str">
        <f t="shared" si="5"/>
        <v/>
      </c>
      <c r="K43" s="8"/>
      <c r="M43" s="47"/>
      <c r="N43" s="1" t="str">
        <f t="shared" si="0"/>
        <v>mars 2026</v>
      </c>
      <c r="O43" s="44" t="s">
        <v>37</v>
      </c>
      <c r="P43" s="31"/>
      <c r="R43" s="59" t="str">
        <f t="shared" si="3"/>
        <v>Tonic Water Bio 1L</v>
      </c>
      <c r="S43" s="60">
        <f t="shared" si="4"/>
        <v>317</v>
      </c>
      <c r="U43" s="1" t="s">
        <v>38</v>
      </c>
      <c r="V43" s="45">
        <f t="shared" si="2"/>
        <v>-1950</v>
      </c>
    </row>
    <row r="44" spans="3:22" x14ac:dyDescent="0.25">
      <c r="C44" s="6"/>
      <c r="D44" s="40" t="str">
        <f>IF(ISBLANK(STOCKAGE!E1273),"",STOCKAGE!E1273)</f>
        <v>Tonic Water Bio 1L</v>
      </c>
      <c r="E44" s="69">
        <f>IF(ISBLANK(STOCKAGE!D1273),"",STOCKAGE!D1273)</f>
        <v>45544</v>
      </c>
      <c r="F44" s="57">
        <f>IF(STOCKAGE!K1273&gt;1,STOCKAGE!K1273,0)</f>
        <v>0</v>
      </c>
      <c r="G44" s="57">
        <f>IF(STOCKAGE!L1273&gt;1,0,STOCKAGE!L1273)</f>
        <v>-1</v>
      </c>
      <c r="H44" s="42">
        <f t="shared" si="1"/>
        <v>2.85</v>
      </c>
      <c r="I44" s="42"/>
      <c r="J44" s="43" t="str">
        <f t="shared" si="5"/>
        <v/>
      </c>
      <c r="K44" s="8"/>
      <c r="M44" s="47"/>
      <c r="N44" s="1" t="str">
        <f t="shared" si="0"/>
        <v>avril 2026</v>
      </c>
      <c r="O44" s="44" t="s">
        <v>38</v>
      </c>
      <c r="P44" s="31"/>
      <c r="R44" s="59" t="str">
        <f t="shared" si="3"/>
        <v>Ginger Beer 25cl</v>
      </c>
      <c r="S44" s="60">
        <f t="shared" si="4"/>
        <v>316</v>
      </c>
      <c r="U44" s="1" t="s">
        <v>39</v>
      </c>
      <c r="V44" s="45">
        <f t="shared" si="2"/>
        <v>-2026</v>
      </c>
    </row>
    <row r="45" spans="3:22" x14ac:dyDescent="0.25">
      <c r="C45" s="6"/>
      <c r="D45" s="40" t="str">
        <f>IF(ISBLANK(STOCKAGE!E1274),"",STOCKAGE!E1274)</f>
        <v>Ginger Beer 25cl</v>
      </c>
      <c r="E45" s="69">
        <f>IF(ISBLANK(STOCKAGE!D1274),"",STOCKAGE!D1274)</f>
        <v>45544</v>
      </c>
      <c r="F45" s="57">
        <f>IF(STOCKAGE!K1274&gt;1,STOCKAGE!K1274,0)</f>
        <v>0</v>
      </c>
      <c r="G45" s="57">
        <f>IF(STOCKAGE!L1274&gt;1,0,STOCKAGE!L1274)</f>
        <v>-1</v>
      </c>
      <c r="H45" s="42">
        <f t="shared" si="1"/>
        <v>2.85</v>
      </c>
      <c r="I45" s="42"/>
      <c r="J45" s="43" t="str">
        <f t="shared" si="5"/>
        <v/>
      </c>
      <c r="K45" s="8"/>
      <c r="M45" s="47"/>
      <c r="N45" s="1" t="str">
        <f t="shared" si="0"/>
        <v>mai 2026</v>
      </c>
      <c r="O45" s="44" t="s">
        <v>39</v>
      </c>
      <c r="P45" s="31"/>
      <c r="R45" s="59" t="str">
        <f t="shared" si="3"/>
        <v>Ginger Beer Bio 1L</v>
      </c>
      <c r="S45" s="60">
        <f t="shared" si="4"/>
        <v>315</v>
      </c>
      <c r="U45" s="1" t="s">
        <v>40</v>
      </c>
      <c r="V45" s="45">
        <f t="shared" si="2"/>
        <v>-2102</v>
      </c>
    </row>
    <row r="46" spans="3:22" x14ac:dyDescent="0.25">
      <c r="C46" s="6"/>
      <c r="D46" s="40" t="str">
        <f>IF(ISBLANK(STOCKAGE!E1275),"",STOCKAGE!E1275)</f>
        <v>Ginger Beer Bio 1L</v>
      </c>
      <c r="E46" s="69">
        <f>IF(ISBLANK(STOCKAGE!D1275),"",STOCKAGE!D1275)</f>
        <v>45544</v>
      </c>
      <c r="F46" s="57">
        <f>IF(STOCKAGE!K1275&gt;1,STOCKAGE!K1275,0)</f>
        <v>0</v>
      </c>
      <c r="G46" s="57">
        <f>IF(STOCKAGE!L1275&gt;1,0,STOCKAGE!L1275)</f>
        <v>-1</v>
      </c>
      <c r="H46" s="42">
        <f t="shared" si="1"/>
        <v>2.85</v>
      </c>
      <c r="I46" s="42"/>
      <c r="J46" s="43" t="str">
        <f t="shared" si="5"/>
        <v/>
      </c>
      <c r="K46" s="8"/>
      <c r="M46" s="47"/>
      <c r="N46" s="1" t="str">
        <f t="shared" si="0"/>
        <v>juin 2026</v>
      </c>
      <c r="O46" s="44" t="s">
        <v>40</v>
      </c>
      <c r="P46" s="31"/>
      <c r="R46" s="59" t="str">
        <f t="shared" si="3"/>
        <v>Tonic Water 25cl</v>
      </c>
      <c r="S46" s="60">
        <f t="shared" si="4"/>
        <v>314</v>
      </c>
      <c r="U46" s="1" t="s">
        <v>41</v>
      </c>
      <c r="V46" s="45">
        <f t="shared" si="2"/>
        <v>-2178</v>
      </c>
    </row>
    <row r="47" spans="3:22" x14ac:dyDescent="0.25">
      <c r="C47" s="6"/>
      <c r="D47" s="40" t="str">
        <f>IF(ISBLANK(STOCKAGE!E1276),"",STOCKAGE!E1276)</f>
        <v>Tonic Water 25cl</v>
      </c>
      <c r="E47" s="69">
        <f>IF(ISBLANK(STOCKAGE!D1276),"",STOCKAGE!D1276)</f>
        <v>45544</v>
      </c>
      <c r="F47" s="57">
        <f>IF(STOCKAGE!K1276&gt;1,STOCKAGE!K1276,0)</f>
        <v>0</v>
      </c>
      <c r="G47" s="57">
        <f>IF(STOCKAGE!L1276&gt;1,0,STOCKAGE!L1276)</f>
        <v>-1</v>
      </c>
      <c r="H47" s="42">
        <f t="shared" si="1"/>
        <v>2.85</v>
      </c>
      <c r="I47" s="42"/>
      <c r="J47" s="43" t="str">
        <f t="shared" si="5"/>
        <v/>
      </c>
      <c r="K47" s="8"/>
      <c r="N47" s="1" t="str">
        <f t="shared" si="0"/>
        <v>juillet 2026</v>
      </c>
      <c r="O47" s="44" t="s">
        <v>41</v>
      </c>
      <c r="P47" s="31"/>
      <c r="R47" s="59" t="str">
        <f t="shared" si="3"/>
        <v>Tonic Water 25cl</v>
      </c>
      <c r="S47" s="60">
        <f t="shared" si="4"/>
        <v>313</v>
      </c>
      <c r="U47" s="1" t="s">
        <v>42</v>
      </c>
      <c r="V47" s="45">
        <f t="shared" si="2"/>
        <v>-2254</v>
      </c>
    </row>
    <row r="48" spans="3:22" x14ac:dyDescent="0.25">
      <c r="C48" s="6"/>
      <c r="D48" s="40" t="str">
        <f>IF(ISBLANK(STOCKAGE!E1277),"",STOCKAGE!E1277)</f>
        <v>Tonic Water 25cl</v>
      </c>
      <c r="E48" s="69">
        <f>IF(ISBLANK(STOCKAGE!D1277),"",STOCKAGE!D1277)</f>
        <v>45544</v>
      </c>
      <c r="F48" s="57">
        <f>IF(STOCKAGE!K1277&gt;1,STOCKAGE!K1277,0)</f>
        <v>0</v>
      </c>
      <c r="G48" s="57">
        <f>IF(STOCKAGE!L1277&gt;1,0,STOCKAGE!L1277)</f>
        <v>-1</v>
      </c>
      <c r="H48" s="42">
        <f t="shared" si="1"/>
        <v>2.85</v>
      </c>
      <c r="I48" s="42"/>
      <c r="J48" s="43" t="str">
        <f t="shared" si="5"/>
        <v/>
      </c>
      <c r="K48" s="8"/>
      <c r="N48" s="1" t="str">
        <f t="shared" si="0"/>
        <v>août 2026</v>
      </c>
      <c r="O48" s="44" t="s">
        <v>42</v>
      </c>
      <c r="P48" s="31"/>
      <c r="R48" s="59" t="str">
        <f t="shared" si="3"/>
        <v>Tonic Water 75cl</v>
      </c>
      <c r="S48" s="60">
        <f t="shared" si="4"/>
        <v>312</v>
      </c>
      <c r="U48" s="1" t="s">
        <v>43</v>
      </c>
      <c r="V48" s="45">
        <f t="shared" si="2"/>
        <v>-2330</v>
      </c>
    </row>
    <row r="49" spans="3:22" x14ac:dyDescent="0.25">
      <c r="C49" s="6"/>
      <c r="D49" s="40" t="str">
        <f>IF(ISBLANK(STOCKAGE!E1278),"",STOCKAGE!E1278)</f>
        <v>Tonic Water 75cl</v>
      </c>
      <c r="E49" s="69">
        <f>IF(ISBLANK(STOCKAGE!D1278),"",STOCKAGE!D1278)</f>
        <v>45544</v>
      </c>
      <c r="F49" s="57">
        <f>IF(STOCKAGE!K1278&gt;1,STOCKAGE!K1278,0)</f>
        <v>0</v>
      </c>
      <c r="G49" s="57">
        <f>IF(STOCKAGE!L1278&gt;1,0,STOCKAGE!L1278)</f>
        <v>-1</v>
      </c>
      <c r="H49" s="42">
        <f t="shared" si="1"/>
        <v>2.85</v>
      </c>
      <c r="I49" s="42"/>
      <c r="J49" s="43" t="str">
        <f t="shared" si="5"/>
        <v/>
      </c>
      <c r="K49" s="8"/>
      <c r="N49" s="1" t="str">
        <f t="shared" si="0"/>
        <v>septembre 2026</v>
      </c>
      <c r="O49" s="44" t="s">
        <v>43</v>
      </c>
      <c r="P49" s="31"/>
      <c r="R49" s="59" t="str">
        <f t="shared" si="3"/>
        <v>Ginger Beer Bio 1L</v>
      </c>
      <c r="S49" s="60">
        <f t="shared" si="4"/>
        <v>304</v>
      </c>
      <c r="U49" s="1" t="s">
        <v>44</v>
      </c>
      <c r="V49" s="45">
        <f t="shared" si="2"/>
        <v>-2406</v>
      </c>
    </row>
    <row r="50" spans="3:22" x14ac:dyDescent="0.25">
      <c r="C50" s="6"/>
      <c r="D50" s="40" t="str">
        <f>IF(ISBLANK(STOCKAGE!E1279),"",STOCKAGE!E1279)</f>
        <v>Ginger Beer Bio 1L</v>
      </c>
      <c r="E50" s="69">
        <f>IF(ISBLANK(STOCKAGE!D1279),"",STOCKAGE!D1279)</f>
        <v>45544</v>
      </c>
      <c r="F50" s="57">
        <f>IF(STOCKAGE!K1279&gt;1,STOCKAGE!K1279,0)</f>
        <v>0</v>
      </c>
      <c r="G50" s="57">
        <f>IF(STOCKAGE!L1279&gt;1,0,STOCKAGE!L1279)</f>
        <v>-8</v>
      </c>
      <c r="H50" s="42">
        <f t="shared" si="1"/>
        <v>22.8</v>
      </c>
      <c r="I50" s="42"/>
      <c r="J50" s="43" t="str">
        <f t="shared" si="5"/>
        <v/>
      </c>
      <c r="K50" s="8"/>
      <c r="N50" s="1" t="str">
        <f t="shared" si="0"/>
        <v>octobre 2026</v>
      </c>
      <c r="O50" s="44" t="s">
        <v>44</v>
      </c>
      <c r="P50" s="31"/>
      <c r="R50" s="59" t="str">
        <f t="shared" si="3"/>
        <v>Ginger Beer Bio 1L</v>
      </c>
      <c r="S50" s="60">
        <f t="shared" si="4"/>
        <v>303</v>
      </c>
      <c r="U50" s="1" t="s">
        <v>45</v>
      </c>
      <c r="V50" s="45">
        <f t="shared" si="2"/>
        <v>-2482</v>
      </c>
    </row>
    <row r="51" spans="3:22" x14ac:dyDescent="0.25">
      <c r="C51" s="6"/>
      <c r="D51" s="40" t="str">
        <f>IF(ISBLANK(STOCKAGE!E1280),"",STOCKAGE!E1280)</f>
        <v>Ginger Beer Bio 1L</v>
      </c>
      <c r="E51" s="69">
        <f>IF(ISBLANK(STOCKAGE!D1280),"",STOCKAGE!D1280)</f>
        <v>45545</v>
      </c>
      <c r="F51" s="57">
        <f>IF(STOCKAGE!K1280&gt;1,STOCKAGE!K1280,0)</f>
        <v>0</v>
      </c>
      <c r="G51" s="57">
        <f>IF(STOCKAGE!L1280&gt;1,0,STOCKAGE!L1280)</f>
        <v>-1</v>
      </c>
      <c r="H51" s="42">
        <f t="shared" si="1"/>
        <v>2.85</v>
      </c>
      <c r="I51" s="42"/>
      <c r="J51" s="43"/>
      <c r="K51" s="8"/>
      <c r="N51" s="1" t="str">
        <f t="shared" si="0"/>
        <v>novembre 2026</v>
      </c>
      <c r="O51" s="44" t="s">
        <v>45</v>
      </c>
      <c r="P51" s="31"/>
      <c r="R51" s="59" t="str">
        <f t="shared" si="3"/>
        <v>Tonic Water Bio 1L</v>
      </c>
      <c r="S51" s="60">
        <f t="shared" si="4"/>
        <v>302</v>
      </c>
      <c r="U51" s="1" t="s">
        <v>46</v>
      </c>
      <c r="V51" s="45">
        <f t="shared" si="2"/>
        <v>-2558</v>
      </c>
    </row>
    <row r="52" spans="3:22" x14ac:dyDescent="0.25">
      <c r="C52" s="6"/>
      <c r="D52" s="40" t="str">
        <f>IF(ISBLANK(STOCKAGE!E1281),"",STOCKAGE!E1281)</f>
        <v>Tonic Water Bio 1L</v>
      </c>
      <c r="E52" s="69">
        <f>IF(ISBLANK(STOCKAGE!D1281),"",STOCKAGE!D1281)</f>
        <v>45545</v>
      </c>
      <c r="F52" s="57">
        <f>IF(STOCKAGE!K1281&gt;1,STOCKAGE!K1281,0)</f>
        <v>0</v>
      </c>
      <c r="G52" s="57">
        <f>IF(STOCKAGE!L1281&gt;1,0,STOCKAGE!L1281)</f>
        <v>-1</v>
      </c>
      <c r="H52" s="42">
        <f t="shared" si="1"/>
        <v>2.85</v>
      </c>
      <c r="I52" s="42"/>
      <c r="J52" s="43"/>
      <c r="K52" s="8"/>
      <c r="N52" s="1" t="str">
        <f t="shared" si="0"/>
        <v>décembre 2026</v>
      </c>
      <c r="O52" s="44" t="s">
        <v>46</v>
      </c>
      <c r="P52" s="31"/>
      <c r="R52" s="59" t="str">
        <f t="shared" si="3"/>
        <v>Ginger Beer Bio 1L</v>
      </c>
      <c r="S52" s="60">
        <f t="shared" si="4"/>
        <v>301</v>
      </c>
      <c r="U52" s="1" t="s">
        <v>47</v>
      </c>
    </row>
    <row r="53" spans="3:22" x14ac:dyDescent="0.25">
      <c r="C53" s="6"/>
      <c r="D53" s="40" t="str">
        <f>IF(ISBLANK(STOCKAGE!E1282),"",STOCKAGE!E1282)</f>
        <v>Ginger Beer Bio 1L</v>
      </c>
      <c r="E53" s="69">
        <f>IF(ISBLANK(STOCKAGE!D1282),"",STOCKAGE!D1282)</f>
        <v>45545</v>
      </c>
      <c r="F53" s="57">
        <f>IF(STOCKAGE!K1282&gt;1,STOCKAGE!K1282,0)</f>
        <v>0</v>
      </c>
      <c r="G53" s="57">
        <f>IF(STOCKAGE!L1282&gt;1,0,STOCKAGE!L1282)</f>
        <v>-1</v>
      </c>
      <c r="H53" s="42">
        <f t="shared" si="1"/>
        <v>2.85</v>
      </c>
      <c r="I53" s="42"/>
      <c r="J53" s="43"/>
      <c r="K53" s="8"/>
      <c r="L53" s="1" t="str">
        <f t="shared" ref="L53" si="6">CONCATENATE(O53," ",P53)</f>
        <v xml:space="preserve">  </v>
      </c>
      <c r="N53" s="1" t="str">
        <f t="shared" si="0"/>
        <v xml:space="preserve"> </v>
      </c>
      <c r="O53" s="48" t="s">
        <v>47</v>
      </c>
      <c r="P53" s="49"/>
      <c r="R53" s="59" t="str">
        <f t="shared" si="3"/>
        <v>Tonic Water Bio 1L</v>
      </c>
      <c r="S53" s="60">
        <f t="shared" si="4"/>
        <v>300</v>
      </c>
    </row>
    <row r="54" spans="3:22" x14ac:dyDescent="0.25">
      <c r="C54" s="6"/>
      <c r="D54" s="40" t="str">
        <f>IF(ISBLANK(STOCKAGE!E1283),"",STOCKAGE!E1283)</f>
        <v>Tonic Water Bio 1L</v>
      </c>
      <c r="E54" s="69">
        <f>IF(ISBLANK(STOCKAGE!D1283),"",STOCKAGE!D1283)</f>
        <v>45545</v>
      </c>
      <c r="F54" s="57">
        <f>IF(STOCKAGE!K1283&gt;1,STOCKAGE!K1283,0)</f>
        <v>0</v>
      </c>
      <c r="G54" s="57">
        <f>IF(STOCKAGE!L1283&gt;1,0,STOCKAGE!L1283)</f>
        <v>-1</v>
      </c>
      <c r="H54" s="42">
        <f t="shared" si="1"/>
        <v>2.85</v>
      </c>
      <c r="I54" s="42"/>
      <c r="J54" s="43"/>
      <c r="K54" s="8"/>
      <c r="N54" s="1" t="str">
        <f t="shared" si="0"/>
        <v/>
      </c>
      <c r="R54" s="59" t="str">
        <f t="shared" si="3"/>
        <v>Ginger Beer Bio 1L</v>
      </c>
      <c r="S54" s="60">
        <f t="shared" si="4"/>
        <v>297</v>
      </c>
    </row>
    <row r="55" spans="3:22" x14ac:dyDescent="0.25">
      <c r="C55" s="6"/>
      <c r="D55" s="40" t="str">
        <f>IF(ISBLANK(STOCKAGE!E1284),"",STOCKAGE!E1284)</f>
        <v>Ginger Beer Bio 1L</v>
      </c>
      <c r="E55" s="69">
        <f>IF(ISBLANK(STOCKAGE!D1284),"",STOCKAGE!D1284)</f>
        <v>45546</v>
      </c>
      <c r="F55" s="57">
        <f>IF(STOCKAGE!K1284&gt;1,STOCKAGE!K1284,0)</f>
        <v>0</v>
      </c>
      <c r="G55" s="57">
        <f>IF(STOCKAGE!L1284&gt;1,0,STOCKAGE!L1284)</f>
        <v>-3</v>
      </c>
      <c r="H55" s="42">
        <f t="shared" si="1"/>
        <v>8.5500000000000007</v>
      </c>
      <c r="I55" s="42"/>
      <c r="J55" s="43"/>
      <c r="K55" s="8"/>
      <c r="N55" s="1" t="str">
        <f t="shared" si="0"/>
        <v/>
      </c>
      <c r="R55" s="59" t="str">
        <f t="shared" si="3"/>
        <v>Tonic Water Bio 1L</v>
      </c>
      <c r="S55" s="60">
        <f t="shared" si="4"/>
        <v>296</v>
      </c>
    </row>
    <row r="56" spans="3:22" x14ac:dyDescent="0.25">
      <c r="C56" s="6"/>
      <c r="D56" s="40" t="str">
        <f>IF(ISBLANK(STOCKAGE!E1285),"",STOCKAGE!E1285)</f>
        <v>Tonic Water Bio 1L</v>
      </c>
      <c r="E56" s="69">
        <f>IF(ISBLANK(STOCKAGE!D1285),"",STOCKAGE!D1285)</f>
        <v>45546</v>
      </c>
      <c r="F56" s="57">
        <f>IF(STOCKAGE!K1285&gt;1,STOCKAGE!K1285,0)</f>
        <v>0</v>
      </c>
      <c r="G56" s="57">
        <f>IF(STOCKAGE!L1285&gt;1,0,STOCKAGE!L1285)</f>
        <v>-1</v>
      </c>
      <c r="H56" s="42">
        <f t="shared" si="1"/>
        <v>2.85</v>
      </c>
      <c r="I56" s="42"/>
      <c r="J56" s="43"/>
      <c r="K56" s="8"/>
      <c r="N56" s="1" t="str">
        <f t="shared" si="0"/>
        <v/>
      </c>
      <c r="R56" s="59" t="str">
        <f t="shared" si="3"/>
        <v>Ginger Beer 25cl</v>
      </c>
      <c r="S56" s="60">
        <f t="shared" si="4"/>
        <v>295</v>
      </c>
    </row>
    <row r="57" spans="3:22" x14ac:dyDescent="0.25">
      <c r="C57" s="6"/>
      <c r="D57" s="40" t="str">
        <f>IF(ISBLANK(STOCKAGE!E1286),"",STOCKAGE!E1286)</f>
        <v>Ginger Beer 25cl</v>
      </c>
      <c r="E57" s="69">
        <f>IF(ISBLANK(STOCKAGE!D1286),"",STOCKAGE!D1286)</f>
        <v>45546</v>
      </c>
      <c r="F57" s="57">
        <f>IF(STOCKAGE!K1286&gt;1,STOCKAGE!K1286,0)</f>
        <v>0</v>
      </c>
      <c r="G57" s="57">
        <f>IF(STOCKAGE!L1286&gt;1,0,STOCKAGE!L1286)</f>
        <v>-1</v>
      </c>
      <c r="H57" s="42">
        <f t="shared" si="1"/>
        <v>2.85</v>
      </c>
      <c r="I57" s="42"/>
      <c r="J57" s="43"/>
      <c r="K57" s="8"/>
      <c r="N57" s="1" t="str">
        <f t="shared" si="0"/>
        <v/>
      </c>
      <c r="R57" s="59" t="str">
        <f t="shared" si="3"/>
        <v>Ginger Beer Bio 1L</v>
      </c>
      <c r="S57" s="60">
        <f t="shared" si="4"/>
        <v>290</v>
      </c>
    </row>
    <row r="58" spans="3:22" x14ac:dyDescent="0.25">
      <c r="C58" s="6"/>
      <c r="D58" s="40" t="str">
        <f>IF(ISBLANK(STOCKAGE!E1287),"",STOCKAGE!E1287)</f>
        <v>Ginger Beer Bio 1L</v>
      </c>
      <c r="E58" s="69">
        <f>IF(ISBLANK(STOCKAGE!D1287),"",STOCKAGE!D1287)</f>
        <v>45546</v>
      </c>
      <c r="F58" s="57">
        <f>IF(STOCKAGE!K1287&gt;1,STOCKAGE!K1287,0)</f>
        <v>0</v>
      </c>
      <c r="G58" s="57">
        <f>IF(STOCKAGE!L1287&gt;1,0,STOCKAGE!L1287)</f>
        <v>-5</v>
      </c>
      <c r="H58" s="42">
        <f t="shared" si="1"/>
        <v>14.25</v>
      </c>
      <c r="I58" s="42"/>
      <c r="J58" s="43"/>
      <c r="K58" s="8"/>
      <c r="N58" s="1" t="str">
        <f t="shared" si="0"/>
        <v/>
      </c>
      <c r="R58" s="59" t="str">
        <f t="shared" si="3"/>
        <v>Ginger Beer 25cl</v>
      </c>
      <c r="S58" s="60">
        <f t="shared" si="4"/>
        <v>289</v>
      </c>
    </row>
    <row r="59" spans="3:22" x14ac:dyDescent="0.25">
      <c r="C59" s="6"/>
      <c r="D59" s="40" t="str">
        <f>IF(ISBLANK(STOCKAGE!E1288),"",STOCKAGE!E1288)</f>
        <v>Ginger Beer 25cl</v>
      </c>
      <c r="E59" s="69">
        <f>IF(ISBLANK(STOCKAGE!D1288),"",STOCKAGE!D1288)</f>
        <v>45546</v>
      </c>
      <c r="F59" s="57">
        <f>IF(STOCKAGE!K1288&gt;1,STOCKAGE!K1288,0)</f>
        <v>0</v>
      </c>
      <c r="G59" s="57">
        <f>IF(STOCKAGE!L1288&gt;1,0,STOCKAGE!L1288)</f>
        <v>-1</v>
      </c>
      <c r="H59" s="42">
        <f t="shared" si="1"/>
        <v>2.85</v>
      </c>
      <c r="I59" s="42"/>
      <c r="J59" s="43"/>
      <c r="K59" s="8"/>
      <c r="N59" s="1" t="str">
        <f t="shared" si="0"/>
        <v/>
      </c>
      <c r="R59" s="59" t="str">
        <f t="shared" si="3"/>
        <v>Tonic Water 25cl</v>
      </c>
      <c r="S59" s="60">
        <f t="shared" si="4"/>
        <v>288</v>
      </c>
    </row>
    <row r="60" spans="3:22" x14ac:dyDescent="0.25">
      <c r="C60" s="6"/>
      <c r="D60" s="40" t="str">
        <f>IF(ISBLANK(STOCKAGE!E1289),"",STOCKAGE!E1289)</f>
        <v>Tonic Water 25cl</v>
      </c>
      <c r="E60" s="69">
        <f>IF(ISBLANK(STOCKAGE!D1289),"",STOCKAGE!D1289)</f>
        <v>45546</v>
      </c>
      <c r="F60" s="57">
        <f>IF(STOCKAGE!K1289&gt;1,STOCKAGE!K1289,0)</f>
        <v>0</v>
      </c>
      <c r="G60" s="57">
        <f>IF(STOCKAGE!L1289&gt;1,0,STOCKAGE!L1289)</f>
        <v>-1</v>
      </c>
      <c r="H60" s="42">
        <f t="shared" si="1"/>
        <v>2.85</v>
      </c>
      <c r="I60" s="42"/>
      <c r="J60" s="43"/>
      <c r="K60" s="8"/>
      <c r="N60" s="1" t="str">
        <f t="shared" si="0"/>
        <v/>
      </c>
      <c r="R60" s="59" t="str">
        <f t="shared" si="3"/>
        <v>Ginger Beer Bio 1L</v>
      </c>
      <c r="S60" s="60">
        <f t="shared" si="4"/>
        <v>320</v>
      </c>
    </row>
    <row r="61" spans="3:22" x14ac:dyDescent="0.25">
      <c r="C61" s="6"/>
      <c r="D61" s="40" t="str">
        <f>IF(ISBLANK(STOCKAGE!E1290),"",STOCKAGE!E1290)</f>
        <v>Ginger Beer Bio 1L</v>
      </c>
      <c r="E61" s="69">
        <f>IF(ISBLANK(STOCKAGE!D1290),"",STOCKAGE!D1290)</f>
        <v>45546</v>
      </c>
      <c r="F61" s="57">
        <f>IF(STOCKAGE!K1290&gt;1,STOCKAGE!K1290,0)</f>
        <v>32</v>
      </c>
      <c r="G61" s="57">
        <f>IF(STOCKAGE!L1290&gt;1,0,STOCKAGE!L1290)</f>
        <v>0</v>
      </c>
      <c r="H61" s="42">
        <f t="shared" si="1"/>
        <v>91.2</v>
      </c>
      <c r="I61" s="42"/>
      <c r="J61" s="43"/>
      <c r="K61" s="8"/>
      <c r="N61" s="1" t="str">
        <f t="shared" si="0"/>
        <v/>
      </c>
      <c r="R61" s="59" t="str">
        <f t="shared" si="3"/>
        <v>Ginger Beer Bio 1L</v>
      </c>
      <c r="S61" s="60">
        <f t="shared" si="4"/>
        <v>352</v>
      </c>
    </row>
    <row r="62" spans="3:22" x14ac:dyDescent="0.25">
      <c r="C62" s="6"/>
      <c r="D62" s="40" t="str">
        <f>IF(ISBLANK(STOCKAGE!E1291),"",STOCKAGE!E1291)</f>
        <v>Ginger Beer Bio 1L</v>
      </c>
      <c r="E62" s="69">
        <f>IF(ISBLANK(STOCKAGE!D1291),"",STOCKAGE!D1291)</f>
        <v>45546</v>
      </c>
      <c r="F62" s="57">
        <f>IF(STOCKAGE!K1291&gt;1,STOCKAGE!K1291,0)</f>
        <v>32</v>
      </c>
      <c r="G62" s="57">
        <f>IF(STOCKAGE!L1291&gt;1,0,STOCKAGE!L1291)</f>
        <v>0</v>
      </c>
      <c r="H62" s="42">
        <f t="shared" si="1"/>
        <v>91.2</v>
      </c>
      <c r="I62" s="42"/>
      <c r="J62" s="43"/>
      <c r="K62" s="8"/>
      <c r="N62" s="1" t="str">
        <f t="shared" si="0"/>
        <v/>
      </c>
      <c r="R62" s="59" t="str">
        <f t="shared" si="3"/>
        <v>Ginger Beer Bio 1L</v>
      </c>
      <c r="S62" s="60">
        <f t="shared" si="4"/>
        <v>384</v>
      </c>
    </row>
    <row r="63" spans="3:22" x14ac:dyDescent="0.25">
      <c r="C63" s="6"/>
      <c r="D63" s="40" t="str">
        <f>IF(ISBLANK(STOCKAGE!E1292),"",STOCKAGE!E1292)</f>
        <v>Ginger Beer Bio 1L</v>
      </c>
      <c r="E63" s="69">
        <f>IF(ISBLANK(STOCKAGE!D1292),"",STOCKAGE!D1292)</f>
        <v>45546</v>
      </c>
      <c r="F63" s="57">
        <f>IF(STOCKAGE!K1292&gt;1,STOCKAGE!K1292,0)</f>
        <v>32</v>
      </c>
      <c r="G63" s="57">
        <f>IF(STOCKAGE!L1292&gt;1,0,STOCKAGE!L1292)</f>
        <v>0</v>
      </c>
      <c r="H63" s="42">
        <f t="shared" si="1"/>
        <v>91.2</v>
      </c>
      <c r="I63" s="42"/>
      <c r="J63" s="43"/>
      <c r="K63" s="8"/>
      <c r="N63" s="1" t="str">
        <f t="shared" si="0"/>
        <v/>
      </c>
      <c r="R63" s="59" t="str">
        <f t="shared" si="3"/>
        <v>Ginger Beer Bio 1L</v>
      </c>
      <c r="S63" s="60">
        <f t="shared" si="4"/>
        <v>416</v>
      </c>
    </row>
    <row r="64" spans="3:22" x14ac:dyDescent="0.25">
      <c r="C64" s="6"/>
      <c r="D64" s="40" t="str">
        <f>IF(ISBLANK(STOCKAGE!E1293),"",STOCKAGE!E1293)</f>
        <v>Ginger Beer Bio 1L</v>
      </c>
      <c r="E64" s="69">
        <f>IF(ISBLANK(STOCKAGE!D1293),"",STOCKAGE!D1293)</f>
        <v>45546</v>
      </c>
      <c r="F64" s="57">
        <f>IF(STOCKAGE!K1293&gt;1,STOCKAGE!K1293,0)</f>
        <v>32</v>
      </c>
      <c r="G64" s="57">
        <f>IF(STOCKAGE!L1293&gt;1,0,STOCKAGE!L1293)</f>
        <v>0</v>
      </c>
      <c r="H64" s="42">
        <f t="shared" si="1"/>
        <v>91.2</v>
      </c>
      <c r="I64" s="42"/>
      <c r="J64" s="43"/>
      <c r="K64" s="8"/>
      <c r="N64" s="1" t="str">
        <f t="shared" si="0"/>
        <v/>
      </c>
      <c r="R64" s="59" t="str">
        <f t="shared" si="3"/>
        <v>Ginger Beer Bio 1L</v>
      </c>
      <c r="S64" s="60">
        <f t="shared" si="4"/>
        <v>414</v>
      </c>
    </row>
    <row r="65" spans="3:19" x14ac:dyDescent="0.25">
      <c r="C65" s="6"/>
      <c r="D65" s="40" t="str">
        <f>IF(ISBLANK(STOCKAGE!E1294),"",STOCKAGE!E1294)</f>
        <v>Ginger Beer Bio 1L</v>
      </c>
      <c r="E65" s="69">
        <f>IF(ISBLANK(STOCKAGE!D1294),"",STOCKAGE!D1294)</f>
        <v>45547</v>
      </c>
      <c r="F65" s="57">
        <f>IF(STOCKAGE!K1294&gt;1,STOCKAGE!K1294,0)</f>
        <v>0</v>
      </c>
      <c r="G65" s="57">
        <f>IF(STOCKAGE!L1294&gt;1,0,STOCKAGE!L1294)</f>
        <v>-2</v>
      </c>
      <c r="H65" s="42">
        <f t="shared" si="1"/>
        <v>5.7</v>
      </c>
      <c r="I65" s="42"/>
      <c r="J65" s="43"/>
      <c r="K65" s="8"/>
      <c r="N65" s="1" t="str">
        <f t="shared" si="0"/>
        <v/>
      </c>
      <c r="R65" s="44"/>
      <c r="S65" s="31">
        <f t="shared" si="4"/>
        <v>413</v>
      </c>
    </row>
    <row r="66" spans="3:19" x14ac:dyDescent="0.25">
      <c r="C66" s="6"/>
      <c r="D66" s="40" t="str">
        <f>IF(ISBLANK(STOCKAGE!E1295),"",STOCKAGE!E1295)</f>
        <v>Tonic Water Bio 1L</v>
      </c>
      <c r="E66" s="69">
        <f>IF(ISBLANK(STOCKAGE!D1295),"",STOCKAGE!D1295)</f>
        <v>45547</v>
      </c>
      <c r="F66" s="57">
        <f>IF(STOCKAGE!K1295&gt;1,STOCKAGE!K1295,0)</f>
        <v>0</v>
      </c>
      <c r="G66" s="57">
        <f>IF(STOCKAGE!L1295&gt;1,0,STOCKAGE!L1295)</f>
        <v>-1</v>
      </c>
      <c r="H66" s="42">
        <f t="shared" si="1"/>
        <v>2.85</v>
      </c>
      <c r="I66" s="42"/>
      <c r="J66" s="43"/>
      <c r="K66" s="8"/>
      <c r="N66" s="1" t="str">
        <f t="shared" si="0"/>
        <v/>
      </c>
      <c r="R66" s="44"/>
      <c r="S66" s="31">
        <f t="shared" si="4"/>
        <v>412</v>
      </c>
    </row>
    <row r="67" spans="3:19" x14ac:dyDescent="0.25">
      <c r="C67" s="6"/>
      <c r="D67" s="40" t="str">
        <f>IF(ISBLANK(STOCKAGE!E1296),"",STOCKAGE!E1296)</f>
        <v>Ginger Beer 25cl</v>
      </c>
      <c r="E67" s="69">
        <f>IF(ISBLANK(STOCKAGE!D1296),"",STOCKAGE!D1296)</f>
        <v>45547</v>
      </c>
      <c r="F67" s="57">
        <f>IF(STOCKAGE!K1296&gt;1,STOCKAGE!K1296,0)</f>
        <v>0</v>
      </c>
      <c r="G67" s="57">
        <f>IF(STOCKAGE!L1296&gt;1,0,STOCKAGE!L1296)</f>
        <v>-1</v>
      </c>
      <c r="H67" s="42">
        <f t="shared" si="1"/>
        <v>2.85</v>
      </c>
      <c r="I67" s="42"/>
      <c r="J67" s="43"/>
      <c r="K67" s="8"/>
      <c r="N67" s="1" t="str">
        <f t="shared" si="0"/>
        <v/>
      </c>
      <c r="R67" s="44"/>
      <c r="S67" s="31">
        <f t="shared" si="4"/>
        <v>411</v>
      </c>
    </row>
    <row r="68" spans="3:19" x14ac:dyDescent="0.25">
      <c r="C68" s="6"/>
      <c r="D68" s="40" t="str">
        <f>IF(ISBLANK(STOCKAGE!E1297),"",STOCKAGE!E1297)</f>
        <v>Ginger Beer Bio 1L</v>
      </c>
      <c r="E68" s="69">
        <f>IF(ISBLANK(STOCKAGE!D1297),"",STOCKAGE!D1297)</f>
        <v>45547</v>
      </c>
      <c r="F68" s="57">
        <f>IF(STOCKAGE!K1297&gt;1,STOCKAGE!K1297,0)</f>
        <v>0</v>
      </c>
      <c r="G68" s="57">
        <f>IF(STOCKAGE!L1297&gt;1,0,STOCKAGE!L1297)</f>
        <v>-1</v>
      </c>
      <c r="H68" s="42">
        <f t="shared" si="1"/>
        <v>2.85</v>
      </c>
      <c r="I68" s="42"/>
      <c r="J68" s="43"/>
      <c r="K68" s="8"/>
      <c r="N68" s="1" t="str">
        <f t="shared" si="0"/>
        <v/>
      </c>
      <c r="R68" s="44"/>
      <c r="S68" s="31">
        <f t="shared" si="4"/>
        <v>410</v>
      </c>
    </row>
    <row r="69" spans="3:19" x14ac:dyDescent="0.25">
      <c r="C69" s="6"/>
      <c r="D69" s="40" t="str">
        <f>IF(ISBLANK(STOCKAGE!E1298),"",STOCKAGE!E1298)</f>
        <v>Tonic Water Bio 1L</v>
      </c>
      <c r="E69" s="69">
        <f>IF(ISBLANK(STOCKAGE!D1298),"",STOCKAGE!D1298)</f>
        <v>45547</v>
      </c>
      <c r="F69" s="57">
        <f>IF(STOCKAGE!K1298&gt;1,STOCKAGE!K1298,0)</f>
        <v>0</v>
      </c>
      <c r="G69" s="57">
        <f>IF(STOCKAGE!L1298&gt;1,0,STOCKAGE!L1298)</f>
        <v>-1</v>
      </c>
      <c r="H69" s="42">
        <f t="shared" si="1"/>
        <v>2.85</v>
      </c>
      <c r="I69" s="42"/>
      <c r="J69" s="43"/>
      <c r="K69" s="8"/>
      <c r="N69" s="1" t="str">
        <f t="shared" si="0"/>
        <v/>
      </c>
      <c r="R69" s="44"/>
      <c r="S69" s="31">
        <f t="shared" si="4"/>
        <v>408</v>
      </c>
    </row>
    <row r="70" spans="3:19" x14ac:dyDescent="0.25">
      <c r="C70" s="6"/>
      <c r="D70" s="40" t="str">
        <f>IF(ISBLANK(STOCKAGE!E1299),"",STOCKAGE!E1299)</f>
        <v>Ginger Beer Bio 1L</v>
      </c>
      <c r="E70" s="69">
        <f>IF(ISBLANK(STOCKAGE!D1299),"",STOCKAGE!D1299)</f>
        <v>45547</v>
      </c>
      <c r="F70" s="57">
        <f>IF(STOCKAGE!K1299&gt;1,STOCKAGE!K1299,0)</f>
        <v>0</v>
      </c>
      <c r="G70" s="57">
        <f>IF(STOCKAGE!L1299&gt;1,0,STOCKAGE!L1299)</f>
        <v>-2</v>
      </c>
      <c r="H70" s="42">
        <f t="shared" si="1"/>
        <v>5.7</v>
      </c>
      <c r="I70" s="42"/>
      <c r="J70" s="43"/>
      <c r="K70" s="8"/>
      <c r="N70" s="1" t="str">
        <f t="shared" si="0"/>
        <v/>
      </c>
      <c r="R70" s="44"/>
      <c r="S70" s="31">
        <f t="shared" si="4"/>
        <v>407</v>
      </c>
    </row>
    <row r="71" spans="3:19" x14ac:dyDescent="0.25">
      <c r="C71" s="6"/>
      <c r="D71" s="40" t="str">
        <f>IF(ISBLANK(STOCKAGE!E1300),"",STOCKAGE!E1300)</f>
        <v>Tonic Water Bio 1L</v>
      </c>
      <c r="E71" s="69">
        <f>IF(ISBLANK(STOCKAGE!D1300),"",STOCKAGE!D1300)</f>
        <v>45547</v>
      </c>
      <c r="F71" s="57">
        <f>IF(STOCKAGE!K1300&gt;1,STOCKAGE!K1300,0)</f>
        <v>0</v>
      </c>
      <c r="G71" s="57">
        <f>IF(STOCKAGE!L1300&gt;1,0,STOCKAGE!L1300)</f>
        <v>-1</v>
      </c>
      <c r="H71" s="42">
        <f t="shared" si="1"/>
        <v>2.85</v>
      </c>
      <c r="I71" s="42"/>
      <c r="J71" s="43"/>
      <c r="K71" s="8"/>
      <c r="R71" s="44"/>
      <c r="S71" s="31">
        <f t="shared" si="4"/>
        <v>405</v>
      </c>
    </row>
    <row r="72" spans="3:19" x14ac:dyDescent="0.25">
      <c r="C72" s="6"/>
      <c r="D72" s="40" t="str">
        <f>IF(ISBLANK(STOCKAGE!E1301),"",STOCKAGE!E1301)</f>
        <v>Ginger Beer Bio 1L</v>
      </c>
      <c r="E72" s="69">
        <f>IF(ISBLANK(STOCKAGE!D1301),"",STOCKAGE!D1301)</f>
        <v>45547</v>
      </c>
      <c r="F72" s="57">
        <f>IF(STOCKAGE!K1301&gt;1,STOCKAGE!K1301,0)</f>
        <v>0</v>
      </c>
      <c r="G72" s="57">
        <f>IF(STOCKAGE!L1301&gt;1,0,STOCKAGE!L1301)</f>
        <v>-2</v>
      </c>
      <c r="H72" s="42">
        <f t="shared" si="1"/>
        <v>5.7</v>
      </c>
      <c r="I72" s="42"/>
      <c r="J72" s="50"/>
      <c r="K72" s="8"/>
      <c r="R72" s="44"/>
      <c r="S72" s="31">
        <f t="shared" si="4"/>
        <v>404</v>
      </c>
    </row>
    <row r="73" spans="3:19" x14ac:dyDescent="0.25">
      <c r="C73" s="6"/>
      <c r="D73" s="40" t="str">
        <f>IF(ISBLANK(STOCKAGE!E1302),"",STOCKAGE!E1302)</f>
        <v>Tonic Water Bio 1L</v>
      </c>
      <c r="E73" s="69">
        <f>IF(ISBLANK(STOCKAGE!D1302),"",STOCKAGE!D1302)</f>
        <v>45547</v>
      </c>
      <c r="F73" s="57">
        <f>IF(STOCKAGE!K1302&gt;1,STOCKAGE!K1302,0)</f>
        <v>0</v>
      </c>
      <c r="G73" s="57">
        <f>IF(STOCKAGE!L1302&gt;1,0,STOCKAGE!L1302)</f>
        <v>-1</v>
      </c>
      <c r="H73" s="42">
        <f t="shared" si="1"/>
        <v>2.85</v>
      </c>
      <c r="I73" s="42"/>
      <c r="J73" s="50"/>
      <c r="K73" s="8"/>
      <c r="R73" s="44"/>
      <c r="S73" s="31">
        <f t="shared" si="4"/>
        <v>403</v>
      </c>
    </row>
    <row r="74" spans="3:19" x14ac:dyDescent="0.25">
      <c r="C74" s="6"/>
      <c r="D74" s="40" t="str">
        <f>IF(ISBLANK(STOCKAGE!E1303),"",STOCKAGE!E1303)</f>
        <v>Tonic Water Bio 1L</v>
      </c>
      <c r="E74" s="69">
        <f>IF(ISBLANK(STOCKAGE!D1303),"",STOCKAGE!D1303)</f>
        <v>45547</v>
      </c>
      <c r="F74" s="57">
        <f>IF(STOCKAGE!K1303&gt;1,STOCKAGE!K1303,0)</f>
        <v>0</v>
      </c>
      <c r="G74" s="57">
        <f>IF(STOCKAGE!L1303&gt;1,0,STOCKAGE!L1303)</f>
        <v>-1</v>
      </c>
      <c r="H74" s="42">
        <f t="shared" si="1"/>
        <v>2.85</v>
      </c>
      <c r="I74" s="42"/>
      <c r="J74" s="50"/>
      <c r="K74" s="8"/>
      <c r="R74" s="44"/>
      <c r="S74" s="31">
        <f t="shared" si="4"/>
        <v>402</v>
      </c>
    </row>
    <row r="75" spans="3:19" x14ac:dyDescent="0.25">
      <c r="C75" s="6"/>
      <c r="D75" s="40" t="str">
        <f>IF(ISBLANK(STOCKAGE!E1304),"",STOCKAGE!E1304)</f>
        <v>Ginger Beer Bio 1L</v>
      </c>
      <c r="E75" s="69">
        <f>IF(ISBLANK(STOCKAGE!D1304),"",STOCKAGE!D1304)</f>
        <v>45547</v>
      </c>
      <c r="F75" s="57">
        <f>IF(STOCKAGE!K1304&gt;1,STOCKAGE!K1304,0)</f>
        <v>0</v>
      </c>
      <c r="G75" s="57">
        <f>IF(STOCKAGE!L1304&gt;1,0,STOCKAGE!L1304)</f>
        <v>-1</v>
      </c>
      <c r="H75" s="42">
        <f t="shared" si="1"/>
        <v>2.85</v>
      </c>
      <c r="I75" s="42"/>
      <c r="J75" s="50"/>
      <c r="K75" s="8"/>
      <c r="R75" s="44"/>
      <c r="S75" s="31">
        <f t="shared" si="4"/>
        <v>401</v>
      </c>
    </row>
    <row r="76" spans="3:19" x14ac:dyDescent="0.25">
      <c r="C76" s="6"/>
      <c r="D76" s="40" t="str">
        <f>IF(ISBLANK(STOCKAGE!E1305),"",STOCKAGE!E1305)</f>
        <v>Ginger Beer Bio 1L</v>
      </c>
      <c r="E76" s="69">
        <f>IF(ISBLANK(STOCKAGE!D1305),"",STOCKAGE!D1305)</f>
        <v>45547</v>
      </c>
      <c r="F76" s="57">
        <f>IF(STOCKAGE!K1305&gt;1,STOCKAGE!K1305,0)</f>
        <v>0</v>
      </c>
      <c r="G76" s="57">
        <f>IF(STOCKAGE!L1305&gt;1,0,STOCKAGE!L1305)</f>
        <v>-1</v>
      </c>
      <c r="H76" s="42">
        <f t="shared" si="1"/>
        <v>2.85</v>
      </c>
      <c r="I76" s="42"/>
      <c r="J76" s="50"/>
      <c r="K76" s="8"/>
      <c r="R76" s="44"/>
      <c r="S76" s="31">
        <f t="shared" si="4"/>
        <v>400</v>
      </c>
    </row>
    <row r="77" spans="3:19" x14ac:dyDescent="0.25">
      <c r="C77" s="6"/>
      <c r="D77" s="40" t="str">
        <f>IF(ISBLANK(STOCKAGE!E1306),"",STOCKAGE!E1306)</f>
        <v>Tonic Water Bio 1L</v>
      </c>
      <c r="E77" s="69">
        <f>IF(ISBLANK(STOCKAGE!D1306),"",STOCKAGE!D1306)</f>
        <v>45547</v>
      </c>
      <c r="F77" s="57">
        <f>IF(STOCKAGE!K1306&gt;1,STOCKAGE!K1306,0)</f>
        <v>0</v>
      </c>
      <c r="G77" s="57">
        <f>IF(STOCKAGE!L1306&gt;1,0,STOCKAGE!L1306)</f>
        <v>-1</v>
      </c>
      <c r="H77" s="42">
        <f t="shared" si="1"/>
        <v>2.85</v>
      </c>
      <c r="I77" s="42"/>
      <c r="J77" s="50"/>
      <c r="K77" s="8"/>
      <c r="R77" s="44"/>
      <c r="S77" s="31">
        <f t="shared" si="4"/>
        <v>398</v>
      </c>
    </row>
    <row r="78" spans="3:19" x14ac:dyDescent="0.25">
      <c r="C78" s="6"/>
      <c r="D78" s="40" t="str">
        <f>IF(ISBLANK(STOCKAGE!E1307),"",STOCKAGE!E1307)</f>
        <v>Ginger Beer Bio 1L</v>
      </c>
      <c r="E78" s="69">
        <f>IF(ISBLANK(STOCKAGE!D1307),"",STOCKAGE!D1307)</f>
        <v>45547</v>
      </c>
      <c r="F78" s="57">
        <f>IF(STOCKAGE!K1307&gt;1,STOCKAGE!K1307,0)</f>
        <v>0</v>
      </c>
      <c r="G78" s="57">
        <f>IF(STOCKAGE!L1307&gt;1,0,STOCKAGE!L1307)</f>
        <v>-2</v>
      </c>
      <c r="H78" s="42">
        <f t="shared" si="1"/>
        <v>5.7</v>
      </c>
      <c r="I78" s="42"/>
      <c r="J78" s="50"/>
      <c r="K78" s="8"/>
      <c r="R78" s="44"/>
      <c r="S78" s="31">
        <f t="shared" ref="S78:S104" si="7">+IF(D79="","",S77+F79+G79)</f>
        <v>396</v>
      </c>
    </row>
    <row r="79" spans="3:19" x14ac:dyDescent="0.25">
      <c r="C79" s="6"/>
      <c r="D79" s="40" t="str">
        <f>IF(ISBLANK(STOCKAGE!E1308),"",STOCKAGE!E1308)</f>
        <v>Ginger Beer Bio 1L</v>
      </c>
      <c r="E79" s="69">
        <f>IF(ISBLANK(STOCKAGE!D1308),"",STOCKAGE!D1308)</f>
        <v>45547</v>
      </c>
      <c r="F79" s="57">
        <f>IF(STOCKAGE!K1308&gt;1,STOCKAGE!K1308,0)</f>
        <v>0</v>
      </c>
      <c r="G79" s="57">
        <f>IF(STOCKAGE!L1308&gt;1,0,STOCKAGE!L1308)</f>
        <v>-2</v>
      </c>
      <c r="H79" s="42">
        <f t="shared" ref="H79:H142" si="8">IF(F79&lt;&gt;0,F79*2.85,IF(G79&lt;&gt;0,-G79*2.85,""))</f>
        <v>5.7</v>
      </c>
      <c r="I79" s="42"/>
      <c r="J79" s="50"/>
      <c r="K79" s="8"/>
      <c r="R79" s="44"/>
      <c r="S79" s="31">
        <f t="shared" si="7"/>
        <v>376</v>
      </c>
    </row>
    <row r="80" spans="3:19" x14ac:dyDescent="0.25">
      <c r="C80" s="6"/>
      <c r="D80" s="40" t="str">
        <f>IF(ISBLANK(STOCKAGE!E1309),"",STOCKAGE!E1309)</f>
        <v>Tonic Water Bio 1L</v>
      </c>
      <c r="E80" s="69">
        <f>IF(ISBLANK(STOCKAGE!D1309),"",STOCKAGE!D1309)</f>
        <v>45552</v>
      </c>
      <c r="F80" s="57">
        <f>IF(STOCKAGE!K1309&gt;1,STOCKAGE!K1309,0)</f>
        <v>0</v>
      </c>
      <c r="G80" s="57">
        <f>IF(STOCKAGE!L1309&gt;1,0,STOCKAGE!L1309)</f>
        <v>-20</v>
      </c>
      <c r="H80" s="42">
        <f t="shared" si="8"/>
        <v>57</v>
      </c>
      <c r="I80" s="42"/>
      <c r="J80" s="50"/>
      <c r="K80" s="8"/>
      <c r="R80" s="44"/>
      <c r="S80" s="31">
        <f t="shared" si="7"/>
        <v>364</v>
      </c>
    </row>
    <row r="81" spans="3:19" x14ac:dyDescent="0.25">
      <c r="C81" s="6"/>
      <c r="D81" s="40" t="str">
        <f>IF(ISBLANK(STOCKAGE!E1310),"",STOCKAGE!E1310)</f>
        <v>Pamplemousse 1L</v>
      </c>
      <c r="E81" s="69">
        <f>IF(ISBLANK(STOCKAGE!D1310),"",STOCKAGE!D1310)</f>
        <v>45552</v>
      </c>
      <c r="F81" s="57">
        <f>IF(STOCKAGE!K1310&gt;1,STOCKAGE!K1310,0)</f>
        <v>0</v>
      </c>
      <c r="G81" s="57">
        <f>IF(STOCKAGE!L1310&gt;1,0,STOCKAGE!L1310)</f>
        <v>-12</v>
      </c>
      <c r="H81" s="42">
        <f t="shared" si="8"/>
        <v>34.200000000000003</v>
      </c>
      <c r="I81" s="42"/>
      <c r="J81" s="50"/>
      <c r="K81" s="8"/>
      <c r="R81" s="44"/>
      <c r="S81" s="31">
        <f t="shared" si="7"/>
        <v>349</v>
      </c>
    </row>
    <row r="82" spans="3:19" x14ac:dyDescent="0.25">
      <c r="C82" s="6"/>
      <c r="D82" s="40" t="str">
        <f>IF(ISBLANK(STOCKAGE!E1311),"",STOCKAGE!E1311)</f>
        <v>Ginger Beer Bio 1L</v>
      </c>
      <c r="E82" s="69">
        <f>IF(ISBLANK(STOCKAGE!D1311),"",STOCKAGE!D1311)</f>
        <v>45546</v>
      </c>
      <c r="F82" s="57">
        <f>IF(STOCKAGE!K1311&gt;1,STOCKAGE!K1311,0)</f>
        <v>0</v>
      </c>
      <c r="G82" s="57">
        <f>IF(STOCKAGE!L1311&gt;1,0,STOCKAGE!L1311)</f>
        <v>-15</v>
      </c>
      <c r="H82" s="42">
        <f t="shared" si="8"/>
        <v>42.75</v>
      </c>
      <c r="I82" s="42"/>
      <c r="J82" s="50"/>
      <c r="K82" s="8"/>
      <c r="R82" s="44"/>
      <c r="S82" s="31">
        <f t="shared" si="7"/>
        <v>347</v>
      </c>
    </row>
    <row r="83" spans="3:19" x14ac:dyDescent="0.25">
      <c r="C83" s="6"/>
      <c r="D83" s="40" t="str">
        <f>IF(ISBLANK(STOCKAGE!E1312),"",STOCKAGE!E1312)</f>
        <v>Pamplemousse 1L</v>
      </c>
      <c r="E83" s="69">
        <f>IF(ISBLANK(STOCKAGE!D1312),"",STOCKAGE!D1312)</f>
        <v>45546</v>
      </c>
      <c r="F83" s="57">
        <f>IF(STOCKAGE!K1312&gt;1,STOCKAGE!K1312,0)</f>
        <v>0</v>
      </c>
      <c r="G83" s="57">
        <f>IF(STOCKAGE!L1312&gt;1,0,STOCKAGE!L1312)</f>
        <v>-2</v>
      </c>
      <c r="H83" s="42">
        <f t="shared" si="8"/>
        <v>5.7</v>
      </c>
      <c r="I83" s="42"/>
      <c r="J83" s="50"/>
      <c r="K83" s="8"/>
      <c r="R83" s="44"/>
      <c r="S83" s="31">
        <f t="shared" si="7"/>
        <v>344</v>
      </c>
    </row>
    <row r="84" spans="3:19" x14ac:dyDescent="0.25">
      <c r="C84" s="6"/>
      <c r="D84" s="40" t="str">
        <f>IF(ISBLANK(STOCKAGE!E1313),"",STOCKAGE!E1313)</f>
        <v>Ginger Beer Bio 1L</v>
      </c>
      <c r="E84" s="69">
        <f>IF(ISBLANK(STOCKAGE!D1313),"",STOCKAGE!D1313)</f>
        <v>45551</v>
      </c>
      <c r="F84" s="57">
        <f>IF(STOCKAGE!K1313&gt;1,STOCKAGE!K1313,0)</f>
        <v>0</v>
      </c>
      <c r="G84" s="57">
        <f>IF(STOCKAGE!L1313&gt;1,0,STOCKAGE!L1313)</f>
        <v>-3</v>
      </c>
      <c r="H84" s="42">
        <f t="shared" si="8"/>
        <v>8.5500000000000007</v>
      </c>
      <c r="I84" s="51"/>
      <c r="J84" s="50"/>
      <c r="K84" s="8"/>
      <c r="R84" s="44"/>
      <c r="S84" s="31" t="str">
        <f t="shared" si="7"/>
        <v/>
      </c>
    </row>
    <row r="85" spans="3:19" x14ac:dyDescent="0.25">
      <c r="C85" s="6"/>
      <c r="D85" s="40" t="str">
        <f>IF(ISBLANK(STOCKAGE!E1314),"",STOCKAGE!E1314)</f>
        <v/>
      </c>
      <c r="E85" s="69" t="str">
        <f>IF(ISBLANK(STOCKAGE!D1314),"",STOCKAGE!D1314)</f>
        <v/>
      </c>
      <c r="F85" s="57">
        <f>IF(STOCKAGE!K1314&gt;1,STOCKAGE!K1314,0)</f>
        <v>0</v>
      </c>
      <c r="G85" s="57">
        <f>IF(STOCKAGE!L1314&gt;1,0,STOCKAGE!L1314)</f>
        <v>0</v>
      </c>
      <c r="H85" s="42" t="str">
        <f t="shared" si="8"/>
        <v/>
      </c>
      <c r="I85" s="51"/>
      <c r="J85" s="50"/>
      <c r="K85" s="8"/>
      <c r="R85" s="44"/>
      <c r="S85" s="31" t="str">
        <f t="shared" si="7"/>
        <v/>
      </c>
    </row>
    <row r="86" spans="3:19" x14ac:dyDescent="0.25">
      <c r="C86" s="6"/>
      <c r="D86" s="40" t="str">
        <f>IF(ISBLANK(STOCKAGE!E1315),"",STOCKAGE!E1315)</f>
        <v/>
      </c>
      <c r="E86" s="69" t="str">
        <f>IF(ISBLANK(STOCKAGE!D1315),"",STOCKAGE!D1315)</f>
        <v/>
      </c>
      <c r="F86" s="57">
        <f>IF(STOCKAGE!K1315&gt;1,STOCKAGE!K1315,0)</f>
        <v>0</v>
      </c>
      <c r="G86" s="57">
        <f>IF(STOCKAGE!L1315&gt;1,0,STOCKAGE!L1315)</f>
        <v>0</v>
      </c>
      <c r="H86" s="42" t="str">
        <f t="shared" si="8"/>
        <v/>
      </c>
      <c r="I86" s="51"/>
      <c r="J86" s="50"/>
      <c r="K86" s="8"/>
      <c r="R86" s="44"/>
      <c r="S86" s="31" t="str">
        <f t="shared" si="7"/>
        <v/>
      </c>
    </row>
    <row r="87" spans="3:19" x14ac:dyDescent="0.25">
      <c r="C87" s="6"/>
      <c r="D87" s="40" t="str">
        <f>IF(ISBLANK(STOCKAGE!E1316),"",STOCKAGE!E1316)</f>
        <v/>
      </c>
      <c r="E87" s="69" t="str">
        <f>IF(ISBLANK(STOCKAGE!D1316),"",STOCKAGE!D1316)</f>
        <v/>
      </c>
      <c r="F87" s="57">
        <f>IF(STOCKAGE!K1316&gt;1,STOCKAGE!K1316,0)</f>
        <v>0</v>
      </c>
      <c r="G87" s="57">
        <f>IF(STOCKAGE!L1316&gt;1,0,STOCKAGE!L1316)</f>
        <v>0</v>
      </c>
      <c r="H87" s="42" t="str">
        <f t="shared" si="8"/>
        <v/>
      </c>
      <c r="I87" s="51"/>
      <c r="J87" s="50"/>
      <c r="K87" s="8"/>
      <c r="R87" s="44"/>
      <c r="S87" s="31" t="str">
        <f t="shared" si="7"/>
        <v/>
      </c>
    </row>
    <row r="88" spans="3:19" x14ac:dyDescent="0.25">
      <c r="C88" s="6"/>
      <c r="D88" s="40" t="str">
        <f>IF(ISBLANK(STOCKAGE!E1317),"",STOCKAGE!E1317)</f>
        <v/>
      </c>
      <c r="E88" s="69" t="str">
        <f>IF(ISBLANK(STOCKAGE!D1317),"",STOCKAGE!D1317)</f>
        <v/>
      </c>
      <c r="F88" s="57">
        <f>IF(STOCKAGE!K1317&gt;1,STOCKAGE!K1317,0)</f>
        <v>0</v>
      </c>
      <c r="G88" s="57">
        <f>IF(STOCKAGE!L1317&gt;1,0,STOCKAGE!L1317)</f>
        <v>0</v>
      </c>
      <c r="H88" s="42" t="str">
        <f t="shared" si="8"/>
        <v/>
      </c>
      <c r="I88" s="51"/>
      <c r="J88" s="50"/>
      <c r="K88" s="8"/>
      <c r="R88" s="44"/>
      <c r="S88" s="31" t="str">
        <f t="shared" si="7"/>
        <v/>
      </c>
    </row>
    <row r="89" spans="3:19" x14ac:dyDescent="0.25">
      <c r="C89" s="6"/>
      <c r="D89" s="40" t="str">
        <f>IF(ISBLANK(STOCKAGE!E1318),"",STOCKAGE!E1318)</f>
        <v/>
      </c>
      <c r="E89" s="69" t="str">
        <f>IF(ISBLANK(STOCKAGE!D1318),"",STOCKAGE!D1318)</f>
        <v/>
      </c>
      <c r="F89" s="57">
        <f>IF(STOCKAGE!K1318&gt;1,STOCKAGE!K1318,0)</f>
        <v>0</v>
      </c>
      <c r="G89" s="57">
        <f>IF(STOCKAGE!L1318&gt;1,0,STOCKAGE!L1318)</f>
        <v>0</v>
      </c>
      <c r="H89" s="42" t="str">
        <f t="shared" si="8"/>
        <v/>
      </c>
      <c r="I89" s="51"/>
      <c r="J89" s="50"/>
      <c r="K89" s="8"/>
      <c r="R89" s="44"/>
      <c r="S89" s="31" t="str">
        <f t="shared" si="7"/>
        <v/>
      </c>
    </row>
    <row r="90" spans="3:19" x14ac:dyDescent="0.25">
      <c r="C90" s="6"/>
      <c r="D90" s="40" t="str">
        <f>IF(ISBLANK(STOCKAGE!E1319),"",STOCKAGE!E1319)</f>
        <v/>
      </c>
      <c r="E90" s="69" t="str">
        <f>IF(ISBLANK(STOCKAGE!D1319),"",STOCKAGE!D1319)</f>
        <v/>
      </c>
      <c r="F90" s="57">
        <f>IF(STOCKAGE!K1319&gt;1,STOCKAGE!K1319,0)</f>
        <v>0</v>
      </c>
      <c r="G90" s="57">
        <f>IF(STOCKAGE!L1319&gt;1,0,STOCKAGE!L1319)</f>
        <v>0</v>
      </c>
      <c r="H90" s="42" t="str">
        <f t="shared" si="8"/>
        <v/>
      </c>
      <c r="I90" s="51"/>
      <c r="J90" s="50"/>
      <c r="K90" s="8"/>
      <c r="R90" s="44"/>
      <c r="S90" s="31" t="str">
        <f t="shared" si="7"/>
        <v/>
      </c>
    </row>
    <row r="91" spans="3:19" x14ac:dyDescent="0.25">
      <c r="C91" s="6"/>
      <c r="D91" s="40" t="str">
        <f>IF(ISBLANK(STOCKAGE!E1320),"",STOCKAGE!E1320)</f>
        <v/>
      </c>
      <c r="E91" s="69" t="str">
        <f>IF(ISBLANK(STOCKAGE!D1320),"",STOCKAGE!D1320)</f>
        <v/>
      </c>
      <c r="F91" s="57">
        <f>IF(STOCKAGE!K1320&gt;1,STOCKAGE!K1320,0)</f>
        <v>0</v>
      </c>
      <c r="G91" s="57">
        <f>IF(STOCKAGE!L1320&gt;1,0,STOCKAGE!L1320)</f>
        <v>0</v>
      </c>
      <c r="H91" s="42" t="str">
        <f t="shared" si="8"/>
        <v/>
      </c>
      <c r="I91" s="51"/>
      <c r="J91" s="50"/>
      <c r="K91" s="8"/>
      <c r="R91" s="44"/>
      <c r="S91" s="31" t="str">
        <f t="shared" si="7"/>
        <v/>
      </c>
    </row>
    <row r="92" spans="3:19" x14ac:dyDescent="0.25">
      <c r="C92" s="6"/>
      <c r="D92" s="40" t="str">
        <f>IF(ISBLANK(STOCKAGE!E1321),"",STOCKAGE!E1321)</f>
        <v/>
      </c>
      <c r="E92" s="69" t="str">
        <f>IF(ISBLANK(STOCKAGE!D1321),"",STOCKAGE!D1321)</f>
        <v/>
      </c>
      <c r="F92" s="57">
        <f>IF(STOCKAGE!K1321&gt;1,STOCKAGE!K1321,0)</f>
        <v>0</v>
      </c>
      <c r="G92" s="57">
        <f>IF(STOCKAGE!L1321&gt;1,0,STOCKAGE!L1321)</f>
        <v>0</v>
      </c>
      <c r="H92" s="42" t="str">
        <f t="shared" si="8"/>
        <v/>
      </c>
      <c r="I92" s="51"/>
      <c r="J92" s="50"/>
      <c r="K92" s="8"/>
      <c r="R92" s="44"/>
      <c r="S92" s="31" t="str">
        <f t="shared" si="7"/>
        <v/>
      </c>
    </row>
    <row r="93" spans="3:19" x14ac:dyDescent="0.25">
      <c r="C93" s="6"/>
      <c r="D93" s="40" t="str">
        <f>IF(ISBLANK(STOCKAGE!E1322),"",STOCKAGE!E1322)</f>
        <v/>
      </c>
      <c r="E93" s="69" t="str">
        <f>IF(ISBLANK(STOCKAGE!D1322),"",STOCKAGE!D1322)</f>
        <v/>
      </c>
      <c r="F93" s="57">
        <f>IF(STOCKAGE!K1322&gt;1,STOCKAGE!K1322,0)</f>
        <v>0</v>
      </c>
      <c r="G93" s="57">
        <f>IF(STOCKAGE!L1322&gt;1,0,STOCKAGE!L1322)</f>
        <v>0</v>
      </c>
      <c r="H93" s="42" t="str">
        <f t="shared" si="8"/>
        <v/>
      </c>
      <c r="I93" s="51"/>
      <c r="J93" s="50"/>
      <c r="K93" s="8"/>
      <c r="R93" s="44"/>
      <c r="S93" s="31" t="str">
        <f t="shared" si="7"/>
        <v/>
      </c>
    </row>
    <row r="94" spans="3:19" x14ac:dyDescent="0.25">
      <c r="C94" s="6"/>
      <c r="D94" s="40" t="str">
        <f>IF(ISBLANK(STOCKAGE!E1323),"",STOCKAGE!E1323)</f>
        <v/>
      </c>
      <c r="E94" s="69" t="str">
        <f>IF(ISBLANK(STOCKAGE!D1323),"",STOCKAGE!D1323)</f>
        <v/>
      </c>
      <c r="F94" s="57">
        <f>IF(STOCKAGE!K1323&gt;1,STOCKAGE!K1323,0)</f>
        <v>0</v>
      </c>
      <c r="G94" s="57">
        <f>IF(STOCKAGE!L1323&gt;1,0,STOCKAGE!L1323)</f>
        <v>0</v>
      </c>
      <c r="H94" s="42" t="str">
        <f t="shared" si="8"/>
        <v/>
      </c>
      <c r="I94" s="51"/>
      <c r="J94" s="50"/>
      <c r="K94" s="8"/>
      <c r="R94" s="44"/>
      <c r="S94" s="31" t="str">
        <f t="shared" si="7"/>
        <v/>
      </c>
    </row>
    <row r="95" spans="3:19" x14ac:dyDescent="0.25">
      <c r="C95" s="6"/>
      <c r="D95" s="40" t="str">
        <f>IF(ISBLANK(STOCKAGE!E1324),"",STOCKAGE!E1324)</f>
        <v/>
      </c>
      <c r="E95" s="69" t="str">
        <f>IF(ISBLANK(STOCKAGE!D1324),"",STOCKAGE!D1324)</f>
        <v/>
      </c>
      <c r="F95" s="57">
        <f>IF(STOCKAGE!K1324&gt;1,STOCKAGE!K1324,0)</f>
        <v>0</v>
      </c>
      <c r="G95" s="57">
        <f>IF(STOCKAGE!L1324&gt;1,0,STOCKAGE!L1324)</f>
        <v>0</v>
      </c>
      <c r="H95" s="42" t="str">
        <f t="shared" si="8"/>
        <v/>
      </c>
      <c r="I95" s="51"/>
      <c r="J95" s="50"/>
      <c r="K95" s="8"/>
      <c r="R95" s="44"/>
      <c r="S95" s="31" t="str">
        <f t="shared" si="7"/>
        <v/>
      </c>
    </row>
    <row r="96" spans="3:19" x14ac:dyDescent="0.25">
      <c r="C96" s="6"/>
      <c r="D96" s="40" t="str">
        <f>IF(ISBLANK(STOCKAGE!E1325),"",STOCKAGE!E1325)</f>
        <v/>
      </c>
      <c r="E96" s="69" t="str">
        <f>IF(ISBLANK(STOCKAGE!D1325),"",STOCKAGE!D1325)</f>
        <v/>
      </c>
      <c r="F96" s="57">
        <f>IF(STOCKAGE!K1325&gt;1,STOCKAGE!K1325,0)</f>
        <v>0</v>
      </c>
      <c r="G96" s="57">
        <f>IF(STOCKAGE!L1325&gt;1,0,STOCKAGE!L1325)</f>
        <v>0</v>
      </c>
      <c r="H96" s="42" t="str">
        <f t="shared" si="8"/>
        <v/>
      </c>
      <c r="I96" s="51"/>
      <c r="J96" s="50"/>
      <c r="K96" s="8"/>
      <c r="R96" s="44"/>
      <c r="S96" s="31" t="str">
        <f t="shared" si="7"/>
        <v/>
      </c>
    </row>
    <row r="97" spans="3:19" x14ac:dyDescent="0.25">
      <c r="C97" s="6"/>
      <c r="D97" s="40" t="str">
        <f>IF(ISBLANK(STOCKAGE!E1326),"",STOCKAGE!E1326)</f>
        <v/>
      </c>
      <c r="E97" s="69" t="str">
        <f>IF(ISBLANK(STOCKAGE!D1326),"",STOCKAGE!D1326)</f>
        <v/>
      </c>
      <c r="F97" s="57">
        <f>IF(STOCKAGE!K1326&gt;1,STOCKAGE!K1326,0)</f>
        <v>0</v>
      </c>
      <c r="G97" s="57">
        <f>IF(STOCKAGE!L1326&gt;1,0,STOCKAGE!L1326)</f>
        <v>0</v>
      </c>
      <c r="H97" s="42" t="str">
        <f t="shared" si="8"/>
        <v/>
      </c>
      <c r="I97" s="51"/>
      <c r="J97" s="50"/>
      <c r="K97" s="8"/>
      <c r="R97" s="44"/>
      <c r="S97" s="31" t="str">
        <f t="shared" si="7"/>
        <v/>
      </c>
    </row>
    <row r="98" spans="3:19" x14ac:dyDescent="0.25">
      <c r="C98" s="6"/>
      <c r="D98" s="40" t="str">
        <f>IF(ISBLANK(STOCKAGE!E1327),"",STOCKAGE!E1327)</f>
        <v/>
      </c>
      <c r="E98" s="69" t="str">
        <f>IF(ISBLANK(STOCKAGE!D1327),"",STOCKAGE!D1327)</f>
        <v/>
      </c>
      <c r="F98" s="57">
        <f>IF(STOCKAGE!K1327&gt;1,STOCKAGE!K1327,0)</f>
        <v>0</v>
      </c>
      <c r="G98" s="57">
        <f>IF(STOCKAGE!L1327&gt;1,0,STOCKAGE!L1327)</f>
        <v>0</v>
      </c>
      <c r="H98" s="42" t="str">
        <f t="shared" si="8"/>
        <v/>
      </c>
      <c r="I98" s="51"/>
      <c r="J98" s="50"/>
      <c r="K98" s="8"/>
      <c r="R98" s="44"/>
      <c r="S98" s="31" t="str">
        <f t="shared" si="7"/>
        <v/>
      </c>
    </row>
    <row r="99" spans="3:19" x14ac:dyDescent="0.25">
      <c r="C99" s="6"/>
      <c r="D99" s="40" t="str">
        <f>IF(ISBLANK(STOCKAGE!E1328),"",STOCKAGE!E1328)</f>
        <v/>
      </c>
      <c r="E99" s="69" t="str">
        <f>IF(ISBLANK(STOCKAGE!D1328),"",STOCKAGE!D1328)</f>
        <v/>
      </c>
      <c r="F99" s="57">
        <f>IF(STOCKAGE!K1328&gt;1,STOCKAGE!K1328,0)</f>
        <v>0</v>
      </c>
      <c r="G99" s="57">
        <f>IF(STOCKAGE!L1328&gt;1,0,STOCKAGE!L1328)</f>
        <v>0</v>
      </c>
      <c r="H99" s="42" t="str">
        <f t="shared" si="8"/>
        <v/>
      </c>
      <c r="I99" s="51"/>
      <c r="J99" s="50"/>
      <c r="K99" s="8"/>
      <c r="R99" s="44"/>
      <c r="S99" s="31" t="str">
        <f t="shared" si="7"/>
        <v/>
      </c>
    </row>
    <row r="100" spans="3:19" x14ac:dyDescent="0.25">
      <c r="C100" s="6"/>
      <c r="D100" s="40" t="str">
        <f>IF(ISBLANK(STOCKAGE!E1329),"",STOCKAGE!E1329)</f>
        <v/>
      </c>
      <c r="E100" s="69" t="str">
        <f>IF(ISBLANK(STOCKAGE!D1329),"",STOCKAGE!D1329)</f>
        <v/>
      </c>
      <c r="F100" s="57">
        <f>IF(STOCKAGE!K1329&gt;1,STOCKAGE!K1329,0)</f>
        <v>0</v>
      </c>
      <c r="G100" s="57">
        <f>IF(STOCKAGE!L1329&gt;1,0,STOCKAGE!L1329)</f>
        <v>0</v>
      </c>
      <c r="H100" s="42" t="str">
        <f t="shared" si="8"/>
        <v/>
      </c>
      <c r="I100" s="51"/>
      <c r="J100" s="50"/>
      <c r="K100" s="8"/>
      <c r="R100" s="44"/>
      <c r="S100" s="31" t="str">
        <f t="shared" si="7"/>
        <v/>
      </c>
    </row>
    <row r="101" spans="3:19" x14ac:dyDescent="0.25">
      <c r="C101" s="6"/>
      <c r="D101" s="40" t="str">
        <f>IF(ISBLANK(STOCKAGE!E1330),"",STOCKAGE!E1330)</f>
        <v/>
      </c>
      <c r="E101" s="69" t="str">
        <f>IF(ISBLANK(STOCKAGE!D1330),"",STOCKAGE!D1330)</f>
        <v/>
      </c>
      <c r="F101" s="57">
        <f>IF(STOCKAGE!K1330&gt;1,STOCKAGE!K1330,0)</f>
        <v>0</v>
      </c>
      <c r="G101" s="57">
        <f>IF(STOCKAGE!L1330&gt;1,0,STOCKAGE!L1330)</f>
        <v>0</v>
      </c>
      <c r="H101" s="42" t="str">
        <f t="shared" si="8"/>
        <v/>
      </c>
      <c r="I101" s="51"/>
      <c r="J101" s="50"/>
      <c r="K101" s="8"/>
      <c r="R101" s="44"/>
      <c r="S101" s="31" t="str">
        <f t="shared" si="7"/>
        <v/>
      </c>
    </row>
    <row r="102" spans="3:19" x14ac:dyDescent="0.25">
      <c r="C102" s="6"/>
      <c r="D102" s="40" t="str">
        <f>IF(ISBLANK(STOCKAGE!E1331),"",STOCKAGE!E1331)</f>
        <v/>
      </c>
      <c r="E102" s="69" t="str">
        <f>IF(ISBLANK(STOCKAGE!D1331),"",STOCKAGE!D1331)</f>
        <v/>
      </c>
      <c r="F102" s="57">
        <f>IF(STOCKAGE!K1331&gt;1,STOCKAGE!K1331,0)</f>
        <v>0</v>
      </c>
      <c r="G102" s="57">
        <f>IF(STOCKAGE!L1331&gt;1,0,STOCKAGE!L1331)</f>
        <v>0</v>
      </c>
      <c r="H102" s="42" t="str">
        <f t="shared" si="8"/>
        <v/>
      </c>
      <c r="I102" s="51"/>
      <c r="J102" s="50"/>
      <c r="K102" s="8"/>
      <c r="R102" s="44"/>
      <c r="S102" s="31" t="str">
        <f t="shared" si="7"/>
        <v/>
      </c>
    </row>
    <row r="103" spans="3:19" x14ac:dyDescent="0.25">
      <c r="C103" s="6"/>
      <c r="D103" s="40" t="str">
        <f>IF(ISBLANK(STOCKAGE!E1332),"",STOCKAGE!E1332)</f>
        <v/>
      </c>
      <c r="E103" s="69" t="str">
        <f>IF(ISBLANK(STOCKAGE!D1332),"",STOCKAGE!D1332)</f>
        <v/>
      </c>
      <c r="F103" s="57">
        <f>IF(STOCKAGE!K1332&gt;1,STOCKAGE!K1332,0)</f>
        <v>0</v>
      </c>
      <c r="G103" s="57">
        <f>IF(STOCKAGE!L1332&gt;1,0,STOCKAGE!L1332)</f>
        <v>0</v>
      </c>
      <c r="H103" s="42" t="str">
        <f t="shared" si="8"/>
        <v/>
      </c>
      <c r="I103" s="51"/>
      <c r="J103" s="50"/>
      <c r="K103" s="8"/>
      <c r="R103" s="44"/>
      <c r="S103" s="31" t="str">
        <f t="shared" si="7"/>
        <v/>
      </c>
    </row>
    <row r="104" spans="3:19" x14ac:dyDescent="0.25">
      <c r="C104" s="6"/>
      <c r="D104" s="40" t="str">
        <f>IF(ISBLANK(STOCKAGE!E1333),"",STOCKAGE!E1333)</f>
        <v/>
      </c>
      <c r="E104" s="69" t="str">
        <f>IF(ISBLANK(STOCKAGE!D1333),"",STOCKAGE!D1333)</f>
        <v/>
      </c>
      <c r="F104" s="57">
        <f>IF(STOCKAGE!K1333&gt;1,STOCKAGE!K1333,0)</f>
        <v>0</v>
      </c>
      <c r="G104" s="57">
        <f>IF(STOCKAGE!L1333&gt;1,0,STOCKAGE!L1333)</f>
        <v>0</v>
      </c>
      <c r="H104" s="42" t="str">
        <f t="shared" si="8"/>
        <v/>
      </c>
      <c r="I104" s="51"/>
      <c r="J104" s="50"/>
      <c r="K104" s="8"/>
      <c r="R104" s="44"/>
      <c r="S104" s="31" t="str">
        <f t="shared" si="7"/>
        <v/>
      </c>
    </row>
    <row r="105" spans="3:19" x14ac:dyDescent="0.25">
      <c r="C105" s="6"/>
      <c r="D105" s="40" t="str">
        <f>IF(ISBLANK(STOCKAGE!E1334),"",STOCKAGE!E1334)</f>
        <v/>
      </c>
      <c r="E105" s="69" t="str">
        <f>IF(ISBLANK(STOCKAGE!D1334),"",STOCKAGE!D1334)</f>
        <v/>
      </c>
      <c r="F105" s="57">
        <f>IF(STOCKAGE!K1334&gt;1,STOCKAGE!K1334,0)</f>
        <v>0</v>
      </c>
      <c r="G105" s="57">
        <f>IF(STOCKAGE!L1334&gt;1,0,STOCKAGE!L1334)</f>
        <v>0</v>
      </c>
      <c r="H105" s="42" t="str">
        <f t="shared" si="8"/>
        <v/>
      </c>
      <c r="I105" s="51"/>
      <c r="J105" s="50"/>
      <c r="K105" s="8"/>
      <c r="R105" s="44"/>
      <c r="S105" s="31" t="str">
        <f t="shared" ref="S105:S153" si="9">IF(D105="","",S104+F105+G105)</f>
        <v/>
      </c>
    </row>
    <row r="106" spans="3:19" x14ac:dyDescent="0.25">
      <c r="C106" s="6"/>
      <c r="D106" s="40" t="str">
        <f>IF(ISBLANK(STOCKAGE!E1335),"",STOCKAGE!E1335)</f>
        <v/>
      </c>
      <c r="E106" s="69" t="str">
        <f>IF(ISBLANK(STOCKAGE!D1335),"",STOCKAGE!D1335)</f>
        <v/>
      </c>
      <c r="F106" s="57">
        <f>IF(STOCKAGE!K1335&gt;1,STOCKAGE!K1335,0)</f>
        <v>0</v>
      </c>
      <c r="G106" s="57">
        <f>IF(STOCKAGE!L1335&gt;1,0,STOCKAGE!L1335)</f>
        <v>0</v>
      </c>
      <c r="H106" s="42" t="str">
        <f t="shared" si="8"/>
        <v/>
      </c>
      <c r="I106" s="51"/>
      <c r="J106" s="50"/>
      <c r="K106" s="8"/>
      <c r="R106" s="44"/>
      <c r="S106" s="31" t="str">
        <f t="shared" si="9"/>
        <v/>
      </c>
    </row>
    <row r="107" spans="3:19" x14ac:dyDescent="0.25">
      <c r="C107" s="6"/>
      <c r="D107" s="40" t="str">
        <f>IF(ISBLANK(STOCKAGE!E1336),"",STOCKAGE!E1336)</f>
        <v/>
      </c>
      <c r="E107" s="69" t="str">
        <f>IF(ISBLANK(STOCKAGE!D1336),"",STOCKAGE!D1336)</f>
        <v/>
      </c>
      <c r="F107" s="57">
        <f>IF(STOCKAGE!K1336&gt;1,STOCKAGE!K1336,0)</f>
        <v>0</v>
      </c>
      <c r="G107" s="57">
        <f>IF(STOCKAGE!L1336&gt;1,0,STOCKAGE!L1336)</f>
        <v>0</v>
      </c>
      <c r="H107" s="42" t="str">
        <f t="shared" si="8"/>
        <v/>
      </c>
      <c r="I107" s="51"/>
      <c r="J107" s="50"/>
      <c r="K107" s="8"/>
      <c r="R107" s="44"/>
      <c r="S107" s="31" t="str">
        <f t="shared" si="9"/>
        <v/>
      </c>
    </row>
    <row r="108" spans="3:19" x14ac:dyDescent="0.25">
      <c r="C108" s="6"/>
      <c r="D108" s="40" t="str">
        <f>IF(ISBLANK(STOCKAGE!E1337),"",STOCKAGE!E1337)</f>
        <v/>
      </c>
      <c r="E108" s="69" t="str">
        <f>IF(ISBLANK(STOCKAGE!D1337),"",STOCKAGE!D1337)</f>
        <v/>
      </c>
      <c r="F108" s="57">
        <f>IF(STOCKAGE!K1337&gt;1,STOCKAGE!K1337,0)</f>
        <v>0</v>
      </c>
      <c r="G108" s="57">
        <f>IF(STOCKAGE!L1337&gt;1,0,STOCKAGE!L1337)</f>
        <v>0</v>
      </c>
      <c r="H108" s="42" t="str">
        <f t="shared" si="8"/>
        <v/>
      </c>
      <c r="I108" s="51"/>
      <c r="J108" s="50"/>
      <c r="K108" s="8"/>
      <c r="R108" s="44"/>
      <c r="S108" s="31" t="str">
        <f t="shared" si="9"/>
        <v/>
      </c>
    </row>
    <row r="109" spans="3:19" x14ac:dyDescent="0.25">
      <c r="C109" s="6"/>
      <c r="D109" s="40" t="str">
        <f>IF(ISBLANK(STOCKAGE!E1338),"",STOCKAGE!E1338)</f>
        <v/>
      </c>
      <c r="E109" s="69" t="str">
        <f>IF(ISBLANK(STOCKAGE!D1338),"",STOCKAGE!D1338)</f>
        <v/>
      </c>
      <c r="F109" s="57">
        <f>IF(STOCKAGE!K1338&gt;1,STOCKAGE!K1338,0)</f>
        <v>0</v>
      </c>
      <c r="G109" s="57">
        <f>IF(STOCKAGE!L1338&gt;1,0,STOCKAGE!L1338)</f>
        <v>0</v>
      </c>
      <c r="H109" s="42" t="str">
        <f t="shared" si="8"/>
        <v/>
      </c>
      <c r="I109" s="51"/>
      <c r="J109" s="50"/>
      <c r="K109" s="8"/>
      <c r="R109" s="44"/>
      <c r="S109" s="31" t="str">
        <f t="shared" si="9"/>
        <v/>
      </c>
    </row>
    <row r="110" spans="3:19" x14ac:dyDescent="0.25">
      <c r="C110" s="6"/>
      <c r="D110" s="40" t="str">
        <f>IF(ISBLANK(STOCKAGE!E1339),"",STOCKAGE!E1339)</f>
        <v/>
      </c>
      <c r="E110" s="69" t="str">
        <f>IF(ISBLANK(STOCKAGE!D1339),"",STOCKAGE!D1339)</f>
        <v/>
      </c>
      <c r="F110" s="57">
        <f>IF(STOCKAGE!K1339&gt;1,STOCKAGE!K1339,0)</f>
        <v>0</v>
      </c>
      <c r="G110" s="57">
        <f>IF(STOCKAGE!L1339&gt;1,0,STOCKAGE!L1339)</f>
        <v>0</v>
      </c>
      <c r="H110" s="42" t="str">
        <f t="shared" si="8"/>
        <v/>
      </c>
      <c r="I110" s="51"/>
      <c r="J110" s="50"/>
      <c r="K110" s="8"/>
      <c r="R110" s="44"/>
      <c r="S110" s="31" t="str">
        <f t="shared" si="9"/>
        <v/>
      </c>
    </row>
    <row r="111" spans="3:19" x14ac:dyDescent="0.25">
      <c r="C111" s="6"/>
      <c r="D111" s="40" t="str">
        <f>IF(ISBLANK(STOCKAGE!E1340),"",STOCKAGE!E1340)</f>
        <v/>
      </c>
      <c r="E111" s="69" t="str">
        <f>IF(ISBLANK(STOCKAGE!D1340),"",STOCKAGE!D1340)</f>
        <v/>
      </c>
      <c r="F111" s="57">
        <f>IF(STOCKAGE!K1340&gt;1,STOCKAGE!K1340,0)</f>
        <v>0</v>
      </c>
      <c r="G111" s="57">
        <f>IF(STOCKAGE!L1340&gt;1,0,STOCKAGE!L1340)</f>
        <v>0</v>
      </c>
      <c r="H111" s="42" t="str">
        <f t="shared" si="8"/>
        <v/>
      </c>
      <c r="I111" s="51"/>
      <c r="J111" s="50"/>
      <c r="K111" s="8"/>
      <c r="R111" s="44"/>
      <c r="S111" s="31" t="str">
        <f t="shared" si="9"/>
        <v/>
      </c>
    </row>
    <row r="112" spans="3:19" x14ac:dyDescent="0.25">
      <c r="C112" s="6"/>
      <c r="D112" s="40" t="str">
        <f>IF(ISBLANK(STOCKAGE!E1341),"",STOCKAGE!E1341)</f>
        <v/>
      </c>
      <c r="E112" s="69" t="str">
        <f>IF(ISBLANK(STOCKAGE!D1341),"",STOCKAGE!D1341)</f>
        <v/>
      </c>
      <c r="F112" s="57">
        <f>IF(STOCKAGE!K1341&gt;1,STOCKAGE!K1341,0)</f>
        <v>0</v>
      </c>
      <c r="G112" s="57">
        <f>IF(STOCKAGE!L1341&gt;1,0,STOCKAGE!L1341)</f>
        <v>0</v>
      </c>
      <c r="H112" s="42" t="str">
        <f t="shared" si="8"/>
        <v/>
      </c>
      <c r="I112" s="51"/>
      <c r="J112" s="50"/>
      <c r="K112" s="8"/>
      <c r="R112" s="44"/>
      <c r="S112" s="31" t="str">
        <f t="shared" si="9"/>
        <v/>
      </c>
    </row>
    <row r="113" spans="3:19" x14ac:dyDescent="0.25">
      <c r="C113" s="6"/>
      <c r="D113" s="40" t="str">
        <f>IF(ISBLANK(STOCKAGE!E1342),"",STOCKAGE!E1342)</f>
        <v/>
      </c>
      <c r="E113" s="69" t="str">
        <f>IF(ISBLANK(STOCKAGE!D1342),"",STOCKAGE!D1342)</f>
        <v/>
      </c>
      <c r="F113" s="57">
        <f>IF(STOCKAGE!K1342&gt;1,STOCKAGE!K1342,0)</f>
        <v>0</v>
      </c>
      <c r="G113" s="57">
        <f>IF(STOCKAGE!L1342&gt;1,0,STOCKAGE!L1342)</f>
        <v>0</v>
      </c>
      <c r="H113" s="42" t="str">
        <f t="shared" si="8"/>
        <v/>
      </c>
      <c r="I113" s="51"/>
      <c r="J113" s="50"/>
      <c r="K113" s="8"/>
      <c r="R113" s="44"/>
      <c r="S113" s="31" t="str">
        <f t="shared" si="9"/>
        <v/>
      </c>
    </row>
    <row r="114" spans="3:19" x14ac:dyDescent="0.25">
      <c r="C114" s="6"/>
      <c r="D114" s="40" t="str">
        <f>IF(ISBLANK(STOCKAGE!E1343),"",STOCKAGE!E1343)</f>
        <v/>
      </c>
      <c r="E114" s="69" t="str">
        <f>IF(ISBLANK(STOCKAGE!D1343),"",STOCKAGE!D1343)</f>
        <v/>
      </c>
      <c r="F114" s="57">
        <f>IF(STOCKAGE!K1343&gt;1,STOCKAGE!K1343,0)</f>
        <v>0</v>
      </c>
      <c r="G114" s="57">
        <f>IF(STOCKAGE!L1343&gt;1,0,STOCKAGE!L1343)</f>
        <v>0</v>
      </c>
      <c r="H114" s="42" t="str">
        <f t="shared" si="8"/>
        <v/>
      </c>
      <c r="I114" s="51"/>
      <c r="J114" s="50"/>
      <c r="K114" s="8"/>
      <c r="R114" s="44"/>
      <c r="S114" s="31" t="str">
        <f t="shared" si="9"/>
        <v/>
      </c>
    </row>
    <row r="115" spans="3:19" x14ac:dyDescent="0.25">
      <c r="C115" s="6"/>
      <c r="D115" s="40" t="str">
        <f>IF(ISBLANK(STOCKAGE!E1344),"",STOCKAGE!E1344)</f>
        <v/>
      </c>
      <c r="E115" s="69" t="str">
        <f>IF(ISBLANK(STOCKAGE!D1344),"",STOCKAGE!D1344)</f>
        <v/>
      </c>
      <c r="F115" s="57">
        <f>IF(STOCKAGE!K1344&gt;1,STOCKAGE!K1344,0)</f>
        <v>0</v>
      </c>
      <c r="G115" s="57">
        <f>IF(STOCKAGE!L1344&gt;1,0,STOCKAGE!L1344)</f>
        <v>0</v>
      </c>
      <c r="H115" s="42" t="str">
        <f t="shared" si="8"/>
        <v/>
      </c>
      <c r="I115" s="51"/>
      <c r="J115" s="50"/>
      <c r="K115" s="8"/>
      <c r="R115" s="44"/>
      <c r="S115" s="31" t="str">
        <f t="shared" si="9"/>
        <v/>
      </c>
    </row>
    <row r="116" spans="3:19" x14ac:dyDescent="0.25">
      <c r="C116" s="6"/>
      <c r="D116" s="40" t="str">
        <f>IF(ISBLANK(STOCKAGE!E1345),"",STOCKAGE!E1345)</f>
        <v/>
      </c>
      <c r="E116" s="69" t="str">
        <f>IF(ISBLANK(STOCKAGE!D1345),"",STOCKAGE!D1345)</f>
        <v/>
      </c>
      <c r="F116" s="57">
        <f>IF(STOCKAGE!K1345&gt;1,STOCKAGE!K1345,0)</f>
        <v>0</v>
      </c>
      <c r="G116" s="57">
        <f>IF(STOCKAGE!L1345&gt;1,0,STOCKAGE!L1345)</f>
        <v>0</v>
      </c>
      <c r="H116" s="42" t="str">
        <f t="shared" si="8"/>
        <v/>
      </c>
      <c r="I116" s="51"/>
      <c r="J116" s="50"/>
      <c r="K116" s="8"/>
      <c r="R116" s="44"/>
      <c r="S116" s="31" t="str">
        <f t="shared" si="9"/>
        <v/>
      </c>
    </row>
    <row r="117" spans="3:19" x14ac:dyDescent="0.25">
      <c r="C117" s="6"/>
      <c r="D117" s="40" t="str">
        <f>IF(ISBLANK(STOCKAGE!E1346),"",STOCKAGE!E1346)</f>
        <v/>
      </c>
      <c r="E117" s="69" t="str">
        <f>IF(ISBLANK(STOCKAGE!D1346),"",STOCKAGE!D1346)</f>
        <v/>
      </c>
      <c r="F117" s="57">
        <f>IF(STOCKAGE!K1346&gt;1,STOCKAGE!K1346,0)</f>
        <v>0</v>
      </c>
      <c r="G117" s="57">
        <f>IF(STOCKAGE!L1346&gt;1,0,STOCKAGE!L1346)</f>
        <v>0</v>
      </c>
      <c r="H117" s="42" t="str">
        <f t="shared" si="8"/>
        <v/>
      </c>
      <c r="I117" s="51"/>
      <c r="J117" s="50"/>
      <c r="K117" s="8"/>
      <c r="R117" s="44"/>
      <c r="S117" s="31" t="str">
        <f t="shared" si="9"/>
        <v/>
      </c>
    </row>
    <row r="118" spans="3:19" x14ac:dyDescent="0.25">
      <c r="C118" s="6"/>
      <c r="D118" s="40" t="str">
        <f>IF(ISBLANK(STOCKAGE!E1347),"",STOCKAGE!E1347)</f>
        <v/>
      </c>
      <c r="E118" s="69" t="str">
        <f>IF(ISBLANK(STOCKAGE!D1347),"",STOCKAGE!D1347)</f>
        <v/>
      </c>
      <c r="F118" s="57">
        <f>IF(STOCKAGE!K1347&gt;1,STOCKAGE!K1347,0)</f>
        <v>0</v>
      </c>
      <c r="G118" s="57">
        <f>IF(STOCKAGE!L1347&gt;1,0,STOCKAGE!L1347)</f>
        <v>0</v>
      </c>
      <c r="H118" s="42" t="str">
        <f t="shared" si="8"/>
        <v/>
      </c>
      <c r="I118" s="51"/>
      <c r="J118" s="50"/>
      <c r="K118" s="8"/>
      <c r="R118" s="44"/>
      <c r="S118" s="31" t="str">
        <f t="shared" si="9"/>
        <v/>
      </c>
    </row>
    <row r="119" spans="3:19" x14ac:dyDescent="0.25">
      <c r="C119" s="6"/>
      <c r="D119" s="40" t="str">
        <f>IF(ISBLANK(STOCKAGE!E1348),"",STOCKAGE!E1348)</f>
        <v/>
      </c>
      <c r="E119" s="69" t="str">
        <f>IF(ISBLANK(STOCKAGE!D1348),"",STOCKAGE!D1348)</f>
        <v/>
      </c>
      <c r="F119" s="57">
        <f>IF(STOCKAGE!K1348&gt;1,STOCKAGE!K1348,0)</f>
        <v>0</v>
      </c>
      <c r="G119" s="57">
        <f>IF(STOCKAGE!L1348&gt;1,0,STOCKAGE!L1348)</f>
        <v>0</v>
      </c>
      <c r="H119" s="42" t="str">
        <f t="shared" si="8"/>
        <v/>
      </c>
      <c r="I119" s="51"/>
      <c r="J119" s="50"/>
      <c r="K119" s="8"/>
      <c r="R119" s="44"/>
      <c r="S119" s="31" t="str">
        <f t="shared" si="9"/>
        <v/>
      </c>
    </row>
    <row r="120" spans="3:19" x14ac:dyDescent="0.25">
      <c r="C120" s="6"/>
      <c r="D120" s="40" t="str">
        <f>IF(ISBLANK(STOCKAGE!E1349),"",STOCKAGE!E1349)</f>
        <v/>
      </c>
      <c r="E120" s="69" t="str">
        <f>IF(ISBLANK(STOCKAGE!D1349),"",STOCKAGE!D1349)</f>
        <v/>
      </c>
      <c r="F120" s="57">
        <f>IF(STOCKAGE!K1349&gt;1,STOCKAGE!K1349,0)</f>
        <v>0</v>
      </c>
      <c r="G120" s="57">
        <f>IF(STOCKAGE!L1349&gt;1,0,STOCKAGE!L1349)</f>
        <v>0</v>
      </c>
      <c r="H120" s="42" t="str">
        <f t="shared" si="8"/>
        <v/>
      </c>
      <c r="I120" s="51"/>
      <c r="J120" s="50"/>
      <c r="K120" s="8"/>
      <c r="R120" s="44"/>
      <c r="S120" s="31" t="str">
        <f t="shared" si="9"/>
        <v/>
      </c>
    </row>
    <row r="121" spans="3:19" x14ac:dyDescent="0.25">
      <c r="C121" s="6"/>
      <c r="D121" s="40" t="str">
        <f>IF(ISBLANK(STOCKAGE!E1350),"",STOCKAGE!E1350)</f>
        <v/>
      </c>
      <c r="E121" s="69" t="str">
        <f>IF(ISBLANK(STOCKAGE!D1350),"",STOCKAGE!D1350)</f>
        <v/>
      </c>
      <c r="F121" s="57">
        <f>IF(STOCKAGE!K1350&gt;1,STOCKAGE!K1350,0)</f>
        <v>0</v>
      </c>
      <c r="G121" s="57">
        <f>IF(STOCKAGE!L1350&gt;1,0,STOCKAGE!L1350)</f>
        <v>0</v>
      </c>
      <c r="H121" s="42" t="str">
        <f t="shared" si="8"/>
        <v/>
      </c>
      <c r="I121" s="51"/>
      <c r="J121" s="50"/>
      <c r="K121" s="8"/>
      <c r="R121" s="44"/>
      <c r="S121" s="31" t="str">
        <f t="shared" si="9"/>
        <v/>
      </c>
    </row>
    <row r="122" spans="3:19" x14ac:dyDescent="0.25">
      <c r="C122" s="6"/>
      <c r="D122" s="40" t="str">
        <f>IF(ISBLANK(STOCKAGE!E1351),"",STOCKAGE!E1351)</f>
        <v/>
      </c>
      <c r="E122" s="69" t="str">
        <f>IF(ISBLANK(STOCKAGE!D1351),"",STOCKAGE!D1351)</f>
        <v/>
      </c>
      <c r="F122" s="57">
        <f>IF(STOCKAGE!K1351&gt;1,STOCKAGE!K1351,0)</f>
        <v>0</v>
      </c>
      <c r="G122" s="57">
        <f>IF(STOCKAGE!L1351&gt;1,0,STOCKAGE!L1351)</f>
        <v>0</v>
      </c>
      <c r="H122" s="42" t="str">
        <f t="shared" si="8"/>
        <v/>
      </c>
      <c r="I122" s="51"/>
      <c r="J122" s="50"/>
      <c r="K122" s="8"/>
      <c r="R122" s="44"/>
      <c r="S122" s="31" t="str">
        <f t="shared" si="9"/>
        <v/>
      </c>
    </row>
    <row r="123" spans="3:19" x14ac:dyDescent="0.25">
      <c r="C123" s="6"/>
      <c r="D123" s="40" t="str">
        <f>IF(ISBLANK(STOCKAGE!E1352),"",STOCKAGE!E1352)</f>
        <v/>
      </c>
      <c r="E123" s="69" t="str">
        <f>IF(ISBLANK(STOCKAGE!D1352),"",STOCKAGE!D1352)</f>
        <v/>
      </c>
      <c r="F123" s="57">
        <f>IF(STOCKAGE!K1352&gt;1,STOCKAGE!K1352,0)</f>
        <v>0</v>
      </c>
      <c r="G123" s="57">
        <f>IF(STOCKAGE!L1352&gt;1,0,STOCKAGE!L1352)</f>
        <v>0</v>
      </c>
      <c r="H123" s="42" t="str">
        <f t="shared" si="8"/>
        <v/>
      </c>
      <c r="I123" s="51"/>
      <c r="J123" s="50"/>
      <c r="K123" s="8"/>
      <c r="R123" s="44"/>
      <c r="S123" s="31" t="str">
        <f t="shared" si="9"/>
        <v/>
      </c>
    </row>
    <row r="124" spans="3:19" x14ac:dyDescent="0.25">
      <c r="C124" s="6"/>
      <c r="D124" s="40" t="str">
        <f>IF(ISBLANK(STOCKAGE!E1353),"",STOCKAGE!E1353)</f>
        <v/>
      </c>
      <c r="E124" s="69" t="str">
        <f>IF(ISBLANK(STOCKAGE!D1353),"",STOCKAGE!D1353)</f>
        <v/>
      </c>
      <c r="F124" s="57">
        <f>IF(STOCKAGE!K1353&gt;1,STOCKAGE!K1353,0)</f>
        <v>0</v>
      </c>
      <c r="G124" s="57">
        <f>IF(STOCKAGE!L1353&gt;1,0,STOCKAGE!L1353)</f>
        <v>0</v>
      </c>
      <c r="H124" s="42" t="str">
        <f t="shared" si="8"/>
        <v/>
      </c>
      <c r="I124" s="51"/>
      <c r="J124" s="50"/>
      <c r="K124" s="8"/>
      <c r="R124" s="44"/>
      <c r="S124" s="31" t="str">
        <f t="shared" si="9"/>
        <v/>
      </c>
    </row>
    <row r="125" spans="3:19" x14ac:dyDescent="0.25">
      <c r="C125" s="6"/>
      <c r="D125" s="40" t="str">
        <f>IF(ISBLANK(STOCKAGE!E1354),"",STOCKAGE!E1354)</f>
        <v/>
      </c>
      <c r="E125" s="69" t="str">
        <f>IF(ISBLANK(STOCKAGE!D1354),"",STOCKAGE!D1354)</f>
        <v/>
      </c>
      <c r="F125" s="57">
        <f>IF(STOCKAGE!K1354&gt;1,STOCKAGE!K1354,0)</f>
        <v>0</v>
      </c>
      <c r="G125" s="57">
        <f>IF(STOCKAGE!L1354&gt;1,0,STOCKAGE!L1354)</f>
        <v>0</v>
      </c>
      <c r="H125" s="42" t="str">
        <f t="shared" si="8"/>
        <v/>
      </c>
      <c r="I125" s="51"/>
      <c r="J125" s="50"/>
      <c r="K125" s="8"/>
      <c r="R125" s="44"/>
      <c r="S125" s="31" t="str">
        <f t="shared" si="9"/>
        <v/>
      </c>
    </row>
    <row r="126" spans="3:19" x14ac:dyDescent="0.25">
      <c r="C126" s="6"/>
      <c r="D126" s="40" t="str">
        <f>IF(ISBLANK(STOCKAGE!E1355),"",STOCKAGE!E1355)</f>
        <v/>
      </c>
      <c r="E126" s="69" t="str">
        <f>IF(ISBLANK(STOCKAGE!D1355),"",STOCKAGE!D1355)</f>
        <v/>
      </c>
      <c r="F126" s="57">
        <f>IF(STOCKAGE!K1355&gt;1,STOCKAGE!K1355,0)</f>
        <v>0</v>
      </c>
      <c r="G126" s="57">
        <f>IF(STOCKAGE!L1355&gt;1,0,STOCKAGE!L1355)</f>
        <v>0</v>
      </c>
      <c r="H126" s="42" t="str">
        <f t="shared" si="8"/>
        <v/>
      </c>
      <c r="I126" s="51"/>
      <c r="J126" s="50"/>
      <c r="K126" s="8"/>
      <c r="R126" s="44"/>
      <c r="S126" s="31" t="str">
        <f t="shared" si="9"/>
        <v/>
      </c>
    </row>
    <row r="127" spans="3:19" x14ac:dyDescent="0.25">
      <c r="C127" s="6"/>
      <c r="D127" s="40" t="str">
        <f>IF(ISBLANK(STOCKAGE!E1356),"",STOCKAGE!E1356)</f>
        <v/>
      </c>
      <c r="E127" s="69" t="str">
        <f>IF(ISBLANK(STOCKAGE!D1356),"",STOCKAGE!D1356)</f>
        <v/>
      </c>
      <c r="F127" s="57">
        <f>IF(STOCKAGE!K1356&gt;1,STOCKAGE!K1356,0)</f>
        <v>0</v>
      </c>
      <c r="G127" s="57">
        <f>IF(STOCKAGE!L1356&gt;1,0,STOCKAGE!L1356)</f>
        <v>0</v>
      </c>
      <c r="H127" s="42" t="str">
        <f t="shared" si="8"/>
        <v/>
      </c>
      <c r="I127" s="51"/>
      <c r="J127" s="50"/>
      <c r="K127" s="8"/>
      <c r="R127" s="44"/>
      <c r="S127" s="31" t="str">
        <f t="shared" si="9"/>
        <v/>
      </c>
    </row>
    <row r="128" spans="3:19" x14ac:dyDescent="0.25">
      <c r="C128" s="6"/>
      <c r="D128" s="40" t="str">
        <f>IF(ISBLANK(STOCKAGE!E1357),"",STOCKAGE!E1357)</f>
        <v/>
      </c>
      <c r="E128" s="69" t="str">
        <f>IF(ISBLANK(STOCKAGE!D1357),"",STOCKAGE!D1357)</f>
        <v/>
      </c>
      <c r="F128" s="57">
        <f>IF(STOCKAGE!K1357&gt;1,STOCKAGE!K1357,0)</f>
        <v>0</v>
      </c>
      <c r="G128" s="57">
        <f>IF(STOCKAGE!L1357&gt;1,0,STOCKAGE!L1357)</f>
        <v>0</v>
      </c>
      <c r="H128" s="42" t="str">
        <f t="shared" si="8"/>
        <v/>
      </c>
      <c r="I128" s="51"/>
      <c r="J128" s="50"/>
      <c r="K128" s="8"/>
      <c r="R128" s="44"/>
      <c r="S128" s="31" t="str">
        <f t="shared" si="9"/>
        <v/>
      </c>
    </row>
    <row r="129" spans="3:19" x14ac:dyDescent="0.25">
      <c r="C129" s="6"/>
      <c r="D129" s="40" t="str">
        <f>IF(ISBLANK(STOCKAGE!E1358),"",STOCKAGE!E1358)</f>
        <v/>
      </c>
      <c r="E129" s="69" t="str">
        <f>IF(ISBLANK(STOCKAGE!D1358),"",STOCKAGE!D1358)</f>
        <v/>
      </c>
      <c r="F129" s="57">
        <f>IF(STOCKAGE!K1358&gt;1,STOCKAGE!K1358,0)</f>
        <v>0</v>
      </c>
      <c r="G129" s="57">
        <f>IF(STOCKAGE!L1358&gt;1,0,STOCKAGE!L1358)</f>
        <v>0</v>
      </c>
      <c r="H129" s="42" t="str">
        <f t="shared" si="8"/>
        <v/>
      </c>
      <c r="I129" s="51"/>
      <c r="J129" s="50"/>
      <c r="K129" s="8"/>
      <c r="R129" s="44"/>
      <c r="S129" s="31" t="str">
        <f t="shared" si="9"/>
        <v/>
      </c>
    </row>
    <row r="130" spans="3:19" x14ac:dyDescent="0.25">
      <c r="C130" s="6"/>
      <c r="D130" s="40" t="str">
        <f>IF(ISBLANK(STOCKAGE!E1359),"",STOCKAGE!E1359)</f>
        <v/>
      </c>
      <c r="E130" s="69" t="str">
        <f>IF(ISBLANK(STOCKAGE!D1359),"",STOCKAGE!D1359)</f>
        <v/>
      </c>
      <c r="F130" s="57">
        <f>IF(STOCKAGE!K1359&gt;1,STOCKAGE!K1359,0)</f>
        <v>0</v>
      </c>
      <c r="G130" s="57">
        <f>IF(STOCKAGE!L1359&gt;1,0,STOCKAGE!L1359)</f>
        <v>0</v>
      </c>
      <c r="H130" s="42" t="str">
        <f t="shared" si="8"/>
        <v/>
      </c>
      <c r="I130" s="51"/>
      <c r="J130" s="50"/>
      <c r="K130" s="8"/>
      <c r="R130" s="44"/>
      <c r="S130" s="31" t="str">
        <f t="shared" si="9"/>
        <v/>
      </c>
    </row>
    <row r="131" spans="3:19" x14ac:dyDescent="0.25">
      <c r="C131" s="6"/>
      <c r="D131" s="40" t="str">
        <f>IF(ISBLANK(STOCKAGE!E1360),"",STOCKAGE!E1360)</f>
        <v/>
      </c>
      <c r="E131" s="69" t="str">
        <f>IF(ISBLANK(STOCKAGE!D1360),"",STOCKAGE!D1360)</f>
        <v/>
      </c>
      <c r="F131" s="57">
        <f>IF(STOCKAGE!K1360&gt;1,STOCKAGE!K1360,0)</f>
        <v>0</v>
      </c>
      <c r="G131" s="57">
        <f>IF(STOCKAGE!L1360&gt;1,0,STOCKAGE!L1360)</f>
        <v>0</v>
      </c>
      <c r="H131" s="42" t="str">
        <f t="shared" si="8"/>
        <v/>
      </c>
      <c r="I131" s="51"/>
      <c r="J131" s="50"/>
      <c r="K131" s="8"/>
      <c r="R131" s="44"/>
      <c r="S131" s="31" t="str">
        <f t="shared" si="9"/>
        <v/>
      </c>
    </row>
    <row r="132" spans="3:19" x14ac:dyDescent="0.25">
      <c r="C132" s="6"/>
      <c r="D132" s="40" t="str">
        <f>IF(ISBLANK(STOCKAGE!E1361),"",STOCKAGE!E1361)</f>
        <v/>
      </c>
      <c r="E132" s="69" t="str">
        <f>IF(ISBLANK(STOCKAGE!D1361),"",STOCKAGE!D1361)</f>
        <v/>
      </c>
      <c r="F132" s="57">
        <f>IF(STOCKAGE!K1361&gt;1,STOCKAGE!K1361,0)</f>
        <v>0</v>
      </c>
      <c r="G132" s="57">
        <f>IF(STOCKAGE!L1361&gt;1,0,STOCKAGE!L1361)</f>
        <v>0</v>
      </c>
      <c r="H132" s="42" t="str">
        <f t="shared" si="8"/>
        <v/>
      </c>
      <c r="I132" s="51"/>
      <c r="J132" s="50"/>
      <c r="K132" s="8"/>
      <c r="R132" s="44"/>
      <c r="S132" s="31" t="str">
        <f t="shared" si="9"/>
        <v/>
      </c>
    </row>
    <row r="133" spans="3:19" x14ac:dyDescent="0.25">
      <c r="C133" s="6"/>
      <c r="D133" s="40" t="str">
        <f>IF(ISBLANK(STOCKAGE!E1362),"",STOCKAGE!E1362)</f>
        <v/>
      </c>
      <c r="E133" s="69" t="str">
        <f>IF(ISBLANK(STOCKAGE!D1362),"",STOCKAGE!D1362)</f>
        <v/>
      </c>
      <c r="F133" s="57">
        <f>IF(STOCKAGE!K1362&gt;1,STOCKAGE!K1362,0)</f>
        <v>0</v>
      </c>
      <c r="G133" s="57">
        <f>IF(STOCKAGE!L1362&gt;1,0,STOCKAGE!L1362)</f>
        <v>0</v>
      </c>
      <c r="H133" s="42" t="str">
        <f t="shared" si="8"/>
        <v/>
      </c>
      <c r="I133" s="51"/>
      <c r="J133" s="50"/>
      <c r="K133" s="8"/>
      <c r="R133" s="44"/>
      <c r="S133" s="31" t="str">
        <f t="shared" si="9"/>
        <v/>
      </c>
    </row>
    <row r="134" spans="3:19" x14ac:dyDescent="0.25">
      <c r="C134" s="6"/>
      <c r="D134" s="40" t="str">
        <f>IF(ISBLANK(STOCKAGE!E1363),"",STOCKAGE!E1363)</f>
        <v/>
      </c>
      <c r="E134" s="69" t="str">
        <f>IF(ISBLANK(STOCKAGE!D1363),"",STOCKAGE!D1363)</f>
        <v/>
      </c>
      <c r="F134" s="57">
        <f>IF(STOCKAGE!K1363&gt;1,STOCKAGE!K1363,0)</f>
        <v>0</v>
      </c>
      <c r="G134" s="57">
        <f>IF(STOCKAGE!L1363&gt;1,0,STOCKAGE!L1363)</f>
        <v>0</v>
      </c>
      <c r="H134" s="42" t="str">
        <f t="shared" si="8"/>
        <v/>
      </c>
      <c r="I134" s="51"/>
      <c r="J134" s="50"/>
      <c r="K134" s="8"/>
      <c r="R134" s="44"/>
      <c r="S134" s="31" t="str">
        <f t="shared" si="9"/>
        <v/>
      </c>
    </row>
    <row r="135" spans="3:19" x14ac:dyDescent="0.25">
      <c r="C135" s="6"/>
      <c r="D135" s="40" t="str">
        <f>IF(ISBLANK(STOCKAGE!E1364),"",STOCKAGE!E1364)</f>
        <v/>
      </c>
      <c r="E135" s="69" t="str">
        <f>IF(ISBLANK(STOCKAGE!D1364),"",STOCKAGE!D1364)</f>
        <v/>
      </c>
      <c r="F135" s="57">
        <f>IF(STOCKAGE!K1364&gt;1,STOCKAGE!K1364,0)</f>
        <v>0</v>
      </c>
      <c r="G135" s="57">
        <f>IF(STOCKAGE!L1364&gt;1,0,STOCKAGE!L1364)</f>
        <v>0</v>
      </c>
      <c r="H135" s="42" t="str">
        <f t="shared" si="8"/>
        <v/>
      </c>
      <c r="I135" s="51"/>
      <c r="J135" s="50"/>
      <c r="K135" s="8"/>
      <c r="R135" s="44"/>
      <c r="S135" s="31" t="str">
        <f t="shared" si="9"/>
        <v/>
      </c>
    </row>
    <row r="136" spans="3:19" x14ac:dyDescent="0.25">
      <c r="C136" s="6"/>
      <c r="D136" s="40" t="str">
        <f>IF(ISBLANK(STOCKAGE!E1365),"",STOCKAGE!E1365)</f>
        <v/>
      </c>
      <c r="E136" s="69" t="str">
        <f>IF(ISBLANK(STOCKAGE!D1365),"",STOCKAGE!D1365)</f>
        <v/>
      </c>
      <c r="F136" s="57">
        <f>IF(STOCKAGE!K1365&gt;1,STOCKAGE!K1365,0)</f>
        <v>0</v>
      </c>
      <c r="G136" s="57">
        <f>IF(STOCKAGE!L1365&gt;1,0,STOCKAGE!L1365)</f>
        <v>0</v>
      </c>
      <c r="H136" s="42" t="str">
        <f t="shared" si="8"/>
        <v/>
      </c>
      <c r="I136" s="51"/>
      <c r="J136" s="50"/>
      <c r="K136" s="8"/>
      <c r="R136" s="44"/>
      <c r="S136" s="31" t="str">
        <f t="shared" si="9"/>
        <v/>
      </c>
    </row>
    <row r="137" spans="3:19" x14ac:dyDescent="0.25">
      <c r="C137" s="6"/>
      <c r="D137" s="40" t="str">
        <f>IF(ISBLANK(STOCKAGE!E1366),"",STOCKAGE!E1366)</f>
        <v/>
      </c>
      <c r="E137" s="69" t="str">
        <f>IF(ISBLANK(STOCKAGE!D1366),"",STOCKAGE!D1366)</f>
        <v/>
      </c>
      <c r="F137" s="57">
        <f>IF(STOCKAGE!K1366&gt;1,STOCKAGE!K1366,0)</f>
        <v>0</v>
      </c>
      <c r="G137" s="57">
        <f>IF(STOCKAGE!L1366&gt;1,0,STOCKAGE!L1366)</f>
        <v>0</v>
      </c>
      <c r="H137" s="42" t="str">
        <f t="shared" si="8"/>
        <v/>
      </c>
      <c r="I137" s="51"/>
      <c r="J137" s="50"/>
      <c r="K137" s="8"/>
      <c r="R137" s="44"/>
      <c r="S137" s="31" t="str">
        <f t="shared" si="9"/>
        <v/>
      </c>
    </row>
    <row r="138" spans="3:19" x14ac:dyDescent="0.25">
      <c r="C138" s="6"/>
      <c r="D138" s="40" t="str">
        <f>IF(ISBLANK(STOCKAGE!E1367),"",STOCKAGE!E1367)</f>
        <v/>
      </c>
      <c r="E138" s="69" t="str">
        <f>IF(ISBLANK(STOCKAGE!D1367),"",STOCKAGE!D1367)</f>
        <v/>
      </c>
      <c r="F138" s="57">
        <f>IF(STOCKAGE!K1367&gt;1,STOCKAGE!K1367,0)</f>
        <v>0</v>
      </c>
      <c r="G138" s="57">
        <f>IF(STOCKAGE!L1367&gt;1,0,STOCKAGE!L1367)</f>
        <v>0</v>
      </c>
      <c r="H138" s="42" t="str">
        <f t="shared" si="8"/>
        <v/>
      </c>
      <c r="I138" s="51"/>
      <c r="J138" s="50"/>
      <c r="K138" s="8"/>
      <c r="R138" s="44"/>
      <c r="S138" s="31" t="str">
        <f t="shared" si="9"/>
        <v/>
      </c>
    </row>
    <row r="139" spans="3:19" x14ac:dyDescent="0.25">
      <c r="C139" s="6"/>
      <c r="D139" s="40" t="str">
        <f>IF(ISBLANK(STOCKAGE!E1368),"",STOCKAGE!E1368)</f>
        <v/>
      </c>
      <c r="E139" s="69" t="str">
        <f>IF(ISBLANK(STOCKAGE!D1368),"",STOCKAGE!D1368)</f>
        <v/>
      </c>
      <c r="F139" s="57">
        <f>IF(STOCKAGE!K1368&gt;1,STOCKAGE!K1368,0)</f>
        <v>0</v>
      </c>
      <c r="G139" s="57">
        <f>IF(STOCKAGE!P1369&gt;1,0,STOCKAGE!P1369)</f>
        <v>0</v>
      </c>
      <c r="H139" s="42" t="str">
        <f t="shared" si="8"/>
        <v/>
      </c>
      <c r="I139" s="51"/>
      <c r="J139" s="50"/>
      <c r="K139" s="8"/>
      <c r="R139" s="44"/>
      <c r="S139" s="31" t="str">
        <f t="shared" si="9"/>
        <v/>
      </c>
    </row>
    <row r="140" spans="3:19" x14ac:dyDescent="0.25">
      <c r="C140" s="6"/>
      <c r="D140" s="40" t="str">
        <f>IF(ISBLANK(STOCKAGE!E1369),"",STOCKAGE!E1369)</f>
        <v/>
      </c>
      <c r="E140" s="69" t="str">
        <f>IF(ISBLANK(STOCKAGE!D1369),"",STOCKAGE!D1369)</f>
        <v/>
      </c>
      <c r="F140" s="57">
        <f>IF(STOCKAGE!K1369&gt;1,STOCKAGE!K1369,0)</f>
        <v>0</v>
      </c>
      <c r="G140" s="57">
        <f>IF(STOCKAGE!P1370&gt;1,0,STOCKAGE!P1370)</f>
        <v>0</v>
      </c>
      <c r="H140" s="42" t="str">
        <f t="shared" si="8"/>
        <v/>
      </c>
      <c r="I140" s="51"/>
      <c r="J140" s="50"/>
      <c r="K140" s="8"/>
      <c r="R140" s="44"/>
      <c r="S140" s="31" t="str">
        <f t="shared" si="9"/>
        <v/>
      </c>
    </row>
    <row r="141" spans="3:19" x14ac:dyDescent="0.25">
      <c r="C141" s="6"/>
      <c r="D141" s="40" t="str">
        <f>IF(ISBLANK(STOCKAGE!E1370),"",STOCKAGE!E1370)</f>
        <v/>
      </c>
      <c r="E141" s="69" t="str">
        <f>IF(ISBLANK(STOCKAGE!D1370),"",STOCKAGE!D1370)</f>
        <v/>
      </c>
      <c r="F141" s="57">
        <f>IF(STOCKAGE!K1370&gt;1,STOCKAGE!K1370,0)</f>
        <v>0</v>
      </c>
      <c r="G141" s="57">
        <f>IF(STOCKAGE!P1371&gt;1,0,STOCKAGE!P1371)</f>
        <v>0</v>
      </c>
      <c r="H141" s="42" t="str">
        <f t="shared" si="8"/>
        <v/>
      </c>
      <c r="I141" s="51"/>
      <c r="J141" s="50"/>
      <c r="K141" s="8"/>
      <c r="R141" s="44"/>
      <c r="S141" s="31" t="str">
        <f t="shared" si="9"/>
        <v/>
      </c>
    </row>
    <row r="142" spans="3:19" x14ac:dyDescent="0.25">
      <c r="C142" s="6"/>
      <c r="D142" s="40" t="str">
        <f>IF(ISBLANK(STOCKAGE!E1371),"",STOCKAGE!E1371)</f>
        <v/>
      </c>
      <c r="E142" s="69" t="str">
        <f>IF(ISBLANK(STOCKAGE!D1371),"",STOCKAGE!D1371)</f>
        <v/>
      </c>
      <c r="F142" s="57">
        <f>IF(STOCKAGE!K1371&gt;1,STOCKAGE!K1371,0)</f>
        <v>0</v>
      </c>
      <c r="G142" s="57">
        <f>IF(STOCKAGE!P1372&gt;1,0,STOCKAGE!P1372)</f>
        <v>0</v>
      </c>
      <c r="H142" s="42" t="str">
        <f t="shared" si="8"/>
        <v/>
      </c>
      <c r="I142" s="51"/>
      <c r="J142" s="50"/>
      <c r="K142" s="8"/>
      <c r="R142" s="44"/>
      <c r="S142" s="31" t="str">
        <f t="shared" si="9"/>
        <v/>
      </c>
    </row>
    <row r="143" spans="3:19" x14ac:dyDescent="0.25">
      <c r="C143" s="6"/>
      <c r="D143" s="40" t="str">
        <f>IF(ISBLANK(STOCKAGE!E1372),"",STOCKAGE!E1372)</f>
        <v/>
      </c>
      <c r="E143" s="69" t="str">
        <f>IF(ISBLANK(STOCKAGE!D1372),"",STOCKAGE!D1372)</f>
        <v/>
      </c>
      <c r="F143" s="57">
        <f>IF(STOCKAGE!K1372&gt;1,STOCKAGE!K1372,0)</f>
        <v>0</v>
      </c>
      <c r="G143" s="57">
        <f>IF(STOCKAGE!P1373&gt;1,0,STOCKAGE!P1373)</f>
        <v>0</v>
      </c>
      <c r="H143" s="42" t="str">
        <f t="shared" ref="H143:H206" si="10">IF(F143&lt;&gt;0,F143*2.85,IF(G143&lt;&gt;0,-G143*2.85,""))</f>
        <v/>
      </c>
      <c r="I143" s="51"/>
      <c r="J143" s="50"/>
      <c r="K143" s="8"/>
      <c r="R143" s="44"/>
      <c r="S143" s="31" t="str">
        <f t="shared" si="9"/>
        <v/>
      </c>
    </row>
    <row r="144" spans="3:19" x14ac:dyDescent="0.25">
      <c r="C144" s="6"/>
      <c r="D144" s="40" t="str">
        <f>IF(ISBLANK(STOCKAGE!E1373),"",STOCKAGE!E1373)</f>
        <v/>
      </c>
      <c r="E144" s="69" t="str">
        <f>IF(ISBLANK(STOCKAGE!D1373),"",STOCKAGE!D1373)</f>
        <v/>
      </c>
      <c r="F144" s="57">
        <f>IF(STOCKAGE!K1373&gt;1,STOCKAGE!K1373,0)</f>
        <v>0</v>
      </c>
      <c r="G144" s="57">
        <f>IF(STOCKAGE!P1374&gt;1,0,STOCKAGE!P1374)</f>
        <v>0</v>
      </c>
      <c r="H144" s="42" t="str">
        <f t="shared" si="10"/>
        <v/>
      </c>
      <c r="I144" s="51"/>
      <c r="J144" s="50"/>
      <c r="K144" s="8"/>
      <c r="R144" s="44"/>
      <c r="S144" s="31" t="str">
        <f t="shared" si="9"/>
        <v/>
      </c>
    </row>
    <row r="145" spans="3:19" x14ac:dyDescent="0.25">
      <c r="C145" s="6"/>
      <c r="D145" s="40" t="str">
        <f>IF(ISBLANK(STOCKAGE!E1374),"",STOCKAGE!E1374)</f>
        <v/>
      </c>
      <c r="E145" s="69" t="str">
        <f>IF(ISBLANK(STOCKAGE!D1374),"",STOCKAGE!D1374)</f>
        <v/>
      </c>
      <c r="F145" s="57">
        <f>IF(STOCKAGE!K1374&gt;1,STOCKAGE!K1374,0)</f>
        <v>0</v>
      </c>
      <c r="G145" s="57">
        <f>IF(STOCKAGE!P1375&gt;1,0,STOCKAGE!P1375)</f>
        <v>0</v>
      </c>
      <c r="H145" s="42" t="str">
        <f t="shared" si="10"/>
        <v/>
      </c>
      <c r="I145" s="51"/>
      <c r="J145" s="50"/>
      <c r="K145" s="8"/>
      <c r="R145" s="44"/>
      <c r="S145" s="31" t="str">
        <f t="shared" si="9"/>
        <v/>
      </c>
    </row>
    <row r="146" spans="3:19" x14ac:dyDescent="0.25">
      <c r="C146" s="6"/>
      <c r="D146" s="40" t="str">
        <f>IF(ISBLANK(STOCKAGE!E1375),"",STOCKAGE!E1375)</f>
        <v/>
      </c>
      <c r="E146" s="69" t="str">
        <f>IF(ISBLANK(STOCKAGE!D1375),"",STOCKAGE!D1375)</f>
        <v/>
      </c>
      <c r="F146" s="57">
        <f>IF(STOCKAGE!K1375&gt;1,STOCKAGE!K1375,0)</f>
        <v>0</v>
      </c>
      <c r="G146" s="57">
        <f>IF(STOCKAGE!P1376&gt;1,0,STOCKAGE!P1376)</f>
        <v>0</v>
      </c>
      <c r="H146" s="42" t="str">
        <f t="shared" si="10"/>
        <v/>
      </c>
      <c r="I146" s="51"/>
      <c r="J146" s="50"/>
      <c r="K146" s="8"/>
      <c r="R146" s="44"/>
      <c r="S146" s="31" t="str">
        <f t="shared" si="9"/>
        <v/>
      </c>
    </row>
    <row r="147" spans="3:19" x14ac:dyDescent="0.25">
      <c r="C147" s="6"/>
      <c r="D147" s="40" t="str">
        <f>IF(ISBLANK(STOCKAGE!E1376),"",STOCKAGE!E1376)</f>
        <v/>
      </c>
      <c r="E147" s="69" t="str">
        <f>IF(ISBLANK(STOCKAGE!D1376),"",STOCKAGE!D1376)</f>
        <v/>
      </c>
      <c r="F147" s="57">
        <f>IF(STOCKAGE!K1376&gt;1,STOCKAGE!K1376,0)</f>
        <v>0</v>
      </c>
      <c r="G147" s="57">
        <f>IF(STOCKAGE!P1377&gt;1,0,STOCKAGE!P1377)</f>
        <v>0</v>
      </c>
      <c r="H147" s="42" t="str">
        <f t="shared" si="10"/>
        <v/>
      </c>
      <c r="I147" s="51"/>
      <c r="J147" s="50"/>
      <c r="K147" s="8"/>
      <c r="R147" s="44"/>
      <c r="S147" s="31" t="str">
        <f t="shared" si="9"/>
        <v/>
      </c>
    </row>
    <row r="148" spans="3:19" x14ac:dyDescent="0.25">
      <c r="C148" s="6"/>
      <c r="D148" s="40" t="str">
        <f>IF(ISBLANK(STOCKAGE!E1377),"",STOCKAGE!E1377)</f>
        <v/>
      </c>
      <c r="E148" s="69" t="str">
        <f>IF(ISBLANK(STOCKAGE!D1377),"",STOCKAGE!D1377)</f>
        <v/>
      </c>
      <c r="F148" s="57">
        <f>IF(STOCKAGE!K1377&gt;1,STOCKAGE!K1377,0)</f>
        <v>0</v>
      </c>
      <c r="G148" s="57">
        <f>IF(STOCKAGE!P1378&gt;1,0,STOCKAGE!P1378)</f>
        <v>0</v>
      </c>
      <c r="H148" s="42" t="str">
        <f t="shared" si="10"/>
        <v/>
      </c>
      <c r="I148" s="51"/>
      <c r="J148" s="50"/>
      <c r="K148" s="8"/>
      <c r="R148" s="44"/>
      <c r="S148" s="31" t="str">
        <f t="shared" si="9"/>
        <v/>
      </c>
    </row>
    <row r="149" spans="3:19" x14ac:dyDescent="0.25">
      <c r="C149" s="6"/>
      <c r="D149" s="40" t="str">
        <f>IF(ISBLANK(STOCKAGE!E1378),"",STOCKAGE!E1378)</f>
        <v/>
      </c>
      <c r="E149" s="69" t="str">
        <f>IF(ISBLANK(STOCKAGE!D1378),"",STOCKAGE!D1378)</f>
        <v/>
      </c>
      <c r="F149" s="57">
        <f>IF(STOCKAGE!K1378&gt;1,STOCKAGE!K1378,0)</f>
        <v>0</v>
      </c>
      <c r="G149" s="57">
        <f>IF(STOCKAGE!P1379&gt;1,0,STOCKAGE!P1379)</f>
        <v>0</v>
      </c>
      <c r="H149" s="42" t="str">
        <f t="shared" si="10"/>
        <v/>
      </c>
      <c r="I149" s="51"/>
      <c r="J149" s="50"/>
      <c r="K149" s="8"/>
      <c r="R149" s="44"/>
      <c r="S149" s="31" t="str">
        <f t="shared" si="9"/>
        <v/>
      </c>
    </row>
    <row r="150" spans="3:19" x14ac:dyDescent="0.25">
      <c r="C150" s="6"/>
      <c r="D150" s="40" t="str">
        <f>IF(ISBLANK(STOCKAGE!E1379),"",STOCKAGE!E1379)</f>
        <v/>
      </c>
      <c r="E150" s="69" t="str">
        <f>IF(ISBLANK(STOCKAGE!D1379),"",STOCKAGE!D1379)</f>
        <v/>
      </c>
      <c r="F150" s="57">
        <f>IF(STOCKAGE!K1379&gt;1,STOCKAGE!K1379,0)</f>
        <v>0</v>
      </c>
      <c r="G150" s="57">
        <f>IF(STOCKAGE!P1380&gt;1,0,STOCKAGE!P1380)</f>
        <v>0</v>
      </c>
      <c r="H150" s="42" t="str">
        <f t="shared" si="10"/>
        <v/>
      </c>
      <c r="I150" s="51"/>
      <c r="J150" s="50"/>
      <c r="K150" s="8"/>
      <c r="R150" s="44"/>
      <c r="S150" s="31" t="str">
        <f t="shared" si="9"/>
        <v/>
      </c>
    </row>
    <row r="151" spans="3:19" x14ac:dyDescent="0.25">
      <c r="C151" s="6"/>
      <c r="D151" s="40" t="str">
        <f>IF(ISBLANK(STOCKAGE!E1380),"",STOCKAGE!E1380)</f>
        <v/>
      </c>
      <c r="E151" s="69" t="str">
        <f>IF(ISBLANK(STOCKAGE!D1380),"",STOCKAGE!D1380)</f>
        <v/>
      </c>
      <c r="F151" s="57">
        <f>IF(STOCKAGE!K1380&gt;1,STOCKAGE!K1380,0)</f>
        <v>0</v>
      </c>
      <c r="G151" s="57">
        <f>IF(STOCKAGE!P1381&gt;1,0,STOCKAGE!P1381)</f>
        <v>0</v>
      </c>
      <c r="H151" s="42" t="str">
        <f t="shared" si="10"/>
        <v/>
      </c>
      <c r="I151" s="51"/>
      <c r="J151" s="50"/>
      <c r="K151" s="8"/>
      <c r="R151" s="44"/>
      <c r="S151" s="31" t="str">
        <f t="shared" si="9"/>
        <v/>
      </c>
    </row>
    <row r="152" spans="3:19" x14ac:dyDescent="0.25">
      <c r="C152" s="6"/>
      <c r="D152" s="40" t="str">
        <f>IF(ISBLANK(STOCKAGE!E1381),"",STOCKAGE!E1381)</f>
        <v/>
      </c>
      <c r="E152" s="69" t="str">
        <f>IF(ISBLANK(STOCKAGE!D1381),"",STOCKAGE!D1381)</f>
        <v/>
      </c>
      <c r="F152" s="57">
        <f>IF(STOCKAGE!K1381&gt;1,STOCKAGE!K1381,0)</f>
        <v>0</v>
      </c>
      <c r="G152" s="57">
        <f>IF(STOCKAGE!P1382&gt;1,0,STOCKAGE!P1382)</f>
        <v>0</v>
      </c>
      <c r="H152" s="42" t="str">
        <f t="shared" si="10"/>
        <v/>
      </c>
      <c r="I152" s="51"/>
      <c r="J152" s="50"/>
      <c r="K152" s="8"/>
      <c r="R152" s="44"/>
      <c r="S152" s="31" t="str">
        <f t="shared" si="9"/>
        <v/>
      </c>
    </row>
    <row r="153" spans="3:19" x14ac:dyDescent="0.25">
      <c r="C153" s="6"/>
      <c r="D153" s="40" t="str">
        <f>IF(ISBLANK(STOCKAGE!E1382),"",STOCKAGE!E1382)</f>
        <v/>
      </c>
      <c r="E153" s="69" t="str">
        <f>IF(ISBLANK(STOCKAGE!D1382),"",STOCKAGE!D1382)</f>
        <v/>
      </c>
      <c r="F153" s="57">
        <f>IF(STOCKAGE!K1382&gt;1,STOCKAGE!K1382,0)</f>
        <v>0</v>
      </c>
      <c r="G153" s="57">
        <f>IF(STOCKAGE!P1383&gt;1,0,STOCKAGE!P1383)</f>
        <v>0</v>
      </c>
      <c r="H153" s="42" t="str">
        <f t="shared" si="10"/>
        <v/>
      </c>
      <c r="I153" s="51"/>
      <c r="J153" s="50"/>
      <c r="K153" s="8"/>
      <c r="R153" s="44"/>
      <c r="S153" s="31" t="str">
        <f t="shared" si="9"/>
        <v/>
      </c>
    </row>
    <row r="154" spans="3:19" x14ac:dyDescent="0.25">
      <c r="C154" s="6"/>
      <c r="D154" s="40" t="str">
        <f>IF(ISBLANK(STOCKAGE!E1383),"",STOCKAGE!E1383)</f>
        <v/>
      </c>
      <c r="E154" s="69" t="str">
        <f>IF(ISBLANK(STOCKAGE!D1383),"",STOCKAGE!D1383)</f>
        <v/>
      </c>
      <c r="F154" s="57">
        <f>IF(STOCKAGE!K1383&gt;1,STOCKAGE!K1383,0)</f>
        <v>0</v>
      </c>
      <c r="G154" s="57">
        <f>IF(STOCKAGE!P1384&gt;1,0,STOCKAGE!P1384)</f>
        <v>0</v>
      </c>
      <c r="H154" s="42" t="str">
        <f t="shared" si="10"/>
        <v/>
      </c>
      <c r="I154" s="51"/>
      <c r="J154" s="50"/>
      <c r="K154" s="8"/>
      <c r="R154" s="44"/>
      <c r="S154" s="31" t="str">
        <f t="shared" ref="S154:S217" si="11">IF(D154="","",S153+F154+G154)</f>
        <v/>
      </c>
    </row>
    <row r="155" spans="3:19" x14ac:dyDescent="0.25">
      <c r="C155" s="6"/>
      <c r="D155" s="40" t="str">
        <f>IF(ISBLANK(STOCKAGE!E1384),"",STOCKAGE!E1384)</f>
        <v/>
      </c>
      <c r="E155" s="69" t="str">
        <f>IF(ISBLANK(STOCKAGE!D1384),"",STOCKAGE!D1384)</f>
        <v/>
      </c>
      <c r="F155" s="57">
        <f>IF(STOCKAGE!K1384&gt;1,STOCKAGE!K1384,0)</f>
        <v>0</v>
      </c>
      <c r="G155" s="57">
        <f>IF(STOCKAGE!P1385&gt;1,0,STOCKAGE!P1385)</f>
        <v>0</v>
      </c>
      <c r="H155" s="42" t="str">
        <f t="shared" si="10"/>
        <v/>
      </c>
      <c r="I155" s="51"/>
      <c r="J155" s="50"/>
      <c r="K155" s="8"/>
      <c r="R155" s="44"/>
      <c r="S155" s="31" t="str">
        <f t="shared" si="11"/>
        <v/>
      </c>
    </row>
    <row r="156" spans="3:19" x14ac:dyDescent="0.25">
      <c r="C156" s="6"/>
      <c r="D156" s="40" t="str">
        <f>IF(ISBLANK(STOCKAGE!E1385),"",STOCKAGE!E1385)</f>
        <v/>
      </c>
      <c r="E156" s="69" t="str">
        <f>IF(ISBLANK(STOCKAGE!D1385),"",STOCKAGE!D1385)</f>
        <v/>
      </c>
      <c r="F156" s="57">
        <f>IF(STOCKAGE!K1385&gt;1,STOCKAGE!K1385,0)</f>
        <v>0</v>
      </c>
      <c r="G156" s="57">
        <f>IF(STOCKAGE!P1386&gt;1,0,STOCKAGE!P1386)</f>
        <v>0</v>
      </c>
      <c r="H156" s="42" t="str">
        <f t="shared" si="10"/>
        <v/>
      </c>
      <c r="I156" s="51"/>
      <c r="J156" s="50"/>
      <c r="K156" s="8"/>
      <c r="R156" s="44"/>
      <c r="S156" s="31" t="str">
        <f t="shared" si="11"/>
        <v/>
      </c>
    </row>
    <row r="157" spans="3:19" x14ac:dyDescent="0.25">
      <c r="C157" s="6"/>
      <c r="D157" s="40" t="str">
        <f>IF(ISBLANK(STOCKAGE!O1387),"",STOCKAGE!O1387)</f>
        <v/>
      </c>
      <c r="E157" s="69" t="str">
        <f>IF(ISBLANK(STOCKAGE!D1386),"",STOCKAGE!D1386)</f>
        <v/>
      </c>
      <c r="F157" s="57">
        <f>IF(STOCKAGE!K1386&gt;1,STOCKAGE!K1386,0)</f>
        <v>0</v>
      </c>
      <c r="G157" s="57">
        <f>IF(STOCKAGE!P1387&gt;1,0,STOCKAGE!P1387)</f>
        <v>0</v>
      </c>
      <c r="H157" s="42" t="str">
        <f t="shared" si="10"/>
        <v/>
      </c>
      <c r="I157" s="51"/>
      <c r="J157" s="50"/>
      <c r="K157" s="8"/>
      <c r="R157" s="44"/>
      <c r="S157" s="31" t="str">
        <f t="shared" si="11"/>
        <v/>
      </c>
    </row>
    <row r="158" spans="3:19" x14ac:dyDescent="0.25">
      <c r="C158" s="6"/>
      <c r="D158" s="40" t="str">
        <f>IF(ISBLANK(STOCKAGE!O1388),"",STOCKAGE!O1388)</f>
        <v/>
      </c>
      <c r="E158" s="69" t="str">
        <f>IF(ISBLANK(STOCKAGE!D1387),"",STOCKAGE!D1387)</f>
        <v/>
      </c>
      <c r="F158" s="57">
        <f>IF(STOCKAGE!K1387&gt;1,STOCKAGE!K1387,0)</f>
        <v>0</v>
      </c>
      <c r="G158" s="57">
        <f>IF(STOCKAGE!P1388&gt;1,0,STOCKAGE!P1388)</f>
        <v>0</v>
      </c>
      <c r="H158" s="42" t="str">
        <f t="shared" si="10"/>
        <v/>
      </c>
      <c r="I158" s="51"/>
      <c r="J158" s="50"/>
      <c r="K158" s="8"/>
      <c r="R158" s="44"/>
      <c r="S158" s="31" t="str">
        <f t="shared" si="11"/>
        <v/>
      </c>
    </row>
    <row r="159" spans="3:19" x14ac:dyDescent="0.25">
      <c r="C159" s="6"/>
      <c r="D159" s="40" t="str">
        <f>IF(ISBLANK(STOCKAGE!O1389),"",STOCKAGE!O1389)</f>
        <v/>
      </c>
      <c r="E159" s="69" t="str">
        <f>IF(ISBLANK(STOCKAGE!D1388),"",STOCKAGE!D1388)</f>
        <v/>
      </c>
      <c r="F159" s="57">
        <f>IF(STOCKAGE!K1388&gt;1,STOCKAGE!K1388,0)</f>
        <v>0</v>
      </c>
      <c r="G159" s="57">
        <f>IF(STOCKAGE!P1389&gt;1,0,STOCKAGE!P1389)</f>
        <v>0</v>
      </c>
      <c r="H159" s="42" t="str">
        <f t="shared" si="10"/>
        <v/>
      </c>
      <c r="I159" s="51"/>
      <c r="J159" s="50"/>
      <c r="K159" s="8"/>
      <c r="R159" s="44"/>
      <c r="S159" s="31" t="str">
        <f t="shared" si="11"/>
        <v/>
      </c>
    </row>
    <row r="160" spans="3:19" s="1" customFormat="1" x14ac:dyDescent="0.25">
      <c r="C160" s="6"/>
      <c r="D160" s="40" t="str">
        <f>IF(ISBLANK(STOCKAGE!O1390),"",STOCKAGE!O1390)</f>
        <v/>
      </c>
      <c r="E160" s="69" t="str">
        <f>IF(ISBLANK(STOCKAGE!D1389),"",STOCKAGE!D1389)</f>
        <v/>
      </c>
      <c r="F160" s="57">
        <f>IF(STOCKAGE!K1389&gt;1,STOCKAGE!K1389,0)</f>
        <v>0</v>
      </c>
      <c r="G160" s="57">
        <f>IF(STOCKAGE!P1390&gt;1,0,STOCKAGE!P1390)</f>
        <v>0</v>
      </c>
      <c r="H160" s="42" t="str">
        <f t="shared" si="10"/>
        <v/>
      </c>
      <c r="I160" s="51"/>
      <c r="J160" s="50"/>
      <c r="K160" s="8"/>
      <c r="R160" s="44"/>
      <c r="S160" s="31" t="str">
        <f t="shared" si="11"/>
        <v/>
      </c>
    </row>
    <row r="161" spans="3:19" s="1" customFormat="1" x14ac:dyDescent="0.25">
      <c r="C161" s="6"/>
      <c r="D161" s="40" t="str">
        <f>IF(ISBLANK(STOCKAGE!O1391),"",STOCKAGE!O1391)</f>
        <v/>
      </c>
      <c r="E161" s="69" t="str">
        <f>IF(ISBLANK(STOCKAGE!D1390),"",STOCKAGE!D1390)</f>
        <v/>
      </c>
      <c r="F161" s="57">
        <f>IF(STOCKAGE!K1390&gt;1,STOCKAGE!K1390,0)</f>
        <v>0</v>
      </c>
      <c r="G161" s="57">
        <f>IF(STOCKAGE!P1391&gt;1,0,STOCKAGE!P1391)</f>
        <v>0</v>
      </c>
      <c r="H161" s="42" t="str">
        <f t="shared" si="10"/>
        <v/>
      </c>
      <c r="I161" s="51"/>
      <c r="J161" s="50"/>
      <c r="K161" s="8"/>
      <c r="R161" s="44"/>
      <c r="S161" s="31" t="str">
        <f t="shared" si="11"/>
        <v/>
      </c>
    </row>
    <row r="162" spans="3:19" s="1" customFormat="1" x14ac:dyDescent="0.25">
      <c r="C162" s="6"/>
      <c r="D162" s="40" t="str">
        <f>IF(ISBLANK(STOCKAGE!O1392),"",STOCKAGE!O1392)</f>
        <v/>
      </c>
      <c r="E162" s="69" t="str">
        <f>IF(ISBLANK(STOCKAGE!D1391),"",STOCKAGE!D1391)</f>
        <v/>
      </c>
      <c r="F162" s="57">
        <f>IF(STOCKAGE!K1391&gt;1,STOCKAGE!K1391,0)</f>
        <v>0</v>
      </c>
      <c r="G162" s="57">
        <f>IF(STOCKAGE!P1392&gt;1,0,STOCKAGE!P1392)</f>
        <v>0</v>
      </c>
      <c r="H162" s="42" t="str">
        <f t="shared" si="10"/>
        <v/>
      </c>
      <c r="I162" s="51"/>
      <c r="J162" s="50"/>
      <c r="K162" s="8"/>
      <c r="R162" s="44"/>
      <c r="S162" s="31" t="str">
        <f t="shared" si="11"/>
        <v/>
      </c>
    </row>
    <row r="163" spans="3:19" s="1" customFormat="1" x14ac:dyDescent="0.25">
      <c r="C163" s="6"/>
      <c r="D163" s="40" t="str">
        <f>IF(ISBLANK(STOCKAGE!O1393),"",STOCKAGE!O1393)</f>
        <v/>
      </c>
      <c r="E163" s="69" t="str">
        <f>IF(ISBLANK(STOCKAGE!D1392),"",STOCKAGE!D1392)</f>
        <v/>
      </c>
      <c r="F163" s="57">
        <f>IF(STOCKAGE!K1392&gt;1,STOCKAGE!K1392,0)</f>
        <v>0</v>
      </c>
      <c r="G163" s="57">
        <f>IF(STOCKAGE!P1393&gt;1,0,STOCKAGE!P1393)</f>
        <v>0</v>
      </c>
      <c r="H163" s="42" t="str">
        <f t="shared" si="10"/>
        <v/>
      </c>
      <c r="I163" s="51"/>
      <c r="J163" s="50"/>
      <c r="K163" s="8"/>
      <c r="R163" s="44"/>
      <c r="S163" s="31" t="str">
        <f t="shared" si="11"/>
        <v/>
      </c>
    </row>
    <row r="164" spans="3:19" s="1" customFormat="1" x14ac:dyDescent="0.25">
      <c r="C164" s="6"/>
      <c r="D164" s="40" t="str">
        <f>IF(ISBLANK(STOCKAGE!O1394),"",STOCKAGE!O1394)</f>
        <v/>
      </c>
      <c r="E164" s="69" t="str">
        <f>IF(ISBLANK(STOCKAGE!D1393),"",STOCKAGE!D1393)</f>
        <v/>
      </c>
      <c r="F164" s="57">
        <f>IF(STOCKAGE!K1393&gt;1,STOCKAGE!K1393,0)</f>
        <v>0</v>
      </c>
      <c r="G164" s="57">
        <f>IF(STOCKAGE!P1394&gt;1,0,STOCKAGE!P1394)</f>
        <v>0</v>
      </c>
      <c r="H164" s="42" t="str">
        <f t="shared" si="10"/>
        <v/>
      </c>
      <c r="I164" s="51"/>
      <c r="J164" s="50"/>
      <c r="K164" s="8"/>
      <c r="R164" s="44"/>
      <c r="S164" s="31" t="str">
        <f t="shared" si="11"/>
        <v/>
      </c>
    </row>
    <row r="165" spans="3:19" s="1" customFormat="1" x14ac:dyDescent="0.25">
      <c r="C165" s="6"/>
      <c r="D165" s="40" t="str">
        <f>IF(ISBLANK(STOCKAGE!O1395),"",STOCKAGE!O1395)</f>
        <v/>
      </c>
      <c r="E165" s="69" t="str">
        <f>IF(ISBLANK(STOCKAGE!D1394),"",STOCKAGE!D1394)</f>
        <v/>
      </c>
      <c r="F165" s="57">
        <f>IF(STOCKAGE!K1394&gt;1,STOCKAGE!K1394,0)</f>
        <v>0</v>
      </c>
      <c r="G165" s="57">
        <f>IF(STOCKAGE!P1395&gt;1,0,STOCKAGE!P1395)</f>
        <v>0</v>
      </c>
      <c r="H165" s="42" t="str">
        <f t="shared" si="10"/>
        <v/>
      </c>
      <c r="I165" s="51"/>
      <c r="J165" s="50"/>
      <c r="K165" s="8"/>
      <c r="R165" s="44"/>
      <c r="S165" s="31" t="str">
        <f t="shared" si="11"/>
        <v/>
      </c>
    </row>
    <row r="166" spans="3:19" s="1" customFormat="1" x14ac:dyDescent="0.25">
      <c r="C166" s="6"/>
      <c r="D166" s="40" t="str">
        <f>IF(ISBLANK(STOCKAGE!O1396),"",STOCKAGE!O1396)</f>
        <v/>
      </c>
      <c r="E166" s="69" t="str">
        <f>IF(ISBLANK(STOCKAGE!D1395),"",STOCKAGE!D1395)</f>
        <v/>
      </c>
      <c r="F166" s="57">
        <f>IF(STOCKAGE!P1395&gt;1,STOCKAGE!P1395,0)</f>
        <v>0</v>
      </c>
      <c r="G166" s="57">
        <f>IF(STOCKAGE!P1396&gt;1,0,STOCKAGE!P1396)</f>
        <v>0</v>
      </c>
      <c r="H166" s="42" t="str">
        <f t="shared" si="10"/>
        <v/>
      </c>
      <c r="I166" s="51"/>
      <c r="J166" s="50"/>
      <c r="K166" s="8"/>
      <c r="R166" s="44"/>
      <c r="S166" s="31" t="str">
        <f t="shared" si="11"/>
        <v/>
      </c>
    </row>
    <row r="167" spans="3:19" s="1" customFormat="1" x14ac:dyDescent="0.25">
      <c r="C167" s="6"/>
      <c r="D167" s="40" t="str">
        <f>IF(ISBLANK(STOCKAGE!O1397),"",STOCKAGE!O1397)</f>
        <v/>
      </c>
      <c r="E167" s="69" t="str">
        <f>IF(ISBLANK(STOCKAGE!D1396),"",STOCKAGE!D1396)</f>
        <v/>
      </c>
      <c r="F167" s="57">
        <f>IF(STOCKAGE!P1396&gt;1,STOCKAGE!P1396,0)</f>
        <v>0</v>
      </c>
      <c r="G167" s="57">
        <f>IF(STOCKAGE!P1397&gt;1,0,STOCKAGE!P1397)</f>
        <v>0</v>
      </c>
      <c r="H167" s="42" t="str">
        <f t="shared" si="10"/>
        <v/>
      </c>
      <c r="I167" s="51"/>
      <c r="J167" s="50"/>
      <c r="K167" s="8"/>
      <c r="R167" s="44"/>
      <c r="S167" s="31" t="str">
        <f t="shared" si="11"/>
        <v/>
      </c>
    </row>
    <row r="168" spans="3:19" s="1" customFormat="1" x14ac:dyDescent="0.25">
      <c r="C168" s="6"/>
      <c r="D168" s="40" t="str">
        <f>IF(ISBLANK(STOCKAGE!O1398),"",STOCKAGE!O1398)</f>
        <v/>
      </c>
      <c r="E168" s="69" t="str">
        <f>IF(ISBLANK(STOCKAGE!D1397),"",STOCKAGE!D1397)</f>
        <v/>
      </c>
      <c r="F168" s="57">
        <f>IF(STOCKAGE!P1397&gt;1,STOCKAGE!P1397,0)</f>
        <v>0</v>
      </c>
      <c r="G168" s="57">
        <f>IF(STOCKAGE!P1398&gt;1,0,STOCKAGE!P1398)</f>
        <v>0</v>
      </c>
      <c r="H168" s="42" t="str">
        <f t="shared" si="10"/>
        <v/>
      </c>
      <c r="I168" s="51"/>
      <c r="J168" s="50"/>
      <c r="K168" s="8"/>
      <c r="R168" s="44"/>
      <c r="S168" s="31" t="str">
        <f t="shared" si="11"/>
        <v/>
      </c>
    </row>
    <row r="169" spans="3:19" s="1" customFormat="1" x14ac:dyDescent="0.25">
      <c r="C169" s="6"/>
      <c r="D169" s="40" t="str">
        <f>IF(ISBLANK(STOCKAGE!O1399),"",STOCKAGE!O1399)</f>
        <v/>
      </c>
      <c r="E169" s="69" t="str">
        <f>IF(ISBLANK(STOCKAGE!D1398),"",STOCKAGE!D1398)</f>
        <v/>
      </c>
      <c r="F169" s="57">
        <f>IF(STOCKAGE!P1398&gt;1,STOCKAGE!P1398,0)</f>
        <v>0</v>
      </c>
      <c r="G169" s="57">
        <f>IF(STOCKAGE!P1399&gt;1,0,STOCKAGE!P1399)</f>
        <v>0</v>
      </c>
      <c r="H169" s="42" t="str">
        <f t="shared" si="10"/>
        <v/>
      </c>
      <c r="I169" s="51"/>
      <c r="J169" s="50"/>
      <c r="K169" s="8"/>
      <c r="R169" s="44"/>
      <c r="S169" s="31" t="str">
        <f t="shared" si="11"/>
        <v/>
      </c>
    </row>
    <row r="170" spans="3:19" s="1" customFormat="1" x14ac:dyDescent="0.25">
      <c r="C170" s="6"/>
      <c r="D170" s="40" t="str">
        <f>IF(ISBLANK(STOCKAGE!O1400),"",STOCKAGE!O1400)</f>
        <v/>
      </c>
      <c r="E170" s="69" t="str">
        <f>IF(ISBLANK(STOCKAGE!D1399),"",STOCKAGE!D1399)</f>
        <v/>
      </c>
      <c r="F170" s="57">
        <f>IF(STOCKAGE!P1399&gt;1,STOCKAGE!P1399,0)</f>
        <v>0</v>
      </c>
      <c r="G170" s="57">
        <f>IF(STOCKAGE!P1400&gt;1,0,STOCKAGE!P1400)</f>
        <v>0</v>
      </c>
      <c r="H170" s="42" t="str">
        <f t="shared" si="10"/>
        <v/>
      </c>
      <c r="I170" s="51"/>
      <c r="J170" s="50"/>
      <c r="K170" s="8"/>
      <c r="R170" s="44"/>
      <c r="S170" s="31" t="str">
        <f t="shared" si="11"/>
        <v/>
      </c>
    </row>
    <row r="171" spans="3:19" s="1" customFormat="1" x14ac:dyDescent="0.25">
      <c r="C171" s="6"/>
      <c r="D171" s="40" t="str">
        <f>IF(ISBLANK(STOCKAGE!O1401),"",STOCKAGE!O1401)</f>
        <v/>
      </c>
      <c r="E171" s="69" t="str">
        <f>IF(ISBLANK(STOCKAGE!D1400),"",STOCKAGE!D1400)</f>
        <v/>
      </c>
      <c r="F171" s="57">
        <f>IF(STOCKAGE!P1400&gt;1,STOCKAGE!P1400,0)</f>
        <v>0</v>
      </c>
      <c r="G171" s="57">
        <f>IF(STOCKAGE!P1401&gt;1,0,STOCKAGE!P1401)</f>
        <v>0</v>
      </c>
      <c r="H171" s="42" t="str">
        <f t="shared" si="10"/>
        <v/>
      </c>
      <c r="I171" s="51"/>
      <c r="J171" s="50"/>
      <c r="K171" s="8"/>
      <c r="R171" s="44"/>
      <c r="S171" s="31" t="str">
        <f t="shared" si="11"/>
        <v/>
      </c>
    </row>
    <row r="172" spans="3:19" s="1" customFormat="1" x14ac:dyDescent="0.25">
      <c r="C172" s="6"/>
      <c r="D172" s="40" t="str">
        <f>IF(ISBLANK(STOCKAGE!O1402),"",STOCKAGE!O1402)</f>
        <v/>
      </c>
      <c r="E172" s="69" t="str">
        <f>IF(ISBLANK(STOCKAGE!D1401),"",STOCKAGE!D1401)</f>
        <v/>
      </c>
      <c r="F172" s="57">
        <f>IF(STOCKAGE!P1401&gt;1,STOCKAGE!P1401,0)</f>
        <v>0</v>
      </c>
      <c r="G172" s="57">
        <f>IF(STOCKAGE!P1402&gt;1,0,STOCKAGE!P1402)</f>
        <v>0</v>
      </c>
      <c r="H172" s="42" t="str">
        <f t="shared" si="10"/>
        <v/>
      </c>
      <c r="I172" s="51"/>
      <c r="J172" s="50"/>
      <c r="K172" s="8"/>
      <c r="R172" s="44"/>
      <c r="S172" s="31" t="str">
        <f t="shared" si="11"/>
        <v/>
      </c>
    </row>
    <row r="173" spans="3:19" s="1" customFormat="1" x14ac:dyDescent="0.25">
      <c r="C173" s="6"/>
      <c r="D173" s="40" t="str">
        <f>IF(ISBLANK(STOCKAGE!O1403),"",STOCKAGE!O1403)</f>
        <v/>
      </c>
      <c r="E173" s="69" t="str">
        <f>IF(ISBLANK(STOCKAGE!D1402),"",STOCKAGE!D1402)</f>
        <v/>
      </c>
      <c r="F173" s="57">
        <f>IF(STOCKAGE!P1402&gt;1,STOCKAGE!P1402,0)</f>
        <v>0</v>
      </c>
      <c r="G173" s="57">
        <f>IF(STOCKAGE!P1403&gt;1,0,STOCKAGE!P1403)</f>
        <v>0</v>
      </c>
      <c r="H173" s="42" t="str">
        <f t="shared" si="10"/>
        <v/>
      </c>
      <c r="I173" s="51"/>
      <c r="J173" s="50"/>
      <c r="K173" s="8"/>
      <c r="R173" s="44"/>
      <c r="S173" s="31" t="str">
        <f t="shared" si="11"/>
        <v/>
      </c>
    </row>
    <row r="174" spans="3:19" s="1" customFormat="1" x14ac:dyDescent="0.25">
      <c r="C174" s="6"/>
      <c r="D174" s="40" t="str">
        <f>IF(ISBLANK(STOCKAGE!O1404),"",STOCKAGE!O1404)</f>
        <v/>
      </c>
      <c r="E174" s="69" t="str">
        <f>IF(ISBLANK(STOCKAGE!D1403),"",STOCKAGE!D1403)</f>
        <v/>
      </c>
      <c r="F174" s="57">
        <f>IF(STOCKAGE!P1403&gt;1,STOCKAGE!P1403,0)</f>
        <v>0</v>
      </c>
      <c r="G174" s="57">
        <f>IF(STOCKAGE!P1404&gt;1,0,STOCKAGE!P1404)</f>
        <v>0</v>
      </c>
      <c r="H174" s="42" t="str">
        <f t="shared" si="10"/>
        <v/>
      </c>
      <c r="I174" s="51"/>
      <c r="J174" s="50"/>
      <c r="K174" s="8"/>
      <c r="R174" s="44"/>
      <c r="S174" s="31" t="str">
        <f t="shared" si="11"/>
        <v/>
      </c>
    </row>
    <row r="175" spans="3:19" s="1" customFormat="1" x14ac:dyDescent="0.25">
      <c r="C175" s="6"/>
      <c r="D175" s="40" t="str">
        <f>IF(ISBLANK(STOCKAGE!O1405),"",STOCKAGE!O1405)</f>
        <v/>
      </c>
      <c r="E175" s="69" t="str">
        <f>IF(ISBLANK(STOCKAGE!D1404),"",STOCKAGE!D1404)</f>
        <v/>
      </c>
      <c r="F175" s="57">
        <f>IF(STOCKAGE!P1404&gt;1,STOCKAGE!P1404,0)</f>
        <v>0</v>
      </c>
      <c r="G175" s="57">
        <f>IF(STOCKAGE!P1405&gt;1,0,STOCKAGE!P1405)</f>
        <v>0</v>
      </c>
      <c r="H175" s="42" t="str">
        <f t="shared" si="10"/>
        <v/>
      </c>
      <c r="I175" s="51"/>
      <c r="J175" s="50"/>
      <c r="K175" s="8"/>
      <c r="R175" s="44"/>
      <c r="S175" s="31" t="str">
        <f t="shared" si="11"/>
        <v/>
      </c>
    </row>
    <row r="176" spans="3:19" s="1" customFormat="1" x14ac:dyDescent="0.25">
      <c r="C176" s="6"/>
      <c r="D176" s="40" t="str">
        <f>IF(ISBLANK(STOCKAGE!O1406),"",STOCKAGE!O1406)</f>
        <v/>
      </c>
      <c r="E176" s="69" t="str">
        <f>IF(ISBLANK(STOCKAGE!D1405),"",STOCKAGE!D1405)</f>
        <v/>
      </c>
      <c r="F176" s="57">
        <f>IF(STOCKAGE!P1405&gt;1,STOCKAGE!P1405,0)</f>
        <v>0</v>
      </c>
      <c r="G176" s="57">
        <f>IF(STOCKAGE!P1406&gt;1,0,STOCKAGE!P1406)</f>
        <v>0</v>
      </c>
      <c r="H176" s="42" t="str">
        <f t="shared" si="10"/>
        <v/>
      </c>
      <c r="I176" s="51"/>
      <c r="J176" s="50"/>
      <c r="K176" s="8"/>
      <c r="R176" s="44"/>
      <c r="S176" s="31" t="str">
        <f t="shared" si="11"/>
        <v/>
      </c>
    </row>
    <row r="177" spans="3:19" s="1" customFormat="1" x14ac:dyDescent="0.25">
      <c r="C177" s="6"/>
      <c r="D177" s="40" t="str">
        <f>IF(ISBLANK(STOCKAGE!O1407),"",STOCKAGE!O1407)</f>
        <v/>
      </c>
      <c r="E177" s="69" t="str">
        <f>IF(ISBLANK(STOCKAGE!D1406),"",STOCKAGE!D1406)</f>
        <v/>
      </c>
      <c r="F177" s="57">
        <f>IF(STOCKAGE!P1406&gt;1,STOCKAGE!P1406,0)</f>
        <v>0</v>
      </c>
      <c r="G177" s="57">
        <f>IF(STOCKAGE!P1407&gt;1,0,STOCKAGE!P1407)</f>
        <v>0</v>
      </c>
      <c r="H177" s="42" t="str">
        <f t="shared" si="10"/>
        <v/>
      </c>
      <c r="I177" s="51"/>
      <c r="J177" s="50"/>
      <c r="K177" s="8"/>
      <c r="R177" s="44"/>
      <c r="S177" s="31" t="str">
        <f t="shared" si="11"/>
        <v/>
      </c>
    </row>
    <row r="178" spans="3:19" s="1" customFormat="1" x14ac:dyDescent="0.25">
      <c r="C178" s="6"/>
      <c r="D178" s="40" t="str">
        <f>IF(ISBLANK(STOCKAGE!O1408),"",STOCKAGE!O1408)</f>
        <v/>
      </c>
      <c r="E178" s="69" t="str">
        <f>IF(ISBLANK(STOCKAGE!D1407),"",STOCKAGE!D1407)</f>
        <v/>
      </c>
      <c r="F178" s="57">
        <f>IF(STOCKAGE!P1407&gt;1,STOCKAGE!P1407,0)</f>
        <v>0</v>
      </c>
      <c r="G178" s="57">
        <f>IF(STOCKAGE!P1408&gt;1,0,STOCKAGE!P1408)</f>
        <v>0</v>
      </c>
      <c r="H178" s="42" t="str">
        <f t="shared" si="10"/>
        <v/>
      </c>
      <c r="I178" s="51"/>
      <c r="J178" s="50"/>
      <c r="K178" s="8"/>
      <c r="R178" s="44"/>
      <c r="S178" s="31" t="str">
        <f t="shared" si="11"/>
        <v/>
      </c>
    </row>
    <row r="179" spans="3:19" s="1" customFormat="1" x14ac:dyDescent="0.25">
      <c r="C179" s="6"/>
      <c r="D179" s="40" t="str">
        <f>IF(ISBLANK(STOCKAGE!O1409),"",STOCKAGE!O1409)</f>
        <v/>
      </c>
      <c r="E179" s="69" t="str">
        <f>IF(ISBLANK(STOCKAGE!D1408),"",STOCKAGE!D1408)</f>
        <v/>
      </c>
      <c r="F179" s="57">
        <f>IF(STOCKAGE!P1408&gt;1,STOCKAGE!P1408,0)</f>
        <v>0</v>
      </c>
      <c r="G179" s="57">
        <f>IF(STOCKAGE!P1409&gt;1,0,STOCKAGE!P1409)</f>
        <v>0</v>
      </c>
      <c r="H179" s="42" t="str">
        <f t="shared" si="10"/>
        <v/>
      </c>
      <c r="I179" s="51"/>
      <c r="J179" s="50"/>
      <c r="K179" s="8"/>
      <c r="R179" s="44"/>
      <c r="S179" s="31" t="str">
        <f t="shared" si="11"/>
        <v/>
      </c>
    </row>
    <row r="180" spans="3:19" s="1" customFormat="1" x14ac:dyDescent="0.25">
      <c r="C180" s="6"/>
      <c r="D180" s="40" t="str">
        <f>IF(ISBLANK(STOCKAGE!O1410),"",STOCKAGE!O1410)</f>
        <v/>
      </c>
      <c r="E180" s="69" t="str">
        <f>IF(ISBLANK(STOCKAGE!D1409),"",STOCKAGE!D1409)</f>
        <v/>
      </c>
      <c r="F180" s="57">
        <f>IF(STOCKAGE!P1409&gt;1,STOCKAGE!P1409,0)</f>
        <v>0</v>
      </c>
      <c r="G180" s="57">
        <f>IF(STOCKAGE!P1410&gt;1,0,STOCKAGE!P1410)</f>
        <v>0</v>
      </c>
      <c r="H180" s="42" t="str">
        <f t="shared" si="10"/>
        <v/>
      </c>
      <c r="I180" s="51"/>
      <c r="J180" s="50"/>
      <c r="K180" s="8"/>
      <c r="R180" s="44"/>
      <c r="S180" s="31" t="str">
        <f t="shared" si="11"/>
        <v/>
      </c>
    </row>
    <row r="181" spans="3:19" s="1" customFormat="1" x14ac:dyDescent="0.25">
      <c r="C181" s="6"/>
      <c r="D181" s="40" t="str">
        <f>IF(ISBLANK(STOCKAGE!O1411),"",STOCKAGE!O1411)</f>
        <v/>
      </c>
      <c r="E181" s="69" t="str">
        <f>IF(ISBLANK(STOCKAGE!D1410),"",STOCKAGE!D1410)</f>
        <v/>
      </c>
      <c r="F181" s="57">
        <f>IF(STOCKAGE!P1410&gt;1,STOCKAGE!P1410,0)</f>
        <v>0</v>
      </c>
      <c r="G181" s="57">
        <f>IF(STOCKAGE!P1411&gt;1,0,STOCKAGE!P1411)</f>
        <v>0</v>
      </c>
      <c r="H181" s="42" t="str">
        <f t="shared" si="10"/>
        <v/>
      </c>
      <c r="I181" s="51"/>
      <c r="J181" s="50"/>
      <c r="K181" s="8"/>
      <c r="R181" s="44"/>
      <c r="S181" s="31" t="str">
        <f t="shared" si="11"/>
        <v/>
      </c>
    </row>
    <row r="182" spans="3:19" s="1" customFormat="1" x14ac:dyDescent="0.25">
      <c r="C182" s="6"/>
      <c r="D182" s="40" t="str">
        <f>IF(ISBLANK(STOCKAGE!O1412),"",STOCKAGE!O1412)</f>
        <v/>
      </c>
      <c r="E182" s="69" t="str">
        <f>IF(ISBLANK(STOCKAGE!D1411),"",STOCKAGE!D1411)</f>
        <v/>
      </c>
      <c r="F182" s="57">
        <f>IF(STOCKAGE!P1411&gt;1,STOCKAGE!P1411,0)</f>
        <v>0</v>
      </c>
      <c r="G182" s="57">
        <f>IF(STOCKAGE!P1412&gt;1,0,STOCKAGE!P1412)</f>
        <v>0</v>
      </c>
      <c r="H182" s="42" t="str">
        <f t="shared" si="10"/>
        <v/>
      </c>
      <c r="I182" s="51"/>
      <c r="J182" s="50"/>
      <c r="K182" s="8"/>
      <c r="R182" s="44"/>
      <c r="S182" s="31" t="str">
        <f t="shared" si="11"/>
        <v/>
      </c>
    </row>
    <row r="183" spans="3:19" s="1" customFormat="1" x14ac:dyDescent="0.25">
      <c r="C183" s="6"/>
      <c r="D183" s="40" t="str">
        <f>IF(ISBLANK(STOCKAGE!O1413),"",STOCKAGE!O1413)</f>
        <v/>
      </c>
      <c r="E183" s="69" t="str">
        <f>IF(ISBLANK(STOCKAGE!D1412),"",STOCKAGE!D1412)</f>
        <v/>
      </c>
      <c r="F183" s="57">
        <f>IF(STOCKAGE!P1412&gt;1,STOCKAGE!P1412,0)</f>
        <v>0</v>
      </c>
      <c r="G183" s="57">
        <f>IF(STOCKAGE!P1413&gt;1,0,STOCKAGE!P1413)</f>
        <v>0</v>
      </c>
      <c r="H183" s="42" t="str">
        <f t="shared" si="10"/>
        <v/>
      </c>
      <c r="I183" s="51"/>
      <c r="J183" s="50"/>
      <c r="K183" s="8"/>
      <c r="R183" s="44"/>
      <c r="S183" s="31" t="str">
        <f t="shared" si="11"/>
        <v/>
      </c>
    </row>
    <row r="184" spans="3:19" s="1" customFormat="1" x14ac:dyDescent="0.25">
      <c r="C184" s="6"/>
      <c r="D184" s="40" t="str">
        <f>IF(ISBLANK(STOCKAGE!O1414),"",STOCKAGE!O1414)</f>
        <v/>
      </c>
      <c r="E184" s="69" t="str">
        <f>IF(ISBLANK(STOCKAGE!D1413),"",STOCKAGE!D1413)</f>
        <v/>
      </c>
      <c r="F184" s="57">
        <f>IF(STOCKAGE!P1413&gt;1,STOCKAGE!P1413,0)</f>
        <v>0</v>
      </c>
      <c r="G184" s="57">
        <f>IF(STOCKAGE!P1414&gt;1,0,STOCKAGE!P1414)</f>
        <v>0</v>
      </c>
      <c r="H184" s="42" t="str">
        <f t="shared" si="10"/>
        <v/>
      </c>
      <c r="I184" s="51"/>
      <c r="J184" s="50"/>
      <c r="K184" s="8"/>
      <c r="R184" s="44"/>
      <c r="S184" s="31" t="str">
        <f t="shared" si="11"/>
        <v/>
      </c>
    </row>
    <row r="185" spans="3:19" s="1" customFormat="1" x14ac:dyDescent="0.25">
      <c r="C185" s="6"/>
      <c r="D185" s="40" t="str">
        <f>IF(ISBLANK(STOCKAGE!O1415),"",STOCKAGE!O1415)</f>
        <v/>
      </c>
      <c r="E185" s="69" t="str">
        <f>IF(ISBLANK(STOCKAGE!D1414),"",STOCKAGE!D1414)</f>
        <v/>
      </c>
      <c r="F185" s="57">
        <f>IF(STOCKAGE!P1414&gt;1,STOCKAGE!P1414,0)</f>
        <v>0</v>
      </c>
      <c r="G185" s="57">
        <f>IF(STOCKAGE!P1415&gt;1,0,STOCKAGE!P1415)</f>
        <v>0</v>
      </c>
      <c r="H185" s="42" t="str">
        <f t="shared" si="10"/>
        <v/>
      </c>
      <c r="I185" s="51"/>
      <c r="J185" s="50"/>
      <c r="K185" s="8"/>
      <c r="R185" s="44"/>
      <c r="S185" s="31" t="str">
        <f t="shared" si="11"/>
        <v/>
      </c>
    </row>
    <row r="186" spans="3:19" s="1" customFormat="1" x14ac:dyDescent="0.25">
      <c r="C186" s="6"/>
      <c r="D186" s="40" t="str">
        <f>IF(ISBLANK(STOCKAGE!O1416),"",STOCKAGE!O1416)</f>
        <v/>
      </c>
      <c r="E186" s="69" t="str">
        <f>IF(ISBLANK(STOCKAGE!D1415),"",STOCKAGE!D1415)</f>
        <v/>
      </c>
      <c r="F186" s="57">
        <f>IF(STOCKAGE!P1415&gt;1,STOCKAGE!P1415,0)</f>
        <v>0</v>
      </c>
      <c r="G186" s="57">
        <f>IF(STOCKAGE!P1416&gt;1,0,STOCKAGE!P1416)</f>
        <v>0</v>
      </c>
      <c r="H186" s="42" t="str">
        <f t="shared" si="10"/>
        <v/>
      </c>
      <c r="I186" s="51"/>
      <c r="J186" s="50"/>
      <c r="K186" s="8"/>
      <c r="R186" s="44"/>
      <c r="S186" s="31" t="str">
        <f t="shared" si="11"/>
        <v/>
      </c>
    </row>
    <row r="187" spans="3:19" s="1" customFormat="1" x14ac:dyDescent="0.25">
      <c r="C187" s="6"/>
      <c r="D187" s="40" t="str">
        <f>IF(ISBLANK(STOCKAGE!O1417),"",STOCKAGE!O1417)</f>
        <v/>
      </c>
      <c r="E187" s="69" t="str">
        <f>IF(ISBLANK(STOCKAGE!D1416),"",STOCKAGE!D1416)</f>
        <v/>
      </c>
      <c r="F187" s="57">
        <f>IF(STOCKAGE!P1416&gt;1,STOCKAGE!P1416,0)</f>
        <v>0</v>
      </c>
      <c r="G187" s="57">
        <f>IF(STOCKAGE!P1417&gt;1,0,STOCKAGE!P1417)</f>
        <v>0</v>
      </c>
      <c r="H187" s="42" t="str">
        <f t="shared" si="10"/>
        <v/>
      </c>
      <c r="I187" s="51"/>
      <c r="J187" s="50"/>
      <c r="K187" s="8"/>
      <c r="R187" s="44"/>
      <c r="S187" s="31" t="str">
        <f t="shared" si="11"/>
        <v/>
      </c>
    </row>
    <row r="188" spans="3:19" s="1" customFormat="1" x14ac:dyDescent="0.25">
      <c r="C188" s="6"/>
      <c r="D188" s="40" t="str">
        <f>IF(ISBLANK(STOCKAGE!O1418),"",STOCKAGE!O1418)</f>
        <v/>
      </c>
      <c r="E188" s="69" t="str">
        <f>IF(ISBLANK(STOCKAGE!D1417),"",STOCKAGE!D1417)</f>
        <v/>
      </c>
      <c r="F188" s="57">
        <f>IF(STOCKAGE!P1417&gt;1,STOCKAGE!P1417,0)</f>
        <v>0</v>
      </c>
      <c r="G188" s="57">
        <f>IF(STOCKAGE!P1418&gt;1,0,STOCKAGE!P1418)</f>
        <v>0</v>
      </c>
      <c r="H188" s="42" t="str">
        <f t="shared" si="10"/>
        <v/>
      </c>
      <c r="I188" s="51"/>
      <c r="J188" s="50"/>
      <c r="K188" s="8"/>
      <c r="R188" s="44"/>
      <c r="S188" s="31" t="str">
        <f t="shared" si="11"/>
        <v/>
      </c>
    </row>
    <row r="189" spans="3:19" s="1" customFormat="1" x14ac:dyDescent="0.25">
      <c r="C189" s="6"/>
      <c r="D189" s="40" t="str">
        <f>IF(ISBLANK(STOCKAGE!O1419),"",STOCKAGE!O1419)</f>
        <v/>
      </c>
      <c r="E189" s="69" t="str">
        <f>IF(ISBLANK(STOCKAGE!D1418),"",STOCKAGE!D1418)</f>
        <v/>
      </c>
      <c r="F189" s="57">
        <f>IF(STOCKAGE!P1418&gt;1,STOCKAGE!P1418,0)</f>
        <v>0</v>
      </c>
      <c r="G189" s="57">
        <f>IF(STOCKAGE!P1419&gt;1,0,STOCKAGE!P1419)</f>
        <v>0</v>
      </c>
      <c r="H189" s="42" t="str">
        <f t="shared" si="10"/>
        <v/>
      </c>
      <c r="I189" s="51"/>
      <c r="J189" s="50"/>
      <c r="K189" s="8"/>
      <c r="R189" s="44"/>
      <c r="S189" s="31" t="str">
        <f t="shared" si="11"/>
        <v/>
      </c>
    </row>
    <row r="190" spans="3:19" s="1" customFormat="1" x14ac:dyDescent="0.25">
      <c r="C190" s="6"/>
      <c r="D190" s="40" t="str">
        <f>IF(ISBLANK(STOCKAGE!O1420),"",STOCKAGE!O1420)</f>
        <v/>
      </c>
      <c r="E190" s="69" t="str">
        <f>IF(ISBLANK(STOCKAGE!D1419),"",STOCKAGE!D1419)</f>
        <v/>
      </c>
      <c r="F190" s="57">
        <f>IF(STOCKAGE!P1419&gt;1,STOCKAGE!P1419,0)</f>
        <v>0</v>
      </c>
      <c r="G190" s="57">
        <f>IF(STOCKAGE!P1420&gt;1,0,STOCKAGE!P1420)</f>
        <v>0</v>
      </c>
      <c r="H190" s="42" t="str">
        <f t="shared" si="10"/>
        <v/>
      </c>
      <c r="I190" s="51"/>
      <c r="J190" s="50"/>
      <c r="K190" s="8"/>
      <c r="R190" s="44"/>
      <c r="S190" s="31" t="str">
        <f t="shared" si="11"/>
        <v/>
      </c>
    </row>
    <row r="191" spans="3:19" s="1" customFormat="1" x14ac:dyDescent="0.25">
      <c r="C191" s="6"/>
      <c r="D191" s="40" t="str">
        <f>IF(ISBLANK(STOCKAGE!O1421),"",STOCKAGE!O1421)</f>
        <v/>
      </c>
      <c r="E191" s="69" t="str">
        <f>IF(ISBLANK(STOCKAGE!D1420),"",STOCKAGE!D1420)</f>
        <v/>
      </c>
      <c r="F191" s="57">
        <f>IF(STOCKAGE!P1420&gt;1,STOCKAGE!P1420,0)</f>
        <v>0</v>
      </c>
      <c r="G191" s="57">
        <f>IF(STOCKAGE!P1421&gt;1,0,STOCKAGE!P1421)</f>
        <v>0</v>
      </c>
      <c r="H191" s="42" t="str">
        <f t="shared" si="10"/>
        <v/>
      </c>
      <c r="I191" s="51"/>
      <c r="J191" s="50"/>
      <c r="K191" s="8"/>
      <c r="R191" s="44"/>
      <c r="S191" s="31" t="str">
        <f t="shared" si="11"/>
        <v/>
      </c>
    </row>
    <row r="192" spans="3:19" s="1" customFormat="1" x14ac:dyDescent="0.25">
      <c r="C192" s="6"/>
      <c r="D192" s="40" t="str">
        <f>IF(ISBLANK(STOCKAGE!O1422),"",STOCKAGE!O1422)</f>
        <v/>
      </c>
      <c r="E192" s="69" t="str">
        <f>IF(ISBLANK(STOCKAGE!D1421),"",STOCKAGE!D1421)</f>
        <v/>
      </c>
      <c r="F192" s="57">
        <f>IF(STOCKAGE!P1421&gt;1,STOCKAGE!P1421,0)</f>
        <v>0</v>
      </c>
      <c r="G192" s="57">
        <f>IF(STOCKAGE!P1422&gt;1,0,STOCKAGE!P1422)</f>
        <v>0</v>
      </c>
      <c r="H192" s="42" t="str">
        <f t="shared" si="10"/>
        <v/>
      </c>
      <c r="I192" s="51"/>
      <c r="J192" s="50"/>
      <c r="K192" s="8"/>
      <c r="R192" s="44"/>
      <c r="S192" s="31" t="str">
        <f t="shared" si="11"/>
        <v/>
      </c>
    </row>
    <row r="193" spans="3:19" s="1" customFormat="1" x14ac:dyDescent="0.25">
      <c r="C193" s="6"/>
      <c r="D193" s="40" t="str">
        <f>IF(ISBLANK(STOCKAGE!O1423),"",STOCKAGE!O1423)</f>
        <v/>
      </c>
      <c r="E193" s="69" t="str">
        <f>IF(ISBLANK(STOCKAGE!D1422),"",STOCKAGE!D1422)</f>
        <v/>
      </c>
      <c r="F193" s="57">
        <f>IF(STOCKAGE!P1422&gt;1,STOCKAGE!P1422,0)</f>
        <v>0</v>
      </c>
      <c r="G193" s="57">
        <f>IF(STOCKAGE!P1423&gt;1,0,STOCKAGE!P1423)</f>
        <v>0</v>
      </c>
      <c r="H193" s="42" t="str">
        <f t="shared" si="10"/>
        <v/>
      </c>
      <c r="I193" s="51"/>
      <c r="J193" s="50"/>
      <c r="K193" s="8"/>
      <c r="R193" s="44"/>
      <c r="S193" s="31" t="str">
        <f t="shared" si="11"/>
        <v/>
      </c>
    </row>
    <row r="194" spans="3:19" s="1" customFormat="1" x14ac:dyDescent="0.25">
      <c r="C194" s="6"/>
      <c r="D194" s="40" t="str">
        <f>IF(ISBLANK(STOCKAGE!O1424),"",STOCKAGE!O1424)</f>
        <v/>
      </c>
      <c r="E194" s="69" t="str">
        <f>IF(ISBLANK(STOCKAGE!D1423),"",STOCKAGE!D1423)</f>
        <v/>
      </c>
      <c r="F194" s="57">
        <f>IF(STOCKAGE!P1423&gt;1,STOCKAGE!P1423,0)</f>
        <v>0</v>
      </c>
      <c r="G194" s="57">
        <f>IF(STOCKAGE!P1424&gt;1,0,STOCKAGE!P1424)</f>
        <v>0</v>
      </c>
      <c r="H194" s="42" t="str">
        <f t="shared" si="10"/>
        <v/>
      </c>
      <c r="I194" s="51"/>
      <c r="J194" s="50"/>
      <c r="K194" s="8"/>
      <c r="R194" s="44"/>
      <c r="S194" s="31" t="str">
        <f t="shared" si="11"/>
        <v/>
      </c>
    </row>
    <row r="195" spans="3:19" s="1" customFormat="1" x14ac:dyDescent="0.25">
      <c r="C195" s="6"/>
      <c r="D195" s="40" t="str">
        <f>IF(ISBLANK(STOCKAGE!O1425),"",STOCKAGE!O1425)</f>
        <v/>
      </c>
      <c r="E195" s="69" t="str">
        <f>IF(ISBLANK(STOCKAGE!D1424),"",STOCKAGE!D1424)</f>
        <v/>
      </c>
      <c r="F195" s="57">
        <f>IF(STOCKAGE!P1424&gt;1,STOCKAGE!P1424,0)</f>
        <v>0</v>
      </c>
      <c r="G195" s="57">
        <f>IF(STOCKAGE!P1425&gt;1,0,STOCKAGE!P1425)</f>
        <v>0</v>
      </c>
      <c r="H195" s="42" t="str">
        <f t="shared" si="10"/>
        <v/>
      </c>
      <c r="I195" s="51"/>
      <c r="J195" s="50"/>
      <c r="K195" s="8"/>
      <c r="R195" s="44"/>
      <c r="S195" s="31" t="str">
        <f t="shared" si="11"/>
        <v/>
      </c>
    </row>
    <row r="196" spans="3:19" s="1" customFormat="1" x14ac:dyDescent="0.25">
      <c r="C196" s="6"/>
      <c r="D196" s="40" t="str">
        <f>IF(ISBLANK(STOCKAGE!O1426),"",STOCKAGE!O1426)</f>
        <v/>
      </c>
      <c r="E196" s="69" t="str">
        <f>IF(ISBLANK(STOCKAGE!D1425),"",STOCKAGE!D1425)</f>
        <v/>
      </c>
      <c r="F196" s="57">
        <f>IF(STOCKAGE!P1425&gt;1,STOCKAGE!P1425,0)</f>
        <v>0</v>
      </c>
      <c r="G196" s="57">
        <f>IF(STOCKAGE!P1426&gt;1,0,STOCKAGE!P1426)</f>
        <v>0</v>
      </c>
      <c r="H196" s="42" t="str">
        <f t="shared" si="10"/>
        <v/>
      </c>
      <c r="I196" s="51"/>
      <c r="J196" s="50"/>
      <c r="K196" s="8"/>
      <c r="R196" s="44"/>
      <c r="S196" s="31" t="str">
        <f t="shared" si="11"/>
        <v/>
      </c>
    </row>
    <row r="197" spans="3:19" s="1" customFormat="1" x14ac:dyDescent="0.25">
      <c r="C197" s="6"/>
      <c r="D197" s="40" t="str">
        <f>IF(ISBLANK(STOCKAGE!O1427),"",STOCKAGE!O1427)</f>
        <v/>
      </c>
      <c r="E197" s="69" t="str">
        <f>IF(ISBLANK(STOCKAGE!D1426),"",STOCKAGE!D1426)</f>
        <v/>
      </c>
      <c r="F197" s="57">
        <f>IF(STOCKAGE!P1426&gt;1,STOCKAGE!P1426,0)</f>
        <v>0</v>
      </c>
      <c r="G197" s="57">
        <f>IF(STOCKAGE!P1427&gt;1,0,STOCKAGE!P1427)</f>
        <v>0</v>
      </c>
      <c r="H197" s="42" t="str">
        <f t="shared" si="10"/>
        <v/>
      </c>
      <c r="I197" s="51"/>
      <c r="J197" s="50"/>
      <c r="K197" s="8"/>
      <c r="R197" s="44"/>
      <c r="S197" s="31" t="str">
        <f t="shared" si="11"/>
        <v/>
      </c>
    </row>
    <row r="198" spans="3:19" s="1" customFormat="1" x14ac:dyDescent="0.25">
      <c r="C198" s="6"/>
      <c r="D198" s="40" t="str">
        <f>IF(ISBLANK(STOCKAGE!O1428),"",STOCKAGE!O1428)</f>
        <v/>
      </c>
      <c r="E198" s="69" t="str">
        <f>IF(ISBLANK(STOCKAGE!D1427),"",STOCKAGE!D1427)</f>
        <v/>
      </c>
      <c r="F198" s="57">
        <f>IF(STOCKAGE!P1427&gt;1,STOCKAGE!P1427,0)</f>
        <v>0</v>
      </c>
      <c r="G198" s="57">
        <f>IF(STOCKAGE!P1428&gt;1,0,STOCKAGE!P1428)</f>
        <v>0</v>
      </c>
      <c r="H198" s="42" t="str">
        <f t="shared" si="10"/>
        <v/>
      </c>
      <c r="I198" s="51"/>
      <c r="J198" s="50"/>
      <c r="K198" s="8"/>
      <c r="R198" s="44"/>
      <c r="S198" s="31" t="str">
        <f t="shared" si="11"/>
        <v/>
      </c>
    </row>
    <row r="199" spans="3:19" s="1" customFormat="1" x14ac:dyDescent="0.25">
      <c r="C199" s="6"/>
      <c r="D199" s="40" t="str">
        <f>IF(ISBLANK(STOCKAGE!O1429),"",STOCKAGE!O1429)</f>
        <v/>
      </c>
      <c r="E199" s="69" t="str">
        <f>IF(ISBLANK(STOCKAGE!D1428),"",STOCKAGE!D1428)</f>
        <v/>
      </c>
      <c r="F199" s="57">
        <f>IF(STOCKAGE!P1428&gt;1,STOCKAGE!P1428,0)</f>
        <v>0</v>
      </c>
      <c r="G199" s="57">
        <f>IF(STOCKAGE!P1429&gt;1,0,STOCKAGE!P1429)</f>
        <v>0</v>
      </c>
      <c r="H199" s="42" t="str">
        <f t="shared" si="10"/>
        <v/>
      </c>
      <c r="I199" s="51"/>
      <c r="J199" s="50"/>
      <c r="K199" s="8"/>
      <c r="R199" s="44"/>
      <c r="S199" s="31" t="str">
        <f t="shared" si="11"/>
        <v/>
      </c>
    </row>
    <row r="200" spans="3:19" s="1" customFormat="1" x14ac:dyDescent="0.25">
      <c r="C200" s="6"/>
      <c r="D200" s="40" t="str">
        <f>IF(ISBLANK(STOCKAGE!O1430),"",STOCKAGE!O1430)</f>
        <v/>
      </c>
      <c r="E200" s="69" t="str">
        <f>IF(ISBLANK(STOCKAGE!D1429),"",STOCKAGE!D1429)</f>
        <v/>
      </c>
      <c r="F200" s="57">
        <f>IF(STOCKAGE!P1429&gt;1,STOCKAGE!P1429,0)</f>
        <v>0</v>
      </c>
      <c r="G200" s="57">
        <f>IF(STOCKAGE!P1430&gt;1,0,STOCKAGE!P1430)</f>
        <v>0</v>
      </c>
      <c r="H200" s="42" t="str">
        <f t="shared" si="10"/>
        <v/>
      </c>
      <c r="I200" s="51"/>
      <c r="J200" s="50"/>
      <c r="K200" s="8"/>
      <c r="R200" s="44"/>
      <c r="S200" s="31" t="str">
        <f t="shared" si="11"/>
        <v/>
      </c>
    </row>
    <row r="201" spans="3:19" s="1" customFormat="1" x14ac:dyDescent="0.25">
      <c r="C201" s="6"/>
      <c r="D201" s="40" t="str">
        <f>IF(ISBLANK(STOCKAGE!O1431),"",STOCKAGE!O1431)</f>
        <v/>
      </c>
      <c r="E201" s="69" t="str">
        <f>IF(ISBLANK(STOCKAGE!D1430),"",STOCKAGE!D1430)</f>
        <v/>
      </c>
      <c r="F201" s="57">
        <f>IF(STOCKAGE!P1430&gt;1,STOCKAGE!P1430,0)</f>
        <v>0</v>
      </c>
      <c r="G201" s="57">
        <f>IF(STOCKAGE!P1431&gt;1,0,STOCKAGE!P1431)</f>
        <v>0</v>
      </c>
      <c r="H201" s="42" t="str">
        <f t="shared" si="10"/>
        <v/>
      </c>
      <c r="I201" s="51"/>
      <c r="J201" s="50"/>
      <c r="K201" s="8"/>
      <c r="R201" s="44"/>
      <c r="S201" s="31" t="str">
        <f t="shared" si="11"/>
        <v/>
      </c>
    </row>
    <row r="202" spans="3:19" s="1" customFormat="1" x14ac:dyDescent="0.25">
      <c r="C202" s="6"/>
      <c r="D202" s="40" t="str">
        <f>IF(ISBLANK(STOCKAGE!O1432),"",STOCKAGE!O1432)</f>
        <v/>
      </c>
      <c r="E202" s="69" t="str">
        <f>IF(ISBLANK(STOCKAGE!D1431),"",STOCKAGE!D1431)</f>
        <v/>
      </c>
      <c r="F202" s="57">
        <f>IF(STOCKAGE!P1431&gt;1,STOCKAGE!P1431,0)</f>
        <v>0</v>
      </c>
      <c r="G202" s="57">
        <f>IF(STOCKAGE!P1432&gt;1,0,STOCKAGE!P1432)</f>
        <v>0</v>
      </c>
      <c r="H202" s="42" t="str">
        <f t="shared" si="10"/>
        <v/>
      </c>
      <c r="I202" s="51"/>
      <c r="J202" s="50"/>
      <c r="K202" s="8"/>
      <c r="R202" s="44"/>
      <c r="S202" s="31" t="str">
        <f t="shared" si="11"/>
        <v/>
      </c>
    </row>
    <row r="203" spans="3:19" s="1" customFormat="1" x14ac:dyDescent="0.25">
      <c r="C203" s="6"/>
      <c r="D203" s="40" t="str">
        <f>IF(ISBLANK(STOCKAGE!O1433),"",STOCKAGE!O1433)</f>
        <v/>
      </c>
      <c r="E203" s="69" t="str">
        <f>IF(ISBLANK(STOCKAGE!D1432),"",STOCKAGE!D1432)</f>
        <v/>
      </c>
      <c r="F203" s="57">
        <f>IF(STOCKAGE!P1432&gt;1,STOCKAGE!P1432,0)</f>
        <v>0</v>
      </c>
      <c r="G203" s="57">
        <f>IF(STOCKAGE!P1433&gt;1,0,STOCKAGE!P1433)</f>
        <v>0</v>
      </c>
      <c r="H203" s="42" t="str">
        <f t="shared" si="10"/>
        <v/>
      </c>
      <c r="I203" s="51"/>
      <c r="J203" s="50"/>
      <c r="K203" s="8"/>
      <c r="R203" s="44"/>
      <c r="S203" s="31" t="str">
        <f t="shared" si="11"/>
        <v/>
      </c>
    </row>
    <row r="204" spans="3:19" s="1" customFormat="1" x14ac:dyDescent="0.25">
      <c r="C204" s="6"/>
      <c r="D204" s="40" t="str">
        <f>IF(ISBLANK(STOCKAGE!O1434),"",STOCKAGE!O1434)</f>
        <v/>
      </c>
      <c r="E204" s="69" t="str">
        <f>IF(ISBLANK(STOCKAGE!D1433),"",STOCKAGE!D1433)</f>
        <v/>
      </c>
      <c r="F204" s="57">
        <f>IF(STOCKAGE!P1433&gt;1,STOCKAGE!P1433,0)</f>
        <v>0</v>
      </c>
      <c r="G204" s="57">
        <f>IF(STOCKAGE!P1434&gt;1,0,STOCKAGE!P1434)</f>
        <v>0</v>
      </c>
      <c r="H204" s="42" t="str">
        <f t="shared" si="10"/>
        <v/>
      </c>
      <c r="I204" s="51"/>
      <c r="J204" s="50"/>
      <c r="K204" s="8"/>
      <c r="R204" s="44"/>
      <c r="S204" s="31" t="str">
        <f t="shared" si="11"/>
        <v/>
      </c>
    </row>
    <row r="205" spans="3:19" s="1" customFormat="1" x14ac:dyDescent="0.25">
      <c r="C205" s="6"/>
      <c r="D205" s="40" t="str">
        <f>IF(ISBLANK(STOCKAGE!O1435),"",STOCKAGE!O1435)</f>
        <v/>
      </c>
      <c r="E205" s="69" t="str">
        <f>IF(ISBLANK(STOCKAGE!D1434),"",STOCKAGE!D1434)</f>
        <v/>
      </c>
      <c r="F205" s="57">
        <f>IF(STOCKAGE!P1434&gt;1,STOCKAGE!P1434,0)</f>
        <v>0</v>
      </c>
      <c r="G205" s="57">
        <f>IF(STOCKAGE!P1435&gt;1,0,STOCKAGE!P1435)</f>
        <v>0</v>
      </c>
      <c r="H205" s="42" t="str">
        <f t="shared" si="10"/>
        <v/>
      </c>
      <c r="I205" s="51"/>
      <c r="J205" s="50"/>
      <c r="K205" s="8"/>
      <c r="R205" s="44"/>
      <c r="S205" s="31" t="str">
        <f t="shared" si="11"/>
        <v/>
      </c>
    </row>
    <row r="206" spans="3:19" s="1" customFormat="1" x14ac:dyDescent="0.25">
      <c r="C206" s="6"/>
      <c r="D206" s="40" t="str">
        <f>IF(ISBLANK(STOCKAGE!O1436),"",STOCKAGE!O1436)</f>
        <v/>
      </c>
      <c r="E206" s="69" t="str">
        <f>IF(ISBLANK(STOCKAGE!D1435),"",STOCKAGE!D1435)</f>
        <v/>
      </c>
      <c r="F206" s="57">
        <f>IF(STOCKAGE!P1435&gt;1,STOCKAGE!P1435,0)</f>
        <v>0</v>
      </c>
      <c r="G206" s="57">
        <f>IF(STOCKAGE!P1436&gt;1,0,STOCKAGE!P1436)</f>
        <v>0</v>
      </c>
      <c r="H206" s="42" t="str">
        <f t="shared" si="10"/>
        <v/>
      </c>
      <c r="I206" s="51"/>
      <c r="J206" s="50"/>
      <c r="K206" s="8"/>
      <c r="R206" s="44"/>
      <c r="S206" s="31" t="str">
        <f t="shared" si="11"/>
        <v/>
      </c>
    </row>
    <row r="207" spans="3:19" s="1" customFormat="1" x14ac:dyDescent="0.25">
      <c r="C207" s="6"/>
      <c r="D207" s="40" t="str">
        <f>IF(ISBLANK(STOCKAGE!O1437),"",STOCKAGE!O1437)</f>
        <v/>
      </c>
      <c r="E207" s="69" t="str">
        <f>IF(ISBLANK(STOCKAGE!D1436),"",STOCKAGE!D1436)</f>
        <v/>
      </c>
      <c r="F207" s="57">
        <f>IF(STOCKAGE!P1436&gt;1,STOCKAGE!P1436,0)</f>
        <v>0</v>
      </c>
      <c r="G207" s="57">
        <f>IF(STOCKAGE!P1437&gt;1,0,STOCKAGE!P1437)</f>
        <v>0</v>
      </c>
      <c r="H207" s="42" t="str">
        <f t="shared" ref="H207:H251" si="12">IF(F207&lt;&gt;0,F207*2.85,IF(G207&lt;&gt;0,-G207*2.85,""))</f>
        <v/>
      </c>
      <c r="I207" s="51"/>
      <c r="J207" s="50"/>
      <c r="K207" s="8"/>
      <c r="R207" s="44"/>
      <c r="S207" s="31" t="str">
        <f t="shared" si="11"/>
        <v/>
      </c>
    </row>
    <row r="208" spans="3:19" s="1" customFormat="1" x14ac:dyDescent="0.25">
      <c r="C208" s="6"/>
      <c r="D208" s="40" t="str">
        <f>IF(ISBLANK(STOCKAGE!O1438),"",STOCKAGE!O1438)</f>
        <v/>
      </c>
      <c r="E208" s="69" t="str">
        <f>IF(ISBLANK(STOCKAGE!D1437),"",STOCKAGE!D1437)</f>
        <v/>
      </c>
      <c r="F208" s="57">
        <f>IF(STOCKAGE!P1437&gt;1,STOCKAGE!P1437,0)</f>
        <v>0</v>
      </c>
      <c r="G208" s="57">
        <f>IF(STOCKAGE!P1438&gt;1,0,STOCKAGE!P1438)</f>
        <v>0</v>
      </c>
      <c r="H208" s="42" t="str">
        <f t="shared" si="12"/>
        <v/>
      </c>
      <c r="I208" s="51"/>
      <c r="J208" s="50"/>
      <c r="K208" s="8"/>
      <c r="R208" s="44"/>
      <c r="S208" s="31" t="str">
        <f t="shared" si="11"/>
        <v/>
      </c>
    </row>
    <row r="209" spans="3:19" s="1" customFormat="1" x14ac:dyDescent="0.25">
      <c r="C209" s="6"/>
      <c r="D209" s="40" t="str">
        <f>IF(ISBLANK(STOCKAGE!O1439),"",STOCKAGE!O1439)</f>
        <v/>
      </c>
      <c r="E209" s="69" t="str">
        <f>IF(ISBLANK(STOCKAGE!D1438),"",STOCKAGE!D1438)</f>
        <v/>
      </c>
      <c r="F209" s="57">
        <f>IF(STOCKAGE!P1438&gt;1,STOCKAGE!P1438,0)</f>
        <v>0</v>
      </c>
      <c r="G209" s="57">
        <f>IF(STOCKAGE!P1439&gt;1,0,STOCKAGE!P1439)</f>
        <v>0</v>
      </c>
      <c r="H209" s="42" t="str">
        <f t="shared" si="12"/>
        <v/>
      </c>
      <c r="I209" s="51"/>
      <c r="J209" s="50"/>
      <c r="K209" s="8"/>
      <c r="R209" s="44"/>
      <c r="S209" s="31" t="str">
        <f t="shared" si="11"/>
        <v/>
      </c>
    </row>
    <row r="210" spans="3:19" s="1" customFormat="1" x14ac:dyDescent="0.25">
      <c r="C210" s="6"/>
      <c r="D210" s="40" t="str">
        <f>IF(ISBLANK(STOCKAGE!O1440),"",STOCKAGE!O1440)</f>
        <v/>
      </c>
      <c r="E210" s="69" t="str">
        <f>IF(ISBLANK(STOCKAGE!D1439),"",STOCKAGE!D1439)</f>
        <v/>
      </c>
      <c r="F210" s="57">
        <f>IF(STOCKAGE!P1439&gt;1,STOCKAGE!P1439,0)</f>
        <v>0</v>
      </c>
      <c r="G210" s="57">
        <f>IF(STOCKAGE!P1440&gt;1,0,STOCKAGE!P1440)</f>
        <v>0</v>
      </c>
      <c r="H210" s="42" t="str">
        <f t="shared" si="12"/>
        <v/>
      </c>
      <c r="I210" s="51"/>
      <c r="J210" s="50"/>
      <c r="K210" s="8"/>
      <c r="R210" s="44"/>
      <c r="S210" s="31" t="str">
        <f t="shared" si="11"/>
        <v/>
      </c>
    </row>
    <row r="211" spans="3:19" s="1" customFormat="1" x14ac:dyDescent="0.25">
      <c r="C211" s="6"/>
      <c r="D211" s="40" t="str">
        <f>IF(ISBLANK(STOCKAGE!O1441),"",STOCKAGE!O1441)</f>
        <v/>
      </c>
      <c r="E211" s="69" t="str">
        <f>IF(ISBLANK(STOCKAGE!D1440),"",STOCKAGE!D1440)</f>
        <v/>
      </c>
      <c r="F211" s="57">
        <f>IF(STOCKAGE!P1440&gt;1,STOCKAGE!P1440,0)</f>
        <v>0</v>
      </c>
      <c r="G211" s="57">
        <f>IF(STOCKAGE!P1441&gt;1,0,STOCKAGE!P1441)</f>
        <v>0</v>
      </c>
      <c r="H211" s="42" t="str">
        <f t="shared" si="12"/>
        <v/>
      </c>
      <c r="I211" s="51"/>
      <c r="J211" s="50"/>
      <c r="K211" s="8"/>
      <c r="R211" s="44"/>
      <c r="S211" s="31" t="str">
        <f t="shared" si="11"/>
        <v/>
      </c>
    </row>
    <row r="212" spans="3:19" s="1" customFormat="1" x14ac:dyDescent="0.25">
      <c r="C212" s="6"/>
      <c r="D212" s="40" t="str">
        <f>IF(ISBLANK(STOCKAGE!O1442),"",STOCKAGE!O1442)</f>
        <v/>
      </c>
      <c r="E212" s="69" t="str">
        <f>IF(ISBLANK(STOCKAGE!D1441),"",STOCKAGE!D1441)</f>
        <v/>
      </c>
      <c r="F212" s="57">
        <f>IF(STOCKAGE!P1441&gt;1,STOCKAGE!P1441,0)</f>
        <v>0</v>
      </c>
      <c r="G212" s="57">
        <f>IF(STOCKAGE!P1442&gt;1,0,STOCKAGE!P1442)</f>
        <v>0</v>
      </c>
      <c r="H212" s="42" t="str">
        <f t="shared" si="12"/>
        <v/>
      </c>
      <c r="I212" s="51"/>
      <c r="J212" s="50"/>
      <c r="K212" s="8"/>
      <c r="R212" s="44"/>
      <c r="S212" s="31" t="str">
        <f t="shared" si="11"/>
        <v/>
      </c>
    </row>
    <row r="213" spans="3:19" s="1" customFormat="1" x14ac:dyDescent="0.25">
      <c r="C213" s="6"/>
      <c r="D213" s="40" t="str">
        <f>IF(ISBLANK(STOCKAGE!O1443),"",STOCKAGE!O1443)</f>
        <v/>
      </c>
      <c r="E213" s="69" t="str">
        <f>IF(ISBLANK(STOCKAGE!D1442),"",STOCKAGE!D1442)</f>
        <v/>
      </c>
      <c r="F213" s="57">
        <f>IF(STOCKAGE!P1442&gt;1,STOCKAGE!P1442,0)</f>
        <v>0</v>
      </c>
      <c r="G213" s="57">
        <f>IF(STOCKAGE!P1443&gt;1,0,STOCKAGE!P1443)</f>
        <v>0</v>
      </c>
      <c r="H213" s="42" t="str">
        <f t="shared" si="12"/>
        <v/>
      </c>
      <c r="I213" s="51"/>
      <c r="J213" s="50"/>
      <c r="K213" s="8"/>
      <c r="R213" s="44"/>
      <c r="S213" s="31" t="str">
        <f t="shared" si="11"/>
        <v/>
      </c>
    </row>
    <row r="214" spans="3:19" s="1" customFormat="1" x14ac:dyDescent="0.25">
      <c r="C214" s="6"/>
      <c r="D214" s="40" t="str">
        <f>IF(ISBLANK(STOCKAGE!O1444),"",STOCKAGE!O1444)</f>
        <v/>
      </c>
      <c r="E214" s="69" t="str">
        <f>IF(ISBLANK(STOCKAGE!D1443),"",STOCKAGE!D1443)</f>
        <v/>
      </c>
      <c r="F214" s="57">
        <f>IF(STOCKAGE!P1443&gt;1,STOCKAGE!P1443,0)</f>
        <v>0</v>
      </c>
      <c r="G214" s="57">
        <f>IF(STOCKAGE!P1444&gt;1,0,STOCKAGE!P1444)</f>
        <v>0</v>
      </c>
      <c r="H214" s="42" t="str">
        <f t="shared" si="12"/>
        <v/>
      </c>
      <c r="I214" s="51"/>
      <c r="J214" s="50"/>
      <c r="K214" s="8"/>
      <c r="R214" s="44"/>
      <c r="S214" s="31" t="str">
        <f t="shared" si="11"/>
        <v/>
      </c>
    </row>
    <row r="215" spans="3:19" s="1" customFormat="1" x14ac:dyDescent="0.25">
      <c r="C215" s="6"/>
      <c r="D215" s="40" t="str">
        <f>IF(ISBLANK(STOCKAGE!O1445),"",STOCKAGE!O1445)</f>
        <v/>
      </c>
      <c r="E215" s="69" t="str">
        <f>IF(ISBLANK(STOCKAGE!D1444),"",STOCKAGE!D1444)</f>
        <v/>
      </c>
      <c r="F215" s="57">
        <f>IF(STOCKAGE!P1444&gt;1,STOCKAGE!P1444,0)</f>
        <v>0</v>
      </c>
      <c r="G215" s="57">
        <f>IF(STOCKAGE!P1445&gt;1,0,STOCKAGE!P1445)</f>
        <v>0</v>
      </c>
      <c r="H215" s="42" t="str">
        <f t="shared" si="12"/>
        <v/>
      </c>
      <c r="I215" s="51"/>
      <c r="J215" s="50"/>
      <c r="K215" s="8"/>
      <c r="R215" s="44"/>
      <c r="S215" s="31" t="str">
        <f t="shared" si="11"/>
        <v/>
      </c>
    </row>
    <row r="216" spans="3:19" s="1" customFormat="1" x14ac:dyDescent="0.25">
      <c r="C216" s="6"/>
      <c r="D216" s="40" t="str">
        <f>IF(ISBLANK(STOCKAGE!O1446),"",STOCKAGE!O1446)</f>
        <v/>
      </c>
      <c r="E216" s="69" t="str">
        <f>IF(ISBLANK(STOCKAGE!D1445),"",STOCKAGE!D1445)</f>
        <v/>
      </c>
      <c r="F216" s="57">
        <f>IF(STOCKAGE!P1445&gt;1,STOCKAGE!P1445,0)</f>
        <v>0</v>
      </c>
      <c r="G216" s="57">
        <f>IF(STOCKAGE!P1446&gt;1,0,STOCKAGE!P1446)</f>
        <v>0</v>
      </c>
      <c r="H216" s="42" t="str">
        <f t="shared" si="12"/>
        <v/>
      </c>
      <c r="I216" s="51"/>
      <c r="J216" s="50"/>
      <c r="K216" s="8"/>
      <c r="R216" s="44"/>
      <c r="S216" s="31" t="str">
        <f t="shared" si="11"/>
        <v/>
      </c>
    </row>
    <row r="217" spans="3:19" s="1" customFormat="1" x14ac:dyDescent="0.25">
      <c r="C217" s="6"/>
      <c r="D217" s="40" t="str">
        <f>IF(ISBLANK(STOCKAGE!O1447),"",STOCKAGE!O1447)</f>
        <v/>
      </c>
      <c r="E217" s="69" t="str">
        <f>IF(ISBLANK(STOCKAGE!D1446),"",STOCKAGE!D1446)</f>
        <v/>
      </c>
      <c r="F217" s="57">
        <f>IF(STOCKAGE!P1446&gt;1,STOCKAGE!P1446,0)</f>
        <v>0</v>
      </c>
      <c r="G217" s="57">
        <f>IF(STOCKAGE!P1447&gt;1,0,STOCKAGE!P1447)</f>
        <v>0</v>
      </c>
      <c r="H217" s="42" t="str">
        <f t="shared" si="12"/>
        <v/>
      </c>
      <c r="I217" s="51"/>
      <c r="J217" s="50"/>
      <c r="K217" s="8"/>
      <c r="R217" s="44"/>
      <c r="S217" s="31" t="str">
        <f t="shared" si="11"/>
        <v/>
      </c>
    </row>
    <row r="218" spans="3:19" s="1" customFormat="1" x14ac:dyDescent="0.25">
      <c r="C218" s="6"/>
      <c r="D218" s="40" t="str">
        <f>IF(ISBLANK(STOCKAGE!O1448),"",STOCKAGE!O1448)</f>
        <v/>
      </c>
      <c r="E218" s="69" t="str">
        <f>IF(ISBLANK(STOCKAGE!D1447),"",STOCKAGE!D1447)</f>
        <v/>
      </c>
      <c r="F218" s="57">
        <f>IF(STOCKAGE!P1447&gt;1,STOCKAGE!P1447,0)</f>
        <v>0</v>
      </c>
      <c r="G218" s="57">
        <f>IF(STOCKAGE!P1448&gt;1,0,STOCKAGE!P1448)</f>
        <v>0</v>
      </c>
      <c r="H218" s="42" t="str">
        <f t="shared" si="12"/>
        <v/>
      </c>
      <c r="I218" s="51"/>
      <c r="J218" s="50"/>
      <c r="K218" s="8"/>
      <c r="R218" s="44"/>
      <c r="S218" s="31" t="str">
        <f t="shared" ref="S218:S250" si="13">IF(D218="","",S217+F218+G218)</f>
        <v/>
      </c>
    </row>
    <row r="219" spans="3:19" s="1" customFormat="1" x14ac:dyDescent="0.25">
      <c r="C219" s="6"/>
      <c r="D219" s="40" t="str">
        <f>IF(ISBLANK(STOCKAGE!O1449),"",STOCKAGE!O1449)</f>
        <v/>
      </c>
      <c r="E219" s="41" t="str">
        <f>IF(ISBLANK(STOCKAGE!N1449),"",STOCKAGE!N1449)</f>
        <v/>
      </c>
      <c r="F219" s="57">
        <f>IF(STOCKAGE!P1448&gt;1,STOCKAGE!P1448,0)</f>
        <v>0</v>
      </c>
      <c r="G219" s="57">
        <f>IF(STOCKAGE!P1449&gt;1,0,STOCKAGE!P1449)</f>
        <v>0</v>
      </c>
      <c r="H219" s="42" t="str">
        <f t="shared" si="12"/>
        <v/>
      </c>
      <c r="I219" s="51"/>
      <c r="J219" s="50"/>
      <c r="K219" s="8"/>
      <c r="R219" s="44"/>
      <c r="S219" s="31" t="str">
        <f t="shared" si="13"/>
        <v/>
      </c>
    </row>
    <row r="220" spans="3:19" s="1" customFormat="1" x14ac:dyDescent="0.25">
      <c r="C220" s="6"/>
      <c r="D220" s="40" t="str">
        <f>IF(ISBLANK(STOCKAGE!O1450),"",STOCKAGE!O1450)</f>
        <v/>
      </c>
      <c r="E220" s="41" t="str">
        <f>IF(ISBLANK(STOCKAGE!N1450),"",STOCKAGE!N1450)</f>
        <v/>
      </c>
      <c r="F220" s="57">
        <f>IF(STOCKAGE!P1449&gt;1,STOCKAGE!P1449,0)</f>
        <v>0</v>
      </c>
      <c r="G220" s="57">
        <f>IF(STOCKAGE!P1450&gt;1,0,STOCKAGE!P1450)</f>
        <v>0</v>
      </c>
      <c r="H220" s="42" t="str">
        <f t="shared" si="12"/>
        <v/>
      </c>
      <c r="I220" s="51"/>
      <c r="J220" s="50"/>
      <c r="K220" s="8"/>
      <c r="R220" s="44"/>
      <c r="S220" s="31" t="str">
        <f t="shared" si="13"/>
        <v/>
      </c>
    </row>
    <row r="221" spans="3:19" s="1" customFormat="1" x14ac:dyDescent="0.25">
      <c r="C221" s="6"/>
      <c r="D221" s="40" t="str">
        <f>IF(ISBLANK(STOCKAGE!O1451),"",STOCKAGE!O1451)</f>
        <v/>
      </c>
      <c r="E221" s="41" t="str">
        <f>IF(ISBLANK(STOCKAGE!N1451),"",STOCKAGE!N1451)</f>
        <v/>
      </c>
      <c r="F221" s="57">
        <f>IF(STOCKAGE!P1450&gt;1,STOCKAGE!P1450,0)</f>
        <v>0</v>
      </c>
      <c r="G221" s="57">
        <f>IF(STOCKAGE!P1451&gt;1,0,STOCKAGE!P1451)</f>
        <v>0</v>
      </c>
      <c r="H221" s="42" t="str">
        <f t="shared" si="12"/>
        <v/>
      </c>
      <c r="I221" s="51"/>
      <c r="J221" s="50"/>
      <c r="K221" s="8"/>
      <c r="R221" s="44"/>
      <c r="S221" s="31" t="str">
        <f t="shared" si="13"/>
        <v/>
      </c>
    </row>
    <row r="222" spans="3:19" s="1" customFormat="1" x14ac:dyDescent="0.25">
      <c r="C222" s="6"/>
      <c r="D222" s="40" t="str">
        <f>IF(ISBLANK(STOCKAGE!O1452),"",STOCKAGE!O1452)</f>
        <v/>
      </c>
      <c r="E222" s="41" t="str">
        <f>IF(ISBLANK(STOCKAGE!N1452),"",STOCKAGE!N1452)</f>
        <v/>
      </c>
      <c r="F222" s="57">
        <f>IF(STOCKAGE!P1451&gt;1,STOCKAGE!P1451,0)</f>
        <v>0</v>
      </c>
      <c r="G222" s="57">
        <f>IF(STOCKAGE!P1452&gt;1,0,STOCKAGE!P1452)</f>
        <v>0</v>
      </c>
      <c r="H222" s="42" t="str">
        <f t="shared" si="12"/>
        <v/>
      </c>
      <c r="I222" s="51"/>
      <c r="J222" s="50"/>
      <c r="K222" s="8"/>
      <c r="R222" s="44"/>
      <c r="S222" s="31" t="str">
        <f t="shared" si="13"/>
        <v/>
      </c>
    </row>
    <row r="223" spans="3:19" s="1" customFormat="1" x14ac:dyDescent="0.25">
      <c r="C223" s="6"/>
      <c r="D223" s="40" t="str">
        <f>IF(ISBLANK(STOCKAGE!O1453),"",STOCKAGE!O1453)</f>
        <v/>
      </c>
      <c r="E223" s="41" t="str">
        <f>IF(ISBLANK(STOCKAGE!N1453),"",STOCKAGE!N1453)</f>
        <v/>
      </c>
      <c r="F223" s="57">
        <f>IF(STOCKAGE!P1452&gt;1,STOCKAGE!P1452,0)</f>
        <v>0</v>
      </c>
      <c r="G223" s="57">
        <f>IF(STOCKAGE!P1453&gt;1,0,STOCKAGE!P1453)</f>
        <v>0</v>
      </c>
      <c r="H223" s="42" t="str">
        <f t="shared" si="12"/>
        <v/>
      </c>
      <c r="I223" s="51"/>
      <c r="J223" s="50"/>
      <c r="K223" s="8"/>
      <c r="R223" s="44"/>
      <c r="S223" s="31" t="str">
        <f t="shared" si="13"/>
        <v/>
      </c>
    </row>
    <row r="224" spans="3:19" s="1" customFormat="1" x14ac:dyDescent="0.25">
      <c r="C224" s="6"/>
      <c r="D224" s="40" t="str">
        <f>IF(ISBLANK(STOCKAGE!O1454),"",STOCKAGE!O1454)</f>
        <v/>
      </c>
      <c r="E224" s="41" t="str">
        <f>IF(ISBLANK(STOCKAGE!N1454),"",STOCKAGE!N1454)</f>
        <v/>
      </c>
      <c r="F224" s="57">
        <f>IF(STOCKAGE!P1453&gt;1,STOCKAGE!P1453,0)</f>
        <v>0</v>
      </c>
      <c r="G224" s="57">
        <f>IF(STOCKAGE!P1454&gt;1,0,STOCKAGE!P1454)</f>
        <v>0</v>
      </c>
      <c r="H224" s="42" t="str">
        <f t="shared" si="12"/>
        <v/>
      </c>
      <c r="I224" s="51"/>
      <c r="J224" s="50"/>
      <c r="K224" s="8"/>
      <c r="R224" s="44"/>
      <c r="S224" s="31" t="str">
        <f t="shared" si="13"/>
        <v/>
      </c>
    </row>
    <row r="225" spans="3:19" s="1" customFormat="1" x14ac:dyDescent="0.25">
      <c r="C225" s="6"/>
      <c r="D225" s="40" t="str">
        <f>IF(ISBLANK(STOCKAGE!O1455),"",STOCKAGE!O1455)</f>
        <v/>
      </c>
      <c r="E225" s="41" t="str">
        <f>IF(ISBLANK(STOCKAGE!N1455),"",STOCKAGE!N1455)</f>
        <v/>
      </c>
      <c r="F225" s="57">
        <f>IF(STOCKAGE!P1454&gt;1,STOCKAGE!P1454,0)</f>
        <v>0</v>
      </c>
      <c r="G225" s="57">
        <f>IF(STOCKAGE!P1455&gt;1,0,STOCKAGE!P1455)</f>
        <v>0</v>
      </c>
      <c r="H225" s="42" t="str">
        <f t="shared" si="12"/>
        <v/>
      </c>
      <c r="I225" s="51"/>
      <c r="J225" s="50"/>
      <c r="K225" s="8"/>
      <c r="R225" s="44"/>
      <c r="S225" s="31" t="str">
        <f t="shared" si="13"/>
        <v/>
      </c>
    </row>
    <row r="226" spans="3:19" s="1" customFormat="1" x14ac:dyDescent="0.25">
      <c r="C226" s="6"/>
      <c r="D226" s="40" t="str">
        <f>IF(ISBLANK(STOCKAGE!O1456),"",STOCKAGE!O1456)</f>
        <v/>
      </c>
      <c r="E226" s="41" t="str">
        <f>IF(ISBLANK(STOCKAGE!N1456),"",STOCKAGE!N1456)</f>
        <v/>
      </c>
      <c r="F226" s="57">
        <f>IF(STOCKAGE!P1455&gt;1,STOCKAGE!P1455,0)</f>
        <v>0</v>
      </c>
      <c r="G226" s="57">
        <f>IF(STOCKAGE!P1456&gt;1,0,STOCKAGE!P1456)</f>
        <v>0</v>
      </c>
      <c r="H226" s="42" t="str">
        <f t="shared" si="12"/>
        <v/>
      </c>
      <c r="I226" s="51"/>
      <c r="J226" s="50"/>
      <c r="K226" s="8"/>
      <c r="R226" s="44"/>
      <c r="S226" s="31" t="str">
        <f t="shared" si="13"/>
        <v/>
      </c>
    </row>
    <row r="227" spans="3:19" s="1" customFormat="1" x14ac:dyDescent="0.25">
      <c r="C227" s="6"/>
      <c r="D227" s="40" t="str">
        <f>IF(ISBLANK(STOCKAGE!O1457),"",STOCKAGE!O1457)</f>
        <v/>
      </c>
      <c r="E227" s="41" t="str">
        <f>IF(ISBLANK(STOCKAGE!N1457),"",STOCKAGE!N1457)</f>
        <v/>
      </c>
      <c r="F227" s="57">
        <f>IF(STOCKAGE!P1456&gt;1,STOCKAGE!P1456,0)</f>
        <v>0</v>
      </c>
      <c r="G227" s="57">
        <f>IF(STOCKAGE!P1457&gt;1,0,STOCKAGE!P1457)</f>
        <v>0</v>
      </c>
      <c r="H227" s="42" t="str">
        <f t="shared" si="12"/>
        <v/>
      </c>
      <c r="I227" s="51"/>
      <c r="J227" s="50"/>
      <c r="K227" s="8"/>
      <c r="R227" s="44"/>
      <c r="S227" s="31" t="str">
        <f t="shared" si="13"/>
        <v/>
      </c>
    </row>
    <row r="228" spans="3:19" s="1" customFormat="1" x14ac:dyDescent="0.25">
      <c r="C228" s="6"/>
      <c r="D228" s="40" t="str">
        <f>IF(ISBLANK(STOCKAGE!O1458),"",STOCKAGE!O1458)</f>
        <v/>
      </c>
      <c r="E228" s="41" t="str">
        <f>IF(ISBLANK(STOCKAGE!N1458),"",STOCKAGE!N1458)</f>
        <v/>
      </c>
      <c r="F228" s="57">
        <f>IF(STOCKAGE!P1457&gt;1,STOCKAGE!P1457,0)</f>
        <v>0</v>
      </c>
      <c r="G228" s="57">
        <f>IF(STOCKAGE!P1458&gt;1,0,STOCKAGE!P1458)</f>
        <v>0</v>
      </c>
      <c r="H228" s="42" t="str">
        <f t="shared" si="12"/>
        <v/>
      </c>
      <c r="I228" s="51"/>
      <c r="J228" s="50"/>
      <c r="K228" s="8"/>
      <c r="R228" s="44"/>
      <c r="S228" s="31" t="str">
        <f t="shared" si="13"/>
        <v/>
      </c>
    </row>
    <row r="229" spans="3:19" s="1" customFormat="1" x14ac:dyDescent="0.25">
      <c r="C229" s="6"/>
      <c r="D229" s="40" t="str">
        <f>IF(ISBLANK(STOCKAGE!O1459),"",STOCKAGE!O1459)</f>
        <v/>
      </c>
      <c r="E229" s="41" t="str">
        <f>IF(ISBLANK(STOCKAGE!N1459),"",STOCKAGE!N1459)</f>
        <v/>
      </c>
      <c r="F229" s="57">
        <f>IF(STOCKAGE!P1458&gt;1,STOCKAGE!P1458,0)</f>
        <v>0</v>
      </c>
      <c r="G229" s="57">
        <f>IF(STOCKAGE!P1459&gt;1,0,STOCKAGE!P1459)</f>
        <v>0</v>
      </c>
      <c r="H229" s="42" t="str">
        <f t="shared" si="12"/>
        <v/>
      </c>
      <c r="I229" s="51"/>
      <c r="J229" s="50"/>
      <c r="K229" s="8"/>
      <c r="R229" s="44"/>
      <c r="S229" s="31" t="str">
        <f t="shared" si="13"/>
        <v/>
      </c>
    </row>
    <row r="230" spans="3:19" s="1" customFormat="1" x14ac:dyDescent="0.25">
      <c r="C230" s="6"/>
      <c r="D230" s="40" t="str">
        <f>IF(ISBLANK(STOCKAGE!O1460),"",STOCKAGE!O1460)</f>
        <v/>
      </c>
      <c r="E230" s="41" t="str">
        <f>IF(ISBLANK(STOCKAGE!N1460),"",STOCKAGE!N1460)</f>
        <v/>
      </c>
      <c r="F230" s="57">
        <f>IF(STOCKAGE!P1459&gt;1,STOCKAGE!P1459,0)</f>
        <v>0</v>
      </c>
      <c r="G230" s="57">
        <f>IF(STOCKAGE!P1460&gt;1,0,STOCKAGE!P1460)</f>
        <v>0</v>
      </c>
      <c r="H230" s="42" t="str">
        <f t="shared" si="12"/>
        <v/>
      </c>
      <c r="I230" s="51"/>
      <c r="J230" s="50"/>
      <c r="K230" s="8"/>
      <c r="R230" s="44"/>
      <c r="S230" s="31" t="str">
        <f t="shared" si="13"/>
        <v/>
      </c>
    </row>
    <row r="231" spans="3:19" s="1" customFormat="1" x14ac:dyDescent="0.25">
      <c r="C231" s="6"/>
      <c r="D231" s="40" t="str">
        <f>IF(ISBLANK(STOCKAGE!O1461),"",STOCKAGE!O1461)</f>
        <v/>
      </c>
      <c r="E231" s="41" t="str">
        <f>IF(ISBLANK(STOCKAGE!N1461),"",STOCKAGE!N1461)</f>
        <v/>
      </c>
      <c r="F231" s="57">
        <f>IF(STOCKAGE!P1460&gt;1,STOCKAGE!P1460,0)</f>
        <v>0</v>
      </c>
      <c r="G231" s="57">
        <f>IF(STOCKAGE!P1461&gt;1,0,STOCKAGE!P1461)</f>
        <v>0</v>
      </c>
      <c r="H231" s="42" t="str">
        <f t="shared" si="12"/>
        <v/>
      </c>
      <c r="I231" s="51"/>
      <c r="J231" s="50"/>
      <c r="K231" s="8"/>
      <c r="R231" s="44"/>
      <c r="S231" s="31" t="str">
        <f t="shared" si="13"/>
        <v/>
      </c>
    </row>
    <row r="232" spans="3:19" s="1" customFormat="1" x14ac:dyDescent="0.25">
      <c r="C232" s="6"/>
      <c r="D232" s="40" t="str">
        <f>IF(ISBLANK(STOCKAGE!O1462),"",STOCKAGE!O1462)</f>
        <v/>
      </c>
      <c r="E232" s="41" t="str">
        <f>IF(ISBLANK(STOCKAGE!N1462),"",STOCKAGE!N1462)</f>
        <v/>
      </c>
      <c r="F232" s="57">
        <f>IF(STOCKAGE!P1461&gt;1,STOCKAGE!P1461,0)</f>
        <v>0</v>
      </c>
      <c r="G232" s="57">
        <f>IF(STOCKAGE!P1462&gt;1,0,STOCKAGE!P1462)</f>
        <v>0</v>
      </c>
      <c r="H232" s="42" t="str">
        <f t="shared" si="12"/>
        <v/>
      </c>
      <c r="I232" s="51"/>
      <c r="J232" s="50"/>
      <c r="K232" s="8"/>
      <c r="R232" s="44"/>
      <c r="S232" s="31" t="str">
        <f t="shared" si="13"/>
        <v/>
      </c>
    </row>
    <row r="233" spans="3:19" s="1" customFormat="1" x14ac:dyDescent="0.25">
      <c r="C233" s="6"/>
      <c r="D233" s="40" t="str">
        <f>IF(ISBLANK(STOCKAGE!O1463),"",STOCKAGE!O1463)</f>
        <v/>
      </c>
      <c r="E233" s="41" t="str">
        <f>IF(ISBLANK(STOCKAGE!N1463),"",STOCKAGE!N1463)</f>
        <v/>
      </c>
      <c r="F233" s="57">
        <f>IF(STOCKAGE!P1462&gt;1,STOCKAGE!P1462,0)</f>
        <v>0</v>
      </c>
      <c r="G233" s="57">
        <f>IF(STOCKAGE!P1463&gt;1,0,STOCKAGE!P1463)</f>
        <v>0</v>
      </c>
      <c r="H233" s="42" t="str">
        <f t="shared" si="12"/>
        <v/>
      </c>
      <c r="I233" s="51"/>
      <c r="J233" s="50"/>
      <c r="K233" s="8"/>
      <c r="R233" s="44"/>
      <c r="S233" s="31" t="str">
        <f t="shared" si="13"/>
        <v/>
      </c>
    </row>
    <row r="234" spans="3:19" s="1" customFormat="1" x14ac:dyDescent="0.25">
      <c r="C234" s="6"/>
      <c r="D234" s="40" t="str">
        <f>IF(ISBLANK(STOCKAGE!O1464),"",STOCKAGE!O1464)</f>
        <v/>
      </c>
      <c r="E234" s="41" t="str">
        <f>IF(ISBLANK(STOCKAGE!N1464),"",STOCKAGE!N1464)</f>
        <v/>
      </c>
      <c r="F234" s="57">
        <f>IF(STOCKAGE!P1463&gt;1,STOCKAGE!P1463,0)</f>
        <v>0</v>
      </c>
      <c r="G234" s="57">
        <f>IF(STOCKAGE!P1464&gt;1,0,STOCKAGE!P1464)</f>
        <v>0</v>
      </c>
      <c r="H234" s="42" t="str">
        <f t="shared" si="12"/>
        <v/>
      </c>
      <c r="I234" s="51"/>
      <c r="J234" s="50"/>
      <c r="K234" s="8"/>
      <c r="R234" s="44"/>
      <c r="S234" s="31" t="str">
        <f t="shared" si="13"/>
        <v/>
      </c>
    </row>
    <row r="235" spans="3:19" s="1" customFormat="1" x14ac:dyDescent="0.25">
      <c r="C235" s="6"/>
      <c r="D235" s="40" t="str">
        <f>IF(ISBLANK(STOCKAGE!O1465),"",STOCKAGE!O1465)</f>
        <v/>
      </c>
      <c r="E235" s="41" t="str">
        <f>IF(ISBLANK(STOCKAGE!N1465),"",STOCKAGE!N1465)</f>
        <v/>
      </c>
      <c r="F235" s="57">
        <f>IF(STOCKAGE!P1464&gt;1,STOCKAGE!P1464,0)</f>
        <v>0</v>
      </c>
      <c r="G235" s="57">
        <f>IF(STOCKAGE!P1465&gt;1,0,STOCKAGE!P1465)</f>
        <v>0</v>
      </c>
      <c r="H235" s="42" t="str">
        <f t="shared" si="12"/>
        <v/>
      </c>
      <c r="I235" s="51"/>
      <c r="J235" s="50"/>
      <c r="K235" s="8"/>
      <c r="R235" s="44"/>
      <c r="S235" s="31" t="str">
        <f t="shared" si="13"/>
        <v/>
      </c>
    </row>
    <row r="236" spans="3:19" s="1" customFormat="1" x14ac:dyDescent="0.25">
      <c r="C236" s="6"/>
      <c r="D236" s="40" t="str">
        <f>IF(ISBLANK(STOCKAGE!O1466),"",STOCKAGE!O1466)</f>
        <v/>
      </c>
      <c r="E236" s="41" t="str">
        <f>IF(ISBLANK(STOCKAGE!N1466),"",STOCKAGE!N1466)</f>
        <v/>
      </c>
      <c r="F236" s="57">
        <f>IF(STOCKAGE!P1465&gt;1,STOCKAGE!P1465,0)</f>
        <v>0</v>
      </c>
      <c r="G236" s="57">
        <f>IF(STOCKAGE!P1466&gt;1,0,STOCKAGE!P1466)</f>
        <v>0</v>
      </c>
      <c r="H236" s="42" t="str">
        <f t="shared" si="12"/>
        <v/>
      </c>
      <c r="I236" s="51"/>
      <c r="J236" s="50"/>
      <c r="K236" s="8"/>
      <c r="R236" s="44"/>
      <c r="S236" s="31" t="str">
        <f t="shared" si="13"/>
        <v/>
      </c>
    </row>
    <row r="237" spans="3:19" s="1" customFormat="1" x14ac:dyDescent="0.25">
      <c r="C237" s="6"/>
      <c r="D237" s="40" t="str">
        <f>IF(ISBLANK(STOCKAGE!O1467),"",STOCKAGE!O1467)</f>
        <v/>
      </c>
      <c r="E237" s="41" t="str">
        <f>IF(ISBLANK(STOCKAGE!N1467),"",STOCKAGE!N1467)</f>
        <v/>
      </c>
      <c r="F237" s="57">
        <f>IF(STOCKAGE!P1466&gt;1,STOCKAGE!P1466,0)</f>
        <v>0</v>
      </c>
      <c r="G237" s="57">
        <f>IF(STOCKAGE!P1467&gt;1,0,STOCKAGE!P1467)</f>
        <v>0</v>
      </c>
      <c r="H237" s="42" t="str">
        <f t="shared" si="12"/>
        <v/>
      </c>
      <c r="I237" s="51"/>
      <c r="J237" s="50"/>
      <c r="K237" s="8"/>
      <c r="R237" s="44"/>
      <c r="S237" s="31" t="str">
        <f t="shared" si="13"/>
        <v/>
      </c>
    </row>
    <row r="238" spans="3:19" s="1" customFormat="1" x14ac:dyDescent="0.25">
      <c r="C238" s="6"/>
      <c r="D238" s="40" t="str">
        <f>IF(ISBLANK(STOCKAGE!O1468),"",STOCKAGE!O1468)</f>
        <v/>
      </c>
      <c r="E238" s="41" t="str">
        <f>IF(ISBLANK(STOCKAGE!N1468),"",STOCKAGE!N1468)</f>
        <v/>
      </c>
      <c r="F238" s="57">
        <f>IF(STOCKAGE!P1467&gt;1,STOCKAGE!P1467,0)</f>
        <v>0</v>
      </c>
      <c r="G238" s="57">
        <f>IF(STOCKAGE!P1468&gt;1,0,STOCKAGE!P1468)</f>
        <v>0</v>
      </c>
      <c r="H238" s="42" t="str">
        <f t="shared" si="12"/>
        <v/>
      </c>
      <c r="I238" s="51"/>
      <c r="J238" s="50"/>
      <c r="K238" s="8"/>
      <c r="R238" s="44"/>
      <c r="S238" s="31" t="str">
        <f t="shared" si="13"/>
        <v/>
      </c>
    </row>
    <row r="239" spans="3:19" s="1" customFormat="1" x14ac:dyDescent="0.25">
      <c r="C239" s="6"/>
      <c r="D239" s="40" t="str">
        <f>IF(ISBLANK(STOCKAGE!O1469),"",STOCKAGE!O1469)</f>
        <v/>
      </c>
      <c r="E239" s="41" t="str">
        <f>IF(ISBLANK(STOCKAGE!N1469),"",STOCKAGE!N1469)</f>
        <v/>
      </c>
      <c r="F239" s="57">
        <f>IF(STOCKAGE!P1468&gt;1,STOCKAGE!P1468,0)</f>
        <v>0</v>
      </c>
      <c r="G239" s="57">
        <f>IF(STOCKAGE!P1469&gt;1,0,STOCKAGE!P1469)</f>
        <v>0</v>
      </c>
      <c r="H239" s="42" t="str">
        <f t="shared" si="12"/>
        <v/>
      </c>
      <c r="I239" s="51"/>
      <c r="J239" s="50"/>
      <c r="K239" s="8"/>
      <c r="R239" s="44"/>
      <c r="S239" s="31" t="str">
        <f t="shared" si="13"/>
        <v/>
      </c>
    </row>
    <row r="240" spans="3:19" s="1" customFormat="1" x14ac:dyDescent="0.25">
      <c r="C240" s="6"/>
      <c r="D240" s="40" t="str">
        <f>IF(ISBLANK(STOCKAGE!O1470),"",STOCKAGE!O1470)</f>
        <v/>
      </c>
      <c r="E240" s="41" t="str">
        <f>IF(ISBLANK(STOCKAGE!N1470),"",STOCKAGE!N1470)</f>
        <v/>
      </c>
      <c r="F240" s="57">
        <f>IF(STOCKAGE!P1469&gt;1,STOCKAGE!P1469,0)</f>
        <v>0</v>
      </c>
      <c r="G240" s="57">
        <f>IF(STOCKAGE!P1470&gt;1,0,STOCKAGE!P1470)</f>
        <v>0</v>
      </c>
      <c r="H240" s="42" t="str">
        <f t="shared" si="12"/>
        <v/>
      </c>
      <c r="I240" s="51"/>
      <c r="J240" s="50"/>
      <c r="K240" s="8"/>
      <c r="R240" s="44"/>
      <c r="S240" s="31" t="str">
        <f t="shared" si="13"/>
        <v/>
      </c>
    </row>
    <row r="241" spans="3:19" s="1" customFormat="1" x14ac:dyDescent="0.25">
      <c r="C241" s="6"/>
      <c r="D241" s="40" t="str">
        <f>IF(ISBLANK(STOCKAGE!O1471),"",STOCKAGE!O1471)</f>
        <v/>
      </c>
      <c r="E241" s="41" t="str">
        <f>IF(ISBLANK(STOCKAGE!N1471),"",STOCKAGE!N1471)</f>
        <v/>
      </c>
      <c r="F241" s="57">
        <f>IF(STOCKAGE!P1470&gt;1,STOCKAGE!P1470,0)</f>
        <v>0</v>
      </c>
      <c r="G241" s="57">
        <f>IF(STOCKAGE!P1471&gt;1,0,STOCKAGE!P1471)</f>
        <v>0</v>
      </c>
      <c r="H241" s="42" t="str">
        <f t="shared" si="12"/>
        <v/>
      </c>
      <c r="I241" s="51"/>
      <c r="J241" s="50"/>
      <c r="K241" s="8"/>
      <c r="R241" s="44"/>
      <c r="S241" s="31" t="str">
        <f t="shared" si="13"/>
        <v/>
      </c>
    </row>
    <row r="242" spans="3:19" s="1" customFormat="1" x14ac:dyDescent="0.25">
      <c r="C242" s="6"/>
      <c r="D242" s="40" t="str">
        <f>IF(ISBLANK(STOCKAGE!O1472),"",STOCKAGE!O1472)</f>
        <v/>
      </c>
      <c r="E242" s="41" t="str">
        <f>IF(ISBLANK(STOCKAGE!N1472),"",STOCKAGE!N1472)</f>
        <v/>
      </c>
      <c r="F242" s="57">
        <f>IF(STOCKAGE!P1471&gt;1,STOCKAGE!P1471,0)</f>
        <v>0</v>
      </c>
      <c r="G242" s="57">
        <f>IF(STOCKAGE!P1472&gt;1,0,STOCKAGE!P1472)</f>
        <v>0</v>
      </c>
      <c r="H242" s="42" t="str">
        <f t="shared" si="12"/>
        <v/>
      </c>
      <c r="I242" s="51"/>
      <c r="J242" s="50"/>
      <c r="K242" s="8"/>
      <c r="R242" s="44"/>
      <c r="S242" s="31" t="str">
        <f t="shared" si="13"/>
        <v/>
      </c>
    </row>
    <row r="243" spans="3:19" s="1" customFormat="1" x14ac:dyDescent="0.25">
      <c r="C243" s="6"/>
      <c r="D243" s="40" t="str">
        <f>IF(ISBLANK(STOCKAGE!O1473),"",STOCKAGE!O1473)</f>
        <v/>
      </c>
      <c r="E243" s="41" t="str">
        <f>IF(ISBLANK(STOCKAGE!N1473),"",STOCKAGE!N1473)</f>
        <v/>
      </c>
      <c r="F243" s="57">
        <f>IF(STOCKAGE!P1472&gt;1,STOCKAGE!P1472,0)</f>
        <v>0</v>
      </c>
      <c r="G243" s="57">
        <f>IF(STOCKAGE!P1473&gt;1,0,STOCKAGE!P1473)</f>
        <v>0</v>
      </c>
      <c r="H243" s="42" t="str">
        <f t="shared" si="12"/>
        <v/>
      </c>
      <c r="I243" s="51"/>
      <c r="J243" s="50"/>
      <c r="K243" s="8"/>
      <c r="R243" s="44"/>
      <c r="S243" s="31" t="str">
        <f t="shared" si="13"/>
        <v/>
      </c>
    </row>
    <row r="244" spans="3:19" s="1" customFormat="1" x14ac:dyDescent="0.25">
      <c r="C244" s="6"/>
      <c r="D244" s="40" t="str">
        <f>IF(ISBLANK(STOCKAGE!O1474),"",STOCKAGE!O1474)</f>
        <v/>
      </c>
      <c r="E244" s="41" t="str">
        <f>IF(ISBLANK(STOCKAGE!N1474),"",STOCKAGE!N1474)</f>
        <v/>
      </c>
      <c r="F244" s="57">
        <f>IF(STOCKAGE!P1473&gt;1,STOCKAGE!P1473,0)</f>
        <v>0</v>
      </c>
      <c r="G244" s="57">
        <f>IF(STOCKAGE!P1474&gt;1,0,STOCKAGE!P1474)</f>
        <v>0</v>
      </c>
      <c r="H244" s="42" t="str">
        <f t="shared" si="12"/>
        <v/>
      </c>
      <c r="I244" s="51"/>
      <c r="J244" s="50"/>
      <c r="K244" s="8"/>
      <c r="R244" s="44"/>
      <c r="S244" s="31" t="str">
        <f t="shared" si="13"/>
        <v/>
      </c>
    </row>
    <row r="245" spans="3:19" s="1" customFormat="1" x14ac:dyDescent="0.25">
      <c r="C245" s="6"/>
      <c r="D245" s="40" t="str">
        <f>IF(ISBLANK(STOCKAGE!O1475),"",STOCKAGE!O1475)</f>
        <v/>
      </c>
      <c r="E245" s="41" t="str">
        <f>IF(ISBLANK(STOCKAGE!N1475),"",STOCKAGE!N1475)</f>
        <v/>
      </c>
      <c r="F245" s="57">
        <f>IF(STOCKAGE!P1474&gt;1,STOCKAGE!P1474,0)</f>
        <v>0</v>
      </c>
      <c r="G245" s="57">
        <f>IF(STOCKAGE!P1475&gt;1,0,STOCKAGE!P1475)</f>
        <v>0</v>
      </c>
      <c r="H245" s="42" t="str">
        <f t="shared" si="12"/>
        <v/>
      </c>
      <c r="I245" s="51"/>
      <c r="J245" s="50"/>
      <c r="K245" s="8"/>
      <c r="R245" s="44"/>
      <c r="S245" s="31" t="str">
        <f t="shared" si="13"/>
        <v/>
      </c>
    </row>
    <row r="246" spans="3:19" s="1" customFormat="1" x14ac:dyDescent="0.25">
      <c r="C246" s="6"/>
      <c r="D246" s="40" t="str">
        <f>IF(ISBLANK(STOCKAGE!O1476),"",STOCKAGE!O1476)</f>
        <v/>
      </c>
      <c r="E246" s="41" t="str">
        <f>IF(ISBLANK(STOCKAGE!N1476),"",STOCKAGE!N1476)</f>
        <v/>
      </c>
      <c r="F246" s="57">
        <f>IF(STOCKAGE!P1475&gt;1,STOCKAGE!P1475,0)</f>
        <v>0</v>
      </c>
      <c r="G246" s="57">
        <f>IF(STOCKAGE!P1476&gt;1,0,STOCKAGE!P1476)</f>
        <v>0</v>
      </c>
      <c r="H246" s="42" t="str">
        <f t="shared" si="12"/>
        <v/>
      </c>
      <c r="I246" s="51"/>
      <c r="J246" s="50"/>
      <c r="K246" s="8"/>
      <c r="R246" s="44"/>
      <c r="S246" s="31" t="str">
        <f t="shared" si="13"/>
        <v/>
      </c>
    </row>
    <row r="247" spans="3:19" s="1" customFormat="1" x14ac:dyDescent="0.25">
      <c r="C247" s="6"/>
      <c r="D247" s="40" t="str">
        <f>IF(ISBLANK(STOCKAGE!O1477),"",STOCKAGE!O1477)</f>
        <v/>
      </c>
      <c r="E247" s="41" t="str">
        <f>IF(ISBLANK(STOCKAGE!N1477),"",STOCKAGE!N1477)</f>
        <v/>
      </c>
      <c r="F247" s="57">
        <f>IF(STOCKAGE!P1476&gt;1,STOCKAGE!P1476,0)</f>
        <v>0</v>
      </c>
      <c r="G247" s="57">
        <f>IF(STOCKAGE!P1477&gt;1,0,STOCKAGE!P1477)</f>
        <v>0</v>
      </c>
      <c r="H247" s="42" t="str">
        <f t="shared" si="12"/>
        <v/>
      </c>
      <c r="I247" s="51"/>
      <c r="J247" s="50"/>
      <c r="K247" s="8"/>
      <c r="R247" s="44"/>
      <c r="S247" s="31" t="str">
        <f t="shared" si="13"/>
        <v/>
      </c>
    </row>
    <row r="248" spans="3:19" s="1" customFormat="1" x14ac:dyDescent="0.25">
      <c r="C248" s="6"/>
      <c r="D248" s="40" t="str">
        <f>IF(ISBLANK(STOCKAGE!O1478),"",STOCKAGE!O1478)</f>
        <v/>
      </c>
      <c r="E248" s="41" t="str">
        <f>IF(ISBLANK(STOCKAGE!N1478),"",STOCKAGE!N1478)</f>
        <v/>
      </c>
      <c r="F248" s="57">
        <f>IF(STOCKAGE!P1477&gt;1,STOCKAGE!P1477,0)</f>
        <v>0</v>
      </c>
      <c r="G248" s="57">
        <f>IF(STOCKAGE!P1478&gt;1,0,STOCKAGE!P1478)</f>
        <v>0</v>
      </c>
      <c r="H248" s="42" t="str">
        <f t="shared" si="12"/>
        <v/>
      </c>
      <c r="I248" s="51"/>
      <c r="J248" s="50"/>
      <c r="K248" s="8"/>
      <c r="R248" s="44"/>
      <c r="S248" s="31" t="str">
        <f t="shared" si="13"/>
        <v/>
      </c>
    </row>
    <row r="249" spans="3:19" s="1" customFormat="1" x14ac:dyDescent="0.25">
      <c r="C249" s="6"/>
      <c r="D249" s="40" t="str">
        <f>IF(ISBLANK(STOCKAGE!O1479),"",STOCKAGE!O1479)</f>
        <v/>
      </c>
      <c r="E249" s="41" t="str">
        <f>IF(ISBLANK(STOCKAGE!N1479),"",STOCKAGE!N1479)</f>
        <v/>
      </c>
      <c r="F249" s="57">
        <f>IF(STOCKAGE!P1478&gt;1,STOCKAGE!P1478,0)</f>
        <v>0</v>
      </c>
      <c r="G249" s="57">
        <f>IF(STOCKAGE!P1479&gt;1,0,STOCKAGE!P1479)</f>
        <v>0</v>
      </c>
      <c r="H249" s="42" t="str">
        <f t="shared" si="12"/>
        <v/>
      </c>
      <c r="I249" s="51"/>
      <c r="J249" s="50"/>
      <c r="K249" s="8"/>
      <c r="R249" s="44"/>
      <c r="S249" s="31" t="str">
        <f t="shared" si="13"/>
        <v/>
      </c>
    </row>
    <row r="250" spans="3:19" x14ac:dyDescent="0.25">
      <c r="C250" s="6"/>
      <c r="D250" s="40" t="str">
        <f>IF(ISBLANK(STOCKAGE!O1480),"",STOCKAGE!O1480)</f>
        <v/>
      </c>
      <c r="E250" s="41" t="str">
        <f>IF(ISBLANK(STOCKAGE!N1480),"",STOCKAGE!N1480)</f>
        <v/>
      </c>
      <c r="F250" s="57">
        <f>IF(STOCKAGE!P1479&gt;1,STOCKAGE!P1479,0)</f>
        <v>0</v>
      </c>
      <c r="G250" s="57">
        <f>IF(STOCKAGE!P1480&gt;1,0,STOCKAGE!P1480)</f>
        <v>0</v>
      </c>
      <c r="H250" s="42" t="str">
        <f t="shared" si="12"/>
        <v/>
      </c>
      <c r="I250" s="51"/>
      <c r="J250" s="50"/>
      <c r="K250" s="52"/>
      <c r="R250" s="44"/>
      <c r="S250" s="31" t="str">
        <f t="shared" si="13"/>
        <v/>
      </c>
    </row>
    <row r="251" spans="3:19" s="1" customFormat="1" x14ac:dyDescent="0.25">
      <c r="C251" s="6"/>
      <c r="D251" s="40"/>
      <c r="E251" s="41"/>
      <c r="F251" s="57">
        <f>IF(STOCKAGE!P1494&gt;1,STOCKAGE!P1494,0)</f>
        <v>0</v>
      </c>
      <c r="G251" s="57">
        <f>IF(STOCKAGE!P1494&gt;1,"",STOCKAGE!P1494)</f>
        <v>0</v>
      </c>
      <c r="H251" s="42" t="str">
        <f t="shared" si="12"/>
        <v/>
      </c>
      <c r="I251" s="51"/>
      <c r="J251" s="50"/>
      <c r="K251" s="52"/>
      <c r="R251" s="48"/>
      <c r="S251" s="49"/>
    </row>
    <row r="252" spans="3:19" s="1" customFormat="1" x14ac:dyDescent="0.25"/>
    <row r="253" spans="3:19" s="1" customFormat="1" x14ac:dyDescent="0.25"/>
    <row r="254" spans="3:19" s="1" customFormat="1" x14ac:dyDescent="0.25"/>
    <row r="255" spans="3:19" s="1" customFormat="1" x14ac:dyDescent="0.25"/>
    <row r="256" spans="3:19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pans="3:11" s="1" customFormat="1" x14ac:dyDescent="0.25"/>
    <row r="754" spans="3:11" s="1" customFormat="1" x14ac:dyDescent="0.25"/>
    <row r="755" spans="3:11" s="1" customFormat="1" x14ac:dyDescent="0.25"/>
    <row r="756" spans="3:11" s="1" customFormat="1" x14ac:dyDescent="0.25"/>
    <row r="757" spans="3:11" s="1" customFormat="1" x14ac:dyDescent="0.25"/>
    <row r="758" spans="3:11" s="1" customFormat="1" x14ac:dyDescent="0.25"/>
    <row r="759" spans="3:11" s="1" customFormat="1" x14ac:dyDescent="0.25"/>
    <row r="760" spans="3:11" s="1" customFormat="1" x14ac:dyDescent="0.25"/>
    <row r="761" spans="3:11" s="1" customFormat="1" x14ac:dyDescent="0.25"/>
    <row r="762" spans="3:11" s="1" customFormat="1" x14ac:dyDescent="0.25"/>
    <row r="763" spans="3:11" s="1" customFormat="1" x14ac:dyDescent="0.25"/>
    <row r="764" spans="3:11" s="1" customFormat="1" x14ac:dyDescent="0.25"/>
    <row r="765" spans="3:11" s="1" customFormat="1" x14ac:dyDescent="0.25"/>
    <row r="766" spans="3:11" s="1" customFormat="1" x14ac:dyDescent="0.25"/>
    <row r="767" spans="3:11" s="1" customFormat="1" x14ac:dyDescent="0.25"/>
    <row r="768" spans="3:11" s="1" customFormat="1" x14ac:dyDescent="0.25">
      <c r="C768" s="7"/>
      <c r="D768" s="7"/>
      <c r="E768" s="7"/>
      <c r="F768" s="7"/>
      <c r="G768" s="7"/>
      <c r="H768" s="7"/>
      <c r="I768" s="7"/>
      <c r="J768" s="7"/>
      <c r="K768" s="7"/>
    </row>
  </sheetData>
  <sheetProtection selectLockedCells="1" selectUnlockedCells="1"/>
  <mergeCells count="3">
    <mergeCell ref="D5:I5"/>
    <mergeCell ref="F7:G7"/>
    <mergeCell ref="D10:E10"/>
  </mergeCells>
  <dataValidations count="1">
    <dataValidation type="list" allowBlank="1" showInputMessage="1" showErrorMessage="1" sqref="F7" xr:uid="{9A5035D8-0D6C-4F3E-ABDF-0812F97F184A}">
      <formula1>$O$12:$O$52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9BCFA-51AE-410C-B196-CD1873E661B0}">
  <sheetPr codeName="Feuil3"/>
  <dimension ref="A2:N1314"/>
  <sheetViews>
    <sheetView workbookViewId="0">
      <selection activeCell="A3" sqref="A3:A1313"/>
    </sheetView>
  </sheetViews>
  <sheetFormatPr baseColWidth="10" defaultRowHeight="15" x14ac:dyDescent="0.25"/>
  <cols>
    <col min="1" max="2" width="10.7109375" bestFit="1" customWidth="1"/>
    <col min="3" max="3" width="9.140625" bestFit="1" customWidth="1"/>
    <col min="4" max="4" width="18.85546875" bestFit="1" customWidth="1"/>
    <col min="5" max="5" width="19" bestFit="1" customWidth="1"/>
    <col min="6" max="6" width="21.140625" bestFit="1" customWidth="1"/>
    <col min="7" max="7" width="28" bestFit="1" customWidth="1"/>
    <col min="8" max="8" width="20.7109375" bestFit="1" customWidth="1"/>
    <col min="9" max="9" width="26.5703125" bestFit="1" customWidth="1"/>
    <col min="10" max="10" width="13" bestFit="1" customWidth="1"/>
    <col min="11" max="11" width="10.140625" bestFit="1" customWidth="1"/>
    <col min="12" max="12" width="9.28515625" bestFit="1" customWidth="1"/>
    <col min="13" max="13" width="11.140625" bestFit="1" customWidth="1"/>
    <col min="14" max="14" width="16.5703125" style="53" bestFit="1" customWidth="1"/>
    <col min="15" max="15" width="19" bestFit="1" customWidth="1"/>
    <col min="16" max="16" width="18.85546875" bestFit="1" customWidth="1"/>
    <col min="17" max="17" width="25.7109375" bestFit="1" customWidth="1"/>
    <col min="18" max="18" width="18.42578125" bestFit="1" customWidth="1"/>
    <col min="19" max="19" width="26.5703125" bestFit="1" customWidth="1"/>
    <col min="20" max="20" width="10.7109375" bestFit="1" customWidth="1"/>
    <col min="21" max="21" width="18.85546875" bestFit="1" customWidth="1"/>
    <col min="22" max="22" width="9.28515625" bestFit="1" customWidth="1"/>
  </cols>
  <sheetData>
    <row r="2" spans="1:14" x14ac:dyDescent="0.25">
      <c r="A2" t="s">
        <v>16</v>
      </c>
      <c r="B2" t="s">
        <v>10</v>
      </c>
      <c r="C2" t="s">
        <v>57</v>
      </c>
      <c r="D2" t="s">
        <v>12</v>
      </c>
      <c r="E2" t="s">
        <v>49</v>
      </c>
      <c r="F2" t="s">
        <v>58</v>
      </c>
      <c r="G2" t="s">
        <v>53</v>
      </c>
      <c r="H2" t="s">
        <v>59</v>
      </c>
      <c r="I2" t="s">
        <v>60</v>
      </c>
      <c r="J2" t="s">
        <v>61</v>
      </c>
      <c r="K2" t="s">
        <v>89</v>
      </c>
      <c r="L2" t="s">
        <v>90</v>
      </c>
      <c r="N2"/>
    </row>
    <row r="3" spans="1:14" hidden="1" x14ac:dyDescent="0.25">
      <c r="A3" s="68">
        <v>45292</v>
      </c>
      <c r="B3" s="54" t="s">
        <v>66</v>
      </c>
      <c r="C3">
        <v>2024</v>
      </c>
      <c r="D3" s="53">
        <v>45294</v>
      </c>
      <c r="E3" s="54" t="s">
        <v>50</v>
      </c>
      <c r="F3">
        <v>-1</v>
      </c>
      <c r="G3" s="54"/>
      <c r="H3">
        <v>-600</v>
      </c>
      <c r="I3">
        <v>2023123207</v>
      </c>
      <c r="J3" s="54"/>
      <c r="K3" s="54">
        <f>IF(STOCKAGE[[#This Row],[Nombre de palettes]]&gt;0,STOCKAGE[[#This Row],[Nombre de palettes]],0)</f>
        <v>0</v>
      </c>
      <c r="L3" s="54">
        <f>IF(STOCKAGE[[#This Row],[Nombre de palettes]]&lt;0,STOCKAGE[[#This Row],[Nombre de palettes]],0)</f>
        <v>-1</v>
      </c>
      <c r="N3"/>
    </row>
    <row r="4" spans="1:14" hidden="1" x14ac:dyDescent="0.25">
      <c r="A4" s="68">
        <v>45292</v>
      </c>
      <c r="B4" s="54" t="s">
        <v>66</v>
      </c>
      <c r="C4">
        <v>2024</v>
      </c>
      <c r="D4" s="53">
        <v>45294</v>
      </c>
      <c r="E4" s="54" t="s">
        <v>55</v>
      </c>
      <c r="F4">
        <v>-1</v>
      </c>
      <c r="G4" s="54"/>
      <c r="H4">
        <v>-600</v>
      </c>
      <c r="I4">
        <v>2023123207</v>
      </c>
      <c r="J4" s="54"/>
      <c r="K4" s="54">
        <f>IF(STOCKAGE[[#This Row],[Nombre de palettes]]&gt;0,STOCKAGE[[#This Row],[Nombre de palettes]],0)</f>
        <v>0</v>
      </c>
      <c r="L4" s="54">
        <f>IF(STOCKAGE[[#This Row],[Nombre de palettes]]&lt;0,STOCKAGE[[#This Row],[Nombre de palettes]],0)</f>
        <v>-1</v>
      </c>
      <c r="N4"/>
    </row>
    <row r="5" spans="1:14" hidden="1" x14ac:dyDescent="0.25">
      <c r="A5" s="68">
        <v>45292</v>
      </c>
      <c r="B5" s="54" t="s">
        <v>66</v>
      </c>
      <c r="C5">
        <v>2024</v>
      </c>
      <c r="D5" s="53">
        <v>45296</v>
      </c>
      <c r="E5" s="54" t="s">
        <v>50</v>
      </c>
      <c r="F5">
        <v>-5</v>
      </c>
      <c r="G5" s="54"/>
      <c r="H5">
        <v>-3000</v>
      </c>
      <c r="I5">
        <v>2024013216</v>
      </c>
      <c r="J5" s="54"/>
      <c r="K5" s="54">
        <f>IF(STOCKAGE[[#This Row],[Nombre de palettes]]&gt;0,STOCKAGE[[#This Row],[Nombre de palettes]],0)</f>
        <v>0</v>
      </c>
      <c r="L5" s="54">
        <f>IF(STOCKAGE[[#This Row],[Nombre de palettes]]&lt;0,STOCKAGE[[#This Row],[Nombre de palettes]],0)</f>
        <v>-5</v>
      </c>
      <c r="N5"/>
    </row>
    <row r="6" spans="1:14" hidden="1" x14ac:dyDescent="0.25">
      <c r="A6" s="68">
        <v>45292</v>
      </c>
      <c r="B6" s="54" t="s">
        <v>66</v>
      </c>
      <c r="C6">
        <v>2024</v>
      </c>
      <c r="D6" s="53">
        <v>45296</v>
      </c>
      <c r="E6" s="54" t="s">
        <v>55</v>
      </c>
      <c r="F6">
        <v>-2</v>
      </c>
      <c r="G6" s="54"/>
      <c r="H6">
        <v>-1200</v>
      </c>
      <c r="I6">
        <v>2024013216</v>
      </c>
      <c r="J6" s="54"/>
      <c r="K6" s="54">
        <f>IF(STOCKAGE[[#This Row],[Nombre de palettes]]&gt;0,STOCKAGE[[#This Row],[Nombre de palettes]],0)</f>
        <v>0</v>
      </c>
      <c r="L6" s="54">
        <f>IF(STOCKAGE[[#This Row],[Nombre de palettes]]&lt;0,STOCKAGE[[#This Row],[Nombre de palettes]],0)</f>
        <v>-2</v>
      </c>
      <c r="N6"/>
    </row>
    <row r="7" spans="1:14" hidden="1" x14ac:dyDescent="0.25">
      <c r="A7" s="68">
        <v>45292</v>
      </c>
      <c r="B7" s="54" t="s">
        <v>66</v>
      </c>
      <c r="C7">
        <v>2024</v>
      </c>
      <c r="D7" s="53">
        <v>45296</v>
      </c>
      <c r="E7" s="54" t="s">
        <v>54</v>
      </c>
      <c r="F7">
        <v>-1</v>
      </c>
      <c r="G7" s="54"/>
      <c r="H7">
        <v>-1848</v>
      </c>
      <c r="I7">
        <v>2024013216</v>
      </c>
      <c r="J7" s="54"/>
      <c r="K7" s="54">
        <f>IF(STOCKAGE[[#This Row],[Nombre de palettes]]&gt;0,STOCKAGE[[#This Row],[Nombre de palettes]],0)</f>
        <v>0</v>
      </c>
      <c r="L7" s="54">
        <f>IF(STOCKAGE[[#This Row],[Nombre de palettes]]&lt;0,STOCKAGE[[#This Row],[Nombre de palettes]],0)</f>
        <v>-1</v>
      </c>
      <c r="N7"/>
    </row>
    <row r="8" spans="1:14" hidden="1" x14ac:dyDescent="0.25">
      <c r="A8" s="68">
        <v>45292</v>
      </c>
      <c r="B8" s="54" t="s">
        <v>66</v>
      </c>
      <c r="C8">
        <v>2024</v>
      </c>
      <c r="D8" s="53">
        <v>45296</v>
      </c>
      <c r="E8" s="54" t="s">
        <v>50</v>
      </c>
      <c r="F8">
        <v>-3</v>
      </c>
      <c r="G8" s="54"/>
      <c r="H8">
        <v>-1800</v>
      </c>
      <c r="I8">
        <v>2024013213</v>
      </c>
      <c r="J8" s="54"/>
      <c r="K8" s="54">
        <f>IF(STOCKAGE[[#This Row],[Nombre de palettes]]&gt;0,STOCKAGE[[#This Row],[Nombre de palettes]],0)</f>
        <v>0</v>
      </c>
      <c r="L8" s="54">
        <f>IF(STOCKAGE[[#This Row],[Nombre de palettes]]&lt;0,STOCKAGE[[#This Row],[Nombre de palettes]],0)</f>
        <v>-3</v>
      </c>
      <c r="N8"/>
    </row>
    <row r="9" spans="1:14" hidden="1" x14ac:dyDescent="0.25">
      <c r="A9" s="68">
        <v>45292</v>
      </c>
      <c r="B9" s="54" t="s">
        <v>66</v>
      </c>
      <c r="C9">
        <v>2024</v>
      </c>
      <c r="D9" s="53">
        <v>45296</v>
      </c>
      <c r="E9" s="54" t="s">
        <v>55</v>
      </c>
      <c r="F9">
        <v>-1</v>
      </c>
      <c r="G9" s="54"/>
      <c r="H9">
        <v>-600</v>
      </c>
      <c r="I9">
        <v>2024013213</v>
      </c>
      <c r="J9" s="54"/>
      <c r="K9" s="54">
        <f>IF(STOCKAGE[[#This Row],[Nombre de palettes]]&gt;0,STOCKAGE[[#This Row],[Nombre de palettes]],0)</f>
        <v>0</v>
      </c>
      <c r="L9" s="54">
        <f>IF(STOCKAGE[[#This Row],[Nombre de palettes]]&lt;0,STOCKAGE[[#This Row],[Nombre de palettes]],0)</f>
        <v>-1</v>
      </c>
      <c r="N9"/>
    </row>
    <row r="10" spans="1:14" hidden="1" x14ac:dyDescent="0.25">
      <c r="A10" s="68">
        <v>45292</v>
      </c>
      <c r="B10" s="54" t="s">
        <v>66</v>
      </c>
      <c r="C10">
        <v>2024</v>
      </c>
      <c r="D10" s="53">
        <v>45296</v>
      </c>
      <c r="E10" s="54" t="s">
        <v>56</v>
      </c>
      <c r="F10">
        <v>-1</v>
      </c>
      <c r="G10" s="54"/>
      <c r="H10">
        <v>-630</v>
      </c>
      <c r="I10">
        <v>2024013213</v>
      </c>
      <c r="J10" s="54"/>
      <c r="K10" s="54">
        <f>IF(STOCKAGE[[#This Row],[Nombre de palettes]]&gt;0,STOCKAGE[[#This Row],[Nombre de palettes]],0)</f>
        <v>0</v>
      </c>
      <c r="L10" s="54">
        <f>IF(STOCKAGE[[#This Row],[Nombre de palettes]]&lt;0,STOCKAGE[[#This Row],[Nombre de palettes]],0)</f>
        <v>-1</v>
      </c>
      <c r="N10"/>
    </row>
    <row r="11" spans="1:14" hidden="1" x14ac:dyDescent="0.25">
      <c r="A11" s="68">
        <v>45292</v>
      </c>
      <c r="B11" s="54" t="s">
        <v>66</v>
      </c>
      <c r="C11">
        <v>2024</v>
      </c>
      <c r="D11" s="53">
        <v>45296</v>
      </c>
      <c r="E11" s="54" t="s">
        <v>50</v>
      </c>
      <c r="F11">
        <v>-2</v>
      </c>
      <c r="G11" s="54"/>
      <c r="H11">
        <v>-1200</v>
      </c>
      <c r="I11">
        <v>2024013220</v>
      </c>
      <c r="J11" s="54"/>
      <c r="K11" s="54">
        <f>IF(STOCKAGE[[#This Row],[Nombre de palettes]]&gt;0,STOCKAGE[[#This Row],[Nombre de palettes]],0)</f>
        <v>0</v>
      </c>
      <c r="L11" s="54">
        <f>IF(STOCKAGE[[#This Row],[Nombre de palettes]]&lt;0,STOCKAGE[[#This Row],[Nombre de palettes]],0)</f>
        <v>-2</v>
      </c>
      <c r="N11"/>
    </row>
    <row r="12" spans="1:14" hidden="1" x14ac:dyDescent="0.25">
      <c r="A12" s="68">
        <v>45292</v>
      </c>
      <c r="B12" s="54" t="s">
        <v>66</v>
      </c>
      <c r="C12">
        <v>2024</v>
      </c>
      <c r="D12" s="53">
        <v>45296</v>
      </c>
      <c r="E12" s="54" t="s">
        <v>51</v>
      </c>
      <c r="F12">
        <v>-1</v>
      </c>
      <c r="G12" s="54"/>
      <c r="H12">
        <v>-1848</v>
      </c>
      <c r="I12">
        <v>2024013220</v>
      </c>
      <c r="J12" s="54"/>
      <c r="K12" s="54">
        <f>IF(STOCKAGE[[#This Row],[Nombre de palettes]]&gt;0,STOCKAGE[[#This Row],[Nombre de palettes]],0)</f>
        <v>0</v>
      </c>
      <c r="L12" s="54">
        <f>IF(STOCKAGE[[#This Row],[Nombre de palettes]]&lt;0,STOCKAGE[[#This Row],[Nombre de palettes]],0)</f>
        <v>-1</v>
      </c>
      <c r="N12"/>
    </row>
    <row r="13" spans="1:14" hidden="1" x14ac:dyDescent="0.25">
      <c r="A13" s="68">
        <v>45292</v>
      </c>
      <c r="B13" s="54" t="s">
        <v>66</v>
      </c>
      <c r="C13">
        <v>2024</v>
      </c>
      <c r="D13" s="53">
        <v>45299</v>
      </c>
      <c r="E13" s="54" t="s">
        <v>50</v>
      </c>
      <c r="F13">
        <v>-30</v>
      </c>
      <c r="G13" s="54"/>
      <c r="H13">
        <v>-18000</v>
      </c>
      <c r="I13">
        <v>2024013219</v>
      </c>
      <c r="J13" s="54"/>
      <c r="K13" s="54">
        <f>IF(STOCKAGE[[#This Row],[Nombre de palettes]]&gt;0,STOCKAGE[[#This Row],[Nombre de palettes]],0)</f>
        <v>0</v>
      </c>
      <c r="L13" s="54">
        <f>IF(STOCKAGE[[#This Row],[Nombre de palettes]]&lt;0,STOCKAGE[[#This Row],[Nombre de palettes]],0)</f>
        <v>-30</v>
      </c>
      <c r="N13"/>
    </row>
    <row r="14" spans="1:14" hidden="1" x14ac:dyDescent="0.25">
      <c r="A14" s="68">
        <v>45292</v>
      </c>
      <c r="B14" s="54" t="s">
        <v>66</v>
      </c>
      <c r="C14">
        <v>2024</v>
      </c>
      <c r="D14" s="53">
        <v>45299</v>
      </c>
      <c r="E14" s="54" t="s">
        <v>50</v>
      </c>
      <c r="F14">
        <v>-2</v>
      </c>
      <c r="G14" s="54"/>
      <c r="H14">
        <v>-1200</v>
      </c>
      <c r="I14">
        <v>2023123199</v>
      </c>
      <c r="J14" s="54"/>
      <c r="K14" s="54">
        <f>IF(STOCKAGE[[#This Row],[Nombre de palettes]]&gt;0,STOCKAGE[[#This Row],[Nombre de palettes]],0)</f>
        <v>0</v>
      </c>
      <c r="L14" s="54">
        <f>IF(STOCKAGE[[#This Row],[Nombre de palettes]]&lt;0,STOCKAGE[[#This Row],[Nombre de palettes]],0)</f>
        <v>-2</v>
      </c>
      <c r="N14"/>
    </row>
    <row r="15" spans="1:14" hidden="1" x14ac:dyDescent="0.25">
      <c r="A15" s="68">
        <v>45292</v>
      </c>
      <c r="B15" s="54" t="s">
        <v>66</v>
      </c>
      <c r="C15">
        <v>2024</v>
      </c>
      <c r="D15" s="53">
        <v>45299</v>
      </c>
      <c r="E15" s="54" t="s">
        <v>51</v>
      </c>
      <c r="F15">
        <v>-1</v>
      </c>
      <c r="G15" s="54"/>
      <c r="H15">
        <v>-1848</v>
      </c>
      <c r="I15">
        <v>2023123199</v>
      </c>
      <c r="J15" s="54"/>
      <c r="K15" s="54">
        <f>IF(STOCKAGE[[#This Row],[Nombre de palettes]]&gt;0,STOCKAGE[[#This Row],[Nombre de palettes]],0)</f>
        <v>0</v>
      </c>
      <c r="L15" s="54">
        <f>IF(STOCKAGE[[#This Row],[Nombre de palettes]]&lt;0,STOCKAGE[[#This Row],[Nombre de palettes]],0)</f>
        <v>-1</v>
      </c>
      <c r="N15"/>
    </row>
    <row r="16" spans="1:14" hidden="1" x14ac:dyDescent="0.25">
      <c r="A16" s="68">
        <v>45292</v>
      </c>
      <c r="B16" s="54" t="s">
        <v>66</v>
      </c>
      <c r="C16">
        <v>2024</v>
      </c>
      <c r="D16" s="53">
        <v>45299</v>
      </c>
      <c r="E16" s="54" t="s">
        <v>54</v>
      </c>
      <c r="F16">
        <v>-1</v>
      </c>
      <c r="G16" s="54"/>
      <c r="H16">
        <v>-1848</v>
      </c>
      <c r="I16">
        <v>2023123199</v>
      </c>
      <c r="J16" s="54"/>
      <c r="K16" s="54">
        <f>IF(STOCKAGE[[#This Row],[Nombre de palettes]]&gt;0,STOCKAGE[[#This Row],[Nombre de palettes]],0)</f>
        <v>0</v>
      </c>
      <c r="L16" s="54">
        <f>IF(STOCKAGE[[#This Row],[Nombre de palettes]]&lt;0,STOCKAGE[[#This Row],[Nombre de palettes]],0)</f>
        <v>-1</v>
      </c>
      <c r="N16"/>
    </row>
    <row r="17" spans="1:14" hidden="1" x14ac:dyDescent="0.25">
      <c r="A17" s="68">
        <v>45292</v>
      </c>
      <c r="B17" s="54" t="s">
        <v>66</v>
      </c>
      <c r="C17">
        <v>2024</v>
      </c>
      <c r="D17" s="53">
        <v>45299</v>
      </c>
      <c r="E17" s="54" t="s">
        <v>50</v>
      </c>
      <c r="F17">
        <v>-4</v>
      </c>
      <c r="G17" s="54"/>
      <c r="H17">
        <v>-2400</v>
      </c>
      <c r="I17">
        <v>2024013217</v>
      </c>
      <c r="J17" s="54"/>
      <c r="K17" s="54">
        <f>IF(STOCKAGE[[#This Row],[Nombre de palettes]]&gt;0,STOCKAGE[[#This Row],[Nombre de palettes]],0)</f>
        <v>0</v>
      </c>
      <c r="L17" s="54">
        <f>IF(STOCKAGE[[#This Row],[Nombre de palettes]]&lt;0,STOCKAGE[[#This Row],[Nombre de palettes]],0)</f>
        <v>-4</v>
      </c>
      <c r="N17"/>
    </row>
    <row r="18" spans="1:14" hidden="1" x14ac:dyDescent="0.25">
      <c r="A18" s="68">
        <v>45292</v>
      </c>
      <c r="B18" s="54" t="s">
        <v>66</v>
      </c>
      <c r="C18">
        <v>2024</v>
      </c>
      <c r="D18" s="53">
        <v>45299</v>
      </c>
      <c r="E18" s="54" t="s">
        <v>51</v>
      </c>
      <c r="F18">
        <v>-1</v>
      </c>
      <c r="G18" s="54"/>
      <c r="H18">
        <v>-1848</v>
      </c>
      <c r="I18">
        <v>2024013217</v>
      </c>
      <c r="J18" s="54"/>
      <c r="K18" s="54">
        <f>IF(STOCKAGE[[#This Row],[Nombre de palettes]]&gt;0,STOCKAGE[[#This Row],[Nombre de palettes]],0)</f>
        <v>0</v>
      </c>
      <c r="L18" s="54">
        <f>IF(STOCKAGE[[#This Row],[Nombre de palettes]]&lt;0,STOCKAGE[[#This Row],[Nombre de palettes]],0)</f>
        <v>-1</v>
      </c>
      <c r="N18"/>
    </row>
    <row r="19" spans="1:14" hidden="1" x14ac:dyDescent="0.25">
      <c r="A19" s="68">
        <v>45292</v>
      </c>
      <c r="B19" s="54" t="s">
        <v>66</v>
      </c>
      <c r="C19">
        <v>2024</v>
      </c>
      <c r="D19" s="53">
        <v>45300</v>
      </c>
      <c r="E19" s="54" t="s">
        <v>50</v>
      </c>
      <c r="F19">
        <v>-16</v>
      </c>
      <c r="G19" s="54"/>
      <c r="H19">
        <v>-9600</v>
      </c>
      <c r="I19">
        <v>2024013222</v>
      </c>
      <c r="J19" s="54"/>
      <c r="K19" s="54">
        <f>IF(STOCKAGE[[#This Row],[Nombre de palettes]]&gt;0,STOCKAGE[[#This Row],[Nombre de palettes]],0)</f>
        <v>0</v>
      </c>
      <c r="L19" s="54">
        <f>IF(STOCKAGE[[#This Row],[Nombre de palettes]]&lt;0,STOCKAGE[[#This Row],[Nombre de palettes]],0)</f>
        <v>-16</v>
      </c>
      <c r="N19"/>
    </row>
    <row r="20" spans="1:14" hidden="1" x14ac:dyDescent="0.25">
      <c r="A20" s="68">
        <v>45292</v>
      </c>
      <c r="B20" s="54" t="s">
        <v>66</v>
      </c>
      <c r="C20">
        <v>2024</v>
      </c>
      <c r="D20" s="53">
        <v>45300</v>
      </c>
      <c r="E20" s="54" t="s">
        <v>50</v>
      </c>
      <c r="F20">
        <v>-3</v>
      </c>
      <c r="G20" s="54"/>
      <c r="H20">
        <v>-1800</v>
      </c>
      <c r="I20">
        <v>2023123210</v>
      </c>
      <c r="J20" s="54"/>
      <c r="K20" s="54">
        <f>IF(STOCKAGE[[#This Row],[Nombre de palettes]]&gt;0,STOCKAGE[[#This Row],[Nombre de palettes]],0)</f>
        <v>0</v>
      </c>
      <c r="L20" s="54">
        <f>IF(STOCKAGE[[#This Row],[Nombre de palettes]]&lt;0,STOCKAGE[[#This Row],[Nombre de palettes]],0)</f>
        <v>-3</v>
      </c>
      <c r="N20"/>
    </row>
    <row r="21" spans="1:14" hidden="1" x14ac:dyDescent="0.25">
      <c r="A21" s="68">
        <v>45292</v>
      </c>
      <c r="B21" s="54" t="s">
        <v>66</v>
      </c>
      <c r="C21">
        <v>2024</v>
      </c>
      <c r="D21" s="53">
        <v>45303</v>
      </c>
      <c r="E21" s="54" t="s">
        <v>50</v>
      </c>
      <c r="F21">
        <v>-2</v>
      </c>
      <c r="G21" s="54"/>
      <c r="H21">
        <v>-1200</v>
      </c>
      <c r="I21">
        <v>2024013238</v>
      </c>
      <c r="J21" s="54"/>
      <c r="K21" s="54">
        <f>IF(STOCKAGE[[#This Row],[Nombre de palettes]]&gt;0,STOCKAGE[[#This Row],[Nombre de palettes]],0)</f>
        <v>0</v>
      </c>
      <c r="L21" s="54">
        <f>IF(STOCKAGE[[#This Row],[Nombre de palettes]]&lt;0,STOCKAGE[[#This Row],[Nombre de palettes]],0)</f>
        <v>-2</v>
      </c>
      <c r="N21"/>
    </row>
    <row r="22" spans="1:14" hidden="1" x14ac:dyDescent="0.25">
      <c r="A22" s="68">
        <v>45292</v>
      </c>
      <c r="B22" s="54" t="s">
        <v>66</v>
      </c>
      <c r="C22">
        <v>2024</v>
      </c>
      <c r="D22" s="53">
        <v>45303</v>
      </c>
      <c r="E22" s="54" t="s">
        <v>50</v>
      </c>
      <c r="F22">
        <v>-2</v>
      </c>
      <c r="G22" s="54"/>
      <c r="H22">
        <v>-1200</v>
      </c>
      <c r="I22">
        <v>2024013231</v>
      </c>
      <c r="J22" s="54"/>
      <c r="K22" s="54">
        <f>IF(STOCKAGE[[#This Row],[Nombre de palettes]]&gt;0,STOCKAGE[[#This Row],[Nombre de palettes]],0)</f>
        <v>0</v>
      </c>
      <c r="L22" s="54">
        <f>IF(STOCKAGE[[#This Row],[Nombre de palettes]]&lt;0,STOCKAGE[[#This Row],[Nombre de palettes]],0)</f>
        <v>-2</v>
      </c>
      <c r="N22"/>
    </row>
    <row r="23" spans="1:14" hidden="1" x14ac:dyDescent="0.25">
      <c r="A23" s="68">
        <v>45292</v>
      </c>
      <c r="B23" s="54" t="s">
        <v>66</v>
      </c>
      <c r="C23">
        <v>2024</v>
      </c>
      <c r="D23" s="53">
        <v>45307</v>
      </c>
      <c r="E23" s="54" t="s">
        <v>50</v>
      </c>
      <c r="F23">
        <v>-1</v>
      </c>
      <c r="G23" s="54"/>
      <c r="H23">
        <v>-600</v>
      </c>
      <c r="I23">
        <v>2024013237</v>
      </c>
      <c r="J23" s="54"/>
      <c r="K23" s="54">
        <f>IF(STOCKAGE[[#This Row],[Nombre de palettes]]&gt;0,STOCKAGE[[#This Row],[Nombre de palettes]],0)</f>
        <v>0</v>
      </c>
      <c r="L23" s="54">
        <f>IF(STOCKAGE[[#This Row],[Nombre de palettes]]&lt;0,STOCKAGE[[#This Row],[Nombre de palettes]],0)</f>
        <v>-1</v>
      </c>
      <c r="N23"/>
    </row>
    <row r="24" spans="1:14" hidden="1" x14ac:dyDescent="0.25">
      <c r="A24" s="68">
        <v>45292</v>
      </c>
      <c r="B24" s="54" t="s">
        <v>66</v>
      </c>
      <c r="C24">
        <v>2024</v>
      </c>
      <c r="D24" s="53">
        <v>45307</v>
      </c>
      <c r="E24" s="54" t="s">
        <v>54</v>
      </c>
      <c r="F24">
        <v>-1</v>
      </c>
      <c r="G24" s="54"/>
      <c r="H24">
        <v>-1848</v>
      </c>
      <c r="I24">
        <v>2024013237</v>
      </c>
      <c r="J24" s="54"/>
      <c r="K24" s="54">
        <f>IF(STOCKAGE[[#This Row],[Nombre de palettes]]&gt;0,STOCKAGE[[#This Row],[Nombre de palettes]],0)</f>
        <v>0</v>
      </c>
      <c r="L24" s="54">
        <f>IF(STOCKAGE[[#This Row],[Nombre de palettes]]&lt;0,STOCKAGE[[#This Row],[Nombre de palettes]],0)</f>
        <v>-1</v>
      </c>
      <c r="N24"/>
    </row>
    <row r="25" spans="1:14" hidden="1" x14ac:dyDescent="0.25">
      <c r="A25" s="68">
        <v>45292</v>
      </c>
      <c r="B25" s="54" t="s">
        <v>66</v>
      </c>
      <c r="C25">
        <v>2024</v>
      </c>
      <c r="D25" s="53">
        <v>45307</v>
      </c>
      <c r="E25" s="54" t="s">
        <v>50</v>
      </c>
      <c r="F25">
        <v>-4</v>
      </c>
      <c r="G25" s="54"/>
      <c r="H25">
        <v>-2400</v>
      </c>
      <c r="I25">
        <v>2024013233</v>
      </c>
      <c r="J25" s="54"/>
      <c r="K25" s="54">
        <f>IF(STOCKAGE[[#This Row],[Nombre de palettes]]&gt;0,STOCKAGE[[#This Row],[Nombre de palettes]],0)</f>
        <v>0</v>
      </c>
      <c r="L25" s="54">
        <f>IF(STOCKAGE[[#This Row],[Nombre de palettes]]&lt;0,STOCKAGE[[#This Row],[Nombre de palettes]],0)</f>
        <v>-4</v>
      </c>
      <c r="N25"/>
    </row>
    <row r="26" spans="1:14" hidden="1" x14ac:dyDescent="0.25">
      <c r="A26" s="68">
        <v>45292</v>
      </c>
      <c r="B26" s="54" t="s">
        <v>66</v>
      </c>
      <c r="C26">
        <v>2024</v>
      </c>
      <c r="D26" s="53">
        <v>45307</v>
      </c>
      <c r="E26" s="54" t="s">
        <v>51</v>
      </c>
      <c r="F26">
        <v>-1</v>
      </c>
      <c r="G26" s="54"/>
      <c r="H26">
        <v>-1848</v>
      </c>
      <c r="I26">
        <v>2024013233</v>
      </c>
      <c r="J26" s="54"/>
      <c r="K26" s="54">
        <f>IF(STOCKAGE[[#This Row],[Nombre de palettes]]&gt;0,STOCKAGE[[#This Row],[Nombre de palettes]],0)</f>
        <v>0</v>
      </c>
      <c r="L26" s="54">
        <f>IF(STOCKAGE[[#This Row],[Nombre de palettes]]&lt;0,STOCKAGE[[#This Row],[Nombre de palettes]],0)</f>
        <v>-1</v>
      </c>
      <c r="N26"/>
    </row>
    <row r="27" spans="1:14" hidden="1" x14ac:dyDescent="0.25">
      <c r="A27" s="68">
        <v>45292</v>
      </c>
      <c r="B27" s="54" t="s">
        <v>66</v>
      </c>
      <c r="C27">
        <v>2024</v>
      </c>
      <c r="D27" s="53">
        <v>45307</v>
      </c>
      <c r="E27" s="54" t="s">
        <v>62</v>
      </c>
      <c r="F27">
        <v>-1</v>
      </c>
      <c r="G27" s="54"/>
      <c r="H27">
        <v>-1848</v>
      </c>
      <c r="I27">
        <v>2024013233</v>
      </c>
      <c r="J27" s="54"/>
      <c r="K27" s="54">
        <f>IF(STOCKAGE[[#This Row],[Nombre de palettes]]&gt;0,STOCKAGE[[#This Row],[Nombre de palettes]],0)</f>
        <v>0</v>
      </c>
      <c r="L27" s="54">
        <f>IF(STOCKAGE[[#This Row],[Nombre de palettes]]&lt;0,STOCKAGE[[#This Row],[Nombre de palettes]],0)</f>
        <v>-1</v>
      </c>
      <c r="N27"/>
    </row>
    <row r="28" spans="1:14" hidden="1" x14ac:dyDescent="0.25">
      <c r="A28" s="68">
        <v>45292</v>
      </c>
      <c r="B28" s="54" t="s">
        <v>66</v>
      </c>
      <c r="C28">
        <v>2024</v>
      </c>
      <c r="D28" s="53">
        <v>45309</v>
      </c>
      <c r="E28" s="54" t="s">
        <v>51</v>
      </c>
      <c r="F28">
        <v>10</v>
      </c>
      <c r="G28" s="54"/>
      <c r="H28">
        <v>18480</v>
      </c>
      <c r="I28" t="s">
        <v>64</v>
      </c>
      <c r="J28" s="54"/>
      <c r="K28" s="54">
        <f>IF(STOCKAGE[[#This Row],[Nombre de palettes]]&gt;0,STOCKAGE[[#This Row],[Nombre de palettes]],0)</f>
        <v>10</v>
      </c>
      <c r="L28" s="54">
        <f>IF(STOCKAGE[[#This Row],[Nombre de palettes]]&lt;0,STOCKAGE[[#This Row],[Nombre de palettes]],0)</f>
        <v>0</v>
      </c>
      <c r="N28"/>
    </row>
    <row r="29" spans="1:14" hidden="1" x14ac:dyDescent="0.25">
      <c r="A29" s="68">
        <v>45292</v>
      </c>
      <c r="B29" s="54" t="s">
        <v>66</v>
      </c>
      <c r="C29">
        <v>2024</v>
      </c>
      <c r="D29" s="53">
        <v>45309</v>
      </c>
      <c r="E29" s="54" t="s">
        <v>54</v>
      </c>
      <c r="F29">
        <v>6</v>
      </c>
      <c r="G29" s="54"/>
      <c r="H29">
        <v>11088</v>
      </c>
      <c r="I29" t="s">
        <v>64</v>
      </c>
      <c r="J29" s="54"/>
      <c r="K29" s="54">
        <f>IF(STOCKAGE[[#This Row],[Nombre de palettes]]&gt;0,STOCKAGE[[#This Row],[Nombre de palettes]],0)</f>
        <v>6</v>
      </c>
      <c r="L29" s="54">
        <f>IF(STOCKAGE[[#This Row],[Nombre de palettes]]&lt;0,STOCKAGE[[#This Row],[Nombre de palettes]],0)</f>
        <v>0</v>
      </c>
      <c r="N29"/>
    </row>
    <row r="30" spans="1:14" hidden="1" x14ac:dyDescent="0.25">
      <c r="A30" s="68">
        <v>45292</v>
      </c>
      <c r="B30" s="54" t="s">
        <v>66</v>
      </c>
      <c r="C30">
        <v>2024</v>
      </c>
      <c r="D30" s="53">
        <v>45309</v>
      </c>
      <c r="E30" s="54" t="s">
        <v>56</v>
      </c>
      <c r="F30">
        <v>3</v>
      </c>
      <c r="G30" s="54"/>
      <c r="H30">
        <v>1890</v>
      </c>
      <c r="I30" t="s">
        <v>64</v>
      </c>
      <c r="J30" s="54"/>
      <c r="K30" s="54">
        <f>IF(STOCKAGE[[#This Row],[Nombre de palettes]]&gt;0,STOCKAGE[[#This Row],[Nombre de palettes]],0)</f>
        <v>3</v>
      </c>
      <c r="L30" s="54">
        <f>IF(STOCKAGE[[#This Row],[Nombre de palettes]]&lt;0,STOCKAGE[[#This Row],[Nombre de palettes]],0)</f>
        <v>0</v>
      </c>
      <c r="N30"/>
    </row>
    <row r="31" spans="1:14" hidden="1" x14ac:dyDescent="0.25">
      <c r="A31" s="68">
        <v>45292</v>
      </c>
      <c r="B31" s="54" t="s">
        <v>66</v>
      </c>
      <c r="C31">
        <v>2024</v>
      </c>
      <c r="D31" s="53">
        <v>45309</v>
      </c>
      <c r="E31" s="54" t="s">
        <v>63</v>
      </c>
      <c r="F31">
        <v>2</v>
      </c>
      <c r="G31" s="54"/>
      <c r="H31">
        <v>1260</v>
      </c>
      <c r="I31" t="s">
        <v>64</v>
      </c>
      <c r="J31" s="54"/>
      <c r="K31" s="54">
        <f>IF(STOCKAGE[[#This Row],[Nombre de palettes]]&gt;0,STOCKAGE[[#This Row],[Nombre de palettes]],0)</f>
        <v>2</v>
      </c>
      <c r="L31" s="54">
        <f>IF(STOCKAGE[[#This Row],[Nombre de palettes]]&lt;0,STOCKAGE[[#This Row],[Nombre de palettes]],0)</f>
        <v>0</v>
      </c>
      <c r="N31"/>
    </row>
    <row r="32" spans="1:14" hidden="1" x14ac:dyDescent="0.25">
      <c r="A32" s="68">
        <v>45292</v>
      </c>
      <c r="B32" s="54" t="s">
        <v>66</v>
      </c>
      <c r="C32">
        <v>2024</v>
      </c>
      <c r="D32" s="53">
        <v>45310</v>
      </c>
      <c r="E32" s="54" t="s">
        <v>55</v>
      </c>
      <c r="F32">
        <v>32</v>
      </c>
      <c r="G32" s="54"/>
      <c r="H32">
        <v>19200</v>
      </c>
      <c r="I32" t="s">
        <v>67</v>
      </c>
      <c r="J32" s="54"/>
      <c r="K32" s="54">
        <f>IF(STOCKAGE[[#This Row],[Nombre de palettes]]&gt;0,STOCKAGE[[#This Row],[Nombre de palettes]],0)</f>
        <v>32</v>
      </c>
      <c r="L32" s="54">
        <f>IF(STOCKAGE[[#This Row],[Nombre de palettes]]&lt;0,STOCKAGE[[#This Row],[Nombre de palettes]],0)</f>
        <v>0</v>
      </c>
      <c r="N32"/>
    </row>
    <row r="33" spans="1:14" hidden="1" x14ac:dyDescent="0.25">
      <c r="A33" s="68">
        <v>45292</v>
      </c>
      <c r="B33" s="54" t="s">
        <v>66</v>
      </c>
      <c r="C33">
        <v>2024</v>
      </c>
      <c r="D33" s="53">
        <v>45310</v>
      </c>
      <c r="E33" s="54" t="s">
        <v>50</v>
      </c>
      <c r="F33">
        <v>-2</v>
      </c>
      <c r="G33" s="54"/>
      <c r="H33">
        <v>-1200</v>
      </c>
      <c r="I33">
        <v>2024013241</v>
      </c>
      <c r="J33" s="54"/>
      <c r="K33" s="54">
        <f>IF(STOCKAGE[[#This Row],[Nombre de palettes]]&gt;0,STOCKAGE[[#This Row],[Nombre de palettes]],0)</f>
        <v>0</v>
      </c>
      <c r="L33" s="54">
        <f>IF(STOCKAGE[[#This Row],[Nombre de palettes]]&lt;0,STOCKAGE[[#This Row],[Nombre de palettes]],0)</f>
        <v>-2</v>
      </c>
      <c r="N33"/>
    </row>
    <row r="34" spans="1:14" hidden="1" x14ac:dyDescent="0.25">
      <c r="A34" s="68">
        <v>45292</v>
      </c>
      <c r="B34" s="54" t="s">
        <v>66</v>
      </c>
      <c r="C34">
        <v>2024</v>
      </c>
      <c r="D34" s="53">
        <v>45310</v>
      </c>
      <c r="E34" s="54" t="s">
        <v>55</v>
      </c>
      <c r="F34">
        <v>-2</v>
      </c>
      <c r="G34" s="54"/>
      <c r="H34">
        <v>-1200</v>
      </c>
      <c r="I34">
        <v>2024013241</v>
      </c>
      <c r="J34" s="54"/>
      <c r="K34" s="54">
        <f>IF(STOCKAGE[[#This Row],[Nombre de palettes]]&gt;0,STOCKAGE[[#This Row],[Nombre de palettes]],0)</f>
        <v>0</v>
      </c>
      <c r="L34" s="54">
        <f>IF(STOCKAGE[[#This Row],[Nombre de palettes]]&lt;0,STOCKAGE[[#This Row],[Nombre de palettes]],0)</f>
        <v>-2</v>
      </c>
      <c r="N34"/>
    </row>
    <row r="35" spans="1:14" hidden="1" x14ac:dyDescent="0.25">
      <c r="A35" s="68">
        <v>45292</v>
      </c>
      <c r="B35" s="54" t="s">
        <v>66</v>
      </c>
      <c r="C35">
        <v>2024</v>
      </c>
      <c r="D35" s="53">
        <v>45310</v>
      </c>
      <c r="E35" s="54" t="s">
        <v>51</v>
      </c>
      <c r="F35">
        <v>-1</v>
      </c>
      <c r="G35" s="54"/>
      <c r="H35">
        <v>-1848</v>
      </c>
      <c r="I35">
        <v>2024013241</v>
      </c>
      <c r="J35" s="54"/>
      <c r="K35" s="54">
        <f>IF(STOCKAGE[[#This Row],[Nombre de palettes]]&gt;0,STOCKAGE[[#This Row],[Nombre de palettes]],0)</f>
        <v>0</v>
      </c>
      <c r="L35" s="54">
        <f>IF(STOCKAGE[[#This Row],[Nombre de palettes]]&lt;0,STOCKAGE[[#This Row],[Nombre de palettes]],0)</f>
        <v>-1</v>
      </c>
      <c r="N35"/>
    </row>
    <row r="36" spans="1:14" hidden="1" x14ac:dyDescent="0.25">
      <c r="A36" s="68">
        <v>45292</v>
      </c>
      <c r="B36" s="54" t="s">
        <v>66</v>
      </c>
      <c r="C36">
        <v>2024</v>
      </c>
      <c r="D36" s="53">
        <v>45310</v>
      </c>
      <c r="E36" s="54" t="s">
        <v>55</v>
      </c>
      <c r="F36">
        <v>-2</v>
      </c>
      <c r="G36" s="54"/>
      <c r="H36">
        <v>-1200</v>
      </c>
      <c r="I36">
        <v>2024013234</v>
      </c>
      <c r="J36" s="54"/>
      <c r="K36" s="54">
        <f>IF(STOCKAGE[[#This Row],[Nombre de palettes]]&gt;0,STOCKAGE[[#This Row],[Nombre de palettes]],0)</f>
        <v>0</v>
      </c>
      <c r="L36" s="54">
        <f>IF(STOCKAGE[[#This Row],[Nombre de palettes]]&lt;0,STOCKAGE[[#This Row],[Nombre de palettes]],0)</f>
        <v>-2</v>
      </c>
      <c r="N36"/>
    </row>
    <row r="37" spans="1:14" hidden="1" x14ac:dyDescent="0.25">
      <c r="A37" s="68">
        <v>45292</v>
      </c>
      <c r="B37" s="54" t="s">
        <v>66</v>
      </c>
      <c r="C37">
        <v>2024</v>
      </c>
      <c r="D37" s="53">
        <v>45310</v>
      </c>
      <c r="E37" s="54" t="s">
        <v>50</v>
      </c>
      <c r="F37">
        <v>-1</v>
      </c>
      <c r="G37" s="54"/>
      <c r="H37">
        <v>-600</v>
      </c>
      <c r="I37">
        <v>2024013223</v>
      </c>
      <c r="J37" s="54"/>
      <c r="K37" s="54">
        <f>IF(STOCKAGE[[#This Row],[Nombre de palettes]]&gt;0,STOCKAGE[[#This Row],[Nombre de palettes]],0)</f>
        <v>0</v>
      </c>
      <c r="L37" s="54">
        <f>IF(STOCKAGE[[#This Row],[Nombre de palettes]]&lt;0,STOCKAGE[[#This Row],[Nombre de palettes]],0)</f>
        <v>-1</v>
      </c>
      <c r="N37"/>
    </row>
    <row r="38" spans="1:14" hidden="1" x14ac:dyDescent="0.25">
      <c r="A38" s="68">
        <v>45292</v>
      </c>
      <c r="B38" s="54" t="s">
        <v>66</v>
      </c>
      <c r="C38">
        <v>2024</v>
      </c>
      <c r="D38" s="53">
        <v>45310</v>
      </c>
      <c r="E38" s="54" t="s">
        <v>55</v>
      </c>
      <c r="F38">
        <v>-1</v>
      </c>
      <c r="G38" s="54"/>
      <c r="H38">
        <v>-600</v>
      </c>
      <c r="I38">
        <v>2024013223</v>
      </c>
      <c r="J38" s="54"/>
      <c r="K38" s="54">
        <f>IF(STOCKAGE[[#This Row],[Nombre de palettes]]&gt;0,STOCKAGE[[#This Row],[Nombre de palettes]],0)</f>
        <v>0</v>
      </c>
      <c r="L38" s="54">
        <f>IF(STOCKAGE[[#This Row],[Nombre de palettes]]&lt;0,STOCKAGE[[#This Row],[Nombre de palettes]],0)</f>
        <v>-1</v>
      </c>
      <c r="N38"/>
    </row>
    <row r="39" spans="1:14" hidden="1" x14ac:dyDescent="0.25">
      <c r="A39" s="68">
        <v>45292</v>
      </c>
      <c r="B39" s="54" t="s">
        <v>66</v>
      </c>
      <c r="C39">
        <v>2024</v>
      </c>
      <c r="D39" s="53">
        <v>45310</v>
      </c>
      <c r="E39" s="54" t="s">
        <v>55</v>
      </c>
      <c r="F39">
        <v>-2</v>
      </c>
      <c r="G39" s="54"/>
      <c r="H39">
        <v>-1200</v>
      </c>
      <c r="I39">
        <v>2024013248</v>
      </c>
      <c r="J39" s="54"/>
      <c r="K39" s="54">
        <f>IF(STOCKAGE[[#This Row],[Nombre de palettes]]&gt;0,STOCKAGE[[#This Row],[Nombre de palettes]],0)</f>
        <v>0</v>
      </c>
      <c r="L39" s="54">
        <f>IF(STOCKAGE[[#This Row],[Nombre de palettes]]&lt;0,STOCKAGE[[#This Row],[Nombre de palettes]],0)</f>
        <v>-2</v>
      </c>
      <c r="N39"/>
    </row>
    <row r="40" spans="1:14" hidden="1" x14ac:dyDescent="0.25">
      <c r="A40" s="68">
        <v>45292</v>
      </c>
      <c r="B40" s="54" t="s">
        <v>66</v>
      </c>
      <c r="C40">
        <v>2024</v>
      </c>
      <c r="D40" s="53">
        <v>45310</v>
      </c>
      <c r="E40" s="54" t="s">
        <v>55</v>
      </c>
      <c r="F40">
        <v>32</v>
      </c>
      <c r="G40" s="54"/>
      <c r="H40">
        <v>19200</v>
      </c>
      <c r="I40" t="s">
        <v>65</v>
      </c>
      <c r="J40" s="54"/>
      <c r="K40" s="54">
        <f>IF(STOCKAGE[[#This Row],[Nombre de palettes]]&gt;0,STOCKAGE[[#This Row],[Nombre de palettes]],0)</f>
        <v>32</v>
      </c>
      <c r="L40" s="54">
        <f>IF(STOCKAGE[[#This Row],[Nombre de palettes]]&lt;0,STOCKAGE[[#This Row],[Nombre de palettes]],0)</f>
        <v>0</v>
      </c>
      <c r="N40"/>
    </row>
    <row r="41" spans="1:14" hidden="1" x14ac:dyDescent="0.25">
      <c r="A41" s="68">
        <v>45292</v>
      </c>
      <c r="B41" s="54" t="s">
        <v>66</v>
      </c>
      <c r="C41">
        <v>2024</v>
      </c>
      <c r="D41" s="53">
        <v>45310</v>
      </c>
      <c r="E41" s="54" t="s">
        <v>55</v>
      </c>
      <c r="F41">
        <v>32</v>
      </c>
      <c r="G41" s="54"/>
      <c r="H41">
        <v>19200</v>
      </c>
      <c r="I41" t="s">
        <v>65</v>
      </c>
      <c r="J41" s="54"/>
      <c r="K41" s="54">
        <f>IF(STOCKAGE[[#This Row],[Nombre de palettes]]&gt;0,STOCKAGE[[#This Row],[Nombre de palettes]],0)</f>
        <v>32</v>
      </c>
      <c r="L41" s="54">
        <f>IF(STOCKAGE[[#This Row],[Nombre de palettes]]&lt;0,STOCKAGE[[#This Row],[Nombre de palettes]],0)</f>
        <v>0</v>
      </c>
      <c r="N41"/>
    </row>
    <row r="42" spans="1:14" hidden="1" x14ac:dyDescent="0.25">
      <c r="A42" s="68">
        <v>45292</v>
      </c>
      <c r="B42" s="54" t="s">
        <v>66</v>
      </c>
      <c r="C42">
        <v>2024</v>
      </c>
      <c r="D42" s="53">
        <v>45313</v>
      </c>
      <c r="E42" s="54" t="s">
        <v>50</v>
      </c>
      <c r="F42">
        <v>32</v>
      </c>
      <c r="G42" s="54"/>
      <c r="H42">
        <v>19200</v>
      </c>
      <c r="I42" t="s">
        <v>65</v>
      </c>
      <c r="J42" s="54"/>
      <c r="K42" s="54">
        <f>IF(STOCKAGE[[#This Row],[Nombre de palettes]]&gt;0,STOCKAGE[[#This Row],[Nombre de palettes]],0)</f>
        <v>32</v>
      </c>
      <c r="L42" s="54">
        <f>IF(STOCKAGE[[#This Row],[Nombre de palettes]]&lt;0,STOCKAGE[[#This Row],[Nombre de palettes]],0)</f>
        <v>0</v>
      </c>
      <c r="N42"/>
    </row>
    <row r="43" spans="1:14" hidden="1" x14ac:dyDescent="0.25">
      <c r="A43" s="68">
        <v>45292</v>
      </c>
      <c r="B43" s="54" t="s">
        <v>66</v>
      </c>
      <c r="C43">
        <v>2024</v>
      </c>
      <c r="D43" s="53">
        <v>45313</v>
      </c>
      <c r="E43" s="54" t="s">
        <v>50</v>
      </c>
      <c r="F43">
        <v>32</v>
      </c>
      <c r="G43" s="54"/>
      <c r="H43">
        <v>19200</v>
      </c>
      <c r="I43" t="s">
        <v>65</v>
      </c>
      <c r="J43" s="54"/>
      <c r="K43" s="54">
        <f>IF(STOCKAGE[[#This Row],[Nombre de palettes]]&gt;0,STOCKAGE[[#This Row],[Nombre de palettes]],0)</f>
        <v>32</v>
      </c>
      <c r="L43" s="54">
        <f>IF(STOCKAGE[[#This Row],[Nombre de palettes]]&lt;0,STOCKAGE[[#This Row],[Nombre de palettes]],0)</f>
        <v>0</v>
      </c>
      <c r="N43"/>
    </row>
    <row r="44" spans="1:14" hidden="1" x14ac:dyDescent="0.25">
      <c r="A44" s="68">
        <v>45292</v>
      </c>
      <c r="B44" s="54" t="s">
        <v>66</v>
      </c>
      <c r="C44">
        <v>2024</v>
      </c>
      <c r="D44" s="53">
        <v>45313</v>
      </c>
      <c r="E44" s="54" t="s">
        <v>50</v>
      </c>
      <c r="F44">
        <v>3</v>
      </c>
      <c r="G44" s="54"/>
      <c r="H44">
        <v>1800</v>
      </c>
      <c r="I44" t="s">
        <v>65</v>
      </c>
      <c r="J44" s="54"/>
      <c r="K44" s="54">
        <f>IF(STOCKAGE[[#This Row],[Nombre de palettes]]&gt;0,STOCKAGE[[#This Row],[Nombre de palettes]],0)</f>
        <v>3</v>
      </c>
      <c r="L44" s="54">
        <f>IF(STOCKAGE[[#This Row],[Nombre de palettes]]&lt;0,STOCKAGE[[#This Row],[Nombre de palettes]],0)</f>
        <v>0</v>
      </c>
      <c r="N44"/>
    </row>
    <row r="45" spans="1:14" hidden="1" x14ac:dyDescent="0.25">
      <c r="A45" s="68">
        <v>45292</v>
      </c>
      <c r="B45" s="54" t="s">
        <v>66</v>
      </c>
      <c r="C45">
        <v>2024</v>
      </c>
      <c r="D45" s="53">
        <v>45313</v>
      </c>
      <c r="E45" s="54" t="s">
        <v>55</v>
      </c>
      <c r="F45">
        <v>29</v>
      </c>
      <c r="G45" s="54"/>
      <c r="H45">
        <v>17400</v>
      </c>
      <c r="I45" t="s">
        <v>65</v>
      </c>
      <c r="J45" s="54"/>
      <c r="K45" s="54">
        <f>IF(STOCKAGE[[#This Row],[Nombre de palettes]]&gt;0,STOCKAGE[[#This Row],[Nombre de palettes]],0)</f>
        <v>29</v>
      </c>
      <c r="L45" s="54">
        <f>IF(STOCKAGE[[#This Row],[Nombre de palettes]]&lt;0,STOCKAGE[[#This Row],[Nombre de palettes]],0)</f>
        <v>0</v>
      </c>
      <c r="N45"/>
    </row>
    <row r="46" spans="1:14" hidden="1" x14ac:dyDescent="0.25">
      <c r="A46" s="68">
        <v>45292</v>
      </c>
      <c r="B46" s="54" t="s">
        <v>66</v>
      </c>
      <c r="C46">
        <v>2024</v>
      </c>
      <c r="D46" s="53">
        <v>45313</v>
      </c>
      <c r="E46" s="54" t="s">
        <v>50</v>
      </c>
      <c r="F46">
        <v>-1</v>
      </c>
      <c r="G46" s="54"/>
      <c r="H46">
        <v>-600</v>
      </c>
      <c r="I46">
        <v>2024013245</v>
      </c>
      <c r="J46" s="54"/>
      <c r="K46" s="54">
        <f>IF(STOCKAGE[[#This Row],[Nombre de palettes]]&gt;0,STOCKAGE[[#This Row],[Nombre de palettes]],0)</f>
        <v>0</v>
      </c>
      <c r="L46" s="54">
        <f>IF(STOCKAGE[[#This Row],[Nombre de palettes]]&lt;0,STOCKAGE[[#This Row],[Nombre de palettes]],0)</f>
        <v>-1</v>
      </c>
      <c r="N46"/>
    </row>
    <row r="47" spans="1:14" hidden="1" x14ac:dyDescent="0.25">
      <c r="A47" s="68">
        <v>45292</v>
      </c>
      <c r="B47" s="54" t="s">
        <v>66</v>
      </c>
      <c r="C47">
        <v>2024</v>
      </c>
      <c r="D47" s="53">
        <v>45313</v>
      </c>
      <c r="E47" s="54" t="s">
        <v>55</v>
      </c>
      <c r="F47">
        <v>-1</v>
      </c>
      <c r="G47" s="54"/>
      <c r="H47">
        <v>-600</v>
      </c>
      <c r="I47">
        <v>2024013245</v>
      </c>
      <c r="J47" s="54"/>
      <c r="K47" s="54">
        <f>IF(STOCKAGE[[#This Row],[Nombre de palettes]]&gt;0,STOCKAGE[[#This Row],[Nombre de palettes]],0)</f>
        <v>0</v>
      </c>
      <c r="L47" s="54">
        <f>IF(STOCKAGE[[#This Row],[Nombre de palettes]]&lt;0,STOCKAGE[[#This Row],[Nombre de palettes]],0)</f>
        <v>-1</v>
      </c>
      <c r="N47"/>
    </row>
    <row r="48" spans="1:14" hidden="1" x14ac:dyDescent="0.25">
      <c r="A48" s="68">
        <v>45292</v>
      </c>
      <c r="B48" s="54" t="s">
        <v>66</v>
      </c>
      <c r="C48">
        <v>2024</v>
      </c>
      <c r="D48" s="53">
        <v>45313</v>
      </c>
      <c r="E48" s="54" t="s">
        <v>50</v>
      </c>
      <c r="F48">
        <v>-2</v>
      </c>
      <c r="G48" s="54"/>
      <c r="H48">
        <v>-1200</v>
      </c>
      <c r="I48">
        <v>2024013243</v>
      </c>
      <c r="J48" s="54"/>
      <c r="K48" s="54">
        <f>IF(STOCKAGE[[#This Row],[Nombre de palettes]]&gt;0,STOCKAGE[[#This Row],[Nombre de palettes]],0)</f>
        <v>0</v>
      </c>
      <c r="L48" s="54">
        <f>IF(STOCKAGE[[#This Row],[Nombre de palettes]]&lt;0,STOCKAGE[[#This Row],[Nombre de palettes]],0)</f>
        <v>-2</v>
      </c>
      <c r="N48"/>
    </row>
    <row r="49" spans="1:14" hidden="1" x14ac:dyDescent="0.25">
      <c r="A49" s="68">
        <v>45292</v>
      </c>
      <c r="B49" s="54" t="s">
        <v>66</v>
      </c>
      <c r="C49">
        <v>2024</v>
      </c>
      <c r="D49" s="53">
        <v>45313</v>
      </c>
      <c r="E49" s="54" t="s">
        <v>55</v>
      </c>
      <c r="F49">
        <v>-2</v>
      </c>
      <c r="G49" s="54"/>
      <c r="H49">
        <v>-1200</v>
      </c>
      <c r="I49">
        <v>2024013243</v>
      </c>
      <c r="J49" s="54"/>
      <c r="K49" s="54">
        <f>IF(STOCKAGE[[#This Row],[Nombre de palettes]]&gt;0,STOCKAGE[[#This Row],[Nombre de palettes]],0)</f>
        <v>0</v>
      </c>
      <c r="L49" s="54">
        <f>IF(STOCKAGE[[#This Row],[Nombre de palettes]]&lt;0,STOCKAGE[[#This Row],[Nombre de palettes]],0)</f>
        <v>-2</v>
      </c>
      <c r="N49"/>
    </row>
    <row r="50" spans="1:14" hidden="1" x14ac:dyDescent="0.25">
      <c r="A50" s="68">
        <v>45292</v>
      </c>
      <c r="B50" s="54" t="s">
        <v>66</v>
      </c>
      <c r="C50">
        <v>2024</v>
      </c>
      <c r="D50" s="53">
        <v>45313</v>
      </c>
      <c r="E50" s="54" t="s">
        <v>50</v>
      </c>
      <c r="F50">
        <v>-1</v>
      </c>
      <c r="G50" s="54"/>
      <c r="H50">
        <v>-600</v>
      </c>
      <c r="I50">
        <v>2024013232</v>
      </c>
      <c r="J50" s="54"/>
      <c r="K50" s="54">
        <f>IF(STOCKAGE[[#This Row],[Nombre de palettes]]&gt;0,STOCKAGE[[#This Row],[Nombre de palettes]],0)</f>
        <v>0</v>
      </c>
      <c r="L50" s="54">
        <f>IF(STOCKAGE[[#This Row],[Nombre de palettes]]&lt;0,STOCKAGE[[#This Row],[Nombre de palettes]],0)</f>
        <v>-1</v>
      </c>
      <c r="N50"/>
    </row>
    <row r="51" spans="1:14" hidden="1" x14ac:dyDescent="0.25">
      <c r="A51" s="68">
        <v>45292</v>
      </c>
      <c r="B51" s="54" t="s">
        <v>66</v>
      </c>
      <c r="C51">
        <v>2024</v>
      </c>
      <c r="D51" s="53">
        <v>45313</v>
      </c>
      <c r="E51" s="54" t="s">
        <v>55</v>
      </c>
      <c r="F51">
        <v>-1</v>
      </c>
      <c r="G51" s="54"/>
      <c r="H51">
        <v>-600</v>
      </c>
      <c r="I51">
        <v>2024013232</v>
      </c>
      <c r="J51" s="54"/>
      <c r="K51" s="54">
        <f>IF(STOCKAGE[[#This Row],[Nombre de palettes]]&gt;0,STOCKAGE[[#This Row],[Nombre de palettes]],0)</f>
        <v>0</v>
      </c>
      <c r="L51" s="54">
        <f>IF(STOCKAGE[[#This Row],[Nombre de palettes]]&lt;0,STOCKAGE[[#This Row],[Nombre de palettes]],0)</f>
        <v>-1</v>
      </c>
      <c r="N51"/>
    </row>
    <row r="52" spans="1:14" hidden="1" x14ac:dyDescent="0.25">
      <c r="A52" s="68">
        <v>45292</v>
      </c>
      <c r="B52" s="54" t="s">
        <v>66</v>
      </c>
      <c r="C52">
        <v>2024</v>
      </c>
      <c r="D52" s="53">
        <v>45313</v>
      </c>
      <c r="E52" s="54" t="s">
        <v>50</v>
      </c>
      <c r="F52">
        <v>-5</v>
      </c>
      <c r="G52" s="54"/>
      <c r="H52">
        <v>-3000</v>
      </c>
      <c r="I52">
        <v>2024013255</v>
      </c>
      <c r="J52" s="54"/>
      <c r="K52" s="54">
        <f>IF(STOCKAGE[[#This Row],[Nombre de palettes]]&gt;0,STOCKAGE[[#This Row],[Nombre de palettes]],0)</f>
        <v>0</v>
      </c>
      <c r="L52" s="54">
        <f>IF(STOCKAGE[[#This Row],[Nombre de palettes]]&lt;0,STOCKAGE[[#This Row],[Nombre de palettes]],0)</f>
        <v>-5</v>
      </c>
      <c r="N52"/>
    </row>
    <row r="53" spans="1:14" hidden="1" x14ac:dyDescent="0.25">
      <c r="A53" s="68">
        <v>45292</v>
      </c>
      <c r="B53" s="54" t="s">
        <v>66</v>
      </c>
      <c r="C53">
        <v>2024</v>
      </c>
      <c r="D53" s="53">
        <v>45313</v>
      </c>
      <c r="E53" s="54" t="s">
        <v>55</v>
      </c>
      <c r="F53">
        <v>-2</v>
      </c>
      <c r="G53" s="54"/>
      <c r="H53">
        <v>-1200</v>
      </c>
      <c r="I53">
        <v>2024013255</v>
      </c>
      <c r="J53" s="54"/>
      <c r="K53" s="54">
        <f>IF(STOCKAGE[[#This Row],[Nombre de palettes]]&gt;0,STOCKAGE[[#This Row],[Nombre de palettes]],0)</f>
        <v>0</v>
      </c>
      <c r="L53" s="54">
        <f>IF(STOCKAGE[[#This Row],[Nombre de palettes]]&lt;0,STOCKAGE[[#This Row],[Nombre de palettes]],0)</f>
        <v>-2</v>
      </c>
      <c r="N53"/>
    </row>
    <row r="54" spans="1:14" hidden="1" x14ac:dyDescent="0.25">
      <c r="A54" s="68">
        <v>45292</v>
      </c>
      <c r="B54" s="54" t="s">
        <v>66</v>
      </c>
      <c r="C54">
        <v>2024</v>
      </c>
      <c r="D54" s="53">
        <v>45313</v>
      </c>
      <c r="E54" s="54" t="s">
        <v>50</v>
      </c>
      <c r="F54">
        <v>-4</v>
      </c>
      <c r="G54" s="54"/>
      <c r="H54">
        <v>-2400</v>
      </c>
      <c r="I54">
        <v>2024013246</v>
      </c>
      <c r="J54" s="54"/>
      <c r="K54" s="54">
        <f>IF(STOCKAGE[[#This Row],[Nombre de palettes]]&gt;0,STOCKAGE[[#This Row],[Nombre de palettes]],0)</f>
        <v>0</v>
      </c>
      <c r="L54" s="54">
        <f>IF(STOCKAGE[[#This Row],[Nombre de palettes]]&lt;0,STOCKAGE[[#This Row],[Nombre de palettes]],0)</f>
        <v>-4</v>
      </c>
      <c r="N54"/>
    </row>
    <row r="55" spans="1:14" hidden="1" x14ac:dyDescent="0.25">
      <c r="A55" s="68">
        <v>45292</v>
      </c>
      <c r="B55" s="54" t="s">
        <v>66</v>
      </c>
      <c r="C55">
        <v>2024</v>
      </c>
      <c r="D55" s="53">
        <v>45313</v>
      </c>
      <c r="E55" s="54" t="s">
        <v>55</v>
      </c>
      <c r="F55">
        <v>-2</v>
      </c>
      <c r="G55" s="54"/>
      <c r="H55">
        <v>-1200</v>
      </c>
      <c r="I55">
        <v>2024013246</v>
      </c>
      <c r="J55" s="54"/>
      <c r="K55" s="54">
        <f>IF(STOCKAGE[[#This Row],[Nombre de palettes]]&gt;0,STOCKAGE[[#This Row],[Nombre de palettes]],0)</f>
        <v>0</v>
      </c>
      <c r="L55" s="54">
        <f>IF(STOCKAGE[[#This Row],[Nombre de palettes]]&lt;0,STOCKAGE[[#This Row],[Nombre de palettes]],0)</f>
        <v>-2</v>
      </c>
      <c r="N55"/>
    </row>
    <row r="56" spans="1:14" hidden="1" x14ac:dyDescent="0.25">
      <c r="A56" s="68">
        <v>45292</v>
      </c>
      <c r="B56" s="54" t="s">
        <v>66</v>
      </c>
      <c r="C56">
        <v>2024</v>
      </c>
      <c r="D56" s="53">
        <v>45313</v>
      </c>
      <c r="E56" s="54" t="s">
        <v>54</v>
      </c>
      <c r="F56">
        <v>-1</v>
      </c>
      <c r="G56" s="54"/>
      <c r="H56">
        <v>-1848</v>
      </c>
      <c r="I56">
        <v>2024013246</v>
      </c>
      <c r="J56" s="54"/>
      <c r="K56" s="54">
        <f>IF(STOCKAGE[[#This Row],[Nombre de palettes]]&gt;0,STOCKAGE[[#This Row],[Nombre de palettes]],0)</f>
        <v>0</v>
      </c>
      <c r="L56" s="54">
        <f>IF(STOCKAGE[[#This Row],[Nombre de palettes]]&lt;0,STOCKAGE[[#This Row],[Nombre de palettes]],0)</f>
        <v>-1</v>
      </c>
      <c r="N56"/>
    </row>
    <row r="57" spans="1:14" hidden="1" x14ac:dyDescent="0.25">
      <c r="A57" s="68">
        <v>45292</v>
      </c>
      <c r="B57" s="54" t="s">
        <v>66</v>
      </c>
      <c r="C57">
        <v>2024</v>
      </c>
      <c r="D57" s="53">
        <v>45313</v>
      </c>
      <c r="E57" s="54" t="s">
        <v>55</v>
      </c>
      <c r="F57">
        <v>-1</v>
      </c>
      <c r="G57" s="54"/>
      <c r="H57">
        <v>-600</v>
      </c>
      <c r="I57">
        <v>2024013247</v>
      </c>
      <c r="J57" s="54"/>
      <c r="K57" s="54">
        <f>IF(STOCKAGE[[#This Row],[Nombre de palettes]]&gt;0,STOCKAGE[[#This Row],[Nombre de palettes]],0)</f>
        <v>0</v>
      </c>
      <c r="L57" s="54">
        <f>IF(STOCKAGE[[#This Row],[Nombre de palettes]]&lt;0,STOCKAGE[[#This Row],[Nombre de palettes]],0)</f>
        <v>-1</v>
      </c>
      <c r="N57"/>
    </row>
    <row r="58" spans="1:14" hidden="1" x14ac:dyDescent="0.25">
      <c r="A58" s="68">
        <v>45292</v>
      </c>
      <c r="B58" s="54" t="s">
        <v>66</v>
      </c>
      <c r="C58">
        <v>2024</v>
      </c>
      <c r="D58" s="53">
        <v>45313</v>
      </c>
      <c r="E58" s="54" t="s">
        <v>50</v>
      </c>
      <c r="F58">
        <v>-1</v>
      </c>
      <c r="G58" s="54"/>
      <c r="H58">
        <v>-600</v>
      </c>
      <c r="I58">
        <v>2024013242</v>
      </c>
      <c r="J58" s="54"/>
      <c r="K58" s="54">
        <f>IF(STOCKAGE[[#This Row],[Nombre de palettes]]&gt;0,STOCKAGE[[#This Row],[Nombre de palettes]],0)</f>
        <v>0</v>
      </c>
      <c r="L58" s="54">
        <f>IF(STOCKAGE[[#This Row],[Nombre de palettes]]&lt;0,STOCKAGE[[#This Row],[Nombre de palettes]],0)</f>
        <v>-1</v>
      </c>
      <c r="N58"/>
    </row>
    <row r="59" spans="1:14" hidden="1" x14ac:dyDescent="0.25">
      <c r="A59" s="68">
        <v>45292</v>
      </c>
      <c r="B59" s="54" t="s">
        <v>66</v>
      </c>
      <c r="C59">
        <v>2024</v>
      </c>
      <c r="D59" s="53">
        <v>45313</v>
      </c>
      <c r="E59" s="54" t="s">
        <v>50</v>
      </c>
      <c r="F59">
        <v>-1</v>
      </c>
      <c r="G59" s="54"/>
      <c r="H59">
        <v>-600</v>
      </c>
      <c r="I59">
        <v>2024013244</v>
      </c>
      <c r="J59" s="54"/>
      <c r="K59" s="54">
        <f>IF(STOCKAGE[[#This Row],[Nombre de palettes]]&gt;0,STOCKAGE[[#This Row],[Nombre de palettes]],0)</f>
        <v>0</v>
      </c>
      <c r="L59" s="54">
        <f>IF(STOCKAGE[[#This Row],[Nombre de palettes]]&lt;0,STOCKAGE[[#This Row],[Nombre de palettes]],0)</f>
        <v>-1</v>
      </c>
      <c r="N59"/>
    </row>
    <row r="60" spans="1:14" hidden="1" x14ac:dyDescent="0.25">
      <c r="A60" s="68">
        <v>45292</v>
      </c>
      <c r="B60" s="54" t="s">
        <v>66</v>
      </c>
      <c r="C60">
        <v>2024</v>
      </c>
      <c r="D60" s="53">
        <v>45313</v>
      </c>
      <c r="E60" s="54" t="s">
        <v>55</v>
      </c>
      <c r="F60">
        <v>-1</v>
      </c>
      <c r="G60" s="54"/>
      <c r="H60">
        <v>-600</v>
      </c>
      <c r="I60">
        <v>2024013244</v>
      </c>
      <c r="J60" s="54"/>
      <c r="K60" s="54">
        <f>IF(STOCKAGE[[#This Row],[Nombre de palettes]]&gt;0,STOCKAGE[[#This Row],[Nombre de palettes]],0)</f>
        <v>0</v>
      </c>
      <c r="L60" s="54">
        <f>IF(STOCKAGE[[#This Row],[Nombre de palettes]]&lt;0,STOCKAGE[[#This Row],[Nombre de palettes]],0)</f>
        <v>-1</v>
      </c>
      <c r="N60"/>
    </row>
    <row r="61" spans="1:14" hidden="1" x14ac:dyDescent="0.25">
      <c r="A61" s="68">
        <v>45292</v>
      </c>
      <c r="B61" s="54" t="s">
        <v>66</v>
      </c>
      <c r="C61">
        <v>2024</v>
      </c>
      <c r="D61" s="53">
        <v>45313</v>
      </c>
      <c r="E61" s="54" t="s">
        <v>55</v>
      </c>
      <c r="F61">
        <v>-1</v>
      </c>
      <c r="G61" s="54"/>
      <c r="H61">
        <v>-600</v>
      </c>
      <c r="I61">
        <v>2024013230</v>
      </c>
      <c r="J61" s="54"/>
      <c r="K61" s="54">
        <f>IF(STOCKAGE[[#This Row],[Nombre de palettes]]&gt;0,STOCKAGE[[#This Row],[Nombre de palettes]],0)</f>
        <v>0</v>
      </c>
      <c r="L61" s="54">
        <f>IF(STOCKAGE[[#This Row],[Nombre de palettes]]&lt;0,STOCKAGE[[#This Row],[Nombre de palettes]],0)</f>
        <v>-1</v>
      </c>
      <c r="N61"/>
    </row>
    <row r="62" spans="1:14" hidden="1" x14ac:dyDescent="0.25">
      <c r="A62" s="68">
        <v>45292</v>
      </c>
      <c r="B62" s="54" t="s">
        <v>66</v>
      </c>
      <c r="C62">
        <v>2024</v>
      </c>
      <c r="D62" s="53">
        <v>45313</v>
      </c>
      <c r="E62" s="54" t="s">
        <v>50</v>
      </c>
      <c r="F62">
        <v>-1</v>
      </c>
      <c r="G62" s="54"/>
      <c r="H62">
        <v>-600</v>
      </c>
      <c r="I62">
        <v>2024013230</v>
      </c>
      <c r="J62" s="54"/>
      <c r="K62" s="54">
        <f>IF(STOCKAGE[[#This Row],[Nombre de palettes]]&gt;0,STOCKAGE[[#This Row],[Nombre de palettes]],0)</f>
        <v>0</v>
      </c>
      <c r="L62" s="54">
        <f>IF(STOCKAGE[[#This Row],[Nombre de palettes]]&lt;0,STOCKAGE[[#This Row],[Nombre de palettes]],0)</f>
        <v>-1</v>
      </c>
      <c r="N62"/>
    </row>
    <row r="63" spans="1:14" hidden="1" x14ac:dyDescent="0.25">
      <c r="A63" s="68">
        <v>45292</v>
      </c>
      <c r="B63" s="54" t="s">
        <v>66</v>
      </c>
      <c r="C63">
        <v>2024</v>
      </c>
      <c r="D63" s="53">
        <v>45313</v>
      </c>
      <c r="E63" s="54" t="s">
        <v>50</v>
      </c>
      <c r="F63">
        <v>-2</v>
      </c>
      <c r="G63" s="54"/>
      <c r="H63">
        <v>-1200</v>
      </c>
      <c r="I63">
        <v>2024013256</v>
      </c>
      <c r="J63" s="54"/>
      <c r="K63" s="54">
        <f>IF(STOCKAGE[[#This Row],[Nombre de palettes]]&gt;0,STOCKAGE[[#This Row],[Nombre de palettes]],0)</f>
        <v>0</v>
      </c>
      <c r="L63" s="54">
        <f>IF(STOCKAGE[[#This Row],[Nombre de palettes]]&lt;0,STOCKAGE[[#This Row],[Nombre de palettes]],0)</f>
        <v>-2</v>
      </c>
      <c r="N63"/>
    </row>
    <row r="64" spans="1:14" hidden="1" x14ac:dyDescent="0.25">
      <c r="A64" s="68">
        <v>45292</v>
      </c>
      <c r="B64" s="54" t="s">
        <v>66</v>
      </c>
      <c r="C64">
        <v>2024</v>
      </c>
      <c r="D64" s="53">
        <v>45313</v>
      </c>
      <c r="E64" s="54" t="s">
        <v>55</v>
      </c>
      <c r="F64">
        <v>-1</v>
      </c>
      <c r="G64" s="54"/>
      <c r="H64">
        <v>-600</v>
      </c>
      <c r="I64">
        <v>2024013256</v>
      </c>
      <c r="J64" s="54"/>
      <c r="K64" s="54">
        <f>IF(STOCKAGE[[#This Row],[Nombre de palettes]]&gt;0,STOCKAGE[[#This Row],[Nombre de palettes]],0)</f>
        <v>0</v>
      </c>
      <c r="L64" s="54">
        <f>IF(STOCKAGE[[#This Row],[Nombre de palettes]]&lt;0,STOCKAGE[[#This Row],[Nombre de palettes]],0)</f>
        <v>-1</v>
      </c>
      <c r="N64"/>
    </row>
    <row r="65" spans="1:14" hidden="1" x14ac:dyDescent="0.25">
      <c r="A65" s="68">
        <v>45292</v>
      </c>
      <c r="B65" s="54" t="s">
        <v>66</v>
      </c>
      <c r="C65">
        <v>2024</v>
      </c>
      <c r="D65" s="53">
        <v>45313</v>
      </c>
      <c r="E65" s="54" t="s">
        <v>51</v>
      </c>
      <c r="F65">
        <v>-1</v>
      </c>
      <c r="G65" s="54"/>
      <c r="H65">
        <v>-1848</v>
      </c>
      <c r="I65">
        <v>2024013256</v>
      </c>
      <c r="J65" s="54"/>
      <c r="K65" s="54">
        <f>IF(STOCKAGE[[#This Row],[Nombre de palettes]]&gt;0,STOCKAGE[[#This Row],[Nombre de palettes]],0)</f>
        <v>0</v>
      </c>
      <c r="L65" s="54">
        <f>IF(STOCKAGE[[#This Row],[Nombre de palettes]]&lt;0,STOCKAGE[[#This Row],[Nombre de palettes]],0)</f>
        <v>-1</v>
      </c>
      <c r="N65"/>
    </row>
    <row r="66" spans="1:14" hidden="1" x14ac:dyDescent="0.25">
      <c r="A66" s="68">
        <v>45292</v>
      </c>
      <c r="B66" s="54" t="s">
        <v>66</v>
      </c>
      <c r="C66">
        <v>2024</v>
      </c>
      <c r="D66" s="53">
        <v>45313</v>
      </c>
      <c r="E66" s="54" t="s">
        <v>54</v>
      </c>
      <c r="F66">
        <v>-1</v>
      </c>
      <c r="G66" s="54"/>
      <c r="H66">
        <v>-1848</v>
      </c>
      <c r="I66">
        <v>2024013256</v>
      </c>
      <c r="J66" s="54"/>
      <c r="K66" s="54">
        <f>IF(STOCKAGE[[#This Row],[Nombre de palettes]]&gt;0,STOCKAGE[[#This Row],[Nombre de palettes]],0)</f>
        <v>0</v>
      </c>
      <c r="L66" s="54">
        <f>IF(STOCKAGE[[#This Row],[Nombre de palettes]]&lt;0,STOCKAGE[[#This Row],[Nombre de palettes]],0)</f>
        <v>-1</v>
      </c>
      <c r="N66"/>
    </row>
    <row r="67" spans="1:14" hidden="1" x14ac:dyDescent="0.25">
      <c r="A67" s="68">
        <v>45292</v>
      </c>
      <c r="B67" s="54" t="s">
        <v>66</v>
      </c>
      <c r="C67">
        <v>2024</v>
      </c>
      <c r="D67" s="53">
        <v>45314</v>
      </c>
      <c r="E67" s="54" t="s">
        <v>50</v>
      </c>
      <c r="F67">
        <v>-15</v>
      </c>
      <c r="G67" s="54"/>
      <c r="H67">
        <v>-9000</v>
      </c>
      <c r="I67">
        <v>2024013221</v>
      </c>
      <c r="J67" s="54"/>
      <c r="K67" s="54">
        <f>IF(STOCKAGE[[#This Row],[Nombre de palettes]]&gt;0,STOCKAGE[[#This Row],[Nombre de palettes]],0)</f>
        <v>0</v>
      </c>
      <c r="L67" s="54">
        <f>IF(STOCKAGE[[#This Row],[Nombre de palettes]]&lt;0,STOCKAGE[[#This Row],[Nombre de palettes]],0)</f>
        <v>-15</v>
      </c>
      <c r="N67"/>
    </row>
    <row r="68" spans="1:14" hidden="1" x14ac:dyDescent="0.25">
      <c r="A68" s="68">
        <v>45292</v>
      </c>
      <c r="B68" s="54" t="s">
        <v>66</v>
      </c>
      <c r="C68">
        <v>2024</v>
      </c>
      <c r="D68" s="53">
        <v>45314</v>
      </c>
      <c r="E68" s="54" t="s">
        <v>55</v>
      </c>
      <c r="F68">
        <v>-5</v>
      </c>
      <c r="G68" s="54"/>
      <c r="H68">
        <v>-3000</v>
      </c>
      <c r="I68">
        <v>2024013221</v>
      </c>
      <c r="J68" s="54"/>
      <c r="K68" s="54">
        <f>IF(STOCKAGE[[#This Row],[Nombre de palettes]]&gt;0,STOCKAGE[[#This Row],[Nombre de palettes]],0)</f>
        <v>0</v>
      </c>
      <c r="L68" s="54">
        <f>IF(STOCKAGE[[#This Row],[Nombre de palettes]]&lt;0,STOCKAGE[[#This Row],[Nombre de palettes]],0)</f>
        <v>-5</v>
      </c>
      <c r="N68"/>
    </row>
    <row r="69" spans="1:14" hidden="1" x14ac:dyDescent="0.25">
      <c r="A69" s="68">
        <v>45292</v>
      </c>
      <c r="B69" s="54" t="s">
        <v>66</v>
      </c>
      <c r="C69">
        <v>2024</v>
      </c>
      <c r="D69" s="53">
        <v>45314</v>
      </c>
      <c r="E69" s="54" t="s">
        <v>50</v>
      </c>
      <c r="F69">
        <v>-5</v>
      </c>
      <c r="G69" s="54"/>
      <c r="H69">
        <v>-3000</v>
      </c>
      <c r="I69">
        <v>2024013259</v>
      </c>
      <c r="J69" s="54"/>
      <c r="K69" s="54">
        <f>IF(STOCKAGE[[#This Row],[Nombre de palettes]]&gt;0,STOCKAGE[[#This Row],[Nombre de palettes]],0)</f>
        <v>0</v>
      </c>
      <c r="L69" s="54">
        <f>IF(STOCKAGE[[#This Row],[Nombre de palettes]]&lt;0,STOCKAGE[[#This Row],[Nombre de palettes]],0)</f>
        <v>-5</v>
      </c>
      <c r="N69"/>
    </row>
    <row r="70" spans="1:14" hidden="1" x14ac:dyDescent="0.25">
      <c r="A70" s="68">
        <v>45292</v>
      </c>
      <c r="B70" s="54" t="s">
        <v>66</v>
      </c>
      <c r="C70">
        <v>2024</v>
      </c>
      <c r="D70" s="53">
        <v>45314</v>
      </c>
      <c r="E70" s="54" t="s">
        <v>55</v>
      </c>
      <c r="F70">
        <v>-3</v>
      </c>
      <c r="G70" s="54"/>
      <c r="H70">
        <v>-1800</v>
      </c>
      <c r="I70">
        <v>2024013259</v>
      </c>
      <c r="J70" s="54"/>
      <c r="K70" s="54">
        <f>IF(STOCKAGE[[#This Row],[Nombre de palettes]]&gt;0,STOCKAGE[[#This Row],[Nombre de palettes]],0)</f>
        <v>0</v>
      </c>
      <c r="L70" s="54">
        <f>IF(STOCKAGE[[#This Row],[Nombre de palettes]]&lt;0,STOCKAGE[[#This Row],[Nombre de palettes]],0)</f>
        <v>-3</v>
      </c>
      <c r="N70"/>
    </row>
    <row r="71" spans="1:14" hidden="1" x14ac:dyDescent="0.25">
      <c r="A71" s="68">
        <v>45292</v>
      </c>
      <c r="B71" s="54" t="s">
        <v>66</v>
      </c>
      <c r="C71">
        <v>2024</v>
      </c>
      <c r="D71" s="53">
        <v>45314</v>
      </c>
      <c r="E71" s="54" t="s">
        <v>50</v>
      </c>
      <c r="F71">
        <v>-2</v>
      </c>
      <c r="G71" s="54"/>
      <c r="H71">
        <v>-1200</v>
      </c>
      <c r="I71">
        <v>2024013260</v>
      </c>
      <c r="J71" s="54"/>
      <c r="K71" s="54">
        <f>IF(STOCKAGE[[#This Row],[Nombre de palettes]]&gt;0,STOCKAGE[[#This Row],[Nombre de palettes]],0)</f>
        <v>0</v>
      </c>
      <c r="L71" s="54">
        <f>IF(STOCKAGE[[#This Row],[Nombre de palettes]]&lt;0,STOCKAGE[[#This Row],[Nombre de palettes]],0)</f>
        <v>-2</v>
      </c>
      <c r="N71"/>
    </row>
    <row r="72" spans="1:14" hidden="1" x14ac:dyDescent="0.25">
      <c r="A72" s="68">
        <v>45292</v>
      </c>
      <c r="B72" s="54" t="s">
        <v>66</v>
      </c>
      <c r="C72">
        <v>2024</v>
      </c>
      <c r="D72" s="53">
        <v>45314</v>
      </c>
      <c r="E72" s="54" t="s">
        <v>55</v>
      </c>
      <c r="F72">
        <v>-2</v>
      </c>
      <c r="G72" s="54"/>
      <c r="H72">
        <v>-1200</v>
      </c>
      <c r="I72">
        <v>2024013260</v>
      </c>
      <c r="J72" s="54"/>
      <c r="K72" s="54">
        <f>IF(STOCKAGE[[#This Row],[Nombre de palettes]]&gt;0,STOCKAGE[[#This Row],[Nombre de palettes]],0)</f>
        <v>0</v>
      </c>
      <c r="L72" s="54">
        <f>IF(STOCKAGE[[#This Row],[Nombre de palettes]]&lt;0,STOCKAGE[[#This Row],[Nombre de palettes]],0)</f>
        <v>-2</v>
      </c>
      <c r="N72"/>
    </row>
    <row r="73" spans="1:14" hidden="1" x14ac:dyDescent="0.25">
      <c r="A73" s="68">
        <v>45292</v>
      </c>
      <c r="B73" s="54" t="s">
        <v>66</v>
      </c>
      <c r="C73">
        <v>2024</v>
      </c>
      <c r="D73" s="53">
        <v>45314</v>
      </c>
      <c r="E73" s="54" t="s">
        <v>50</v>
      </c>
      <c r="F73">
        <v>32</v>
      </c>
      <c r="G73" s="54"/>
      <c r="H73">
        <v>19200</v>
      </c>
      <c r="I73" t="s">
        <v>65</v>
      </c>
      <c r="J73" s="54"/>
      <c r="K73" s="54">
        <f>IF(STOCKAGE[[#This Row],[Nombre de palettes]]&gt;0,STOCKAGE[[#This Row],[Nombre de palettes]],0)</f>
        <v>32</v>
      </c>
      <c r="L73" s="54">
        <f>IF(STOCKAGE[[#This Row],[Nombre de palettes]]&lt;0,STOCKAGE[[#This Row],[Nombre de palettes]],0)</f>
        <v>0</v>
      </c>
      <c r="N73"/>
    </row>
    <row r="74" spans="1:14" hidden="1" x14ac:dyDescent="0.25">
      <c r="A74" s="68">
        <v>45292</v>
      </c>
      <c r="B74" s="54" t="s">
        <v>66</v>
      </c>
      <c r="C74">
        <v>2024</v>
      </c>
      <c r="D74" s="53">
        <v>45314</v>
      </c>
      <c r="E74" s="54" t="s">
        <v>50</v>
      </c>
      <c r="F74">
        <v>31</v>
      </c>
      <c r="G74" s="54"/>
      <c r="H74">
        <v>18600</v>
      </c>
      <c r="I74" t="s">
        <v>65</v>
      </c>
      <c r="J74" s="54"/>
      <c r="K74" s="54">
        <f>IF(STOCKAGE[[#This Row],[Nombre de palettes]]&gt;0,STOCKAGE[[#This Row],[Nombre de palettes]],0)</f>
        <v>31</v>
      </c>
      <c r="L74" s="54">
        <f>IF(STOCKAGE[[#This Row],[Nombre de palettes]]&lt;0,STOCKAGE[[#This Row],[Nombre de palettes]],0)</f>
        <v>0</v>
      </c>
      <c r="N74"/>
    </row>
    <row r="75" spans="1:14" hidden="1" x14ac:dyDescent="0.25">
      <c r="A75" s="68">
        <v>45292</v>
      </c>
      <c r="B75" s="54" t="s">
        <v>66</v>
      </c>
      <c r="C75">
        <v>2024</v>
      </c>
      <c r="D75" s="53">
        <v>45314</v>
      </c>
      <c r="E75" s="54" t="s">
        <v>50</v>
      </c>
      <c r="F75">
        <v>32</v>
      </c>
      <c r="G75" s="54"/>
      <c r="H75">
        <v>19200</v>
      </c>
      <c r="I75" t="s">
        <v>65</v>
      </c>
      <c r="J75" s="54"/>
      <c r="K75" s="54">
        <f>IF(STOCKAGE[[#This Row],[Nombre de palettes]]&gt;0,STOCKAGE[[#This Row],[Nombre de palettes]],0)</f>
        <v>32</v>
      </c>
      <c r="L75" s="54">
        <f>IF(STOCKAGE[[#This Row],[Nombre de palettes]]&lt;0,STOCKAGE[[#This Row],[Nombre de palettes]],0)</f>
        <v>0</v>
      </c>
      <c r="N75"/>
    </row>
    <row r="76" spans="1:14" hidden="1" x14ac:dyDescent="0.25">
      <c r="A76" s="68">
        <v>45292</v>
      </c>
      <c r="B76" s="54" t="s">
        <v>66</v>
      </c>
      <c r="C76">
        <v>2024</v>
      </c>
      <c r="D76" s="53">
        <v>45314</v>
      </c>
      <c r="E76" s="54" t="s">
        <v>50</v>
      </c>
      <c r="F76">
        <v>32</v>
      </c>
      <c r="G76" s="54"/>
      <c r="H76">
        <v>19200</v>
      </c>
      <c r="I76" t="s">
        <v>65</v>
      </c>
      <c r="J76" s="54"/>
      <c r="K76" s="54">
        <f>IF(STOCKAGE[[#This Row],[Nombre de palettes]]&gt;0,STOCKAGE[[#This Row],[Nombre de palettes]],0)</f>
        <v>32</v>
      </c>
      <c r="L76" s="54">
        <f>IF(STOCKAGE[[#This Row],[Nombre de palettes]]&lt;0,STOCKAGE[[#This Row],[Nombre de palettes]],0)</f>
        <v>0</v>
      </c>
      <c r="N76"/>
    </row>
    <row r="77" spans="1:14" hidden="1" x14ac:dyDescent="0.25">
      <c r="A77" s="68">
        <v>45292</v>
      </c>
      <c r="B77" s="54" t="s">
        <v>66</v>
      </c>
      <c r="C77">
        <v>2024</v>
      </c>
      <c r="D77" s="53">
        <v>45314</v>
      </c>
      <c r="E77" s="54" t="s">
        <v>50</v>
      </c>
      <c r="F77">
        <v>-1</v>
      </c>
      <c r="G77" s="54"/>
      <c r="H77">
        <v>-600</v>
      </c>
      <c r="I77">
        <v>2024013262</v>
      </c>
      <c r="J77" s="54"/>
      <c r="K77" s="54">
        <f>IF(STOCKAGE[[#This Row],[Nombre de palettes]]&gt;0,STOCKAGE[[#This Row],[Nombre de palettes]],0)</f>
        <v>0</v>
      </c>
      <c r="L77" s="54">
        <f>IF(STOCKAGE[[#This Row],[Nombre de palettes]]&lt;0,STOCKAGE[[#This Row],[Nombre de palettes]],0)</f>
        <v>-1</v>
      </c>
      <c r="N77"/>
    </row>
    <row r="78" spans="1:14" hidden="1" x14ac:dyDescent="0.25">
      <c r="A78" s="68">
        <v>45292</v>
      </c>
      <c r="B78" s="54" t="s">
        <v>66</v>
      </c>
      <c r="C78">
        <v>2024</v>
      </c>
      <c r="D78" s="53">
        <v>45314</v>
      </c>
      <c r="E78" s="54" t="s">
        <v>55</v>
      </c>
      <c r="F78">
        <v>-1</v>
      </c>
      <c r="G78" s="54"/>
      <c r="H78">
        <v>-600</v>
      </c>
      <c r="I78">
        <v>2024013262</v>
      </c>
      <c r="J78" s="54"/>
      <c r="K78" s="54">
        <f>IF(STOCKAGE[[#This Row],[Nombre de palettes]]&gt;0,STOCKAGE[[#This Row],[Nombre de palettes]],0)</f>
        <v>0</v>
      </c>
      <c r="L78" s="54">
        <f>IF(STOCKAGE[[#This Row],[Nombre de palettes]]&lt;0,STOCKAGE[[#This Row],[Nombre de palettes]],0)</f>
        <v>-1</v>
      </c>
      <c r="N78"/>
    </row>
    <row r="79" spans="1:14" hidden="1" x14ac:dyDescent="0.25">
      <c r="A79" s="68">
        <v>45292</v>
      </c>
      <c r="B79" s="54" t="s">
        <v>66</v>
      </c>
      <c r="C79">
        <v>2024</v>
      </c>
      <c r="D79" s="53">
        <v>45314</v>
      </c>
      <c r="E79" s="54" t="s">
        <v>50</v>
      </c>
      <c r="F79">
        <v>-1</v>
      </c>
      <c r="G79" s="54"/>
      <c r="H79">
        <v>-600</v>
      </c>
      <c r="I79">
        <v>2024013263</v>
      </c>
      <c r="J79" s="54"/>
      <c r="K79" s="54">
        <f>IF(STOCKAGE[[#This Row],[Nombre de palettes]]&gt;0,STOCKAGE[[#This Row],[Nombre de palettes]],0)</f>
        <v>0</v>
      </c>
      <c r="L79" s="54">
        <f>IF(STOCKAGE[[#This Row],[Nombre de palettes]]&lt;0,STOCKAGE[[#This Row],[Nombre de palettes]],0)</f>
        <v>-1</v>
      </c>
      <c r="N79"/>
    </row>
    <row r="80" spans="1:14" hidden="1" x14ac:dyDescent="0.25">
      <c r="A80" s="68">
        <v>45292</v>
      </c>
      <c r="B80" s="54" t="s">
        <v>66</v>
      </c>
      <c r="C80">
        <v>2024</v>
      </c>
      <c r="D80" s="53">
        <v>45314</v>
      </c>
      <c r="E80" s="54" t="s">
        <v>55</v>
      </c>
      <c r="F80">
        <v>-1</v>
      </c>
      <c r="G80" s="54"/>
      <c r="H80">
        <v>-600</v>
      </c>
      <c r="I80">
        <v>2024013263</v>
      </c>
      <c r="J80" s="54"/>
      <c r="K80" s="54">
        <f>IF(STOCKAGE[[#This Row],[Nombre de palettes]]&gt;0,STOCKAGE[[#This Row],[Nombre de palettes]],0)</f>
        <v>0</v>
      </c>
      <c r="L80" s="54">
        <f>IF(STOCKAGE[[#This Row],[Nombre de palettes]]&lt;0,STOCKAGE[[#This Row],[Nombre de palettes]],0)</f>
        <v>-1</v>
      </c>
      <c r="N80"/>
    </row>
    <row r="81" spans="1:14" hidden="1" x14ac:dyDescent="0.25">
      <c r="A81" s="68">
        <v>45292</v>
      </c>
      <c r="B81" s="54" t="s">
        <v>66</v>
      </c>
      <c r="C81">
        <v>2024</v>
      </c>
      <c r="D81" s="53">
        <v>45314</v>
      </c>
      <c r="E81" s="54" t="s">
        <v>54</v>
      </c>
      <c r="F81">
        <v>-1</v>
      </c>
      <c r="G81" s="54"/>
      <c r="H81">
        <v>-1848</v>
      </c>
      <c r="I81">
        <v>2024013263</v>
      </c>
      <c r="J81" s="54"/>
      <c r="K81" s="54">
        <f>IF(STOCKAGE[[#This Row],[Nombre de palettes]]&gt;0,STOCKAGE[[#This Row],[Nombre de palettes]],0)</f>
        <v>0</v>
      </c>
      <c r="L81" s="54">
        <f>IF(STOCKAGE[[#This Row],[Nombre de palettes]]&lt;0,STOCKAGE[[#This Row],[Nombre de palettes]],0)</f>
        <v>-1</v>
      </c>
      <c r="N81"/>
    </row>
    <row r="82" spans="1:14" hidden="1" x14ac:dyDescent="0.25">
      <c r="A82" s="68">
        <v>45292</v>
      </c>
      <c r="B82" s="54" t="s">
        <v>66</v>
      </c>
      <c r="C82">
        <v>2024</v>
      </c>
      <c r="D82" s="53">
        <v>45314</v>
      </c>
      <c r="E82" s="54" t="s">
        <v>50</v>
      </c>
      <c r="F82">
        <v>-2</v>
      </c>
      <c r="G82" s="54"/>
      <c r="H82">
        <v>-1200</v>
      </c>
      <c r="I82">
        <v>2024013267</v>
      </c>
      <c r="J82" s="54"/>
      <c r="K82" s="54">
        <f>IF(STOCKAGE[[#This Row],[Nombre de palettes]]&gt;0,STOCKAGE[[#This Row],[Nombre de palettes]],0)</f>
        <v>0</v>
      </c>
      <c r="L82" s="54">
        <f>IF(STOCKAGE[[#This Row],[Nombre de palettes]]&lt;0,STOCKAGE[[#This Row],[Nombre de palettes]],0)</f>
        <v>-2</v>
      </c>
      <c r="N82"/>
    </row>
    <row r="83" spans="1:14" hidden="1" x14ac:dyDescent="0.25">
      <c r="A83" s="68">
        <v>45292</v>
      </c>
      <c r="B83" s="54" t="s">
        <v>66</v>
      </c>
      <c r="C83">
        <v>2024</v>
      </c>
      <c r="D83" s="53">
        <v>45314</v>
      </c>
      <c r="E83" s="54" t="s">
        <v>50</v>
      </c>
      <c r="F83">
        <v>-8</v>
      </c>
      <c r="G83" s="54"/>
      <c r="H83">
        <v>-4800</v>
      </c>
      <c r="I83">
        <v>2024013269</v>
      </c>
      <c r="J83" s="54"/>
      <c r="K83" s="54">
        <f>IF(STOCKAGE[[#This Row],[Nombre de palettes]]&gt;0,STOCKAGE[[#This Row],[Nombre de palettes]],0)</f>
        <v>0</v>
      </c>
      <c r="L83" s="54">
        <f>IF(STOCKAGE[[#This Row],[Nombre de palettes]]&lt;0,STOCKAGE[[#This Row],[Nombre de palettes]],0)</f>
        <v>-8</v>
      </c>
      <c r="N83"/>
    </row>
    <row r="84" spans="1:14" hidden="1" x14ac:dyDescent="0.25">
      <c r="A84" s="68">
        <v>45292</v>
      </c>
      <c r="B84" s="54" t="s">
        <v>66</v>
      </c>
      <c r="C84">
        <v>2024</v>
      </c>
      <c r="D84" s="53">
        <v>45314</v>
      </c>
      <c r="E84" s="54" t="s">
        <v>51</v>
      </c>
      <c r="F84">
        <v>-1</v>
      </c>
      <c r="G84" s="54"/>
      <c r="H84">
        <v>-1848</v>
      </c>
      <c r="I84">
        <v>2024013261</v>
      </c>
      <c r="J84" s="54"/>
      <c r="K84" s="54">
        <f>IF(STOCKAGE[[#This Row],[Nombre de palettes]]&gt;0,STOCKAGE[[#This Row],[Nombre de palettes]],0)</f>
        <v>0</v>
      </c>
      <c r="L84" s="54">
        <f>IF(STOCKAGE[[#This Row],[Nombre de palettes]]&lt;0,STOCKAGE[[#This Row],[Nombre de palettes]],0)</f>
        <v>-1</v>
      </c>
      <c r="N84"/>
    </row>
    <row r="85" spans="1:14" hidden="1" x14ac:dyDescent="0.25">
      <c r="A85" s="68">
        <v>45292</v>
      </c>
      <c r="B85" s="54" t="s">
        <v>66</v>
      </c>
      <c r="C85">
        <v>2024</v>
      </c>
      <c r="D85" s="53">
        <v>45314</v>
      </c>
      <c r="E85" s="54" t="s">
        <v>54</v>
      </c>
      <c r="F85">
        <v>-1</v>
      </c>
      <c r="G85" s="54"/>
      <c r="H85">
        <v>-1848</v>
      </c>
      <c r="I85">
        <v>2024013272</v>
      </c>
      <c r="J85" s="54"/>
      <c r="K85" s="54">
        <f>IF(STOCKAGE[[#This Row],[Nombre de palettes]]&gt;0,STOCKAGE[[#This Row],[Nombre de palettes]],0)</f>
        <v>0</v>
      </c>
      <c r="L85" s="54">
        <f>IF(STOCKAGE[[#This Row],[Nombre de palettes]]&lt;0,STOCKAGE[[#This Row],[Nombre de palettes]],0)</f>
        <v>-1</v>
      </c>
      <c r="N85"/>
    </row>
    <row r="86" spans="1:14" hidden="1" x14ac:dyDescent="0.25">
      <c r="A86" s="68">
        <v>45292</v>
      </c>
      <c r="B86" s="54" t="s">
        <v>66</v>
      </c>
      <c r="C86">
        <v>2024</v>
      </c>
      <c r="D86" s="53">
        <v>45314</v>
      </c>
      <c r="E86" s="54" t="s">
        <v>55</v>
      </c>
      <c r="F86">
        <v>-3</v>
      </c>
      <c r="G86" s="54"/>
      <c r="H86">
        <v>-1800</v>
      </c>
      <c r="I86">
        <v>2024013264</v>
      </c>
      <c r="J86" s="54"/>
      <c r="K86" s="54">
        <f>IF(STOCKAGE[[#This Row],[Nombre de palettes]]&gt;0,STOCKAGE[[#This Row],[Nombre de palettes]],0)</f>
        <v>0</v>
      </c>
      <c r="L86" s="54">
        <f>IF(STOCKAGE[[#This Row],[Nombre de palettes]]&lt;0,STOCKAGE[[#This Row],[Nombre de palettes]],0)</f>
        <v>-3</v>
      </c>
      <c r="N86"/>
    </row>
    <row r="87" spans="1:14" hidden="1" x14ac:dyDescent="0.25">
      <c r="A87" s="68">
        <v>45292</v>
      </c>
      <c r="B87" s="54" t="s">
        <v>66</v>
      </c>
      <c r="C87">
        <v>2024</v>
      </c>
      <c r="D87" s="53">
        <v>45314</v>
      </c>
      <c r="E87" s="54" t="s">
        <v>50</v>
      </c>
      <c r="F87">
        <v>-6</v>
      </c>
      <c r="G87" s="54"/>
      <c r="H87">
        <v>-3600</v>
      </c>
      <c r="I87">
        <v>2024013264</v>
      </c>
      <c r="J87" s="54"/>
      <c r="K87" s="54">
        <f>IF(STOCKAGE[[#This Row],[Nombre de palettes]]&gt;0,STOCKAGE[[#This Row],[Nombre de palettes]],0)</f>
        <v>0</v>
      </c>
      <c r="L87" s="54">
        <f>IF(STOCKAGE[[#This Row],[Nombre de palettes]]&lt;0,STOCKAGE[[#This Row],[Nombre de palettes]],0)</f>
        <v>-6</v>
      </c>
      <c r="N87"/>
    </row>
    <row r="88" spans="1:14" hidden="1" x14ac:dyDescent="0.25">
      <c r="A88" s="68">
        <v>45292</v>
      </c>
      <c r="B88" s="54" t="s">
        <v>66</v>
      </c>
      <c r="C88">
        <v>2024</v>
      </c>
      <c r="D88" s="53">
        <v>45314</v>
      </c>
      <c r="E88" s="54" t="s">
        <v>55</v>
      </c>
      <c r="F88">
        <v>-4</v>
      </c>
      <c r="G88" s="54"/>
      <c r="H88">
        <v>-2400</v>
      </c>
      <c r="I88">
        <v>2024013264</v>
      </c>
      <c r="J88" s="54"/>
      <c r="K88" s="54">
        <f>IF(STOCKAGE[[#This Row],[Nombre de palettes]]&gt;0,STOCKAGE[[#This Row],[Nombre de palettes]],0)</f>
        <v>0</v>
      </c>
      <c r="L88" s="54">
        <f>IF(STOCKAGE[[#This Row],[Nombre de palettes]]&lt;0,STOCKAGE[[#This Row],[Nombre de palettes]],0)</f>
        <v>-4</v>
      </c>
      <c r="N88"/>
    </row>
    <row r="89" spans="1:14" hidden="1" x14ac:dyDescent="0.25">
      <c r="A89" s="68">
        <v>45292</v>
      </c>
      <c r="B89" s="54" t="s">
        <v>66</v>
      </c>
      <c r="C89">
        <v>2024</v>
      </c>
      <c r="D89" s="53">
        <v>45314</v>
      </c>
      <c r="E89" s="54" t="s">
        <v>61</v>
      </c>
      <c r="F89">
        <v>-1</v>
      </c>
      <c r="G89" s="54"/>
      <c r="H89">
        <v>-600</v>
      </c>
      <c r="I89">
        <v>2024013264</v>
      </c>
      <c r="J89" s="54"/>
      <c r="K89" s="54">
        <f>IF(STOCKAGE[[#This Row],[Nombre de palettes]]&gt;0,STOCKAGE[[#This Row],[Nombre de palettes]],0)</f>
        <v>0</v>
      </c>
      <c r="L89" s="54">
        <f>IF(STOCKAGE[[#This Row],[Nombre de palettes]]&lt;0,STOCKAGE[[#This Row],[Nombre de palettes]],0)</f>
        <v>-1</v>
      </c>
      <c r="N89"/>
    </row>
    <row r="90" spans="1:14" hidden="1" x14ac:dyDescent="0.25">
      <c r="A90" s="68">
        <v>45292</v>
      </c>
      <c r="B90" s="54" t="s">
        <v>66</v>
      </c>
      <c r="C90">
        <v>2024</v>
      </c>
      <c r="D90" s="53">
        <v>45314</v>
      </c>
      <c r="E90" s="54" t="s">
        <v>50</v>
      </c>
      <c r="F90">
        <v>-13</v>
      </c>
      <c r="G90" s="54"/>
      <c r="H90">
        <v>-7800</v>
      </c>
      <c r="I90">
        <v>2024013264</v>
      </c>
      <c r="J90" s="54"/>
      <c r="K90" s="54">
        <f>IF(STOCKAGE[[#This Row],[Nombre de palettes]]&gt;0,STOCKAGE[[#This Row],[Nombre de palettes]],0)</f>
        <v>0</v>
      </c>
      <c r="L90" s="54">
        <f>IF(STOCKAGE[[#This Row],[Nombre de palettes]]&lt;0,STOCKAGE[[#This Row],[Nombre de palettes]],0)</f>
        <v>-13</v>
      </c>
      <c r="N90"/>
    </row>
    <row r="91" spans="1:14" hidden="1" x14ac:dyDescent="0.25">
      <c r="A91" s="68">
        <v>45292</v>
      </c>
      <c r="B91" s="54" t="s">
        <v>66</v>
      </c>
      <c r="C91">
        <v>2024</v>
      </c>
      <c r="D91" s="53">
        <v>45314</v>
      </c>
      <c r="E91" s="54" t="s">
        <v>55</v>
      </c>
      <c r="F91">
        <v>-12</v>
      </c>
      <c r="G91" s="54"/>
      <c r="H91">
        <v>-7200</v>
      </c>
      <c r="I91">
        <v>2024013264</v>
      </c>
      <c r="J91" s="54"/>
      <c r="K91" s="54">
        <f>IF(STOCKAGE[[#This Row],[Nombre de palettes]]&gt;0,STOCKAGE[[#This Row],[Nombre de palettes]],0)</f>
        <v>0</v>
      </c>
      <c r="L91" s="54">
        <f>IF(STOCKAGE[[#This Row],[Nombre de palettes]]&lt;0,STOCKAGE[[#This Row],[Nombre de palettes]],0)</f>
        <v>-12</v>
      </c>
      <c r="N91"/>
    </row>
    <row r="92" spans="1:14" hidden="1" x14ac:dyDescent="0.25">
      <c r="A92" s="68">
        <v>45292</v>
      </c>
      <c r="B92" s="54" t="s">
        <v>66</v>
      </c>
      <c r="C92">
        <v>2024</v>
      </c>
      <c r="D92" s="53">
        <v>45314</v>
      </c>
      <c r="E92" s="54" t="s">
        <v>54</v>
      </c>
      <c r="F92">
        <v>-2</v>
      </c>
      <c r="G92" s="54"/>
      <c r="H92">
        <v>-3696</v>
      </c>
      <c r="I92">
        <v>2024013240</v>
      </c>
      <c r="J92" s="54"/>
      <c r="K92" s="54">
        <f>IF(STOCKAGE[[#This Row],[Nombre de palettes]]&gt;0,STOCKAGE[[#This Row],[Nombre de palettes]],0)</f>
        <v>0</v>
      </c>
      <c r="L92" s="54">
        <f>IF(STOCKAGE[[#This Row],[Nombre de palettes]]&lt;0,STOCKAGE[[#This Row],[Nombre de palettes]],0)</f>
        <v>-2</v>
      </c>
      <c r="N92"/>
    </row>
    <row r="93" spans="1:14" hidden="1" x14ac:dyDescent="0.25">
      <c r="A93" s="68">
        <v>45292</v>
      </c>
      <c r="B93" s="54" t="s">
        <v>66</v>
      </c>
      <c r="C93">
        <v>2024</v>
      </c>
      <c r="D93" s="53">
        <v>45314</v>
      </c>
      <c r="E93" s="54" t="s">
        <v>51</v>
      </c>
      <c r="F93">
        <v>-3</v>
      </c>
      <c r="G93" s="54"/>
      <c r="H93">
        <v>-5544</v>
      </c>
      <c r="I93">
        <v>2024013240</v>
      </c>
      <c r="J93" s="54"/>
      <c r="K93" s="54">
        <f>IF(STOCKAGE[[#This Row],[Nombre de palettes]]&gt;0,STOCKAGE[[#This Row],[Nombre de palettes]],0)</f>
        <v>0</v>
      </c>
      <c r="L93" s="54">
        <f>IF(STOCKAGE[[#This Row],[Nombre de palettes]]&lt;0,STOCKAGE[[#This Row],[Nombre de palettes]],0)</f>
        <v>-3</v>
      </c>
      <c r="N93"/>
    </row>
    <row r="94" spans="1:14" hidden="1" x14ac:dyDescent="0.25">
      <c r="A94" s="68">
        <v>45292</v>
      </c>
      <c r="B94" s="54" t="s">
        <v>66</v>
      </c>
      <c r="C94">
        <v>2024</v>
      </c>
      <c r="D94" s="53">
        <v>45314</v>
      </c>
      <c r="E94" s="54" t="s">
        <v>61</v>
      </c>
      <c r="F94">
        <v>-2</v>
      </c>
      <c r="G94" s="54"/>
      <c r="H94">
        <v>-1200</v>
      </c>
      <c r="I94">
        <v>2024013240</v>
      </c>
      <c r="J94" s="54"/>
      <c r="K94" s="54">
        <f>IF(STOCKAGE[[#This Row],[Nombre de palettes]]&gt;0,STOCKAGE[[#This Row],[Nombre de palettes]],0)</f>
        <v>0</v>
      </c>
      <c r="L94" s="54">
        <f>IF(STOCKAGE[[#This Row],[Nombre de palettes]]&lt;0,STOCKAGE[[#This Row],[Nombre de palettes]],0)</f>
        <v>-2</v>
      </c>
      <c r="N94"/>
    </row>
    <row r="95" spans="1:14" hidden="1" x14ac:dyDescent="0.25">
      <c r="A95" s="68">
        <v>45292</v>
      </c>
      <c r="B95" s="54" t="s">
        <v>66</v>
      </c>
      <c r="C95">
        <v>2024</v>
      </c>
      <c r="D95" s="53">
        <v>45316</v>
      </c>
      <c r="E95" s="54" t="s">
        <v>50</v>
      </c>
      <c r="F95">
        <v>-3</v>
      </c>
      <c r="G95" s="54"/>
      <c r="H95">
        <v>-1800</v>
      </c>
      <c r="I95">
        <v>2024013240</v>
      </c>
      <c r="J95" s="54"/>
      <c r="K95" s="54">
        <f>IF(STOCKAGE[[#This Row],[Nombre de palettes]]&gt;0,STOCKAGE[[#This Row],[Nombre de palettes]],0)</f>
        <v>0</v>
      </c>
      <c r="L95" s="54">
        <f>IF(STOCKAGE[[#This Row],[Nombre de palettes]]&lt;0,STOCKAGE[[#This Row],[Nombre de palettes]],0)</f>
        <v>-3</v>
      </c>
      <c r="N95"/>
    </row>
    <row r="96" spans="1:14" hidden="1" x14ac:dyDescent="0.25">
      <c r="A96" s="68">
        <v>45292</v>
      </c>
      <c r="B96" s="54" t="s">
        <v>66</v>
      </c>
      <c r="C96">
        <v>2024</v>
      </c>
      <c r="D96" s="53">
        <v>45316</v>
      </c>
      <c r="E96" s="54" t="s">
        <v>50</v>
      </c>
      <c r="F96">
        <v>-4</v>
      </c>
      <c r="G96" s="54"/>
      <c r="H96">
        <v>-2400</v>
      </c>
      <c r="I96">
        <v>2024013258</v>
      </c>
      <c r="J96" s="54"/>
      <c r="K96" s="54">
        <f>IF(STOCKAGE[[#This Row],[Nombre de palettes]]&gt;0,STOCKAGE[[#This Row],[Nombre de palettes]],0)</f>
        <v>0</v>
      </c>
      <c r="L96" s="54">
        <f>IF(STOCKAGE[[#This Row],[Nombre de palettes]]&lt;0,STOCKAGE[[#This Row],[Nombre de palettes]],0)</f>
        <v>-4</v>
      </c>
      <c r="N96"/>
    </row>
    <row r="97" spans="1:14" hidden="1" x14ac:dyDescent="0.25">
      <c r="A97" s="68">
        <v>45292</v>
      </c>
      <c r="B97" s="54" t="s">
        <v>66</v>
      </c>
      <c r="C97">
        <v>2024</v>
      </c>
      <c r="D97" s="53">
        <v>45316</v>
      </c>
      <c r="E97" s="54" t="s">
        <v>50</v>
      </c>
      <c r="F97">
        <v>-1</v>
      </c>
      <c r="G97" s="54"/>
      <c r="H97">
        <v>-600</v>
      </c>
      <c r="I97">
        <v>2024013258</v>
      </c>
      <c r="J97" s="54"/>
      <c r="K97" s="54">
        <f>IF(STOCKAGE[[#This Row],[Nombre de palettes]]&gt;0,STOCKAGE[[#This Row],[Nombre de palettes]],0)</f>
        <v>0</v>
      </c>
      <c r="L97" s="54">
        <f>IF(STOCKAGE[[#This Row],[Nombre de palettes]]&lt;0,STOCKAGE[[#This Row],[Nombre de palettes]],0)</f>
        <v>-1</v>
      </c>
      <c r="N97"/>
    </row>
    <row r="98" spans="1:14" hidden="1" x14ac:dyDescent="0.25">
      <c r="A98" s="68">
        <v>45292</v>
      </c>
      <c r="B98" s="54" t="s">
        <v>66</v>
      </c>
      <c r="C98">
        <v>2024</v>
      </c>
      <c r="D98" s="53">
        <v>45316</v>
      </c>
      <c r="E98" s="54" t="s">
        <v>50</v>
      </c>
      <c r="F98">
        <v>-1</v>
      </c>
      <c r="G98" s="54"/>
      <c r="H98">
        <v>-600</v>
      </c>
      <c r="I98">
        <v>2024013258</v>
      </c>
      <c r="J98" s="54"/>
      <c r="K98" s="54">
        <f>IF(STOCKAGE[[#This Row],[Nombre de palettes]]&gt;0,STOCKAGE[[#This Row],[Nombre de palettes]],0)</f>
        <v>0</v>
      </c>
      <c r="L98" s="54">
        <f>IF(STOCKAGE[[#This Row],[Nombre de palettes]]&lt;0,STOCKAGE[[#This Row],[Nombre de palettes]],0)</f>
        <v>-1</v>
      </c>
      <c r="N98"/>
    </row>
    <row r="99" spans="1:14" hidden="1" x14ac:dyDescent="0.25">
      <c r="A99" s="68">
        <v>45292</v>
      </c>
      <c r="B99" s="54" t="s">
        <v>66</v>
      </c>
      <c r="C99">
        <v>2024</v>
      </c>
      <c r="D99" s="53">
        <v>45316</v>
      </c>
      <c r="E99" s="54" t="s">
        <v>55</v>
      </c>
      <c r="F99">
        <v>-1</v>
      </c>
      <c r="G99" s="54"/>
      <c r="H99">
        <v>-600</v>
      </c>
      <c r="I99">
        <v>2024013257</v>
      </c>
      <c r="J99" s="54"/>
      <c r="K99" s="54">
        <f>IF(STOCKAGE[[#This Row],[Nombre de palettes]]&gt;0,STOCKAGE[[#This Row],[Nombre de palettes]],0)</f>
        <v>0</v>
      </c>
      <c r="L99" s="54">
        <f>IF(STOCKAGE[[#This Row],[Nombre de palettes]]&lt;0,STOCKAGE[[#This Row],[Nombre de palettes]],0)</f>
        <v>-1</v>
      </c>
      <c r="N99"/>
    </row>
    <row r="100" spans="1:14" hidden="1" x14ac:dyDescent="0.25">
      <c r="A100" s="68">
        <v>45292</v>
      </c>
      <c r="B100" s="54" t="s">
        <v>66</v>
      </c>
      <c r="C100">
        <v>2024</v>
      </c>
      <c r="D100" s="53">
        <v>45316</v>
      </c>
      <c r="E100" s="54" t="s">
        <v>51</v>
      </c>
      <c r="F100">
        <v>-1</v>
      </c>
      <c r="G100" s="54"/>
      <c r="H100">
        <v>-1848</v>
      </c>
      <c r="I100">
        <v>2024013257</v>
      </c>
      <c r="J100" s="54"/>
      <c r="K100" s="54">
        <f>IF(STOCKAGE[[#This Row],[Nombre de palettes]]&gt;0,STOCKAGE[[#This Row],[Nombre de palettes]],0)</f>
        <v>0</v>
      </c>
      <c r="L100" s="54">
        <f>IF(STOCKAGE[[#This Row],[Nombre de palettes]]&lt;0,STOCKAGE[[#This Row],[Nombre de palettes]],0)</f>
        <v>-1</v>
      </c>
      <c r="N100"/>
    </row>
    <row r="101" spans="1:14" hidden="1" x14ac:dyDescent="0.25">
      <c r="A101" s="68">
        <v>45292</v>
      </c>
      <c r="B101" s="54" t="s">
        <v>66</v>
      </c>
      <c r="C101">
        <v>2024</v>
      </c>
      <c r="D101" s="53">
        <v>45316</v>
      </c>
      <c r="E101" s="54" t="s">
        <v>54</v>
      </c>
      <c r="F101">
        <v>-1</v>
      </c>
      <c r="G101" s="54"/>
      <c r="H101">
        <v>-1848</v>
      </c>
      <c r="I101">
        <v>2024013257</v>
      </c>
      <c r="J101" s="54"/>
      <c r="K101" s="54">
        <f>IF(STOCKAGE[[#This Row],[Nombre de palettes]]&gt;0,STOCKAGE[[#This Row],[Nombre de palettes]],0)</f>
        <v>0</v>
      </c>
      <c r="L101" s="54">
        <f>IF(STOCKAGE[[#This Row],[Nombre de palettes]]&lt;0,STOCKAGE[[#This Row],[Nombre de palettes]],0)</f>
        <v>-1</v>
      </c>
      <c r="N101"/>
    </row>
    <row r="102" spans="1:14" hidden="1" x14ac:dyDescent="0.25">
      <c r="A102" s="68">
        <v>45292</v>
      </c>
      <c r="B102" s="54" t="s">
        <v>66</v>
      </c>
      <c r="C102">
        <v>2024</v>
      </c>
      <c r="D102" s="53">
        <v>45316</v>
      </c>
      <c r="E102" s="54" t="s">
        <v>48</v>
      </c>
      <c r="F102">
        <v>-1</v>
      </c>
      <c r="G102" s="54"/>
      <c r="H102">
        <v>-1848</v>
      </c>
      <c r="I102">
        <v>2024013257</v>
      </c>
      <c r="J102" s="54"/>
      <c r="K102" s="54">
        <f>IF(STOCKAGE[[#This Row],[Nombre de palettes]]&gt;0,STOCKAGE[[#This Row],[Nombre de palettes]],0)</f>
        <v>0</v>
      </c>
      <c r="L102" s="54">
        <f>IF(STOCKAGE[[#This Row],[Nombre de palettes]]&lt;0,STOCKAGE[[#This Row],[Nombre de palettes]],0)</f>
        <v>-1</v>
      </c>
      <c r="N102"/>
    </row>
    <row r="103" spans="1:14" hidden="1" x14ac:dyDescent="0.25">
      <c r="A103" s="68">
        <v>45292</v>
      </c>
      <c r="B103" s="54" t="s">
        <v>66</v>
      </c>
      <c r="C103">
        <v>2024</v>
      </c>
      <c r="D103" s="53">
        <v>45316</v>
      </c>
      <c r="E103" s="54" t="s">
        <v>62</v>
      </c>
      <c r="F103">
        <v>-1</v>
      </c>
      <c r="G103" s="54"/>
      <c r="H103">
        <v>-1848</v>
      </c>
      <c r="I103">
        <v>2024013257</v>
      </c>
      <c r="J103" s="54"/>
      <c r="K103" s="54">
        <f>IF(STOCKAGE[[#This Row],[Nombre de palettes]]&gt;0,STOCKAGE[[#This Row],[Nombre de palettes]],0)</f>
        <v>0</v>
      </c>
      <c r="L103" s="54">
        <f>IF(STOCKAGE[[#This Row],[Nombre de palettes]]&lt;0,STOCKAGE[[#This Row],[Nombre de palettes]],0)</f>
        <v>-1</v>
      </c>
      <c r="N103"/>
    </row>
    <row r="104" spans="1:14" hidden="1" x14ac:dyDescent="0.25">
      <c r="A104" s="68">
        <v>45292</v>
      </c>
      <c r="B104" s="54" t="s">
        <v>66</v>
      </c>
      <c r="C104">
        <v>2024</v>
      </c>
      <c r="D104" s="53">
        <v>45320</v>
      </c>
      <c r="E104" s="54" t="s">
        <v>50</v>
      </c>
      <c r="F104">
        <v>-1</v>
      </c>
      <c r="G104" s="54"/>
      <c r="H104">
        <v>-600</v>
      </c>
      <c r="I104">
        <v>2024013273</v>
      </c>
      <c r="J104" s="54"/>
      <c r="K104" s="54">
        <f>IF(STOCKAGE[[#This Row],[Nombre de palettes]]&gt;0,STOCKAGE[[#This Row],[Nombre de palettes]],0)</f>
        <v>0</v>
      </c>
      <c r="L104" s="54">
        <f>IF(STOCKAGE[[#This Row],[Nombre de palettes]]&lt;0,STOCKAGE[[#This Row],[Nombre de palettes]],0)</f>
        <v>-1</v>
      </c>
      <c r="N104"/>
    </row>
    <row r="105" spans="1:14" hidden="1" x14ac:dyDescent="0.25">
      <c r="A105" s="68">
        <v>45292</v>
      </c>
      <c r="B105" s="54" t="s">
        <v>66</v>
      </c>
      <c r="C105">
        <v>2024</v>
      </c>
      <c r="D105" s="53">
        <v>45320</v>
      </c>
      <c r="E105" s="54" t="s">
        <v>52</v>
      </c>
      <c r="F105">
        <v>-1</v>
      </c>
      <c r="G105" s="54"/>
      <c r="H105">
        <v>-630</v>
      </c>
      <c r="I105">
        <v>2024013276</v>
      </c>
      <c r="J105" s="54"/>
      <c r="K105" s="54">
        <f>IF(STOCKAGE[[#This Row],[Nombre de palettes]]&gt;0,STOCKAGE[[#This Row],[Nombre de palettes]],0)</f>
        <v>0</v>
      </c>
      <c r="L105" s="54">
        <f>IF(STOCKAGE[[#This Row],[Nombre de palettes]]&lt;0,STOCKAGE[[#This Row],[Nombre de palettes]],0)</f>
        <v>-1</v>
      </c>
      <c r="N105"/>
    </row>
    <row r="106" spans="1:14" hidden="1" x14ac:dyDescent="0.25">
      <c r="A106" s="68">
        <v>45292</v>
      </c>
      <c r="B106" s="54" t="s">
        <v>66</v>
      </c>
      <c r="C106">
        <v>2024</v>
      </c>
      <c r="D106" s="53">
        <v>45321</v>
      </c>
      <c r="E106" s="54" t="s">
        <v>50</v>
      </c>
      <c r="F106">
        <v>-32</v>
      </c>
      <c r="G106" s="54"/>
      <c r="H106">
        <v>-19200</v>
      </c>
      <c r="I106">
        <v>2024013283</v>
      </c>
      <c r="J106" s="54"/>
      <c r="K106" s="54">
        <f>IF(STOCKAGE[[#This Row],[Nombre de palettes]]&gt;0,STOCKAGE[[#This Row],[Nombre de palettes]],0)</f>
        <v>0</v>
      </c>
      <c r="L106" s="54">
        <f>IF(STOCKAGE[[#This Row],[Nombre de palettes]]&lt;0,STOCKAGE[[#This Row],[Nombre de palettes]],0)</f>
        <v>-32</v>
      </c>
      <c r="N106"/>
    </row>
    <row r="107" spans="1:14" hidden="1" x14ac:dyDescent="0.25">
      <c r="A107" s="68">
        <v>45292</v>
      </c>
      <c r="B107" s="54" t="s">
        <v>66</v>
      </c>
      <c r="C107">
        <v>2024</v>
      </c>
      <c r="D107" s="53">
        <v>45321</v>
      </c>
      <c r="E107" s="54" t="s">
        <v>50</v>
      </c>
      <c r="F107">
        <v>-2</v>
      </c>
      <c r="G107" s="54"/>
      <c r="H107">
        <v>-1200</v>
      </c>
      <c r="I107">
        <v>2024013280</v>
      </c>
      <c r="J107" s="54"/>
      <c r="K107" s="54">
        <f>IF(STOCKAGE[[#This Row],[Nombre de palettes]]&gt;0,STOCKAGE[[#This Row],[Nombre de palettes]],0)</f>
        <v>0</v>
      </c>
      <c r="L107" s="54">
        <f>IF(STOCKAGE[[#This Row],[Nombre de palettes]]&lt;0,STOCKAGE[[#This Row],[Nombre de palettes]],0)</f>
        <v>-2</v>
      </c>
      <c r="N107"/>
    </row>
    <row r="108" spans="1:14" hidden="1" x14ac:dyDescent="0.25">
      <c r="A108" s="68">
        <v>45292</v>
      </c>
      <c r="B108" s="54" t="s">
        <v>66</v>
      </c>
      <c r="C108">
        <v>2024</v>
      </c>
      <c r="D108" s="53">
        <v>45321</v>
      </c>
      <c r="E108" s="54" t="s">
        <v>55</v>
      </c>
      <c r="F108">
        <v>-1</v>
      </c>
      <c r="G108" s="54"/>
      <c r="H108">
        <v>-600</v>
      </c>
      <c r="I108">
        <v>2024013280</v>
      </c>
      <c r="J108" s="54"/>
      <c r="K108" s="54">
        <f>IF(STOCKAGE[[#This Row],[Nombre de palettes]]&gt;0,STOCKAGE[[#This Row],[Nombre de palettes]],0)</f>
        <v>0</v>
      </c>
      <c r="L108" s="54">
        <f>IF(STOCKAGE[[#This Row],[Nombre de palettes]]&lt;0,STOCKAGE[[#This Row],[Nombre de palettes]],0)</f>
        <v>-1</v>
      </c>
      <c r="N108"/>
    </row>
    <row r="109" spans="1:14" hidden="1" x14ac:dyDescent="0.25">
      <c r="A109" s="68">
        <v>45292</v>
      </c>
      <c r="B109" s="54" t="s">
        <v>66</v>
      </c>
      <c r="C109">
        <v>2024</v>
      </c>
      <c r="D109" s="53">
        <v>45321</v>
      </c>
      <c r="E109" s="54" t="s">
        <v>55</v>
      </c>
      <c r="F109">
        <v>-2</v>
      </c>
      <c r="G109" s="54"/>
      <c r="H109">
        <v>-1200</v>
      </c>
      <c r="I109">
        <v>2024013274</v>
      </c>
      <c r="J109" s="54"/>
      <c r="K109" s="54">
        <f>IF(STOCKAGE[[#This Row],[Nombre de palettes]]&gt;0,STOCKAGE[[#This Row],[Nombre de palettes]],0)</f>
        <v>0</v>
      </c>
      <c r="L109" s="54">
        <f>IF(STOCKAGE[[#This Row],[Nombre de palettes]]&lt;0,STOCKAGE[[#This Row],[Nombre de palettes]],0)</f>
        <v>-2</v>
      </c>
      <c r="N109"/>
    </row>
    <row r="110" spans="1:14" hidden="1" x14ac:dyDescent="0.25">
      <c r="A110" s="68">
        <v>45292</v>
      </c>
      <c r="B110" s="54" t="s">
        <v>66</v>
      </c>
      <c r="C110">
        <v>2024</v>
      </c>
      <c r="D110" s="53">
        <v>45322</v>
      </c>
      <c r="E110" s="54" t="s">
        <v>50</v>
      </c>
      <c r="F110">
        <v>-4</v>
      </c>
      <c r="G110" s="54"/>
      <c r="H110">
        <v>-2400</v>
      </c>
      <c r="I110">
        <v>2024013279</v>
      </c>
      <c r="J110" s="54"/>
      <c r="K110" s="54">
        <f>IF(STOCKAGE[[#This Row],[Nombre de palettes]]&gt;0,STOCKAGE[[#This Row],[Nombre de palettes]],0)</f>
        <v>0</v>
      </c>
      <c r="L110" s="54">
        <f>IF(STOCKAGE[[#This Row],[Nombre de palettes]]&lt;0,STOCKAGE[[#This Row],[Nombre de palettes]],0)</f>
        <v>-4</v>
      </c>
      <c r="N110"/>
    </row>
    <row r="111" spans="1:14" hidden="1" x14ac:dyDescent="0.25">
      <c r="A111" s="68">
        <v>45292</v>
      </c>
      <c r="B111" s="54" t="s">
        <v>66</v>
      </c>
      <c r="C111">
        <v>2024</v>
      </c>
      <c r="D111" s="53">
        <v>45322</v>
      </c>
      <c r="E111" s="54" t="s">
        <v>51</v>
      </c>
      <c r="F111">
        <v>-1</v>
      </c>
      <c r="G111" s="54"/>
      <c r="H111">
        <v>-1848</v>
      </c>
      <c r="I111">
        <v>2024013279</v>
      </c>
      <c r="J111" s="54"/>
      <c r="K111" s="54">
        <f>IF(STOCKAGE[[#This Row],[Nombre de palettes]]&gt;0,STOCKAGE[[#This Row],[Nombre de palettes]],0)</f>
        <v>0</v>
      </c>
      <c r="L111" s="54">
        <f>IF(STOCKAGE[[#This Row],[Nombre de palettes]]&lt;0,STOCKAGE[[#This Row],[Nombre de palettes]],0)</f>
        <v>-1</v>
      </c>
      <c r="N111"/>
    </row>
    <row r="112" spans="1:14" hidden="1" x14ac:dyDescent="0.25">
      <c r="A112" s="68">
        <v>45292</v>
      </c>
      <c r="B112" s="54" t="s">
        <v>66</v>
      </c>
      <c r="C112">
        <v>2024</v>
      </c>
      <c r="D112" s="53">
        <v>45322</v>
      </c>
      <c r="E112" s="54" t="s">
        <v>50</v>
      </c>
      <c r="F112">
        <v>-1</v>
      </c>
      <c r="G112" s="54"/>
      <c r="H112">
        <v>-600</v>
      </c>
      <c r="I112">
        <v>2024013278</v>
      </c>
      <c r="J112" s="54"/>
      <c r="K112" s="54">
        <f>IF(STOCKAGE[[#This Row],[Nombre de palettes]]&gt;0,STOCKAGE[[#This Row],[Nombre de palettes]],0)</f>
        <v>0</v>
      </c>
      <c r="L112" s="54">
        <f>IF(STOCKAGE[[#This Row],[Nombre de palettes]]&lt;0,STOCKAGE[[#This Row],[Nombre de palettes]],0)</f>
        <v>-1</v>
      </c>
      <c r="N112"/>
    </row>
    <row r="113" spans="1:14" hidden="1" x14ac:dyDescent="0.25">
      <c r="A113" s="68">
        <v>45292</v>
      </c>
      <c r="B113" s="54" t="s">
        <v>66</v>
      </c>
      <c r="C113">
        <v>2024</v>
      </c>
      <c r="D113" s="53">
        <v>45322</v>
      </c>
      <c r="E113" s="54" t="s">
        <v>50</v>
      </c>
      <c r="F113">
        <v>-3</v>
      </c>
      <c r="G113" s="54"/>
      <c r="H113">
        <v>-1800</v>
      </c>
      <c r="I113">
        <v>2024013270</v>
      </c>
      <c r="J113" s="54"/>
      <c r="K113" s="54">
        <f>IF(STOCKAGE[[#This Row],[Nombre de palettes]]&gt;0,STOCKAGE[[#This Row],[Nombre de palettes]],0)</f>
        <v>0</v>
      </c>
      <c r="L113" s="54">
        <f>IF(STOCKAGE[[#This Row],[Nombre de palettes]]&lt;0,STOCKAGE[[#This Row],[Nombre de palettes]],0)</f>
        <v>-3</v>
      </c>
      <c r="N113"/>
    </row>
    <row r="114" spans="1:14" hidden="1" x14ac:dyDescent="0.25">
      <c r="A114" s="68">
        <v>45292</v>
      </c>
      <c r="B114" s="54" t="s">
        <v>66</v>
      </c>
      <c r="C114">
        <v>2024</v>
      </c>
      <c r="D114" s="53">
        <v>45322</v>
      </c>
      <c r="E114" s="54" t="s">
        <v>55</v>
      </c>
      <c r="F114">
        <v>-1</v>
      </c>
      <c r="G114" s="54"/>
      <c r="H114">
        <v>-600</v>
      </c>
      <c r="I114">
        <v>2024013270</v>
      </c>
      <c r="J114" s="54"/>
      <c r="K114" s="54">
        <f>IF(STOCKAGE[[#This Row],[Nombre de palettes]]&gt;0,STOCKAGE[[#This Row],[Nombre de palettes]],0)</f>
        <v>0</v>
      </c>
      <c r="L114" s="54">
        <f>IF(STOCKAGE[[#This Row],[Nombre de palettes]]&lt;0,STOCKAGE[[#This Row],[Nombre de palettes]],0)</f>
        <v>-1</v>
      </c>
      <c r="N114"/>
    </row>
    <row r="115" spans="1:14" hidden="1" x14ac:dyDescent="0.25">
      <c r="A115" s="68">
        <v>45323</v>
      </c>
      <c r="B115" s="54" t="s">
        <v>68</v>
      </c>
      <c r="C115">
        <v>2024</v>
      </c>
      <c r="D115" s="53">
        <v>45323</v>
      </c>
      <c r="E115" s="54" t="s">
        <v>55</v>
      </c>
      <c r="F115">
        <v>-1</v>
      </c>
      <c r="G115" s="54"/>
      <c r="H115">
        <v>-600</v>
      </c>
      <c r="I115">
        <v>2024013286</v>
      </c>
      <c r="J115" s="54"/>
      <c r="K115" s="54">
        <f>IF(STOCKAGE[[#This Row],[Nombre de palettes]]&gt;0,STOCKAGE[[#This Row],[Nombre de palettes]],0)</f>
        <v>0</v>
      </c>
      <c r="L115" s="54">
        <f>IF(STOCKAGE[[#This Row],[Nombre de palettes]]&lt;0,STOCKAGE[[#This Row],[Nombre de palettes]],0)</f>
        <v>-1</v>
      </c>
      <c r="N115"/>
    </row>
    <row r="116" spans="1:14" hidden="1" x14ac:dyDescent="0.25">
      <c r="A116" s="68">
        <v>45323</v>
      </c>
      <c r="B116" s="54" t="s">
        <v>68</v>
      </c>
      <c r="C116">
        <v>2024</v>
      </c>
      <c r="D116" s="53">
        <v>45323</v>
      </c>
      <c r="E116" s="54" t="s">
        <v>50</v>
      </c>
      <c r="F116">
        <v>-1</v>
      </c>
      <c r="G116" s="54"/>
      <c r="H116">
        <v>-600</v>
      </c>
      <c r="I116">
        <v>2024013286</v>
      </c>
      <c r="J116" s="54"/>
      <c r="K116" s="54">
        <f>IF(STOCKAGE[[#This Row],[Nombre de palettes]]&gt;0,STOCKAGE[[#This Row],[Nombre de palettes]],0)</f>
        <v>0</v>
      </c>
      <c r="L116" s="54">
        <f>IF(STOCKAGE[[#This Row],[Nombre de palettes]]&lt;0,STOCKAGE[[#This Row],[Nombre de palettes]],0)</f>
        <v>-1</v>
      </c>
      <c r="N116"/>
    </row>
    <row r="117" spans="1:14" hidden="1" x14ac:dyDescent="0.25">
      <c r="A117" s="68">
        <v>45323</v>
      </c>
      <c r="B117" s="54" t="s">
        <v>68</v>
      </c>
      <c r="C117">
        <v>2024</v>
      </c>
      <c r="D117" s="53">
        <v>45323</v>
      </c>
      <c r="E117" s="54" t="s">
        <v>50</v>
      </c>
      <c r="F117">
        <v>-1</v>
      </c>
      <c r="G117" s="54"/>
      <c r="H117">
        <v>-600</v>
      </c>
      <c r="I117">
        <v>2024013287</v>
      </c>
      <c r="J117" s="54"/>
      <c r="K117" s="54">
        <f>IF(STOCKAGE[[#This Row],[Nombre de palettes]]&gt;0,STOCKAGE[[#This Row],[Nombre de palettes]],0)</f>
        <v>0</v>
      </c>
      <c r="L117" s="54">
        <f>IF(STOCKAGE[[#This Row],[Nombre de palettes]]&lt;0,STOCKAGE[[#This Row],[Nombre de palettes]],0)</f>
        <v>-1</v>
      </c>
      <c r="N117"/>
    </row>
    <row r="118" spans="1:14" hidden="1" x14ac:dyDescent="0.25">
      <c r="A118" s="68">
        <v>45323</v>
      </c>
      <c r="B118" s="54" t="s">
        <v>68</v>
      </c>
      <c r="C118">
        <v>2024</v>
      </c>
      <c r="D118" s="53">
        <v>45323</v>
      </c>
      <c r="E118" s="54" t="s">
        <v>55</v>
      </c>
      <c r="F118">
        <v>-1</v>
      </c>
      <c r="G118" s="54"/>
      <c r="H118">
        <v>-600</v>
      </c>
      <c r="I118">
        <v>2024013287</v>
      </c>
      <c r="J118" s="54"/>
      <c r="K118" s="54">
        <f>IF(STOCKAGE[[#This Row],[Nombre de palettes]]&gt;0,STOCKAGE[[#This Row],[Nombre de palettes]],0)</f>
        <v>0</v>
      </c>
      <c r="L118" s="54">
        <f>IF(STOCKAGE[[#This Row],[Nombre de palettes]]&lt;0,STOCKAGE[[#This Row],[Nombre de palettes]],0)</f>
        <v>-1</v>
      </c>
      <c r="N118"/>
    </row>
    <row r="119" spans="1:14" hidden="1" x14ac:dyDescent="0.25">
      <c r="A119" s="68">
        <v>45323</v>
      </c>
      <c r="B119" s="54" t="s">
        <v>68</v>
      </c>
      <c r="C119">
        <v>2024</v>
      </c>
      <c r="D119" s="53">
        <v>45323</v>
      </c>
      <c r="E119" s="54" t="s">
        <v>55</v>
      </c>
      <c r="F119">
        <v>-1</v>
      </c>
      <c r="G119" s="54"/>
      <c r="H119">
        <v>-600</v>
      </c>
      <c r="I119">
        <v>2024013282</v>
      </c>
      <c r="J119" s="54"/>
      <c r="K119" s="54">
        <f>IF(STOCKAGE[[#This Row],[Nombre de palettes]]&gt;0,STOCKAGE[[#This Row],[Nombre de palettes]],0)</f>
        <v>0</v>
      </c>
      <c r="L119" s="54">
        <f>IF(STOCKAGE[[#This Row],[Nombre de palettes]]&lt;0,STOCKAGE[[#This Row],[Nombre de palettes]],0)</f>
        <v>-1</v>
      </c>
      <c r="N119"/>
    </row>
    <row r="120" spans="1:14" hidden="1" x14ac:dyDescent="0.25">
      <c r="A120" s="68">
        <v>45323</v>
      </c>
      <c r="B120" s="54" t="s">
        <v>68</v>
      </c>
      <c r="C120">
        <v>2024</v>
      </c>
      <c r="D120" s="53">
        <v>45323</v>
      </c>
      <c r="E120" s="54" t="s">
        <v>50</v>
      </c>
      <c r="F120">
        <v>-1</v>
      </c>
      <c r="G120" s="54"/>
      <c r="H120">
        <v>-600</v>
      </c>
      <c r="I120">
        <v>2024013282</v>
      </c>
      <c r="J120" s="54"/>
      <c r="K120" s="54">
        <f>IF(STOCKAGE[[#This Row],[Nombre de palettes]]&gt;0,STOCKAGE[[#This Row],[Nombre de palettes]],0)</f>
        <v>0</v>
      </c>
      <c r="L120" s="54">
        <f>IF(STOCKAGE[[#This Row],[Nombre de palettes]]&lt;0,STOCKAGE[[#This Row],[Nombre de palettes]],0)</f>
        <v>-1</v>
      </c>
      <c r="N120"/>
    </row>
    <row r="121" spans="1:14" hidden="1" x14ac:dyDescent="0.25">
      <c r="A121" s="68">
        <v>45323</v>
      </c>
      <c r="B121" s="54" t="s">
        <v>68</v>
      </c>
      <c r="C121">
        <v>2024</v>
      </c>
      <c r="D121" s="53">
        <v>45323</v>
      </c>
      <c r="E121" s="54" t="s">
        <v>50</v>
      </c>
      <c r="F121">
        <v>-3</v>
      </c>
      <c r="G121" s="54"/>
      <c r="H121">
        <v>-1800</v>
      </c>
      <c r="I121">
        <v>2024013284</v>
      </c>
      <c r="J121" s="54"/>
      <c r="K121" s="54">
        <f>IF(STOCKAGE[[#This Row],[Nombre de palettes]]&gt;0,STOCKAGE[[#This Row],[Nombre de palettes]],0)</f>
        <v>0</v>
      </c>
      <c r="L121" s="54">
        <f>IF(STOCKAGE[[#This Row],[Nombre de palettes]]&lt;0,STOCKAGE[[#This Row],[Nombre de palettes]],0)</f>
        <v>-3</v>
      </c>
      <c r="N121"/>
    </row>
    <row r="122" spans="1:14" hidden="1" x14ac:dyDescent="0.25">
      <c r="A122" s="68">
        <v>45323</v>
      </c>
      <c r="B122" s="54" t="s">
        <v>68</v>
      </c>
      <c r="C122">
        <v>2024</v>
      </c>
      <c r="D122" s="53">
        <v>45323</v>
      </c>
      <c r="E122" s="54" t="s">
        <v>50</v>
      </c>
      <c r="F122">
        <v>-5</v>
      </c>
      <c r="G122" s="54"/>
      <c r="H122">
        <v>-3000</v>
      </c>
      <c r="I122">
        <v>2024013271</v>
      </c>
      <c r="J122" s="54"/>
      <c r="K122" s="54">
        <f>IF(STOCKAGE[[#This Row],[Nombre de palettes]]&gt;0,STOCKAGE[[#This Row],[Nombre de palettes]],0)</f>
        <v>0</v>
      </c>
      <c r="L122" s="54">
        <f>IF(STOCKAGE[[#This Row],[Nombre de palettes]]&lt;0,STOCKAGE[[#This Row],[Nombre de palettes]],0)</f>
        <v>-5</v>
      </c>
      <c r="N122"/>
    </row>
    <row r="123" spans="1:14" hidden="1" x14ac:dyDescent="0.25">
      <c r="A123" s="68">
        <v>45323</v>
      </c>
      <c r="B123" s="54" t="s">
        <v>68</v>
      </c>
      <c r="C123">
        <v>2024</v>
      </c>
      <c r="D123" s="53">
        <v>45323</v>
      </c>
      <c r="E123" s="54" t="s">
        <v>55</v>
      </c>
      <c r="F123">
        <v>-1</v>
      </c>
      <c r="G123" s="54"/>
      <c r="H123">
        <v>-600</v>
      </c>
      <c r="I123">
        <v>2024013271</v>
      </c>
      <c r="J123" s="54"/>
      <c r="K123" s="54">
        <f>IF(STOCKAGE[[#This Row],[Nombre de palettes]]&gt;0,STOCKAGE[[#This Row],[Nombre de palettes]],0)</f>
        <v>0</v>
      </c>
      <c r="L123" s="54">
        <f>IF(STOCKAGE[[#This Row],[Nombre de palettes]]&lt;0,STOCKAGE[[#This Row],[Nombre de palettes]],0)</f>
        <v>-1</v>
      </c>
      <c r="N123"/>
    </row>
    <row r="124" spans="1:14" hidden="1" x14ac:dyDescent="0.25">
      <c r="A124" s="68">
        <v>45323</v>
      </c>
      <c r="B124" s="54" t="s">
        <v>68</v>
      </c>
      <c r="C124">
        <v>2024</v>
      </c>
      <c r="D124" s="53">
        <v>45327</v>
      </c>
      <c r="E124" s="54" t="s">
        <v>50</v>
      </c>
      <c r="F124">
        <v>-6</v>
      </c>
      <c r="G124" s="54"/>
      <c r="H124">
        <v>-3600</v>
      </c>
      <c r="I124">
        <v>2024013275</v>
      </c>
      <c r="J124" s="54"/>
      <c r="K124" s="54">
        <f>IF(STOCKAGE[[#This Row],[Nombre de palettes]]&gt;0,STOCKAGE[[#This Row],[Nombre de palettes]],0)</f>
        <v>0</v>
      </c>
      <c r="L124" s="54">
        <f>IF(STOCKAGE[[#This Row],[Nombre de palettes]]&lt;0,STOCKAGE[[#This Row],[Nombre de palettes]],0)</f>
        <v>-6</v>
      </c>
      <c r="N124"/>
    </row>
    <row r="125" spans="1:14" hidden="1" x14ac:dyDescent="0.25">
      <c r="A125" s="68">
        <v>45323</v>
      </c>
      <c r="B125" s="54" t="s">
        <v>68</v>
      </c>
      <c r="C125">
        <v>2024</v>
      </c>
      <c r="D125" s="53">
        <v>45327</v>
      </c>
      <c r="E125" s="54" t="s">
        <v>55</v>
      </c>
      <c r="F125">
        <v>-3</v>
      </c>
      <c r="G125" s="54"/>
      <c r="H125">
        <v>-1800</v>
      </c>
      <c r="I125">
        <v>2024013275</v>
      </c>
      <c r="J125" s="54"/>
      <c r="K125" s="54">
        <f>IF(STOCKAGE[[#This Row],[Nombre de palettes]]&gt;0,STOCKAGE[[#This Row],[Nombre de palettes]],0)</f>
        <v>0</v>
      </c>
      <c r="L125" s="54">
        <f>IF(STOCKAGE[[#This Row],[Nombre de palettes]]&lt;0,STOCKAGE[[#This Row],[Nombre de palettes]],0)</f>
        <v>-3</v>
      </c>
      <c r="N125"/>
    </row>
    <row r="126" spans="1:14" hidden="1" x14ac:dyDescent="0.25">
      <c r="A126" s="68">
        <v>45323</v>
      </c>
      <c r="B126" s="54" t="s">
        <v>68</v>
      </c>
      <c r="C126">
        <v>2024</v>
      </c>
      <c r="D126" s="53">
        <v>45327</v>
      </c>
      <c r="E126" s="54" t="s">
        <v>54</v>
      </c>
      <c r="F126">
        <v>-1</v>
      </c>
      <c r="G126" s="54"/>
      <c r="H126">
        <v>-1848</v>
      </c>
      <c r="I126">
        <v>2024013275</v>
      </c>
      <c r="J126" s="54"/>
      <c r="K126" s="54">
        <f>IF(STOCKAGE[[#This Row],[Nombre de palettes]]&gt;0,STOCKAGE[[#This Row],[Nombre de palettes]],0)</f>
        <v>0</v>
      </c>
      <c r="L126" s="54">
        <f>IF(STOCKAGE[[#This Row],[Nombre de palettes]]&lt;0,STOCKAGE[[#This Row],[Nombre de palettes]],0)</f>
        <v>-1</v>
      </c>
      <c r="N126"/>
    </row>
    <row r="127" spans="1:14" hidden="1" x14ac:dyDescent="0.25">
      <c r="A127" s="68">
        <v>45323</v>
      </c>
      <c r="B127" s="54" t="s">
        <v>68</v>
      </c>
      <c r="C127">
        <v>2024</v>
      </c>
      <c r="D127" s="53">
        <v>45327</v>
      </c>
      <c r="E127" s="54" t="s">
        <v>51</v>
      </c>
      <c r="F127">
        <v>-1</v>
      </c>
      <c r="G127" s="54"/>
      <c r="H127">
        <v>-1848</v>
      </c>
      <c r="I127">
        <v>2024013275</v>
      </c>
      <c r="J127" s="54"/>
      <c r="K127" s="54">
        <f>IF(STOCKAGE[[#This Row],[Nombre de palettes]]&gt;0,STOCKAGE[[#This Row],[Nombre de palettes]],0)</f>
        <v>0</v>
      </c>
      <c r="L127" s="54">
        <f>IF(STOCKAGE[[#This Row],[Nombre de palettes]]&lt;0,STOCKAGE[[#This Row],[Nombre de palettes]],0)</f>
        <v>-1</v>
      </c>
      <c r="N127"/>
    </row>
    <row r="128" spans="1:14" hidden="1" x14ac:dyDescent="0.25">
      <c r="A128" s="68">
        <v>45323</v>
      </c>
      <c r="B128" s="54" t="s">
        <v>68</v>
      </c>
      <c r="C128">
        <v>2024</v>
      </c>
      <c r="D128" s="53">
        <v>45327</v>
      </c>
      <c r="E128" s="54" t="s">
        <v>50</v>
      </c>
      <c r="F128">
        <v>-1</v>
      </c>
      <c r="G128" s="54"/>
      <c r="H128">
        <v>-600</v>
      </c>
      <c r="I128">
        <v>2024023302</v>
      </c>
      <c r="J128" s="54"/>
      <c r="K128" s="54">
        <f>IF(STOCKAGE[[#This Row],[Nombre de palettes]]&gt;0,STOCKAGE[[#This Row],[Nombre de palettes]],0)</f>
        <v>0</v>
      </c>
      <c r="L128" s="54">
        <f>IF(STOCKAGE[[#This Row],[Nombre de palettes]]&lt;0,STOCKAGE[[#This Row],[Nombre de palettes]],0)</f>
        <v>-1</v>
      </c>
      <c r="N128"/>
    </row>
    <row r="129" spans="1:14" hidden="1" x14ac:dyDescent="0.25">
      <c r="A129" s="68">
        <v>45323</v>
      </c>
      <c r="B129" s="54" t="s">
        <v>68</v>
      </c>
      <c r="C129">
        <v>2024</v>
      </c>
      <c r="D129" s="53">
        <v>45327</v>
      </c>
      <c r="E129" s="54" t="s">
        <v>50</v>
      </c>
      <c r="F129">
        <v>-1</v>
      </c>
      <c r="G129" s="54"/>
      <c r="H129">
        <v>-600</v>
      </c>
      <c r="I129">
        <v>2024023296</v>
      </c>
      <c r="J129" s="54"/>
      <c r="K129" s="54">
        <f>IF(STOCKAGE[[#This Row],[Nombre de palettes]]&gt;0,STOCKAGE[[#This Row],[Nombre de palettes]],0)</f>
        <v>0</v>
      </c>
      <c r="L129" s="54">
        <f>IF(STOCKAGE[[#This Row],[Nombre de palettes]]&lt;0,STOCKAGE[[#This Row],[Nombre de palettes]],0)</f>
        <v>-1</v>
      </c>
      <c r="N129"/>
    </row>
    <row r="130" spans="1:14" hidden="1" x14ac:dyDescent="0.25">
      <c r="A130" s="68">
        <v>45323</v>
      </c>
      <c r="B130" s="54" t="s">
        <v>68</v>
      </c>
      <c r="C130">
        <v>2024</v>
      </c>
      <c r="D130" s="53">
        <v>45327</v>
      </c>
      <c r="E130" s="54" t="s">
        <v>50</v>
      </c>
      <c r="F130">
        <v>-4</v>
      </c>
      <c r="G130" s="54"/>
      <c r="H130">
        <v>-2400</v>
      </c>
      <c r="I130">
        <v>2024013285</v>
      </c>
      <c r="J130" s="54"/>
      <c r="K130" s="54">
        <f>IF(STOCKAGE[[#This Row],[Nombre de palettes]]&gt;0,STOCKAGE[[#This Row],[Nombre de palettes]],0)</f>
        <v>0</v>
      </c>
      <c r="L130" s="54">
        <f>IF(STOCKAGE[[#This Row],[Nombre de palettes]]&lt;0,STOCKAGE[[#This Row],[Nombre de palettes]],0)</f>
        <v>-4</v>
      </c>
      <c r="N130"/>
    </row>
    <row r="131" spans="1:14" hidden="1" x14ac:dyDescent="0.25">
      <c r="A131" s="68">
        <v>45323</v>
      </c>
      <c r="B131" s="54" t="s">
        <v>68</v>
      </c>
      <c r="C131">
        <v>2024</v>
      </c>
      <c r="D131" s="53">
        <v>45327</v>
      </c>
      <c r="E131" s="54" t="s">
        <v>51</v>
      </c>
      <c r="F131">
        <v>-2</v>
      </c>
      <c r="G131" s="54"/>
      <c r="H131">
        <v>-3696</v>
      </c>
      <c r="I131">
        <v>2024013285</v>
      </c>
      <c r="J131" s="54"/>
      <c r="K131" s="54">
        <f>IF(STOCKAGE[[#This Row],[Nombre de palettes]]&gt;0,STOCKAGE[[#This Row],[Nombre de palettes]],0)</f>
        <v>0</v>
      </c>
      <c r="L131" s="54">
        <f>IF(STOCKAGE[[#This Row],[Nombre de palettes]]&lt;0,STOCKAGE[[#This Row],[Nombre de palettes]],0)</f>
        <v>-2</v>
      </c>
      <c r="N131"/>
    </row>
    <row r="132" spans="1:14" hidden="1" x14ac:dyDescent="0.25">
      <c r="A132" s="68">
        <v>45323</v>
      </c>
      <c r="B132" s="54" t="s">
        <v>68</v>
      </c>
      <c r="C132">
        <v>2024</v>
      </c>
      <c r="D132" s="53">
        <v>45327</v>
      </c>
      <c r="E132" s="54" t="s">
        <v>50</v>
      </c>
      <c r="F132">
        <v>-1</v>
      </c>
      <c r="G132" s="54"/>
      <c r="H132">
        <v>-600</v>
      </c>
      <c r="I132">
        <v>2024013290</v>
      </c>
      <c r="J132" s="54"/>
      <c r="K132" s="54">
        <f>IF(STOCKAGE[[#This Row],[Nombre de palettes]]&gt;0,STOCKAGE[[#This Row],[Nombre de palettes]],0)</f>
        <v>0</v>
      </c>
      <c r="L132" s="54">
        <f>IF(STOCKAGE[[#This Row],[Nombre de palettes]]&lt;0,STOCKAGE[[#This Row],[Nombre de palettes]],0)</f>
        <v>-1</v>
      </c>
      <c r="N132"/>
    </row>
    <row r="133" spans="1:14" hidden="1" x14ac:dyDescent="0.25">
      <c r="A133" s="68">
        <v>45323</v>
      </c>
      <c r="B133" s="54" t="s">
        <v>68</v>
      </c>
      <c r="C133">
        <v>2024</v>
      </c>
      <c r="D133" s="53">
        <v>45327</v>
      </c>
      <c r="E133" s="54" t="s">
        <v>55</v>
      </c>
      <c r="F133">
        <v>-1</v>
      </c>
      <c r="G133" s="54"/>
      <c r="H133">
        <v>-600</v>
      </c>
      <c r="I133">
        <v>2024013290</v>
      </c>
      <c r="J133" s="54"/>
      <c r="K133" s="54">
        <f>IF(STOCKAGE[[#This Row],[Nombre de palettes]]&gt;0,STOCKAGE[[#This Row],[Nombre de palettes]],0)</f>
        <v>0</v>
      </c>
      <c r="L133" s="54">
        <f>IF(STOCKAGE[[#This Row],[Nombre de palettes]]&lt;0,STOCKAGE[[#This Row],[Nombre de palettes]],0)</f>
        <v>-1</v>
      </c>
      <c r="N133"/>
    </row>
    <row r="134" spans="1:14" hidden="1" x14ac:dyDescent="0.25">
      <c r="A134" s="68">
        <v>45323</v>
      </c>
      <c r="B134" s="54" t="s">
        <v>68</v>
      </c>
      <c r="C134">
        <v>2024</v>
      </c>
      <c r="D134" s="53">
        <v>45328</v>
      </c>
      <c r="E134" s="54" t="s">
        <v>50</v>
      </c>
      <c r="F134">
        <v>-4</v>
      </c>
      <c r="G134" s="54"/>
      <c r="H134">
        <v>-2400</v>
      </c>
      <c r="I134">
        <v>2024023299</v>
      </c>
      <c r="J134" s="54"/>
      <c r="K134" s="54">
        <f>IF(STOCKAGE[[#This Row],[Nombre de palettes]]&gt;0,STOCKAGE[[#This Row],[Nombre de palettes]],0)</f>
        <v>0</v>
      </c>
      <c r="L134" s="54">
        <f>IF(STOCKAGE[[#This Row],[Nombre de palettes]]&lt;0,STOCKAGE[[#This Row],[Nombre de palettes]],0)</f>
        <v>-4</v>
      </c>
      <c r="N134"/>
    </row>
    <row r="135" spans="1:14" hidden="1" x14ac:dyDescent="0.25">
      <c r="A135" s="68">
        <v>45323</v>
      </c>
      <c r="B135" s="54" t="s">
        <v>68</v>
      </c>
      <c r="C135">
        <v>2024</v>
      </c>
      <c r="D135" s="53">
        <v>45328</v>
      </c>
      <c r="E135" s="54" t="s">
        <v>55</v>
      </c>
      <c r="F135">
        <v>-2</v>
      </c>
      <c r="G135" s="54"/>
      <c r="H135">
        <v>-1200</v>
      </c>
      <c r="I135">
        <v>2024023299</v>
      </c>
      <c r="J135" s="54"/>
      <c r="K135" s="54">
        <f>IF(STOCKAGE[[#This Row],[Nombre de palettes]]&gt;0,STOCKAGE[[#This Row],[Nombre de palettes]],0)</f>
        <v>0</v>
      </c>
      <c r="L135" s="54">
        <f>IF(STOCKAGE[[#This Row],[Nombre de palettes]]&lt;0,STOCKAGE[[#This Row],[Nombre de palettes]],0)</f>
        <v>-2</v>
      </c>
      <c r="N135"/>
    </row>
    <row r="136" spans="1:14" hidden="1" x14ac:dyDescent="0.25">
      <c r="A136" s="68">
        <v>45323</v>
      </c>
      <c r="B136" s="54" t="s">
        <v>68</v>
      </c>
      <c r="C136">
        <v>2024</v>
      </c>
      <c r="D136" s="53">
        <v>45329</v>
      </c>
      <c r="E136" s="54" t="s">
        <v>50</v>
      </c>
      <c r="F136">
        <v>-6</v>
      </c>
      <c r="G136" s="54"/>
      <c r="H136">
        <v>-3600</v>
      </c>
      <c r="I136">
        <v>2024023298</v>
      </c>
      <c r="J136" s="54"/>
      <c r="K136" s="54">
        <f>IF(STOCKAGE[[#This Row],[Nombre de palettes]]&gt;0,STOCKAGE[[#This Row],[Nombre de palettes]],0)</f>
        <v>0</v>
      </c>
      <c r="L136" s="54">
        <f>IF(STOCKAGE[[#This Row],[Nombre de palettes]]&lt;0,STOCKAGE[[#This Row],[Nombre de palettes]],0)</f>
        <v>-6</v>
      </c>
      <c r="N136"/>
    </row>
    <row r="137" spans="1:14" hidden="1" x14ac:dyDescent="0.25">
      <c r="A137" s="68">
        <v>45323</v>
      </c>
      <c r="B137" s="54" t="s">
        <v>68</v>
      </c>
      <c r="C137">
        <v>2024</v>
      </c>
      <c r="D137" s="53">
        <v>45329</v>
      </c>
      <c r="E137" s="54" t="s">
        <v>55</v>
      </c>
      <c r="F137">
        <v>-5</v>
      </c>
      <c r="G137" s="54"/>
      <c r="H137">
        <v>-3000</v>
      </c>
      <c r="I137">
        <v>2024023298</v>
      </c>
      <c r="J137" s="54"/>
      <c r="K137" s="54">
        <f>IF(STOCKAGE[[#This Row],[Nombre de palettes]]&gt;0,STOCKAGE[[#This Row],[Nombre de palettes]],0)</f>
        <v>0</v>
      </c>
      <c r="L137" s="54">
        <f>IF(STOCKAGE[[#This Row],[Nombre de palettes]]&lt;0,STOCKAGE[[#This Row],[Nombre de palettes]],0)</f>
        <v>-5</v>
      </c>
      <c r="N137"/>
    </row>
    <row r="138" spans="1:14" hidden="1" x14ac:dyDescent="0.25">
      <c r="A138" s="68">
        <v>45323</v>
      </c>
      <c r="B138" s="54" t="s">
        <v>68</v>
      </c>
      <c r="C138">
        <v>2024</v>
      </c>
      <c r="D138" s="53">
        <v>45329</v>
      </c>
      <c r="E138" s="54" t="s">
        <v>50</v>
      </c>
      <c r="F138">
        <v>-3</v>
      </c>
      <c r="G138" s="54"/>
      <c r="H138">
        <v>-1800</v>
      </c>
      <c r="I138">
        <v>2024023301</v>
      </c>
      <c r="J138" s="54"/>
      <c r="K138" s="54">
        <f>IF(STOCKAGE[[#This Row],[Nombre de palettes]]&gt;0,STOCKAGE[[#This Row],[Nombre de palettes]],0)</f>
        <v>0</v>
      </c>
      <c r="L138" s="54">
        <f>IF(STOCKAGE[[#This Row],[Nombre de palettes]]&lt;0,STOCKAGE[[#This Row],[Nombre de palettes]],0)</f>
        <v>-3</v>
      </c>
      <c r="N138"/>
    </row>
    <row r="139" spans="1:14" hidden="1" x14ac:dyDescent="0.25">
      <c r="A139" s="68">
        <v>45323</v>
      </c>
      <c r="B139" s="54" t="s">
        <v>68</v>
      </c>
      <c r="C139">
        <v>2024</v>
      </c>
      <c r="D139" s="53">
        <v>45329</v>
      </c>
      <c r="E139" s="54" t="s">
        <v>55</v>
      </c>
      <c r="F139">
        <v>-1</v>
      </c>
      <c r="G139" s="54"/>
      <c r="H139">
        <v>-600</v>
      </c>
      <c r="I139">
        <v>2024023301</v>
      </c>
      <c r="J139" s="54"/>
      <c r="K139" s="54">
        <f>IF(STOCKAGE[[#This Row],[Nombre de palettes]]&gt;0,STOCKAGE[[#This Row],[Nombre de palettes]],0)</f>
        <v>0</v>
      </c>
      <c r="L139" s="54">
        <f>IF(STOCKAGE[[#This Row],[Nombre de palettes]]&lt;0,STOCKAGE[[#This Row],[Nombre de palettes]],0)</f>
        <v>-1</v>
      </c>
      <c r="N139"/>
    </row>
    <row r="140" spans="1:14" hidden="1" x14ac:dyDescent="0.25">
      <c r="A140" s="68">
        <v>45323</v>
      </c>
      <c r="B140" s="54" t="s">
        <v>68</v>
      </c>
      <c r="C140">
        <v>2024</v>
      </c>
      <c r="D140" s="53">
        <v>45329</v>
      </c>
      <c r="E140" s="54" t="s">
        <v>62</v>
      </c>
      <c r="F140">
        <v>-1</v>
      </c>
      <c r="G140" s="54"/>
      <c r="H140">
        <v>-1848</v>
      </c>
      <c r="I140">
        <v>2024023301</v>
      </c>
      <c r="J140" s="54"/>
      <c r="K140" s="54">
        <f>IF(STOCKAGE[[#This Row],[Nombre de palettes]]&gt;0,STOCKAGE[[#This Row],[Nombre de palettes]],0)</f>
        <v>0</v>
      </c>
      <c r="L140" s="54">
        <f>IF(STOCKAGE[[#This Row],[Nombre de palettes]]&lt;0,STOCKAGE[[#This Row],[Nombre de palettes]],0)</f>
        <v>-1</v>
      </c>
      <c r="N140"/>
    </row>
    <row r="141" spans="1:14" hidden="1" x14ac:dyDescent="0.25">
      <c r="A141" s="68">
        <v>45323</v>
      </c>
      <c r="B141" s="54" t="s">
        <v>68</v>
      </c>
      <c r="C141">
        <v>2024</v>
      </c>
      <c r="D141" s="53">
        <v>45329</v>
      </c>
      <c r="E141" s="54" t="s">
        <v>55</v>
      </c>
      <c r="F141">
        <v>-1</v>
      </c>
      <c r="G141" s="54"/>
      <c r="H141">
        <v>-600</v>
      </c>
      <c r="I141">
        <v>2024023295</v>
      </c>
      <c r="J141" s="54"/>
      <c r="K141" s="54">
        <f>IF(STOCKAGE[[#This Row],[Nombre de palettes]]&gt;0,STOCKAGE[[#This Row],[Nombre de palettes]],0)</f>
        <v>0</v>
      </c>
      <c r="L141" s="54">
        <f>IF(STOCKAGE[[#This Row],[Nombre de palettes]]&lt;0,STOCKAGE[[#This Row],[Nombre de palettes]],0)</f>
        <v>-1</v>
      </c>
      <c r="N141"/>
    </row>
    <row r="142" spans="1:14" hidden="1" x14ac:dyDescent="0.25">
      <c r="A142" s="68">
        <v>45323</v>
      </c>
      <c r="B142" s="54" t="s">
        <v>68</v>
      </c>
      <c r="C142">
        <v>2024</v>
      </c>
      <c r="D142" s="53">
        <v>45329</v>
      </c>
      <c r="E142" s="54" t="s">
        <v>51</v>
      </c>
      <c r="F142">
        <v>14</v>
      </c>
      <c r="G142" s="54"/>
      <c r="H142">
        <v>25872</v>
      </c>
      <c r="I142" t="s">
        <v>64</v>
      </c>
      <c r="J142" s="54"/>
      <c r="K142" s="54">
        <f>IF(STOCKAGE[[#This Row],[Nombre de palettes]]&gt;0,STOCKAGE[[#This Row],[Nombre de palettes]],0)</f>
        <v>14</v>
      </c>
      <c r="L142" s="54">
        <f>IF(STOCKAGE[[#This Row],[Nombre de palettes]]&lt;0,STOCKAGE[[#This Row],[Nombre de palettes]],0)</f>
        <v>0</v>
      </c>
      <c r="N142"/>
    </row>
    <row r="143" spans="1:14" hidden="1" x14ac:dyDescent="0.25">
      <c r="A143" s="68">
        <v>45323</v>
      </c>
      <c r="B143" s="54" t="s">
        <v>68</v>
      </c>
      <c r="C143">
        <v>2024</v>
      </c>
      <c r="D143" s="53">
        <v>45329</v>
      </c>
      <c r="E143" s="54" t="s">
        <v>54</v>
      </c>
      <c r="F143">
        <v>11</v>
      </c>
      <c r="G143" s="54"/>
      <c r="H143">
        <v>20328</v>
      </c>
      <c r="I143" t="s">
        <v>64</v>
      </c>
      <c r="J143" s="54"/>
      <c r="K143" s="54">
        <f>IF(STOCKAGE[[#This Row],[Nombre de palettes]]&gt;0,STOCKAGE[[#This Row],[Nombre de palettes]],0)</f>
        <v>11</v>
      </c>
      <c r="L143" s="54">
        <f>IF(STOCKAGE[[#This Row],[Nombre de palettes]]&lt;0,STOCKAGE[[#This Row],[Nombre de palettes]],0)</f>
        <v>0</v>
      </c>
      <c r="N143"/>
    </row>
    <row r="144" spans="1:14" hidden="1" x14ac:dyDescent="0.25">
      <c r="A144" s="68">
        <v>45323</v>
      </c>
      <c r="B144" s="54" t="s">
        <v>68</v>
      </c>
      <c r="C144">
        <v>2024</v>
      </c>
      <c r="D144" s="53">
        <v>45329</v>
      </c>
      <c r="E144" s="54" t="s">
        <v>56</v>
      </c>
      <c r="F144">
        <v>1</v>
      </c>
      <c r="G144" s="54"/>
      <c r="H144">
        <v>630</v>
      </c>
      <c r="I144" t="s">
        <v>64</v>
      </c>
      <c r="J144" s="54"/>
      <c r="K144" s="54">
        <f>IF(STOCKAGE[[#This Row],[Nombre de palettes]]&gt;0,STOCKAGE[[#This Row],[Nombre de palettes]],0)</f>
        <v>1</v>
      </c>
      <c r="L144" s="54">
        <f>IF(STOCKAGE[[#This Row],[Nombre de palettes]]&lt;0,STOCKAGE[[#This Row],[Nombre de palettes]],0)</f>
        <v>0</v>
      </c>
      <c r="N144"/>
    </row>
    <row r="145" spans="1:14" hidden="1" x14ac:dyDescent="0.25">
      <c r="A145" s="68">
        <v>45323</v>
      </c>
      <c r="B145" s="54" t="s">
        <v>68</v>
      </c>
      <c r="C145">
        <v>2024</v>
      </c>
      <c r="D145" s="53">
        <v>45329</v>
      </c>
      <c r="E145" s="54" t="s">
        <v>52</v>
      </c>
      <c r="F145">
        <v>1</v>
      </c>
      <c r="G145" s="54"/>
      <c r="H145">
        <v>630</v>
      </c>
      <c r="I145" t="s">
        <v>64</v>
      </c>
      <c r="J145" s="54"/>
      <c r="K145" s="54">
        <f>IF(STOCKAGE[[#This Row],[Nombre de palettes]]&gt;0,STOCKAGE[[#This Row],[Nombre de palettes]],0)</f>
        <v>1</v>
      </c>
      <c r="L145" s="54">
        <f>IF(STOCKAGE[[#This Row],[Nombre de palettes]]&lt;0,STOCKAGE[[#This Row],[Nombre de palettes]],0)</f>
        <v>0</v>
      </c>
      <c r="N145"/>
    </row>
    <row r="146" spans="1:14" hidden="1" x14ac:dyDescent="0.25">
      <c r="A146" s="68">
        <v>45323</v>
      </c>
      <c r="B146" s="54" t="s">
        <v>68</v>
      </c>
      <c r="C146">
        <v>2024</v>
      </c>
      <c r="D146" s="53">
        <v>45330</v>
      </c>
      <c r="E146" s="54" t="s">
        <v>50</v>
      </c>
      <c r="F146">
        <v>-1</v>
      </c>
      <c r="G146" s="54"/>
      <c r="H146">
        <v>-600</v>
      </c>
      <c r="I146">
        <v>2024023306</v>
      </c>
      <c r="J146" s="54"/>
      <c r="K146" s="54">
        <f>IF(STOCKAGE[[#This Row],[Nombre de palettes]]&gt;0,STOCKAGE[[#This Row],[Nombre de palettes]],0)</f>
        <v>0</v>
      </c>
      <c r="L146" s="54">
        <f>IF(STOCKAGE[[#This Row],[Nombre de palettes]]&lt;0,STOCKAGE[[#This Row],[Nombre de palettes]],0)</f>
        <v>-1</v>
      </c>
      <c r="N146"/>
    </row>
    <row r="147" spans="1:14" hidden="1" x14ac:dyDescent="0.25">
      <c r="A147" s="68">
        <v>45323</v>
      </c>
      <c r="B147" s="54" t="s">
        <v>68</v>
      </c>
      <c r="C147">
        <v>2024</v>
      </c>
      <c r="D147" s="53">
        <v>45330</v>
      </c>
      <c r="E147" s="54" t="s">
        <v>54</v>
      </c>
      <c r="F147">
        <v>-1</v>
      </c>
      <c r="G147" s="54"/>
      <c r="H147">
        <v>-1848</v>
      </c>
      <c r="I147">
        <v>2024023306</v>
      </c>
      <c r="J147" s="54"/>
      <c r="K147" s="54">
        <f>IF(STOCKAGE[[#This Row],[Nombre de palettes]]&gt;0,STOCKAGE[[#This Row],[Nombre de palettes]],0)</f>
        <v>0</v>
      </c>
      <c r="L147" s="54">
        <f>IF(STOCKAGE[[#This Row],[Nombre de palettes]]&lt;0,STOCKAGE[[#This Row],[Nombre de palettes]],0)</f>
        <v>-1</v>
      </c>
      <c r="N147"/>
    </row>
    <row r="148" spans="1:14" hidden="1" x14ac:dyDescent="0.25">
      <c r="A148" s="68">
        <v>45323</v>
      </c>
      <c r="B148" s="54" t="s">
        <v>68</v>
      </c>
      <c r="C148">
        <v>2024</v>
      </c>
      <c r="D148" s="53">
        <v>45330</v>
      </c>
      <c r="E148" s="54" t="s">
        <v>52</v>
      </c>
      <c r="F148">
        <v>-1</v>
      </c>
      <c r="G148" s="54"/>
      <c r="H148">
        <v>-630</v>
      </c>
      <c r="I148">
        <v>2024023306</v>
      </c>
      <c r="J148" s="54"/>
      <c r="K148" s="54">
        <f>IF(STOCKAGE[[#This Row],[Nombre de palettes]]&gt;0,STOCKAGE[[#This Row],[Nombre de palettes]],0)</f>
        <v>0</v>
      </c>
      <c r="L148" s="54">
        <f>IF(STOCKAGE[[#This Row],[Nombre de palettes]]&lt;0,STOCKAGE[[#This Row],[Nombre de palettes]],0)</f>
        <v>-1</v>
      </c>
      <c r="N148"/>
    </row>
    <row r="149" spans="1:14" hidden="1" x14ac:dyDescent="0.25">
      <c r="A149" s="68">
        <v>45323</v>
      </c>
      <c r="B149" s="54" t="s">
        <v>68</v>
      </c>
      <c r="C149">
        <v>2024</v>
      </c>
      <c r="D149" s="53">
        <v>45330</v>
      </c>
      <c r="E149" s="54" t="s">
        <v>56</v>
      </c>
      <c r="F149">
        <v>-1</v>
      </c>
      <c r="G149" s="54"/>
      <c r="H149">
        <v>-630</v>
      </c>
      <c r="I149">
        <v>2024023306</v>
      </c>
      <c r="J149" s="54"/>
      <c r="K149" s="54">
        <f>IF(STOCKAGE[[#This Row],[Nombre de palettes]]&gt;0,STOCKAGE[[#This Row],[Nombre de palettes]],0)</f>
        <v>0</v>
      </c>
      <c r="L149" s="54">
        <f>IF(STOCKAGE[[#This Row],[Nombre de palettes]]&lt;0,STOCKAGE[[#This Row],[Nombre de palettes]],0)</f>
        <v>-1</v>
      </c>
      <c r="N149"/>
    </row>
    <row r="150" spans="1:14" hidden="1" x14ac:dyDescent="0.25">
      <c r="A150" s="68">
        <v>45323</v>
      </c>
      <c r="B150" s="54" t="s">
        <v>68</v>
      </c>
      <c r="C150">
        <v>2024</v>
      </c>
      <c r="D150" s="53">
        <v>45330</v>
      </c>
      <c r="E150" s="54" t="s">
        <v>50</v>
      </c>
      <c r="F150">
        <v>-2</v>
      </c>
      <c r="G150" s="54"/>
      <c r="H150">
        <v>-1200</v>
      </c>
      <c r="I150">
        <v>2024013281</v>
      </c>
      <c r="J150" s="54"/>
      <c r="K150" s="54">
        <f>IF(STOCKAGE[[#This Row],[Nombre de palettes]]&gt;0,STOCKAGE[[#This Row],[Nombre de palettes]],0)</f>
        <v>0</v>
      </c>
      <c r="L150" s="54">
        <f>IF(STOCKAGE[[#This Row],[Nombre de palettes]]&lt;0,STOCKAGE[[#This Row],[Nombre de palettes]],0)</f>
        <v>-2</v>
      </c>
      <c r="N150"/>
    </row>
    <row r="151" spans="1:14" hidden="1" x14ac:dyDescent="0.25">
      <c r="A151" s="68">
        <v>45323</v>
      </c>
      <c r="B151" s="54" t="s">
        <v>68</v>
      </c>
      <c r="C151">
        <v>2024</v>
      </c>
      <c r="D151" s="53">
        <v>45330</v>
      </c>
      <c r="E151" s="54" t="s">
        <v>51</v>
      </c>
      <c r="F151">
        <v>-1</v>
      </c>
      <c r="G151" s="54"/>
      <c r="H151">
        <v>-1848</v>
      </c>
      <c r="I151">
        <v>2024013281</v>
      </c>
      <c r="J151" s="54"/>
      <c r="K151" s="54">
        <f>IF(STOCKAGE[[#This Row],[Nombre de palettes]]&gt;0,STOCKAGE[[#This Row],[Nombre de palettes]],0)</f>
        <v>0</v>
      </c>
      <c r="L151" s="54">
        <f>IF(STOCKAGE[[#This Row],[Nombre de palettes]]&lt;0,STOCKAGE[[#This Row],[Nombre de palettes]],0)</f>
        <v>-1</v>
      </c>
      <c r="N151"/>
    </row>
    <row r="152" spans="1:14" hidden="1" x14ac:dyDescent="0.25">
      <c r="A152" s="68">
        <v>45323</v>
      </c>
      <c r="B152" s="54" t="s">
        <v>68</v>
      </c>
      <c r="C152">
        <v>2024</v>
      </c>
      <c r="D152" s="53">
        <v>45330</v>
      </c>
      <c r="E152" s="54" t="s">
        <v>50</v>
      </c>
      <c r="F152">
        <v>-2</v>
      </c>
      <c r="G152" s="54"/>
      <c r="H152">
        <v>-1200</v>
      </c>
      <c r="I152">
        <v>2024013291</v>
      </c>
      <c r="J152" s="54"/>
      <c r="K152" s="54">
        <f>IF(STOCKAGE[[#This Row],[Nombre de palettes]]&gt;0,STOCKAGE[[#This Row],[Nombre de palettes]],0)</f>
        <v>0</v>
      </c>
      <c r="L152" s="54">
        <f>IF(STOCKAGE[[#This Row],[Nombre de palettes]]&lt;0,STOCKAGE[[#This Row],[Nombre de palettes]],0)</f>
        <v>-2</v>
      </c>
      <c r="N152"/>
    </row>
    <row r="153" spans="1:14" hidden="1" x14ac:dyDescent="0.25">
      <c r="A153" s="68">
        <v>45323</v>
      </c>
      <c r="B153" s="54" t="s">
        <v>68</v>
      </c>
      <c r="C153">
        <v>2024</v>
      </c>
      <c r="D153" s="53">
        <v>45330</v>
      </c>
      <c r="E153" s="54" t="s">
        <v>55</v>
      </c>
      <c r="F153">
        <v>-2</v>
      </c>
      <c r="G153" s="54"/>
      <c r="H153">
        <v>-1200</v>
      </c>
      <c r="I153">
        <v>2024013291</v>
      </c>
      <c r="J153" s="54"/>
      <c r="K153" s="54">
        <f>IF(STOCKAGE[[#This Row],[Nombre de palettes]]&gt;0,STOCKAGE[[#This Row],[Nombre de palettes]],0)</f>
        <v>0</v>
      </c>
      <c r="L153" s="54">
        <f>IF(STOCKAGE[[#This Row],[Nombre de palettes]]&lt;0,STOCKAGE[[#This Row],[Nombre de palettes]],0)</f>
        <v>-2</v>
      </c>
      <c r="N153"/>
    </row>
    <row r="154" spans="1:14" hidden="1" x14ac:dyDescent="0.25">
      <c r="A154" s="68">
        <v>45323</v>
      </c>
      <c r="B154" s="54" t="s">
        <v>68</v>
      </c>
      <c r="C154">
        <v>2024</v>
      </c>
      <c r="D154" s="53">
        <v>45330</v>
      </c>
      <c r="E154" s="54" t="s">
        <v>51</v>
      </c>
      <c r="F154">
        <v>-1</v>
      </c>
      <c r="G154" s="54"/>
      <c r="H154">
        <v>-1848</v>
      </c>
      <c r="I154">
        <v>2024013291</v>
      </c>
      <c r="J154" s="54"/>
      <c r="K154" s="54">
        <f>IF(STOCKAGE[[#This Row],[Nombre de palettes]]&gt;0,STOCKAGE[[#This Row],[Nombre de palettes]],0)</f>
        <v>0</v>
      </c>
      <c r="L154" s="54">
        <f>IF(STOCKAGE[[#This Row],[Nombre de palettes]]&lt;0,STOCKAGE[[#This Row],[Nombre de palettes]],0)</f>
        <v>-1</v>
      </c>
      <c r="N154"/>
    </row>
    <row r="155" spans="1:14" hidden="1" x14ac:dyDescent="0.25">
      <c r="A155" s="68">
        <v>45323</v>
      </c>
      <c r="B155" s="54" t="s">
        <v>68</v>
      </c>
      <c r="C155">
        <v>2024</v>
      </c>
      <c r="D155" s="53">
        <v>45330</v>
      </c>
      <c r="E155" s="54" t="s">
        <v>50</v>
      </c>
      <c r="F155">
        <v>-4</v>
      </c>
      <c r="G155" s="54"/>
      <c r="H155">
        <v>-2400</v>
      </c>
      <c r="I155">
        <v>2024023304</v>
      </c>
      <c r="J155" s="54"/>
      <c r="K155" s="54">
        <f>IF(STOCKAGE[[#This Row],[Nombre de palettes]]&gt;0,STOCKAGE[[#This Row],[Nombre de palettes]],0)</f>
        <v>0</v>
      </c>
      <c r="L155" s="54">
        <f>IF(STOCKAGE[[#This Row],[Nombre de palettes]]&lt;0,STOCKAGE[[#This Row],[Nombre de palettes]],0)</f>
        <v>-4</v>
      </c>
      <c r="N155"/>
    </row>
    <row r="156" spans="1:14" hidden="1" x14ac:dyDescent="0.25">
      <c r="A156" s="68">
        <v>45323</v>
      </c>
      <c r="B156" s="54" t="s">
        <v>68</v>
      </c>
      <c r="C156">
        <v>2024</v>
      </c>
      <c r="D156" s="53">
        <v>45330</v>
      </c>
      <c r="E156" s="54" t="s">
        <v>55</v>
      </c>
      <c r="F156">
        <v>-1</v>
      </c>
      <c r="G156" s="54"/>
      <c r="H156">
        <v>-600</v>
      </c>
      <c r="I156">
        <v>2024023304</v>
      </c>
      <c r="J156" s="54"/>
      <c r="K156" s="54">
        <f>IF(STOCKAGE[[#This Row],[Nombre de palettes]]&gt;0,STOCKAGE[[#This Row],[Nombre de palettes]],0)</f>
        <v>0</v>
      </c>
      <c r="L156" s="54">
        <f>IF(STOCKAGE[[#This Row],[Nombre de palettes]]&lt;0,STOCKAGE[[#This Row],[Nombre de palettes]],0)</f>
        <v>-1</v>
      </c>
      <c r="N156"/>
    </row>
    <row r="157" spans="1:14" hidden="1" x14ac:dyDescent="0.25">
      <c r="A157" s="68">
        <v>45323</v>
      </c>
      <c r="B157" s="54" t="s">
        <v>68</v>
      </c>
      <c r="C157">
        <v>2024</v>
      </c>
      <c r="D157" s="53">
        <v>45330</v>
      </c>
      <c r="E157" s="54" t="s">
        <v>51</v>
      </c>
      <c r="F157">
        <v>-1</v>
      </c>
      <c r="G157" s="54"/>
      <c r="H157">
        <v>-1848</v>
      </c>
      <c r="I157">
        <v>2024023304</v>
      </c>
      <c r="J157" s="54"/>
      <c r="K157" s="54">
        <f>IF(STOCKAGE[[#This Row],[Nombre de palettes]]&gt;0,STOCKAGE[[#This Row],[Nombre de palettes]],0)</f>
        <v>0</v>
      </c>
      <c r="L157" s="54">
        <f>IF(STOCKAGE[[#This Row],[Nombre de palettes]]&lt;0,STOCKAGE[[#This Row],[Nombre de palettes]],0)</f>
        <v>-1</v>
      </c>
      <c r="N157"/>
    </row>
    <row r="158" spans="1:14" hidden="1" x14ac:dyDescent="0.25">
      <c r="A158" s="68">
        <v>45323</v>
      </c>
      <c r="B158" s="54" t="s">
        <v>68</v>
      </c>
      <c r="C158">
        <v>2024</v>
      </c>
      <c r="D158" s="53">
        <v>45330</v>
      </c>
      <c r="E158" s="54" t="s">
        <v>54</v>
      </c>
      <c r="F158">
        <v>-1</v>
      </c>
      <c r="G158" s="54"/>
      <c r="H158">
        <v>-1848</v>
      </c>
      <c r="I158">
        <v>2024023304</v>
      </c>
      <c r="J158" s="54"/>
      <c r="K158" s="54">
        <f>IF(STOCKAGE[[#This Row],[Nombre de palettes]]&gt;0,STOCKAGE[[#This Row],[Nombre de palettes]],0)</f>
        <v>0</v>
      </c>
      <c r="L158" s="54">
        <f>IF(STOCKAGE[[#This Row],[Nombre de palettes]]&lt;0,STOCKAGE[[#This Row],[Nombre de palettes]],0)</f>
        <v>-1</v>
      </c>
      <c r="N158"/>
    </row>
    <row r="159" spans="1:14" hidden="1" x14ac:dyDescent="0.25">
      <c r="A159" s="68">
        <v>45323</v>
      </c>
      <c r="B159" s="54" t="s">
        <v>68</v>
      </c>
      <c r="C159">
        <v>2024</v>
      </c>
      <c r="D159" s="53">
        <v>45330</v>
      </c>
      <c r="E159" s="54" t="s">
        <v>50</v>
      </c>
      <c r="F159">
        <v>-15</v>
      </c>
      <c r="G159" s="54"/>
      <c r="H159">
        <v>-9000</v>
      </c>
      <c r="I159">
        <v>2024013288</v>
      </c>
      <c r="J159" s="54"/>
      <c r="K159" s="54">
        <f>IF(STOCKAGE[[#This Row],[Nombre de palettes]]&gt;0,STOCKAGE[[#This Row],[Nombre de palettes]],0)</f>
        <v>0</v>
      </c>
      <c r="L159" s="54">
        <f>IF(STOCKAGE[[#This Row],[Nombre de palettes]]&lt;0,STOCKAGE[[#This Row],[Nombre de palettes]],0)</f>
        <v>-15</v>
      </c>
      <c r="N159"/>
    </row>
    <row r="160" spans="1:14" hidden="1" x14ac:dyDescent="0.25">
      <c r="A160" s="68">
        <v>45323</v>
      </c>
      <c r="B160" s="54" t="s">
        <v>68</v>
      </c>
      <c r="C160">
        <v>2024</v>
      </c>
      <c r="D160" s="53">
        <v>45330</v>
      </c>
      <c r="E160" s="54" t="s">
        <v>55</v>
      </c>
      <c r="F160">
        <v>-2</v>
      </c>
      <c r="G160" s="54"/>
      <c r="H160">
        <v>-1200</v>
      </c>
      <c r="I160">
        <v>2024013288</v>
      </c>
      <c r="J160" s="54"/>
      <c r="K160" s="54">
        <f>IF(STOCKAGE[[#This Row],[Nombre de palettes]]&gt;0,STOCKAGE[[#This Row],[Nombre de palettes]],0)</f>
        <v>0</v>
      </c>
      <c r="L160" s="54">
        <f>IF(STOCKAGE[[#This Row],[Nombre de palettes]]&lt;0,STOCKAGE[[#This Row],[Nombre de palettes]],0)</f>
        <v>-2</v>
      </c>
      <c r="N160"/>
    </row>
    <row r="161" spans="1:14" hidden="1" x14ac:dyDescent="0.25">
      <c r="A161" s="68">
        <v>45323</v>
      </c>
      <c r="B161" s="54" t="s">
        <v>68</v>
      </c>
      <c r="C161">
        <v>2024</v>
      </c>
      <c r="D161" s="53">
        <v>45330</v>
      </c>
      <c r="E161" s="54" t="s">
        <v>54</v>
      </c>
      <c r="F161">
        <v>-1</v>
      </c>
      <c r="G161" s="54"/>
      <c r="H161">
        <v>-1848</v>
      </c>
      <c r="I161">
        <v>2024013288</v>
      </c>
      <c r="J161" s="54"/>
      <c r="K161" s="54">
        <f>IF(STOCKAGE[[#This Row],[Nombre de palettes]]&gt;0,STOCKAGE[[#This Row],[Nombre de palettes]],0)</f>
        <v>0</v>
      </c>
      <c r="L161" s="54">
        <f>IF(STOCKAGE[[#This Row],[Nombre de palettes]]&lt;0,STOCKAGE[[#This Row],[Nombre de palettes]],0)</f>
        <v>-1</v>
      </c>
      <c r="N161"/>
    </row>
    <row r="162" spans="1:14" hidden="1" x14ac:dyDescent="0.25">
      <c r="A162" s="68">
        <v>45323</v>
      </c>
      <c r="B162" s="54" t="s">
        <v>68</v>
      </c>
      <c r="C162">
        <v>2024</v>
      </c>
      <c r="D162" s="53">
        <v>45330</v>
      </c>
      <c r="E162" s="54" t="s">
        <v>50</v>
      </c>
      <c r="F162">
        <v>-6</v>
      </c>
      <c r="G162" s="54"/>
      <c r="H162">
        <v>-3600</v>
      </c>
      <c r="I162">
        <v>2024013289</v>
      </c>
      <c r="J162" s="54"/>
      <c r="K162" s="54">
        <f>IF(STOCKAGE[[#This Row],[Nombre de palettes]]&gt;0,STOCKAGE[[#This Row],[Nombre de palettes]],0)</f>
        <v>0</v>
      </c>
      <c r="L162" s="54">
        <f>IF(STOCKAGE[[#This Row],[Nombre de palettes]]&lt;0,STOCKAGE[[#This Row],[Nombre de palettes]],0)</f>
        <v>-6</v>
      </c>
      <c r="N162"/>
    </row>
    <row r="163" spans="1:14" hidden="1" x14ac:dyDescent="0.25">
      <c r="A163" s="68">
        <v>45323</v>
      </c>
      <c r="B163" s="54" t="s">
        <v>68</v>
      </c>
      <c r="C163">
        <v>2024</v>
      </c>
      <c r="D163" s="53">
        <v>45330</v>
      </c>
      <c r="E163" s="54" t="s">
        <v>51</v>
      </c>
      <c r="F163">
        <v>-1</v>
      </c>
      <c r="G163" s="54"/>
      <c r="H163">
        <v>-1848</v>
      </c>
      <c r="I163">
        <v>2024013289</v>
      </c>
      <c r="J163" s="54"/>
      <c r="K163" s="54">
        <f>IF(STOCKAGE[[#This Row],[Nombre de palettes]]&gt;0,STOCKAGE[[#This Row],[Nombre de palettes]],0)</f>
        <v>0</v>
      </c>
      <c r="L163" s="54">
        <f>IF(STOCKAGE[[#This Row],[Nombre de palettes]]&lt;0,STOCKAGE[[#This Row],[Nombre de palettes]],0)</f>
        <v>-1</v>
      </c>
      <c r="N163"/>
    </row>
    <row r="164" spans="1:14" hidden="1" x14ac:dyDescent="0.25">
      <c r="A164" s="68">
        <v>45323</v>
      </c>
      <c r="B164" s="54" t="s">
        <v>68</v>
      </c>
      <c r="C164">
        <v>2024</v>
      </c>
      <c r="D164" s="53">
        <v>45330</v>
      </c>
      <c r="E164" s="54" t="s">
        <v>54</v>
      </c>
      <c r="F164">
        <v>-1</v>
      </c>
      <c r="G164" s="54"/>
      <c r="H164">
        <v>-1848</v>
      </c>
      <c r="I164">
        <v>2024013289</v>
      </c>
      <c r="J164" s="54"/>
      <c r="K164" s="54">
        <f>IF(STOCKAGE[[#This Row],[Nombre de palettes]]&gt;0,STOCKAGE[[#This Row],[Nombre de palettes]],0)</f>
        <v>0</v>
      </c>
      <c r="L164" s="54">
        <f>IF(STOCKAGE[[#This Row],[Nombre de palettes]]&lt;0,STOCKAGE[[#This Row],[Nombre de palettes]],0)</f>
        <v>-1</v>
      </c>
      <c r="N164"/>
    </row>
    <row r="165" spans="1:14" hidden="1" x14ac:dyDescent="0.25">
      <c r="A165" s="68">
        <v>45323</v>
      </c>
      <c r="B165" s="54" t="s">
        <v>68</v>
      </c>
      <c r="C165">
        <v>2024</v>
      </c>
      <c r="D165" s="53">
        <v>45334</v>
      </c>
      <c r="E165" s="54" t="s">
        <v>50</v>
      </c>
      <c r="F165">
        <v>-1</v>
      </c>
      <c r="G165" s="54"/>
      <c r="H165">
        <v>-600</v>
      </c>
      <c r="I165">
        <v>2024023308</v>
      </c>
      <c r="J165" s="54"/>
      <c r="K165" s="54">
        <f>IF(STOCKAGE[[#This Row],[Nombre de palettes]]&gt;0,STOCKAGE[[#This Row],[Nombre de palettes]],0)</f>
        <v>0</v>
      </c>
      <c r="L165" s="54">
        <f>IF(STOCKAGE[[#This Row],[Nombre de palettes]]&lt;0,STOCKAGE[[#This Row],[Nombre de palettes]],0)</f>
        <v>-1</v>
      </c>
      <c r="N165"/>
    </row>
    <row r="166" spans="1:14" hidden="1" x14ac:dyDescent="0.25">
      <c r="A166" s="68">
        <v>45323</v>
      </c>
      <c r="B166" s="54" t="s">
        <v>68</v>
      </c>
      <c r="C166">
        <v>2024</v>
      </c>
      <c r="D166" s="53">
        <v>45334</v>
      </c>
      <c r="E166" s="54" t="s">
        <v>55</v>
      </c>
      <c r="F166">
        <v>-1</v>
      </c>
      <c r="G166" s="54"/>
      <c r="H166">
        <v>-600</v>
      </c>
      <c r="I166">
        <v>2024023308</v>
      </c>
      <c r="J166" s="54"/>
      <c r="K166" s="54">
        <f>IF(STOCKAGE[[#This Row],[Nombre de palettes]]&gt;0,STOCKAGE[[#This Row],[Nombre de palettes]],0)</f>
        <v>0</v>
      </c>
      <c r="L166" s="54">
        <f>IF(STOCKAGE[[#This Row],[Nombre de palettes]]&lt;0,STOCKAGE[[#This Row],[Nombre de palettes]],0)</f>
        <v>-1</v>
      </c>
      <c r="N166"/>
    </row>
    <row r="167" spans="1:14" hidden="1" x14ac:dyDescent="0.25">
      <c r="A167" s="68">
        <v>45323</v>
      </c>
      <c r="B167" s="54" t="s">
        <v>68</v>
      </c>
      <c r="C167">
        <v>2024</v>
      </c>
      <c r="D167" s="53">
        <v>45334</v>
      </c>
      <c r="E167" s="54" t="s">
        <v>54</v>
      </c>
      <c r="F167">
        <v>-2</v>
      </c>
      <c r="G167" s="54"/>
      <c r="H167">
        <v>-3696</v>
      </c>
      <c r="I167">
        <v>2024023307</v>
      </c>
      <c r="J167" s="54"/>
      <c r="K167" s="54">
        <f>IF(STOCKAGE[[#This Row],[Nombre de palettes]]&gt;0,STOCKAGE[[#This Row],[Nombre de palettes]],0)</f>
        <v>0</v>
      </c>
      <c r="L167" s="54">
        <f>IF(STOCKAGE[[#This Row],[Nombre de palettes]]&lt;0,STOCKAGE[[#This Row],[Nombre de palettes]],0)</f>
        <v>-2</v>
      </c>
      <c r="N167"/>
    </row>
    <row r="168" spans="1:14" hidden="1" x14ac:dyDescent="0.25">
      <c r="A168" s="68">
        <v>45323</v>
      </c>
      <c r="B168" s="54" t="s">
        <v>68</v>
      </c>
      <c r="C168">
        <v>2024</v>
      </c>
      <c r="D168" s="53">
        <v>45335</v>
      </c>
      <c r="E168" s="54" t="s">
        <v>55</v>
      </c>
      <c r="F168">
        <v>-1</v>
      </c>
      <c r="G168" s="54"/>
      <c r="H168">
        <v>-600</v>
      </c>
      <c r="I168">
        <v>2024023317</v>
      </c>
      <c r="J168" s="54"/>
      <c r="K168" s="54">
        <f>IF(STOCKAGE[[#This Row],[Nombre de palettes]]&gt;0,STOCKAGE[[#This Row],[Nombre de palettes]],0)</f>
        <v>0</v>
      </c>
      <c r="L168" s="54">
        <f>IF(STOCKAGE[[#This Row],[Nombre de palettes]]&lt;0,STOCKAGE[[#This Row],[Nombre de palettes]],0)</f>
        <v>-1</v>
      </c>
      <c r="N168"/>
    </row>
    <row r="169" spans="1:14" hidden="1" x14ac:dyDescent="0.25">
      <c r="A169" s="68">
        <v>45323</v>
      </c>
      <c r="B169" s="54" t="s">
        <v>68</v>
      </c>
      <c r="C169">
        <v>2024</v>
      </c>
      <c r="D169" s="53">
        <v>45335</v>
      </c>
      <c r="E169" s="54" t="s">
        <v>51</v>
      </c>
      <c r="F169">
        <v>-1</v>
      </c>
      <c r="G169" s="54"/>
      <c r="H169">
        <v>-1848</v>
      </c>
      <c r="I169">
        <v>2024023317</v>
      </c>
      <c r="J169" s="54"/>
      <c r="K169" s="54">
        <f>IF(STOCKAGE[[#This Row],[Nombre de palettes]]&gt;0,STOCKAGE[[#This Row],[Nombre de palettes]],0)</f>
        <v>0</v>
      </c>
      <c r="L169" s="54">
        <f>IF(STOCKAGE[[#This Row],[Nombre de palettes]]&lt;0,STOCKAGE[[#This Row],[Nombre de palettes]],0)</f>
        <v>-1</v>
      </c>
      <c r="N169"/>
    </row>
    <row r="170" spans="1:14" hidden="1" x14ac:dyDescent="0.25">
      <c r="A170" s="68">
        <v>45323</v>
      </c>
      <c r="B170" s="54" t="s">
        <v>68</v>
      </c>
      <c r="C170">
        <v>2024</v>
      </c>
      <c r="D170" s="53">
        <v>45335</v>
      </c>
      <c r="E170" s="54" t="s">
        <v>55</v>
      </c>
      <c r="F170">
        <v>-5</v>
      </c>
      <c r="G170" s="54"/>
      <c r="H170">
        <v>-3000</v>
      </c>
      <c r="I170">
        <v>2024023315</v>
      </c>
      <c r="J170" s="54"/>
      <c r="K170" s="54">
        <f>IF(STOCKAGE[[#This Row],[Nombre de palettes]]&gt;0,STOCKAGE[[#This Row],[Nombre de palettes]],0)</f>
        <v>0</v>
      </c>
      <c r="L170" s="54">
        <f>IF(STOCKAGE[[#This Row],[Nombre de palettes]]&lt;0,STOCKAGE[[#This Row],[Nombre de palettes]],0)</f>
        <v>-5</v>
      </c>
      <c r="N170"/>
    </row>
    <row r="171" spans="1:14" hidden="1" x14ac:dyDescent="0.25">
      <c r="A171" s="68">
        <v>45323</v>
      </c>
      <c r="B171" s="54" t="s">
        <v>68</v>
      </c>
      <c r="C171">
        <v>2024</v>
      </c>
      <c r="D171" s="53">
        <v>45335</v>
      </c>
      <c r="E171" s="54" t="s">
        <v>55</v>
      </c>
      <c r="F171">
        <v>-32</v>
      </c>
      <c r="G171" s="54"/>
      <c r="H171">
        <v>-19200</v>
      </c>
      <c r="I171">
        <v>2024023322</v>
      </c>
      <c r="J171" s="54"/>
      <c r="K171" s="54">
        <f>IF(STOCKAGE[[#This Row],[Nombre de palettes]]&gt;0,STOCKAGE[[#This Row],[Nombre de palettes]],0)</f>
        <v>0</v>
      </c>
      <c r="L171" s="54">
        <f>IF(STOCKAGE[[#This Row],[Nombre de palettes]]&lt;0,STOCKAGE[[#This Row],[Nombre de palettes]],0)</f>
        <v>-32</v>
      </c>
      <c r="N171"/>
    </row>
    <row r="172" spans="1:14" hidden="1" x14ac:dyDescent="0.25">
      <c r="A172" s="68">
        <v>45323</v>
      </c>
      <c r="B172" s="54" t="s">
        <v>68</v>
      </c>
      <c r="C172">
        <v>2024</v>
      </c>
      <c r="D172" s="53">
        <v>45336</v>
      </c>
      <c r="E172" s="54" t="s">
        <v>56</v>
      </c>
      <c r="F172">
        <v>-1</v>
      </c>
      <c r="G172" s="54"/>
      <c r="H172">
        <v>-630</v>
      </c>
      <c r="I172">
        <v>2024013292</v>
      </c>
      <c r="J172" s="54"/>
      <c r="K172" s="54">
        <f>IF(STOCKAGE[[#This Row],[Nombre de palettes]]&gt;0,STOCKAGE[[#This Row],[Nombre de palettes]],0)</f>
        <v>0</v>
      </c>
      <c r="L172" s="54">
        <f>IF(STOCKAGE[[#This Row],[Nombre de palettes]]&lt;0,STOCKAGE[[#This Row],[Nombre de palettes]],0)</f>
        <v>-1</v>
      </c>
      <c r="N172"/>
    </row>
    <row r="173" spans="1:14" hidden="1" x14ac:dyDescent="0.25">
      <c r="A173" s="68">
        <v>45323</v>
      </c>
      <c r="B173" s="54" t="s">
        <v>68</v>
      </c>
      <c r="C173">
        <v>2024</v>
      </c>
      <c r="D173" s="53">
        <v>45337</v>
      </c>
      <c r="E173" s="54" t="s">
        <v>50</v>
      </c>
      <c r="F173">
        <v>-3</v>
      </c>
      <c r="G173" s="54"/>
      <c r="H173">
        <v>-1800</v>
      </c>
      <c r="I173">
        <v>2024023310</v>
      </c>
      <c r="J173" s="54"/>
      <c r="K173" s="54">
        <f>IF(STOCKAGE[[#This Row],[Nombre de palettes]]&gt;0,STOCKAGE[[#This Row],[Nombre de palettes]],0)</f>
        <v>0</v>
      </c>
      <c r="L173" s="54">
        <f>IF(STOCKAGE[[#This Row],[Nombre de palettes]]&lt;0,STOCKAGE[[#This Row],[Nombre de palettes]],0)</f>
        <v>-3</v>
      </c>
      <c r="N173"/>
    </row>
    <row r="174" spans="1:14" hidden="1" x14ac:dyDescent="0.25">
      <c r="A174" s="68">
        <v>45323</v>
      </c>
      <c r="B174" s="54" t="s">
        <v>68</v>
      </c>
      <c r="C174">
        <v>2024</v>
      </c>
      <c r="D174" s="53">
        <v>45337</v>
      </c>
      <c r="E174" s="54" t="s">
        <v>55</v>
      </c>
      <c r="F174">
        <v>-1</v>
      </c>
      <c r="G174" s="54"/>
      <c r="H174">
        <v>-600</v>
      </c>
      <c r="I174">
        <v>2024023310</v>
      </c>
      <c r="J174" s="54"/>
      <c r="K174" s="54">
        <f>IF(STOCKAGE[[#This Row],[Nombre de palettes]]&gt;0,STOCKAGE[[#This Row],[Nombre de palettes]],0)</f>
        <v>0</v>
      </c>
      <c r="L174" s="54">
        <f>IF(STOCKAGE[[#This Row],[Nombre de palettes]]&lt;0,STOCKAGE[[#This Row],[Nombre de palettes]],0)</f>
        <v>-1</v>
      </c>
      <c r="N174"/>
    </row>
    <row r="175" spans="1:14" hidden="1" x14ac:dyDescent="0.25">
      <c r="A175" s="68">
        <v>45323</v>
      </c>
      <c r="B175" s="54" t="s">
        <v>68</v>
      </c>
      <c r="C175">
        <v>2024</v>
      </c>
      <c r="D175" s="53">
        <v>45337</v>
      </c>
      <c r="E175" s="54" t="s">
        <v>52</v>
      </c>
      <c r="F175">
        <v>-1</v>
      </c>
      <c r="G175" s="54"/>
      <c r="H175">
        <v>-630</v>
      </c>
      <c r="I175">
        <v>2024023310</v>
      </c>
      <c r="J175" s="54"/>
      <c r="K175" s="54">
        <f>IF(STOCKAGE[[#This Row],[Nombre de palettes]]&gt;0,STOCKAGE[[#This Row],[Nombre de palettes]],0)</f>
        <v>0</v>
      </c>
      <c r="L175" s="54">
        <f>IF(STOCKAGE[[#This Row],[Nombre de palettes]]&lt;0,STOCKAGE[[#This Row],[Nombre de palettes]],0)</f>
        <v>-1</v>
      </c>
      <c r="N175"/>
    </row>
    <row r="176" spans="1:14" hidden="1" x14ac:dyDescent="0.25">
      <c r="A176" s="68">
        <v>45323</v>
      </c>
      <c r="B176" s="54" t="s">
        <v>68</v>
      </c>
      <c r="C176">
        <v>2024</v>
      </c>
      <c r="D176" s="53">
        <v>45337</v>
      </c>
      <c r="E176" s="54" t="s">
        <v>56</v>
      </c>
      <c r="F176">
        <v>-1</v>
      </c>
      <c r="G176" s="54"/>
      <c r="H176">
        <v>-630</v>
      </c>
      <c r="I176">
        <v>2024023310</v>
      </c>
      <c r="J176" s="54"/>
      <c r="K176" s="54">
        <f>IF(STOCKAGE[[#This Row],[Nombre de palettes]]&gt;0,STOCKAGE[[#This Row],[Nombre de palettes]],0)</f>
        <v>0</v>
      </c>
      <c r="L176" s="54">
        <f>IF(STOCKAGE[[#This Row],[Nombre de palettes]]&lt;0,STOCKAGE[[#This Row],[Nombre de palettes]],0)</f>
        <v>-1</v>
      </c>
      <c r="N176"/>
    </row>
    <row r="177" spans="1:14" hidden="1" x14ac:dyDescent="0.25">
      <c r="A177" s="68">
        <v>45323</v>
      </c>
      <c r="B177" s="54" t="s">
        <v>68</v>
      </c>
      <c r="C177">
        <v>2024</v>
      </c>
      <c r="D177" s="53">
        <v>45337</v>
      </c>
      <c r="E177" s="54" t="s">
        <v>55</v>
      </c>
      <c r="F177">
        <v>-3</v>
      </c>
      <c r="G177" s="54"/>
      <c r="H177">
        <v>-1800</v>
      </c>
      <c r="I177">
        <v>2024023328</v>
      </c>
      <c r="J177" s="54"/>
      <c r="K177" s="54">
        <f>IF(STOCKAGE[[#This Row],[Nombre de palettes]]&gt;0,STOCKAGE[[#This Row],[Nombre de palettes]],0)</f>
        <v>0</v>
      </c>
      <c r="L177" s="54">
        <f>IF(STOCKAGE[[#This Row],[Nombre de palettes]]&lt;0,STOCKAGE[[#This Row],[Nombre de palettes]],0)</f>
        <v>-3</v>
      </c>
      <c r="N177"/>
    </row>
    <row r="178" spans="1:14" hidden="1" x14ac:dyDescent="0.25">
      <c r="A178" s="68">
        <v>45323</v>
      </c>
      <c r="B178" s="54" t="s">
        <v>68</v>
      </c>
      <c r="C178">
        <v>2024</v>
      </c>
      <c r="D178" s="53">
        <v>45337</v>
      </c>
      <c r="E178" s="54" t="s">
        <v>51</v>
      </c>
      <c r="F178">
        <v>-2</v>
      </c>
      <c r="G178" s="54"/>
      <c r="H178">
        <v>-3696</v>
      </c>
      <c r="I178">
        <v>2024023328</v>
      </c>
      <c r="J178" s="54"/>
      <c r="K178" s="54">
        <f>IF(STOCKAGE[[#This Row],[Nombre de palettes]]&gt;0,STOCKAGE[[#This Row],[Nombre de palettes]],0)</f>
        <v>0</v>
      </c>
      <c r="L178" s="54">
        <f>IF(STOCKAGE[[#This Row],[Nombre de palettes]]&lt;0,STOCKAGE[[#This Row],[Nombre de palettes]],0)</f>
        <v>-2</v>
      </c>
      <c r="N178"/>
    </row>
    <row r="179" spans="1:14" hidden="1" x14ac:dyDescent="0.25">
      <c r="A179" s="68">
        <v>45323</v>
      </c>
      <c r="B179" s="54" t="s">
        <v>68</v>
      </c>
      <c r="C179">
        <v>2024</v>
      </c>
      <c r="D179" s="53">
        <v>45341</v>
      </c>
      <c r="E179" s="54" t="s">
        <v>55</v>
      </c>
      <c r="F179">
        <v>-4</v>
      </c>
      <c r="G179" s="54"/>
      <c r="H179">
        <v>-2400</v>
      </c>
      <c r="I179">
        <v>2024023336</v>
      </c>
      <c r="J179" s="54"/>
      <c r="K179" s="54">
        <f>IF(STOCKAGE[[#This Row],[Nombre de palettes]]&gt;0,STOCKAGE[[#This Row],[Nombre de palettes]],0)</f>
        <v>0</v>
      </c>
      <c r="L179" s="54">
        <f>IF(STOCKAGE[[#This Row],[Nombre de palettes]]&lt;0,STOCKAGE[[#This Row],[Nombre de palettes]],0)</f>
        <v>-4</v>
      </c>
      <c r="N179"/>
    </row>
    <row r="180" spans="1:14" hidden="1" x14ac:dyDescent="0.25">
      <c r="A180" s="68">
        <v>45323</v>
      </c>
      <c r="B180" s="54" t="s">
        <v>68</v>
      </c>
      <c r="C180">
        <v>2024</v>
      </c>
      <c r="D180" s="53">
        <v>45341</v>
      </c>
      <c r="E180" s="54" t="s">
        <v>51</v>
      </c>
      <c r="F180">
        <v>-1</v>
      </c>
      <c r="G180" s="54"/>
      <c r="H180">
        <v>-1848</v>
      </c>
      <c r="I180">
        <v>2024023336</v>
      </c>
      <c r="J180" s="54"/>
      <c r="K180" s="54">
        <f>IF(STOCKAGE[[#This Row],[Nombre de palettes]]&gt;0,STOCKAGE[[#This Row],[Nombre de palettes]],0)</f>
        <v>0</v>
      </c>
      <c r="L180" s="54">
        <f>IF(STOCKAGE[[#This Row],[Nombre de palettes]]&lt;0,STOCKAGE[[#This Row],[Nombre de palettes]],0)</f>
        <v>-1</v>
      </c>
      <c r="N180"/>
    </row>
    <row r="181" spans="1:14" hidden="1" x14ac:dyDescent="0.25">
      <c r="A181" s="68">
        <v>45323</v>
      </c>
      <c r="B181" s="54" t="s">
        <v>68</v>
      </c>
      <c r="C181">
        <v>2024</v>
      </c>
      <c r="D181" s="53">
        <v>45341</v>
      </c>
      <c r="E181" s="54" t="s">
        <v>55</v>
      </c>
      <c r="F181">
        <v>-1</v>
      </c>
      <c r="G181" s="54"/>
      <c r="H181">
        <v>-600</v>
      </c>
      <c r="I181">
        <v>2024023330</v>
      </c>
      <c r="J181" s="54"/>
      <c r="K181" s="54">
        <f>IF(STOCKAGE[[#This Row],[Nombre de palettes]]&gt;0,STOCKAGE[[#This Row],[Nombre de palettes]],0)</f>
        <v>0</v>
      </c>
      <c r="L181" s="54">
        <f>IF(STOCKAGE[[#This Row],[Nombre de palettes]]&lt;0,STOCKAGE[[#This Row],[Nombre de palettes]],0)</f>
        <v>-1</v>
      </c>
      <c r="N181"/>
    </row>
    <row r="182" spans="1:14" hidden="1" x14ac:dyDescent="0.25">
      <c r="A182" s="68">
        <v>45323</v>
      </c>
      <c r="B182" s="54" t="s">
        <v>68</v>
      </c>
      <c r="C182">
        <v>2024</v>
      </c>
      <c r="D182" s="53">
        <v>45344</v>
      </c>
      <c r="E182" s="54" t="s">
        <v>52</v>
      </c>
      <c r="F182">
        <v>5</v>
      </c>
      <c r="G182" s="54"/>
      <c r="H182">
        <v>3150</v>
      </c>
      <c r="I182" t="s">
        <v>64</v>
      </c>
      <c r="J182" s="54"/>
      <c r="K182" s="54">
        <f>IF(STOCKAGE[[#This Row],[Nombre de palettes]]&gt;0,STOCKAGE[[#This Row],[Nombre de palettes]],0)</f>
        <v>5</v>
      </c>
      <c r="L182" s="54">
        <f>IF(STOCKAGE[[#This Row],[Nombre de palettes]]&lt;0,STOCKAGE[[#This Row],[Nombre de palettes]],0)</f>
        <v>0</v>
      </c>
      <c r="N182"/>
    </row>
    <row r="183" spans="1:14" hidden="1" x14ac:dyDescent="0.25">
      <c r="A183" s="68">
        <v>45323</v>
      </c>
      <c r="B183" s="54" t="s">
        <v>68</v>
      </c>
      <c r="C183">
        <v>2024</v>
      </c>
      <c r="D183" s="53">
        <v>45344</v>
      </c>
      <c r="E183" s="54" t="s">
        <v>56</v>
      </c>
      <c r="F183">
        <v>5</v>
      </c>
      <c r="G183" s="54"/>
      <c r="H183">
        <v>3150</v>
      </c>
      <c r="I183" t="s">
        <v>64</v>
      </c>
      <c r="J183" s="54"/>
      <c r="K183" s="54">
        <f>IF(STOCKAGE[[#This Row],[Nombre de palettes]]&gt;0,STOCKAGE[[#This Row],[Nombre de palettes]],0)</f>
        <v>5</v>
      </c>
      <c r="L183" s="54">
        <f>IF(STOCKAGE[[#This Row],[Nombre de palettes]]&lt;0,STOCKAGE[[#This Row],[Nombre de palettes]],0)</f>
        <v>0</v>
      </c>
      <c r="N183"/>
    </row>
    <row r="184" spans="1:14" hidden="1" x14ac:dyDescent="0.25">
      <c r="A184" s="68">
        <v>45323</v>
      </c>
      <c r="B184" s="54" t="s">
        <v>68</v>
      </c>
      <c r="C184">
        <v>2024</v>
      </c>
      <c r="D184" s="53">
        <v>45344</v>
      </c>
      <c r="E184" s="54" t="s">
        <v>54</v>
      </c>
      <c r="F184">
        <v>10</v>
      </c>
      <c r="G184" s="54"/>
      <c r="H184">
        <v>18480</v>
      </c>
      <c r="I184" t="s">
        <v>64</v>
      </c>
      <c r="J184" s="54"/>
      <c r="K184" s="54">
        <f>IF(STOCKAGE[[#This Row],[Nombre de palettes]]&gt;0,STOCKAGE[[#This Row],[Nombre de palettes]],0)</f>
        <v>10</v>
      </c>
      <c r="L184" s="54">
        <f>IF(STOCKAGE[[#This Row],[Nombre de palettes]]&lt;0,STOCKAGE[[#This Row],[Nombre de palettes]],0)</f>
        <v>0</v>
      </c>
      <c r="N184"/>
    </row>
    <row r="185" spans="1:14" hidden="1" x14ac:dyDescent="0.25">
      <c r="A185" s="68">
        <v>45323</v>
      </c>
      <c r="B185" s="54" t="s">
        <v>68</v>
      </c>
      <c r="C185">
        <v>2024</v>
      </c>
      <c r="D185" s="53">
        <v>45344</v>
      </c>
      <c r="E185" s="54" t="s">
        <v>51</v>
      </c>
      <c r="F185">
        <v>5</v>
      </c>
      <c r="G185" s="54"/>
      <c r="H185">
        <v>9240</v>
      </c>
      <c r="I185" t="s">
        <v>64</v>
      </c>
      <c r="J185" s="54"/>
      <c r="K185" s="54">
        <f>IF(STOCKAGE[[#This Row],[Nombre de palettes]]&gt;0,STOCKAGE[[#This Row],[Nombre de palettes]],0)</f>
        <v>5</v>
      </c>
      <c r="L185" s="54">
        <f>IF(STOCKAGE[[#This Row],[Nombre de palettes]]&lt;0,STOCKAGE[[#This Row],[Nombre de palettes]],0)</f>
        <v>0</v>
      </c>
      <c r="N185"/>
    </row>
    <row r="186" spans="1:14" hidden="1" x14ac:dyDescent="0.25">
      <c r="A186" s="68">
        <v>45323</v>
      </c>
      <c r="B186" s="54" t="s">
        <v>68</v>
      </c>
      <c r="C186">
        <v>2024</v>
      </c>
      <c r="D186" s="53">
        <v>45349</v>
      </c>
      <c r="E186" s="54" t="s">
        <v>50</v>
      </c>
      <c r="F186">
        <v>32</v>
      </c>
      <c r="G186" s="54"/>
      <c r="H186">
        <v>19200</v>
      </c>
      <c r="I186" t="s">
        <v>65</v>
      </c>
      <c r="J186" s="54"/>
      <c r="K186" s="54">
        <f>IF(STOCKAGE[[#This Row],[Nombre de palettes]]&gt;0,STOCKAGE[[#This Row],[Nombre de palettes]],0)</f>
        <v>32</v>
      </c>
      <c r="L186" s="54">
        <f>IF(STOCKAGE[[#This Row],[Nombre de palettes]]&lt;0,STOCKAGE[[#This Row],[Nombre de palettes]],0)</f>
        <v>0</v>
      </c>
      <c r="N186"/>
    </row>
    <row r="187" spans="1:14" hidden="1" x14ac:dyDescent="0.25">
      <c r="A187" s="68">
        <v>45323</v>
      </c>
      <c r="B187" s="54" t="s">
        <v>68</v>
      </c>
      <c r="C187">
        <v>2024</v>
      </c>
      <c r="D187" s="53">
        <v>45349</v>
      </c>
      <c r="E187" s="54" t="s">
        <v>50</v>
      </c>
      <c r="F187">
        <v>32</v>
      </c>
      <c r="G187" s="54"/>
      <c r="H187">
        <v>19200</v>
      </c>
      <c r="I187" t="s">
        <v>65</v>
      </c>
      <c r="J187" s="54"/>
      <c r="K187" s="54">
        <f>IF(STOCKAGE[[#This Row],[Nombre de palettes]]&gt;0,STOCKAGE[[#This Row],[Nombre de palettes]],0)</f>
        <v>32</v>
      </c>
      <c r="L187" s="54">
        <f>IF(STOCKAGE[[#This Row],[Nombre de palettes]]&lt;0,STOCKAGE[[#This Row],[Nombre de palettes]],0)</f>
        <v>0</v>
      </c>
      <c r="N187"/>
    </row>
    <row r="188" spans="1:14" hidden="1" x14ac:dyDescent="0.25">
      <c r="A188" s="68">
        <v>45323</v>
      </c>
      <c r="B188" s="54" t="s">
        <v>68</v>
      </c>
      <c r="C188">
        <v>2024</v>
      </c>
      <c r="D188" s="53">
        <v>45349</v>
      </c>
      <c r="E188" s="54" t="s">
        <v>50</v>
      </c>
      <c r="F188">
        <v>32</v>
      </c>
      <c r="G188" s="54"/>
      <c r="H188">
        <v>19200</v>
      </c>
      <c r="I188" t="s">
        <v>65</v>
      </c>
      <c r="J188" s="54"/>
      <c r="K188" s="54">
        <f>IF(STOCKAGE[[#This Row],[Nombre de palettes]]&gt;0,STOCKAGE[[#This Row],[Nombre de palettes]],0)</f>
        <v>32</v>
      </c>
      <c r="L188" s="54">
        <f>IF(STOCKAGE[[#This Row],[Nombre de palettes]]&lt;0,STOCKAGE[[#This Row],[Nombre de palettes]],0)</f>
        <v>0</v>
      </c>
      <c r="N188"/>
    </row>
    <row r="189" spans="1:14" hidden="1" x14ac:dyDescent="0.25">
      <c r="A189" s="68">
        <v>45323</v>
      </c>
      <c r="B189" s="54" t="s">
        <v>68</v>
      </c>
      <c r="C189">
        <v>2024</v>
      </c>
      <c r="D189" s="53">
        <v>45349</v>
      </c>
      <c r="E189" s="54" t="s">
        <v>55</v>
      </c>
      <c r="F189">
        <v>32</v>
      </c>
      <c r="G189" s="54"/>
      <c r="H189">
        <v>19200</v>
      </c>
      <c r="I189" t="s">
        <v>65</v>
      </c>
      <c r="J189" s="54"/>
      <c r="K189" s="54">
        <f>IF(STOCKAGE[[#This Row],[Nombre de palettes]]&gt;0,STOCKAGE[[#This Row],[Nombre de palettes]],0)</f>
        <v>32</v>
      </c>
      <c r="L189" s="54">
        <f>IF(STOCKAGE[[#This Row],[Nombre de palettes]]&lt;0,STOCKAGE[[#This Row],[Nombre de palettes]],0)</f>
        <v>0</v>
      </c>
      <c r="N189"/>
    </row>
    <row r="190" spans="1:14" hidden="1" x14ac:dyDescent="0.25">
      <c r="A190" s="68">
        <v>45323</v>
      </c>
      <c r="B190" s="54" t="s">
        <v>68</v>
      </c>
      <c r="C190">
        <v>2024</v>
      </c>
      <c r="D190" s="53">
        <v>45349</v>
      </c>
      <c r="E190" s="54" t="s">
        <v>50</v>
      </c>
      <c r="F190">
        <v>-1</v>
      </c>
      <c r="G190" s="54"/>
      <c r="H190">
        <v>-600</v>
      </c>
      <c r="I190">
        <v>2024023334</v>
      </c>
      <c r="J190" s="54"/>
      <c r="K190" s="54">
        <f>IF(STOCKAGE[[#This Row],[Nombre de palettes]]&gt;0,STOCKAGE[[#This Row],[Nombre de palettes]],0)</f>
        <v>0</v>
      </c>
      <c r="L190" s="54">
        <f>IF(STOCKAGE[[#This Row],[Nombre de palettes]]&lt;0,STOCKAGE[[#This Row],[Nombre de palettes]],0)</f>
        <v>-1</v>
      </c>
      <c r="N190"/>
    </row>
    <row r="191" spans="1:14" hidden="1" x14ac:dyDescent="0.25">
      <c r="A191" s="68">
        <v>45323</v>
      </c>
      <c r="B191" s="54" t="s">
        <v>68</v>
      </c>
      <c r="C191">
        <v>2024</v>
      </c>
      <c r="D191" s="53">
        <v>45349</v>
      </c>
      <c r="E191" s="54" t="s">
        <v>51</v>
      </c>
      <c r="F191">
        <v>-1</v>
      </c>
      <c r="G191" s="54"/>
      <c r="H191">
        <v>-1848</v>
      </c>
      <c r="I191">
        <v>2024023334</v>
      </c>
      <c r="J191" s="54"/>
      <c r="K191" s="54">
        <f>IF(STOCKAGE[[#This Row],[Nombre de palettes]]&gt;0,STOCKAGE[[#This Row],[Nombre de palettes]],0)</f>
        <v>0</v>
      </c>
      <c r="L191" s="54">
        <f>IF(STOCKAGE[[#This Row],[Nombre de palettes]]&lt;0,STOCKAGE[[#This Row],[Nombre de palettes]],0)</f>
        <v>-1</v>
      </c>
      <c r="N191"/>
    </row>
    <row r="192" spans="1:14" hidden="1" x14ac:dyDescent="0.25">
      <c r="A192" s="68">
        <v>45323</v>
      </c>
      <c r="B192" s="54" t="s">
        <v>68</v>
      </c>
      <c r="C192">
        <v>2024</v>
      </c>
      <c r="D192" s="53">
        <v>45349</v>
      </c>
      <c r="E192" s="54" t="s">
        <v>55</v>
      </c>
      <c r="F192">
        <v>-2</v>
      </c>
      <c r="G192" s="54"/>
      <c r="H192">
        <v>-1200</v>
      </c>
      <c r="I192">
        <v>2024023349</v>
      </c>
      <c r="J192" s="54"/>
      <c r="K192" s="54">
        <f>IF(STOCKAGE[[#This Row],[Nombre de palettes]]&gt;0,STOCKAGE[[#This Row],[Nombre de palettes]],0)</f>
        <v>0</v>
      </c>
      <c r="L192" s="54">
        <f>IF(STOCKAGE[[#This Row],[Nombre de palettes]]&lt;0,STOCKAGE[[#This Row],[Nombre de palettes]],0)</f>
        <v>-2</v>
      </c>
      <c r="N192"/>
    </row>
    <row r="193" spans="1:14" hidden="1" x14ac:dyDescent="0.25">
      <c r="A193" s="68">
        <v>45323</v>
      </c>
      <c r="B193" s="54" t="s">
        <v>68</v>
      </c>
      <c r="C193">
        <v>2024</v>
      </c>
      <c r="D193" s="53">
        <v>45349</v>
      </c>
      <c r="E193" s="54" t="s">
        <v>50</v>
      </c>
      <c r="F193">
        <v>-1</v>
      </c>
      <c r="G193" s="54"/>
      <c r="H193">
        <v>-600</v>
      </c>
      <c r="I193">
        <v>2024023319</v>
      </c>
      <c r="J193" s="54"/>
      <c r="K193" s="54">
        <f>IF(STOCKAGE[[#This Row],[Nombre de palettes]]&gt;0,STOCKAGE[[#This Row],[Nombre de palettes]],0)</f>
        <v>0</v>
      </c>
      <c r="L193" s="54">
        <f>IF(STOCKAGE[[#This Row],[Nombre de palettes]]&lt;0,STOCKAGE[[#This Row],[Nombre de palettes]],0)</f>
        <v>-1</v>
      </c>
      <c r="N193"/>
    </row>
    <row r="194" spans="1:14" hidden="1" x14ac:dyDescent="0.25">
      <c r="A194" s="68">
        <v>45323</v>
      </c>
      <c r="B194" s="54" t="s">
        <v>68</v>
      </c>
      <c r="C194">
        <v>2024</v>
      </c>
      <c r="D194" s="53">
        <v>45349</v>
      </c>
      <c r="E194" s="54" t="s">
        <v>55</v>
      </c>
      <c r="F194">
        <v>-1</v>
      </c>
      <c r="G194" s="54"/>
      <c r="H194">
        <v>-600</v>
      </c>
      <c r="I194">
        <v>2024023319</v>
      </c>
      <c r="J194" s="54"/>
      <c r="K194" s="54">
        <f>IF(STOCKAGE[[#This Row],[Nombre de palettes]]&gt;0,STOCKAGE[[#This Row],[Nombre de palettes]],0)</f>
        <v>0</v>
      </c>
      <c r="L194" s="54">
        <f>IF(STOCKAGE[[#This Row],[Nombre de palettes]]&lt;0,STOCKAGE[[#This Row],[Nombre de palettes]],0)</f>
        <v>-1</v>
      </c>
      <c r="N194"/>
    </row>
    <row r="195" spans="1:14" hidden="1" x14ac:dyDescent="0.25">
      <c r="A195" s="68">
        <v>45323</v>
      </c>
      <c r="B195" s="54" t="s">
        <v>68</v>
      </c>
      <c r="C195">
        <v>2024</v>
      </c>
      <c r="D195" s="53">
        <v>45349</v>
      </c>
      <c r="E195" s="54" t="s">
        <v>50</v>
      </c>
      <c r="F195">
        <v>-4</v>
      </c>
      <c r="G195" s="54"/>
      <c r="H195">
        <v>-2400</v>
      </c>
      <c r="I195">
        <v>2024023339</v>
      </c>
      <c r="J195" s="54"/>
      <c r="K195" s="54">
        <f>IF(STOCKAGE[[#This Row],[Nombre de palettes]]&gt;0,STOCKAGE[[#This Row],[Nombre de palettes]],0)</f>
        <v>0</v>
      </c>
      <c r="L195" s="54">
        <f>IF(STOCKAGE[[#This Row],[Nombre de palettes]]&lt;0,STOCKAGE[[#This Row],[Nombre de palettes]],0)</f>
        <v>-4</v>
      </c>
      <c r="N195"/>
    </row>
    <row r="196" spans="1:14" hidden="1" x14ac:dyDescent="0.25">
      <c r="A196" s="68">
        <v>45323</v>
      </c>
      <c r="B196" s="54" t="s">
        <v>68</v>
      </c>
      <c r="C196">
        <v>2024</v>
      </c>
      <c r="D196" s="53">
        <v>45349</v>
      </c>
      <c r="E196" s="54" t="s">
        <v>51</v>
      </c>
      <c r="F196">
        <v>-1</v>
      </c>
      <c r="G196" s="54"/>
      <c r="H196">
        <v>-1848</v>
      </c>
      <c r="I196">
        <v>2024023339</v>
      </c>
      <c r="J196" s="54"/>
      <c r="K196" s="54">
        <f>IF(STOCKAGE[[#This Row],[Nombre de palettes]]&gt;0,STOCKAGE[[#This Row],[Nombre de palettes]],0)</f>
        <v>0</v>
      </c>
      <c r="L196" s="54">
        <f>IF(STOCKAGE[[#This Row],[Nombre de palettes]]&lt;0,STOCKAGE[[#This Row],[Nombre de palettes]],0)</f>
        <v>-1</v>
      </c>
      <c r="N196"/>
    </row>
    <row r="197" spans="1:14" hidden="1" x14ac:dyDescent="0.25">
      <c r="A197" s="68">
        <v>45323</v>
      </c>
      <c r="B197" s="54" t="s">
        <v>68</v>
      </c>
      <c r="C197">
        <v>2024</v>
      </c>
      <c r="D197" s="53">
        <v>45349</v>
      </c>
      <c r="E197" s="54" t="s">
        <v>50</v>
      </c>
      <c r="F197">
        <v>-3</v>
      </c>
      <c r="G197" s="54"/>
      <c r="H197">
        <v>-1800</v>
      </c>
      <c r="I197">
        <v>2024023331</v>
      </c>
      <c r="J197" s="54"/>
      <c r="K197" s="54">
        <f>IF(STOCKAGE[[#This Row],[Nombre de palettes]]&gt;0,STOCKAGE[[#This Row],[Nombre de palettes]],0)</f>
        <v>0</v>
      </c>
      <c r="L197" s="54">
        <f>IF(STOCKAGE[[#This Row],[Nombre de palettes]]&lt;0,STOCKAGE[[#This Row],[Nombre de palettes]],0)</f>
        <v>-3</v>
      </c>
      <c r="N197"/>
    </row>
    <row r="198" spans="1:14" hidden="1" x14ac:dyDescent="0.25">
      <c r="A198" s="68">
        <v>45323</v>
      </c>
      <c r="B198" s="54" t="s">
        <v>68</v>
      </c>
      <c r="C198">
        <v>2024</v>
      </c>
      <c r="D198" s="53">
        <v>45349</v>
      </c>
      <c r="E198" s="54" t="s">
        <v>55</v>
      </c>
      <c r="F198">
        <v>-1</v>
      </c>
      <c r="G198" s="54"/>
      <c r="H198">
        <v>-600</v>
      </c>
      <c r="I198">
        <v>2024023331</v>
      </c>
      <c r="J198" s="54"/>
      <c r="K198" s="54">
        <f>IF(STOCKAGE[[#This Row],[Nombre de palettes]]&gt;0,STOCKAGE[[#This Row],[Nombre de palettes]],0)</f>
        <v>0</v>
      </c>
      <c r="L198" s="54">
        <f>IF(STOCKAGE[[#This Row],[Nombre de palettes]]&lt;0,STOCKAGE[[#This Row],[Nombre de palettes]],0)</f>
        <v>-1</v>
      </c>
      <c r="N198"/>
    </row>
    <row r="199" spans="1:14" hidden="1" x14ac:dyDescent="0.25">
      <c r="A199" s="68">
        <v>45323</v>
      </c>
      <c r="B199" s="54" t="s">
        <v>68</v>
      </c>
      <c r="C199">
        <v>2024</v>
      </c>
      <c r="D199" s="53">
        <v>45349</v>
      </c>
      <c r="E199" s="54" t="s">
        <v>50</v>
      </c>
      <c r="F199">
        <v>-3</v>
      </c>
      <c r="G199" s="54"/>
      <c r="H199">
        <v>-1800</v>
      </c>
      <c r="I199">
        <v>2024023335</v>
      </c>
      <c r="J199" s="54"/>
      <c r="K199" s="54">
        <f>IF(STOCKAGE[[#This Row],[Nombre de palettes]]&gt;0,STOCKAGE[[#This Row],[Nombre de palettes]],0)</f>
        <v>0</v>
      </c>
      <c r="L199" s="54">
        <f>IF(STOCKAGE[[#This Row],[Nombre de palettes]]&lt;0,STOCKAGE[[#This Row],[Nombre de palettes]],0)</f>
        <v>-3</v>
      </c>
      <c r="N199"/>
    </row>
    <row r="200" spans="1:14" hidden="1" x14ac:dyDescent="0.25">
      <c r="A200" s="68">
        <v>45323</v>
      </c>
      <c r="B200" s="54" t="s">
        <v>68</v>
      </c>
      <c r="C200">
        <v>2024</v>
      </c>
      <c r="D200" s="53">
        <v>45349</v>
      </c>
      <c r="E200" s="54" t="s">
        <v>55</v>
      </c>
      <c r="F200">
        <v>-1</v>
      </c>
      <c r="G200" s="54"/>
      <c r="H200">
        <v>-600</v>
      </c>
      <c r="I200">
        <v>2024023335</v>
      </c>
      <c r="J200" s="54"/>
      <c r="K200" s="54">
        <f>IF(STOCKAGE[[#This Row],[Nombre de palettes]]&gt;0,STOCKAGE[[#This Row],[Nombre de palettes]],0)</f>
        <v>0</v>
      </c>
      <c r="L200" s="54">
        <f>IF(STOCKAGE[[#This Row],[Nombre de palettes]]&lt;0,STOCKAGE[[#This Row],[Nombre de palettes]],0)</f>
        <v>-1</v>
      </c>
      <c r="N200"/>
    </row>
    <row r="201" spans="1:14" hidden="1" x14ac:dyDescent="0.25">
      <c r="A201" s="68">
        <v>45323</v>
      </c>
      <c r="B201" s="54" t="s">
        <v>68</v>
      </c>
      <c r="C201">
        <v>2024</v>
      </c>
      <c r="D201" s="53">
        <v>45349</v>
      </c>
      <c r="E201" s="54" t="s">
        <v>50</v>
      </c>
      <c r="F201">
        <v>-2</v>
      </c>
      <c r="G201" s="54"/>
      <c r="H201">
        <v>-1200</v>
      </c>
      <c r="I201">
        <v>2024023316</v>
      </c>
      <c r="J201" s="54"/>
      <c r="K201" s="54">
        <f>IF(STOCKAGE[[#This Row],[Nombre de palettes]]&gt;0,STOCKAGE[[#This Row],[Nombre de palettes]],0)</f>
        <v>0</v>
      </c>
      <c r="L201" s="54">
        <f>IF(STOCKAGE[[#This Row],[Nombre de palettes]]&lt;0,STOCKAGE[[#This Row],[Nombre de palettes]],0)</f>
        <v>-2</v>
      </c>
      <c r="N201"/>
    </row>
    <row r="202" spans="1:14" hidden="1" x14ac:dyDescent="0.25">
      <c r="A202" s="68">
        <v>45323</v>
      </c>
      <c r="B202" s="54" t="s">
        <v>68</v>
      </c>
      <c r="C202">
        <v>2024</v>
      </c>
      <c r="D202" s="53">
        <v>45349</v>
      </c>
      <c r="E202" s="54" t="s">
        <v>55</v>
      </c>
      <c r="F202">
        <v>-1</v>
      </c>
      <c r="G202" s="54"/>
      <c r="H202">
        <v>-600</v>
      </c>
      <c r="I202">
        <v>2024023325</v>
      </c>
      <c r="J202" s="54"/>
      <c r="K202" s="54">
        <f>IF(STOCKAGE[[#This Row],[Nombre de palettes]]&gt;0,STOCKAGE[[#This Row],[Nombre de palettes]],0)</f>
        <v>0</v>
      </c>
      <c r="L202" s="54">
        <f>IF(STOCKAGE[[#This Row],[Nombre de palettes]]&lt;0,STOCKAGE[[#This Row],[Nombre de palettes]],0)</f>
        <v>-1</v>
      </c>
      <c r="N202"/>
    </row>
    <row r="203" spans="1:14" hidden="1" x14ac:dyDescent="0.25">
      <c r="A203" s="68">
        <v>45323</v>
      </c>
      <c r="B203" s="54" t="s">
        <v>68</v>
      </c>
      <c r="C203">
        <v>2024</v>
      </c>
      <c r="D203" s="53">
        <v>45349</v>
      </c>
      <c r="E203" s="54" t="s">
        <v>50</v>
      </c>
      <c r="F203">
        <v>-1</v>
      </c>
      <c r="G203" s="54"/>
      <c r="H203">
        <v>-600</v>
      </c>
      <c r="I203">
        <v>2024023318</v>
      </c>
      <c r="J203" s="54"/>
      <c r="K203" s="54">
        <f>IF(STOCKAGE[[#This Row],[Nombre de palettes]]&gt;0,STOCKAGE[[#This Row],[Nombre de palettes]],0)</f>
        <v>0</v>
      </c>
      <c r="L203" s="54">
        <f>IF(STOCKAGE[[#This Row],[Nombre de palettes]]&lt;0,STOCKAGE[[#This Row],[Nombre de palettes]],0)</f>
        <v>-1</v>
      </c>
      <c r="N203"/>
    </row>
    <row r="204" spans="1:14" hidden="1" x14ac:dyDescent="0.25">
      <c r="A204" s="68">
        <v>45323</v>
      </c>
      <c r="B204" s="54" t="s">
        <v>68</v>
      </c>
      <c r="C204">
        <v>2024</v>
      </c>
      <c r="D204" s="53">
        <v>45349</v>
      </c>
      <c r="E204" s="54" t="s">
        <v>50</v>
      </c>
      <c r="F204">
        <v>-13</v>
      </c>
      <c r="G204" s="54"/>
      <c r="H204">
        <v>-7800</v>
      </c>
      <c r="I204">
        <v>2024023329</v>
      </c>
      <c r="J204" s="54"/>
      <c r="K204" s="54">
        <f>IF(STOCKAGE[[#This Row],[Nombre de palettes]]&gt;0,STOCKAGE[[#This Row],[Nombre de palettes]],0)</f>
        <v>0</v>
      </c>
      <c r="L204" s="54">
        <f>IF(STOCKAGE[[#This Row],[Nombre de palettes]]&lt;0,STOCKAGE[[#This Row],[Nombre de palettes]],0)</f>
        <v>-13</v>
      </c>
      <c r="N204"/>
    </row>
    <row r="205" spans="1:14" hidden="1" x14ac:dyDescent="0.25">
      <c r="A205" s="68">
        <v>45323</v>
      </c>
      <c r="B205" s="54" t="s">
        <v>68</v>
      </c>
      <c r="C205">
        <v>2024</v>
      </c>
      <c r="D205" s="53">
        <v>45349</v>
      </c>
      <c r="E205" s="54" t="s">
        <v>50</v>
      </c>
      <c r="F205">
        <v>32</v>
      </c>
      <c r="G205" s="54"/>
      <c r="H205">
        <v>19200</v>
      </c>
      <c r="I205" t="s">
        <v>65</v>
      </c>
      <c r="J205" s="54"/>
      <c r="K205" s="54">
        <f>IF(STOCKAGE[[#This Row],[Nombre de palettes]]&gt;0,STOCKAGE[[#This Row],[Nombre de palettes]],0)</f>
        <v>32</v>
      </c>
      <c r="L205" s="54">
        <f>IF(STOCKAGE[[#This Row],[Nombre de palettes]]&lt;0,STOCKAGE[[#This Row],[Nombre de palettes]],0)</f>
        <v>0</v>
      </c>
      <c r="N205"/>
    </row>
    <row r="206" spans="1:14" hidden="1" x14ac:dyDescent="0.25">
      <c r="A206" s="68">
        <v>45323</v>
      </c>
      <c r="B206" s="54" t="s">
        <v>68</v>
      </c>
      <c r="C206">
        <v>2024</v>
      </c>
      <c r="D206" s="53">
        <v>45349</v>
      </c>
      <c r="E206" s="54" t="s">
        <v>50</v>
      </c>
      <c r="F206">
        <v>32</v>
      </c>
      <c r="G206" s="54"/>
      <c r="H206">
        <v>19200</v>
      </c>
      <c r="I206" t="s">
        <v>65</v>
      </c>
      <c r="J206" s="54"/>
      <c r="K206" s="54">
        <f>IF(STOCKAGE[[#This Row],[Nombre de palettes]]&gt;0,STOCKAGE[[#This Row],[Nombre de palettes]],0)</f>
        <v>32</v>
      </c>
      <c r="L206" s="54">
        <f>IF(STOCKAGE[[#This Row],[Nombre de palettes]]&lt;0,STOCKAGE[[#This Row],[Nombre de palettes]],0)</f>
        <v>0</v>
      </c>
      <c r="N206"/>
    </row>
    <row r="207" spans="1:14" hidden="1" x14ac:dyDescent="0.25">
      <c r="A207" s="68">
        <v>45323</v>
      </c>
      <c r="B207" s="54" t="s">
        <v>68</v>
      </c>
      <c r="C207">
        <v>2024</v>
      </c>
      <c r="D207" s="53">
        <v>45349</v>
      </c>
      <c r="E207" s="54" t="s">
        <v>50</v>
      </c>
      <c r="F207">
        <v>12</v>
      </c>
      <c r="G207" s="54"/>
      <c r="H207">
        <v>7200</v>
      </c>
      <c r="I207" t="s">
        <v>65</v>
      </c>
      <c r="J207" s="54"/>
      <c r="K207" s="54">
        <f>IF(STOCKAGE[[#This Row],[Nombre de palettes]]&gt;0,STOCKAGE[[#This Row],[Nombre de palettes]],0)</f>
        <v>12</v>
      </c>
      <c r="L207" s="54">
        <f>IF(STOCKAGE[[#This Row],[Nombre de palettes]]&lt;0,STOCKAGE[[#This Row],[Nombre de palettes]],0)</f>
        <v>0</v>
      </c>
      <c r="N207"/>
    </row>
    <row r="208" spans="1:14" hidden="1" x14ac:dyDescent="0.25">
      <c r="A208" s="68">
        <v>45323</v>
      </c>
      <c r="B208" s="54" t="s">
        <v>68</v>
      </c>
      <c r="C208">
        <v>2024</v>
      </c>
      <c r="D208" s="53">
        <v>45349</v>
      </c>
      <c r="E208" s="54" t="s">
        <v>55</v>
      </c>
      <c r="F208">
        <v>8</v>
      </c>
      <c r="G208" s="54"/>
      <c r="H208">
        <v>4800</v>
      </c>
      <c r="I208" t="s">
        <v>65</v>
      </c>
      <c r="J208" s="54"/>
      <c r="K208" s="54">
        <f>IF(STOCKAGE[[#This Row],[Nombre de palettes]]&gt;0,STOCKAGE[[#This Row],[Nombre de palettes]],0)</f>
        <v>8</v>
      </c>
      <c r="L208" s="54">
        <f>IF(STOCKAGE[[#This Row],[Nombre de palettes]]&lt;0,STOCKAGE[[#This Row],[Nombre de palettes]],0)</f>
        <v>0</v>
      </c>
      <c r="N208"/>
    </row>
    <row r="209" spans="1:14" hidden="1" x14ac:dyDescent="0.25">
      <c r="A209" s="68">
        <v>45323</v>
      </c>
      <c r="B209" s="54" t="s">
        <v>68</v>
      </c>
      <c r="C209">
        <v>2024</v>
      </c>
      <c r="D209" s="53">
        <v>45349</v>
      </c>
      <c r="E209" s="54" t="s">
        <v>55</v>
      </c>
      <c r="F209">
        <v>32</v>
      </c>
      <c r="G209" s="54"/>
      <c r="H209">
        <v>19200</v>
      </c>
      <c r="I209" t="s">
        <v>65</v>
      </c>
      <c r="J209" s="54"/>
      <c r="K209" s="54">
        <f>IF(STOCKAGE[[#This Row],[Nombre de palettes]]&gt;0,STOCKAGE[[#This Row],[Nombre de palettes]],0)</f>
        <v>32</v>
      </c>
      <c r="L209" s="54">
        <f>IF(STOCKAGE[[#This Row],[Nombre de palettes]]&lt;0,STOCKAGE[[#This Row],[Nombre de palettes]],0)</f>
        <v>0</v>
      </c>
      <c r="N209"/>
    </row>
    <row r="210" spans="1:14" hidden="1" x14ac:dyDescent="0.25">
      <c r="A210" s="68">
        <v>45323</v>
      </c>
      <c r="B210" s="54" t="s">
        <v>68</v>
      </c>
      <c r="C210">
        <v>2024</v>
      </c>
      <c r="D210" s="53">
        <v>45349</v>
      </c>
      <c r="E210" s="54" t="s">
        <v>50</v>
      </c>
      <c r="F210">
        <v>-2</v>
      </c>
      <c r="G210" s="54"/>
      <c r="H210">
        <v>-1200</v>
      </c>
      <c r="I210">
        <v>2024023323</v>
      </c>
      <c r="J210" s="54"/>
      <c r="K210" s="54">
        <f>IF(STOCKAGE[[#This Row],[Nombre de palettes]]&gt;0,STOCKAGE[[#This Row],[Nombre de palettes]],0)</f>
        <v>0</v>
      </c>
      <c r="L210" s="54">
        <f>IF(STOCKAGE[[#This Row],[Nombre de palettes]]&lt;0,STOCKAGE[[#This Row],[Nombre de palettes]],0)</f>
        <v>-2</v>
      </c>
      <c r="N210"/>
    </row>
    <row r="211" spans="1:14" hidden="1" x14ac:dyDescent="0.25">
      <c r="A211" s="68">
        <v>45323</v>
      </c>
      <c r="B211" s="54" t="s">
        <v>68</v>
      </c>
      <c r="C211">
        <v>2024</v>
      </c>
      <c r="D211" s="53">
        <v>45349</v>
      </c>
      <c r="E211" s="54" t="s">
        <v>50</v>
      </c>
      <c r="F211">
        <v>-2</v>
      </c>
      <c r="G211" s="54"/>
      <c r="H211">
        <v>-1200</v>
      </c>
      <c r="I211">
        <v>2024023362</v>
      </c>
      <c r="J211" s="54"/>
      <c r="K211" s="54">
        <f>IF(STOCKAGE[[#This Row],[Nombre de palettes]]&gt;0,STOCKAGE[[#This Row],[Nombre de palettes]],0)</f>
        <v>0</v>
      </c>
      <c r="L211" s="54">
        <f>IF(STOCKAGE[[#This Row],[Nombre de palettes]]&lt;0,STOCKAGE[[#This Row],[Nombre de palettes]],0)</f>
        <v>-2</v>
      </c>
      <c r="N211"/>
    </row>
    <row r="212" spans="1:14" hidden="1" x14ac:dyDescent="0.25">
      <c r="A212" s="68">
        <v>45323</v>
      </c>
      <c r="B212" s="54" t="s">
        <v>68</v>
      </c>
      <c r="C212">
        <v>2024</v>
      </c>
      <c r="D212" s="53">
        <v>45349</v>
      </c>
      <c r="E212" s="54" t="s">
        <v>55</v>
      </c>
      <c r="F212">
        <v>-1</v>
      </c>
      <c r="G212" s="54"/>
      <c r="H212">
        <v>-600</v>
      </c>
      <c r="I212">
        <v>2024023362</v>
      </c>
      <c r="J212" s="54"/>
      <c r="K212" s="54">
        <f>IF(STOCKAGE[[#This Row],[Nombre de palettes]]&gt;0,STOCKAGE[[#This Row],[Nombre de palettes]],0)</f>
        <v>0</v>
      </c>
      <c r="L212" s="54">
        <f>IF(STOCKAGE[[#This Row],[Nombre de palettes]]&lt;0,STOCKAGE[[#This Row],[Nombre de palettes]],0)</f>
        <v>-1</v>
      </c>
      <c r="N212"/>
    </row>
    <row r="213" spans="1:14" hidden="1" x14ac:dyDescent="0.25">
      <c r="A213" s="68">
        <v>45323</v>
      </c>
      <c r="B213" s="54" t="s">
        <v>68</v>
      </c>
      <c r="C213">
        <v>2024</v>
      </c>
      <c r="D213" s="53">
        <v>45349</v>
      </c>
      <c r="E213" s="54" t="s">
        <v>50</v>
      </c>
      <c r="F213">
        <v>-2</v>
      </c>
      <c r="G213" s="54"/>
      <c r="H213">
        <v>-1200</v>
      </c>
      <c r="I213">
        <v>2024023333</v>
      </c>
      <c r="J213" s="54"/>
      <c r="K213" s="54">
        <f>IF(STOCKAGE[[#This Row],[Nombre de palettes]]&gt;0,STOCKAGE[[#This Row],[Nombre de palettes]],0)</f>
        <v>0</v>
      </c>
      <c r="L213" s="54">
        <f>IF(STOCKAGE[[#This Row],[Nombre de palettes]]&lt;0,STOCKAGE[[#This Row],[Nombre de palettes]],0)</f>
        <v>-2</v>
      </c>
      <c r="N213"/>
    </row>
    <row r="214" spans="1:14" hidden="1" x14ac:dyDescent="0.25">
      <c r="A214" s="68">
        <v>45323</v>
      </c>
      <c r="B214" s="54" t="s">
        <v>68</v>
      </c>
      <c r="C214">
        <v>2024</v>
      </c>
      <c r="D214" s="53">
        <v>45349</v>
      </c>
      <c r="E214" s="54" t="s">
        <v>55</v>
      </c>
      <c r="F214">
        <v>-2</v>
      </c>
      <c r="G214" s="54"/>
      <c r="H214">
        <v>-1200</v>
      </c>
      <c r="I214">
        <v>2024023333</v>
      </c>
      <c r="J214" s="54"/>
      <c r="K214" s="54">
        <f>IF(STOCKAGE[[#This Row],[Nombre de palettes]]&gt;0,STOCKAGE[[#This Row],[Nombre de palettes]],0)</f>
        <v>0</v>
      </c>
      <c r="L214" s="54">
        <f>IF(STOCKAGE[[#This Row],[Nombre de palettes]]&lt;0,STOCKAGE[[#This Row],[Nombre de palettes]],0)</f>
        <v>-2</v>
      </c>
      <c r="N214"/>
    </row>
    <row r="215" spans="1:14" hidden="1" x14ac:dyDescent="0.25">
      <c r="A215" s="68">
        <v>45323</v>
      </c>
      <c r="B215" s="54" t="s">
        <v>68</v>
      </c>
      <c r="C215">
        <v>2024</v>
      </c>
      <c r="D215" s="53">
        <v>45349</v>
      </c>
      <c r="E215" s="54" t="s">
        <v>50</v>
      </c>
      <c r="F215">
        <v>-1</v>
      </c>
      <c r="G215" s="54"/>
      <c r="H215">
        <v>-600</v>
      </c>
      <c r="I215">
        <v>2024023360</v>
      </c>
      <c r="J215" s="54"/>
      <c r="K215" s="54">
        <f>IF(STOCKAGE[[#This Row],[Nombre de palettes]]&gt;0,STOCKAGE[[#This Row],[Nombre de palettes]],0)</f>
        <v>0</v>
      </c>
      <c r="L215" s="54">
        <f>IF(STOCKAGE[[#This Row],[Nombre de palettes]]&lt;0,STOCKAGE[[#This Row],[Nombre de palettes]],0)</f>
        <v>-1</v>
      </c>
      <c r="N215"/>
    </row>
    <row r="216" spans="1:14" hidden="1" x14ac:dyDescent="0.25">
      <c r="A216" s="68">
        <v>45323</v>
      </c>
      <c r="B216" s="54" t="s">
        <v>68</v>
      </c>
      <c r="C216">
        <v>2024</v>
      </c>
      <c r="D216" s="53">
        <v>45349</v>
      </c>
      <c r="E216" s="54" t="s">
        <v>50</v>
      </c>
      <c r="F216">
        <v>-5</v>
      </c>
      <c r="G216" s="54"/>
      <c r="H216">
        <v>-3000</v>
      </c>
      <c r="I216">
        <v>2024023338</v>
      </c>
      <c r="J216" s="54"/>
      <c r="K216" s="54">
        <f>IF(STOCKAGE[[#This Row],[Nombre de palettes]]&gt;0,STOCKAGE[[#This Row],[Nombre de palettes]],0)</f>
        <v>0</v>
      </c>
      <c r="L216" s="54">
        <f>IF(STOCKAGE[[#This Row],[Nombre de palettes]]&lt;0,STOCKAGE[[#This Row],[Nombre de palettes]],0)</f>
        <v>-5</v>
      </c>
      <c r="N216"/>
    </row>
    <row r="217" spans="1:14" hidden="1" x14ac:dyDescent="0.25">
      <c r="A217" s="68">
        <v>45323</v>
      </c>
      <c r="B217" s="54" t="s">
        <v>68</v>
      </c>
      <c r="C217">
        <v>2024</v>
      </c>
      <c r="D217" s="53">
        <v>45349</v>
      </c>
      <c r="E217" s="54" t="s">
        <v>50</v>
      </c>
      <c r="F217">
        <v>-3</v>
      </c>
      <c r="G217" s="54"/>
      <c r="H217">
        <v>-1800</v>
      </c>
      <c r="I217">
        <v>2024023332</v>
      </c>
      <c r="J217" s="54"/>
      <c r="K217" s="54">
        <f>IF(STOCKAGE[[#This Row],[Nombre de palettes]]&gt;0,STOCKAGE[[#This Row],[Nombre de palettes]],0)</f>
        <v>0</v>
      </c>
      <c r="L217" s="54">
        <f>IF(STOCKAGE[[#This Row],[Nombre de palettes]]&lt;0,STOCKAGE[[#This Row],[Nombre de palettes]],0)</f>
        <v>-3</v>
      </c>
      <c r="N217"/>
    </row>
    <row r="218" spans="1:14" hidden="1" x14ac:dyDescent="0.25">
      <c r="A218" s="68">
        <v>45323</v>
      </c>
      <c r="B218" s="54" t="s">
        <v>68</v>
      </c>
      <c r="C218">
        <v>2024</v>
      </c>
      <c r="D218" s="53">
        <v>45349</v>
      </c>
      <c r="E218" s="54" t="s">
        <v>55</v>
      </c>
      <c r="F218">
        <v>-1</v>
      </c>
      <c r="G218" s="54"/>
      <c r="H218">
        <v>-600</v>
      </c>
      <c r="I218">
        <v>2024023332</v>
      </c>
      <c r="J218" s="54"/>
      <c r="K218" s="54">
        <f>IF(STOCKAGE[[#This Row],[Nombre de palettes]]&gt;0,STOCKAGE[[#This Row],[Nombre de palettes]],0)</f>
        <v>0</v>
      </c>
      <c r="L218" s="54">
        <f>IF(STOCKAGE[[#This Row],[Nombre de palettes]]&lt;0,STOCKAGE[[#This Row],[Nombre de palettes]],0)</f>
        <v>-1</v>
      </c>
      <c r="N218"/>
    </row>
    <row r="219" spans="1:14" hidden="1" x14ac:dyDescent="0.25">
      <c r="A219" s="68">
        <v>45323</v>
      </c>
      <c r="B219" s="54" t="s">
        <v>68</v>
      </c>
      <c r="C219">
        <v>2024</v>
      </c>
      <c r="D219" s="53">
        <v>45349</v>
      </c>
      <c r="E219" s="54" t="s">
        <v>54</v>
      </c>
      <c r="F219">
        <v>-1</v>
      </c>
      <c r="G219" s="54"/>
      <c r="H219">
        <v>-1848</v>
      </c>
      <c r="I219">
        <v>2024023332</v>
      </c>
      <c r="J219" s="54"/>
      <c r="K219" s="54">
        <f>IF(STOCKAGE[[#This Row],[Nombre de palettes]]&gt;0,STOCKAGE[[#This Row],[Nombre de palettes]],0)</f>
        <v>0</v>
      </c>
      <c r="L219" s="54">
        <f>IF(STOCKAGE[[#This Row],[Nombre de palettes]]&lt;0,STOCKAGE[[#This Row],[Nombre de palettes]],0)</f>
        <v>-1</v>
      </c>
      <c r="N219"/>
    </row>
    <row r="220" spans="1:14" hidden="1" x14ac:dyDescent="0.25">
      <c r="A220" s="68">
        <v>45323</v>
      </c>
      <c r="B220" s="54" t="s">
        <v>68</v>
      </c>
      <c r="C220">
        <v>2024</v>
      </c>
      <c r="D220" s="53">
        <v>45349</v>
      </c>
      <c r="E220" s="54" t="s">
        <v>55</v>
      </c>
      <c r="F220">
        <v>-1</v>
      </c>
      <c r="G220" s="54"/>
      <c r="H220">
        <v>-600</v>
      </c>
      <c r="I220">
        <v>2024023321</v>
      </c>
      <c r="J220" s="54"/>
      <c r="K220" s="54">
        <f>IF(STOCKAGE[[#This Row],[Nombre de palettes]]&gt;0,STOCKAGE[[#This Row],[Nombre de palettes]],0)</f>
        <v>0</v>
      </c>
      <c r="L220" s="54">
        <f>IF(STOCKAGE[[#This Row],[Nombre de palettes]]&lt;0,STOCKAGE[[#This Row],[Nombre de palettes]],0)</f>
        <v>-1</v>
      </c>
      <c r="N220"/>
    </row>
    <row r="221" spans="1:14" hidden="1" x14ac:dyDescent="0.25">
      <c r="A221" s="68">
        <v>45323</v>
      </c>
      <c r="B221" s="54" t="s">
        <v>68</v>
      </c>
      <c r="C221">
        <v>2024</v>
      </c>
      <c r="D221" s="53">
        <v>45349</v>
      </c>
      <c r="E221" s="54" t="s">
        <v>50</v>
      </c>
      <c r="F221">
        <v>-2</v>
      </c>
      <c r="G221" s="54"/>
      <c r="H221">
        <v>-1200</v>
      </c>
      <c r="I221">
        <v>2024023321</v>
      </c>
      <c r="J221" s="54"/>
      <c r="K221" s="54">
        <f>IF(STOCKAGE[[#This Row],[Nombre de palettes]]&gt;0,STOCKAGE[[#This Row],[Nombre de palettes]],0)</f>
        <v>0</v>
      </c>
      <c r="L221" s="54">
        <f>IF(STOCKAGE[[#This Row],[Nombre de palettes]]&lt;0,STOCKAGE[[#This Row],[Nombre de palettes]],0)</f>
        <v>-2</v>
      </c>
      <c r="N221"/>
    </row>
    <row r="222" spans="1:14" hidden="1" x14ac:dyDescent="0.25">
      <c r="A222" s="68">
        <v>45323</v>
      </c>
      <c r="B222" s="54" t="s">
        <v>68</v>
      </c>
      <c r="C222">
        <v>2024</v>
      </c>
      <c r="D222" s="53">
        <v>45349</v>
      </c>
      <c r="E222" s="54" t="s">
        <v>54</v>
      </c>
      <c r="F222">
        <v>-1</v>
      </c>
      <c r="G222" s="54"/>
      <c r="H222">
        <v>-1848</v>
      </c>
      <c r="I222">
        <v>2024023321</v>
      </c>
      <c r="J222" s="54"/>
      <c r="K222" s="54">
        <f>IF(STOCKAGE[[#This Row],[Nombre de palettes]]&gt;0,STOCKAGE[[#This Row],[Nombre de palettes]],0)</f>
        <v>0</v>
      </c>
      <c r="L222" s="54">
        <f>IF(STOCKAGE[[#This Row],[Nombre de palettes]]&lt;0,STOCKAGE[[#This Row],[Nombre de palettes]],0)</f>
        <v>-1</v>
      </c>
      <c r="N222"/>
    </row>
    <row r="223" spans="1:14" hidden="1" x14ac:dyDescent="0.25">
      <c r="A223" s="68">
        <v>45323</v>
      </c>
      <c r="B223" s="54" t="s">
        <v>68</v>
      </c>
      <c r="C223">
        <v>2024</v>
      </c>
      <c r="D223" s="53">
        <v>45349</v>
      </c>
      <c r="E223" s="54" t="s">
        <v>51</v>
      </c>
      <c r="F223">
        <v>-1</v>
      </c>
      <c r="G223" s="54"/>
      <c r="H223">
        <v>-1848</v>
      </c>
      <c r="I223">
        <v>2024023321</v>
      </c>
      <c r="J223" s="54"/>
      <c r="K223" s="54">
        <f>IF(STOCKAGE[[#This Row],[Nombre de palettes]]&gt;0,STOCKAGE[[#This Row],[Nombre de palettes]],0)</f>
        <v>0</v>
      </c>
      <c r="L223" s="54">
        <f>IF(STOCKAGE[[#This Row],[Nombre de palettes]]&lt;0,STOCKAGE[[#This Row],[Nombre de palettes]],0)</f>
        <v>-1</v>
      </c>
      <c r="N223"/>
    </row>
    <row r="224" spans="1:14" hidden="1" x14ac:dyDescent="0.25">
      <c r="A224" s="68">
        <v>45323</v>
      </c>
      <c r="B224" s="54" t="s">
        <v>68</v>
      </c>
      <c r="C224">
        <v>2024</v>
      </c>
      <c r="D224" s="53">
        <v>45349</v>
      </c>
      <c r="E224" s="54" t="s">
        <v>50</v>
      </c>
      <c r="F224">
        <v>-16</v>
      </c>
      <c r="G224" s="54"/>
      <c r="H224">
        <v>-9600</v>
      </c>
      <c r="I224">
        <v>2024023348</v>
      </c>
      <c r="J224" s="54"/>
      <c r="K224" s="54">
        <f>IF(STOCKAGE[[#This Row],[Nombre de palettes]]&gt;0,STOCKAGE[[#This Row],[Nombre de palettes]],0)</f>
        <v>0</v>
      </c>
      <c r="L224" s="54">
        <f>IF(STOCKAGE[[#This Row],[Nombre de palettes]]&lt;0,STOCKAGE[[#This Row],[Nombre de palettes]],0)</f>
        <v>-16</v>
      </c>
      <c r="N224"/>
    </row>
    <row r="225" spans="1:14" hidden="1" x14ac:dyDescent="0.25">
      <c r="A225" s="68">
        <v>45323</v>
      </c>
      <c r="B225" s="54" t="s">
        <v>68</v>
      </c>
      <c r="C225">
        <v>2024</v>
      </c>
      <c r="D225" s="53">
        <v>45349</v>
      </c>
      <c r="E225" s="54" t="s">
        <v>50</v>
      </c>
      <c r="F225">
        <v>-6</v>
      </c>
      <c r="G225" s="54"/>
      <c r="H225">
        <v>-3600</v>
      </c>
      <c r="I225">
        <v>2024023355</v>
      </c>
      <c r="J225" s="54"/>
      <c r="K225" s="54">
        <f>IF(STOCKAGE[[#This Row],[Nombre de palettes]]&gt;0,STOCKAGE[[#This Row],[Nombre de palettes]],0)</f>
        <v>0</v>
      </c>
      <c r="L225" s="54">
        <f>IF(STOCKAGE[[#This Row],[Nombre de palettes]]&lt;0,STOCKAGE[[#This Row],[Nombre de palettes]],0)</f>
        <v>-6</v>
      </c>
      <c r="N225"/>
    </row>
    <row r="226" spans="1:14" hidden="1" x14ac:dyDescent="0.25">
      <c r="A226" s="68">
        <v>45323</v>
      </c>
      <c r="B226" s="54" t="s">
        <v>68</v>
      </c>
      <c r="C226">
        <v>2024</v>
      </c>
      <c r="D226" s="53">
        <v>45349</v>
      </c>
      <c r="E226" s="54" t="s">
        <v>55</v>
      </c>
      <c r="F226">
        <v>-1</v>
      </c>
      <c r="G226" s="54"/>
      <c r="H226">
        <v>-600</v>
      </c>
      <c r="I226">
        <v>2024023355</v>
      </c>
      <c r="J226" s="54"/>
      <c r="K226" s="54">
        <f>IF(STOCKAGE[[#This Row],[Nombre de palettes]]&gt;0,STOCKAGE[[#This Row],[Nombre de palettes]],0)</f>
        <v>0</v>
      </c>
      <c r="L226" s="54">
        <f>IF(STOCKAGE[[#This Row],[Nombre de palettes]]&lt;0,STOCKAGE[[#This Row],[Nombre de palettes]],0)</f>
        <v>-1</v>
      </c>
      <c r="N226"/>
    </row>
    <row r="227" spans="1:14" hidden="1" x14ac:dyDescent="0.25">
      <c r="A227" s="68">
        <v>45323</v>
      </c>
      <c r="B227" s="54" t="s">
        <v>68</v>
      </c>
      <c r="C227">
        <v>2024</v>
      </c>
      <c r="D227" s="53">
        <v>45349</v>
      </c>
      <c r="E227" s="54" t="s">
        <v>51</v>
      </c>
      <c r="F227">
        <v>-1</v>
      </c>
      <c r="G227" s="54"/>
      <c r="H227">
        <v>-1848</v>
      </c>
      <c r="I227">
        <v>2024023353</v>
      </c>
      <c r="J227" s="54"/>
      <c r="K227" s="54">
        <f>IF(STOCKAGE[[#This Row],[Nombre de palettes]]&gt;0,STOCKAGE[[#This Row],[Nombre de palettes]],0)</f>
        <v>0</v>
      </c>
      <c r="L227" s="54">
        <f>IF(STOCKAGE[[#This Row],[Nombre de palettes]]&lt;0,STOCKAGE[[#This Row],[Nombre de palettes]],0)</f>
        <v>-1</v>
      </c>
      <c r="N227"/>
    </row>
    <row r="228" spans="1:14" hidden="1" x14ac:dyDescent="0.25">
      <c r="A228" s="68">
        <v>45323</v>
      </c>
      <c r="B228" s="54" t="s">
        <v>68</v>
      </c>
      <c r="C228">
        <v>2024</v>
      </c>
      <c r="D228" s="53">
        <v>45349</v>
      </c>
      <c r="E228" s="54" t="s">
        <v>50</v>
      </c>
      <c r="F228">
        <v>-3</v>
      </c>
      <c r="G228" s="54"/>
      <c r="H228">
        <v>-1800</v>
      </c>
      <c r="I228">
        <v>2024023353</v>
      </c>
      <c r="J228" s="54"/>
      <c r="K228" s="54">
        <f>IF(STOCKAGE[[#This Row],[Nombre de palettes]]&gt;0,STOCKAGE[[#This Row],[Nombre de palettes]],0)</f>
        <v>0</v>
      </c>
      <c r="L228" s="54">
        <f>IF(STOCKAGE[[#This Row],[Nombre de palettes]]&lt;0,STOCKAGE[[#This Row],[Nombre de palettes]],0)</f>
        <v>-3</v>
      </c>
      <c r="N228"/>
    </row>
    <row r="229" spans="1:14" hidden="1" x14ac:dyDescent="0.25">
      <c r="A229" s="68">
        <v>45323</v>
      </c>
      <c r="B229" s="54" t="s">
        <v>68</v>
      </c>
      <c r="C229">
        <v>2024</v>
      </c>
      <c r="D229" s="53">
        <v>45349</v>
      </c>
      <c r="E229" s="54" t="s">
        <v>55</v>
      </c>
      <c r="F229">
        <v>-2</v>
      </c>
      <c r="G229" s="54"/>
      <c r="H229">
        <v>-1200</v>
      </c>
      <c r="I229">
        <v>2024023354</v>
      </c>
      <c r="J229" s="54"/>
      <c r="K229" s="54">
        <f>IF(STOCKAGE[[#This Row],[Nombre de palettes]]&gt;0,STOCKAGE[[#This Row],[Nombre de palettes]],0)</f>
        <v>0</v>
      </c>
      <c r="L229" s="54">
        <f>IF(STOCKAGE[[#This Row],[Nombre de palettes]]&lt;0,STOCKAGE[[#This Row],[Nombre de palettes]],0)</f>
        <v>-2</v>
      </c>
      <c r="N229"/>
    </row>
    <row r="230" spans="1:14" hidden="1" x14ac:dyDescent="0.25">
      <c r="A230" s="68">
        <v>45323</v>
      </c>
      <c r="B230" s="54" t="s">
        <v>68</v>
      </c>
      <c r="C230">
        <v>2024</v>
      </c>
      <c r="D230" s="53">
        <v>45349</v>
      </c>
      <c r="E230" s="54" t="s">
        <v>51</v>
      </c>
      <c r="F230">
        <v>-1</v>
      </c>
      <c r="G230" s="54"/>
      <c r="H230">
        <v>-1848</v>
      </c>
      <c r="I230">
        <v>2024023354</v>
      </c>
      <c r="J230" s="54"/>
      <c r="K230" s="54">
        <f>IF(STOCKAGE[[#This Row],[Nombre de palettes]]&gt;0,STOCKAGE[[#This Row],[Nombre de palettes]],0)</f>
        <v>0</v>
      </c>
      <c r="L230" s="54">
        <f>IF(STOCKAGE[[#This Row],[Nombre de palettes]]&lt;0,STOCKAGE[[#This Row],[Nombre de palettes]],0)</f>
        <v>-1</v>
      </c>
      <c r="N230"/>
    </row>
    <row r="231" spans="1:14" hidden="1" x14ac:dyDescent="0.25">
      <c r="A231" s="68">
        <v>45323</v>
      </c>
      <c r="B231" s="54" t="s">
        <v>68</v>
      </c>
      <c r="C231">
        <v>2024</v>
      </c>
      <c r="D231" s="53">
        <v>45349</v>
      </c>
      <c r="E231" s="54" t="s">
        <v>54</v>
      </c>
      <c r="F231">
        <v>-1</v>
      </c>
      <c r="G231" s="54"/>
      <c r="H231">
        <v>-1848</v>
      </c>
      <c r="I231">
        <v>2024023354</v>
      </c>
      <c r="J231" s="54"/>
      <c r="K231" s="54">
        <f>IF(STOCKAGE[[#This Row],[Nombre de palettes]]&gt;0,STOCKAGE[[#This Row],[Nombre de palettes]],0)</f>
        <v>0</v>
      </c>
      <c r="L231" s="54">
        <f>IF(STOCKAGE[[#This Row],[Nombre de palettes]]&lt;0,STOCKAGE[[#This Row],[Nombre de palettes]],0)</f>
        <v>-1</v>
      </c>
      <c r="N231"/>
    </row>
    <row r="232" spans="1:14" hidden="1" x14ac:dyDescent="0.25">
      <c r="A232" s="68">
        <v>45323</v>
      </c>
      <c r="B232" s="54" t="s">
        <v>68</v>
      </c>
      <c r="C232">
        <v>2024</v>
      </c>
      <c r="D232" s="53">
        <v>45350</v>
      </c>
      <c r="E232" s="54" t="s">
        <v>50</v>
      </c>
      <c r="F232">
        <v>-1</v>
      </c>
      <c r="G232" s="54"/>
      <c r="H232">
        <v>-600</v>
      </c>
      <c r="I232">
        <v>2024023337</v>
      </c>
      <c r="J232" s="54"/>
      <c r="K232" s="54">
        <f>IF(STOCKAGE[[#This Row],[Nombre de palettes]]&gt;0,STOCKAGE[[#This Row],[Nombre de palettes]],0)</f>
        <v>0</v>
      </c>
      <c r="L232" s="54">
        <f>IF(STOCKAGE[[#This Row],[Nombre de palettes]]&lt;0,STOCKAGE[[#This Row],[Nombre de palettes]],0)</f>
        <v>-1</v>
      </c>
      <c r="N232"/>
    </row>
    <row r="233" spans="1:14" hidden="1" x14ac:dyDescent="0.25">
      <c r="A233" s="68">
        <v>45323</v>
      </c>
      <c r="B233" s="54" t="s">
        <v>68</v>
      </c>
      <c r="C233">
        <v>2024</v>
      </c>
      <c r="D233" s="53">
        <v>45350</v>
      </c>
      <c r="E233" s="54" t="s">
        <v>55</v>
      </c>
      <c r="F233">
        <v>-1</v>
      </c>
      <c r="G233" s="54"/>
      <c r="H233">
        <v>-600</v>
      </c>
      <c r="I233">
        <v>2024023358</v>
      </c>
      <c r="J233" s="54"/>
      <c r="K233" s="54">
        <f>IF(STOCKAGE[[#This Row],[Nombre de palettes]]&gt;0,STOCKAGE[[#This Row],[Nombre de palettes]],0)</f>
        <v>0</v>
      </c>
      <c r="L233" s="54">
        <f>IF(STOCKAGE[[#This Row],[Nombre de palettes]]&lt;0,STOCKAGE[[#This Row],[Nombre de palettes]],0)</f>
        <v>-1</v>
      </c>
      <c r="N233"/>
    </row>
    <row r="234" spans="1:14" hidden="1" x14ac:dyDescent="0.25">
      <c r="A234" s="68">
        <v>45323</v>
      </c>
      <c r="B234" s="54" t="s">
        <v>68</v>
      </c>
      <c r="C234">
        <v>2024</v>
      </c>
      <c r="D234" s="53">
        <v>45350</v>
      </c>
      <c r="E234" s="54" t="s">
        <v>50</v>
      </c>
      <c r="F234">
        <v>-3</v>
      </c>
      <c r="G234" s="54"/>
      <c r="H234">
        <v>-1800</v>
      </c>
      <c r="I234">
        <v>2024023358</v>
      </c>
      <c r="J234" s="54"/>
      <c r="K234" s="54">
        <f>IF(STOCKAGE[[#This Row],[Nombre de palettes]]&gt;0,STOCKAGE[[#This Row],[Nombre de palettes]],0)</f>
        <v>0</v>
      </c>
      <c r="L234" s="54">
        <f>IF(STOCKAGE[[#This Row],[Nombre de palettes]]&lt;0,STOCKAGE[[#This Row],[Nombre de palettes]],0)</f>
        <v>-3</v>
      </c>
      <c r="N234"/>
    </row>
    <row r="235" spans="1:14" hidden="1" x14ac:dyDescent="0.25">
      <c r="A235" s="68">
        <v>45323</v>
      </c>
      <c r="B235" s="54" t="s">
        <v>68</v>
      </c>
      <c r="C235">
        <v>2024</v>
      </c>
      <c r="D235" s="53">
        <v>45350</v>
      </c>
      <c r="E235" s="54" t="s">
        <v>55</v>
      </c>
      <c r="F235">
        <v>-1</v>
      </c>
      <c r="G235" s="54"/>
      <c r="H235">
        <v>-600</v>
      </c>
      <c r="I235">
        <v>2024023358</v>
      </c>
      <c r="J235" s="54"/>
      <c r="K235" s="54">
        <f>IF(STOCKAGE[[#This Row],[Nombre de palettes]]&gt;0,STOCKAGE[[#This Row],[Nombre de palettes]],0)</f>
        <v>0</v>
      </c>
      <c r="L235" s="54">
        <f>IF(STOCKAGE[[#This Row],[Nombre de palettes]]&lt;0,STOCKAGE[[#This Row],[Nombre de palettes]],0)</f>
        <v>-1</v>
      </c>
      <c r="N235"/>
    </row>
    <row r="236" spans="1:14" hidden="1" x14ac:dyDescent="0.25">
      <c r="A236" s="68">
        <v>45323</v>
      </c>
      <c r="B236" s="54" t="s">
        <v>68</v>
      </c>
      <c r="C236">
        <v>2024</v>
      </c>
      <c r="D236" s="53">
        <v>45350</v>
      </c>
      <c r="E236" s="54" t="s">
        <v>50</v>
      </c>
      <c r="F236">
        <v>-4</v>
      </c>
      <c r="G236" s="54"/>
      <c r="H236">
        <v>-2400</v>
      </c>
      <c r="I236">
        <v>2024023357</v>
      </c>
      <c r="J236" s="54"/>
      <c r="K236" s="54">
        <f>IF(STOCKAGE[[#This Row],[Nombre de palettes]]&gt;0,STOCKAGE[[#This Row],[Nombre de palettes]],0)</f>
        <v>0</v>
      </c>
      <c r="L236" s="54">
        <f>IF(STOCKAGE[[#This Row],[Nombre de palettes]]&lt;0,STOCKAGE[[#This Row],[Nombre de palettes]],0)</f>
        <v>-4</v>
      </c>
      <c r="N236"/>
    </row>
    <row r="237" spans="1:14" hidden="1" x14ac:dyDescent="0.25">
      <c r="A237" s="68">
        <v>45323</v>
      </c>
      <c r="B237" s="54" t="s">
        <v>68</v>
      </c>
      <c r="C237">
        <v>2024</v>
      </c>
      <c r="D237" s="53">
        <v>45350</v>
      </c>
      <c r="E237" s="54" t="s">
        <v>55</v>
      </c>
      <c r="F237">
        <v>-1</v>
      </c>
      <c r="G237" s="54"/>
      <c r="H237">
        <v>-600</v>
      </c>
      <c r="I237">
        <v>2024023357</v>
      </c>
      <c r="J237" s="54"/>
      <c r="K237" s="54">
        <f>IF(STOCKAGE[[#This Row],[Nombre de palettes]]&gt;0,STOCKAGE[[#This Row],[Nombre de palettes]],0)</f>
        <v>0</v>
      </c>
      <c r="L237" s="54">
        <f>IF(STOCKAGE[[#This Row],[Nombre de palettes]]&lt;0,STOCKAGE[[#This Row],[Nombre de palettes]],0)</f>
        <v>-1</v>
      </c>
      <c r="N237"/>
    </row>
    <row r="238" spans="1:14" hidden="1" x14ac:dyDescent="0.25">
      <c r="A238" s="68">
        <v>45323</v>
      </c>
      <c r="B238" s="54" t="s">
        <v>68</v>
      </c>
      <c r="C238">
        <v>2024</v>
      </c>
      <c r="D238" s="53">
        <v>45350</v>
      </c>
      <c r="E238" s="54" t="s">
        <v>51</v>
      </c>
      <c r="F238">
        <v>-1</v>
      </c>
      <c r="G238" s="54"/>
      <c r="H238">
        <v>-1848</v>
      </c>
      <c r="I238">
        <v>2024023357</v>
      </c>
      <c r="J238" s="54"/>
      <c r="K238" s="54">
        <f>IF(STOCKAGE[[#This Row],[Nombre de palettes]]&gt;0,STOCKAGE[[#This Row],[Nombre de palettes]],0)</f>
        <v>0</v>
      </c>
      <c r="L238" s="54">
        <f>IF(STOCKAGE[[#This Row],[Nombre de palettes]]&lt;0,STOCKAGE[[#This Row],[Nombre de palettes]],0)</f>
        <v>-1</v>
      </c>
      <c r="N238"/>
    </row>
    <row r="239" spans="1:14" hidden="1" x14ac:dyDescent="0.25">
      <c r="A239" s="68">
        <v>45323</v>
      </c>
      <c r="B239" s="54" t="s">
        <v>68</v>
      </c>
      <c r="C239">
        <v>2024</v>
      </c>
      <c r="D239" s="53">
        <v>45350</v>
      </c>
      <c r="E239" s="54" t="s">
        <v>50</v>
      </c>
      <c r="F239">
        <v>-15</v>
      </c>
      <c r="G239" s="54"/>
      <c r="H239">
        <v>-9000</v>
      </c>
      <c r="I239">
        <v>2024023357</v>
      </c>
      <c r="J239" s="54"/>
      <c r="K239" s="54">
        <f>IF(STOCKAGE[[#This Row],[Nombre de palettes]]&gt;0,STOCKAGE[[#This Row],[Nombre de palettes]],0)</f>
        <v>0</v>
      </c>
      <c r="L239" s="54">
        <f>IF(STOCKAGE[[#This Row],[Nombre de palettes]]&lt;0,STOCKAGE[[#This Row],[Nombre de palettes]],0)</f>
        <v>-15</v>
      </c>
      <c r="N239"/>
    </row>
    <row r="240" spans="1:14" hidden="1" x14ac:dyDescent="0.25">
      <c r="A240" s="68">
        <v>45323</v>
      </c>
      <c r="B240" s="54" t="s">
        <v>68</v>
      </c>
      <c r="C240">
        <v>2024</v>
      </c>
      <c r="D240" s="53">
        <v>45351</v>
      </c>
      <c r="E240" s="54" t="s">
        <v>50</v>
      </c>
      <c r="F240">
        <v>-2</v>
      </c>
      <c r="G240" s="54"/>
      <c r="H240">
        <v>-1200</v>
      </c>
      <c r="I240">
        <v>2024023359</v>
      </c>
      <c r="J240" s="54"/>
      <c r="K240" s="54">
        <f>IF(STOCKAGE[[#This Row],[Nombre de palettes]]&gt;0,STOCKAGE[[#This Row],[Nombre de palettes]],0)</f>
        <v>0</v>
      </c>
      <c r="L240" s="54">
        <f>IF(STOCKAGE[[#This Row],[Nombre de palettes]]&lt;0,STOCKAGE[[#This Row],[Nombre de palettes]],0)</f>
        <v>-2</v>
      </c>
      <c r="N240"/>
    </row>
    <row r="241" spans="1:14" hidden="1" x14ac:dyDescent="0.25">
      <c r="A241" s="68">
        <v>45323</v>
      </c>
      <c r="B241" s="54" t="s">
        <v>68</v>
      </c>
      <c r="C241">
        <v>2024</v>
      </c>
      <c r="D241" s="53">
        <v>45351</v>
      </c>
      <c r="E241" s="54" t="s">
        <v>55</v>
      </c>
      <c r="F241">
        <v>-1</v>
      </c>
      <c r="G241" s="54"/>
      <c r="H241">
        <v>-600</v>
      </c>
      <c r="I241">
        <v>2024023359</v>
      </c>
      <c r="J241" s="54"/>
      <c r="K241" s="54">
        <f>IF(STOCKAGE[[#This Row],[Nombre de palettes]]&gt;0,STOCKAGE[[#This Row],[Nombre de palettes]],0)</f>
        <v>0</v>
      </c>
      <c r="L241" s="54">
        <f>IF(STOCKAGE[[#This Row],[Nombre de palettes]]&lt;0,STOCKAGE[[#This Row],[Nombre de palettes]],0)</f>
        <v>-1</v>
      </c>
      <c r="N241"/>
    </row>
    <row r="242" spans="1:14" hidden="1" x14ac:dyDescent="0.25">
      <c r="A242" s="68">
        <v>45323</v>
      </c>
      <c r="B242" s="54" t="s">
        <v>68</v>
      </c>
      <c r="C242">
        <v>2024</v>
      </c>
      <c r="D242" s="53">
        <v>45351</v>
      </c>
      <c r="E242" s="54" t="s">
        <v>54</v>
      </c>
      <c r="F242">
        <v>-1</v>
      </c>
      <c r="G242" s="54"/>
      <c r="H242">
        <v>-1848</v>
      </c>
      <c r="I242">
        <v>2024023359</v>
      </c>
      <c r="J242" s="54"/>
      <c r="K242" s="54">
        <f>IF(STOCKAGE[[#This Row],[Nombre de palettes]]&gt;0,STOCKAGE[[#This Row],[Nombre de palettes]],0)</f>
        <v>0</v>
      </c>
      <c r="L242" s="54">
        <f>IF(STOCKAGE[[#This Row],[Nombre de palettes]]&lt;0,STOCKAGE[[#This Row],[Nombre de palettes]],0)</f>
        <v>-1</v>
      </c>
      <c r="N242"/>
    </row>
    <row r="243" spans="1:14" hidden="1" x14ac:dyDescent="0.25">
      <c r="A243" s="68">
        <v>45323</v>
      </c>
      <c r="B243" s="54" t="s">
        <v>68</v>
      </c>
      <c r="C243">
        <v>2024</v>
      </c>
      <c r="D243" s="53">
        <v>45351</v>
      </c>
      <c r="E243" s="54" t="s">
        <v>50</v>
      </c>
      <c r="F243">
        <v>-1</v>
      </c>
      <c r="G243" s="54"/>
      <c r="H243">
        <v>-600</v>
      </c>
      <c r="I243">
        <v>2024023363</v>
      </c>
      <c r="J243" s="54"/>
      <c r="K243" s="54">
        <f>IF(STOCKAGE[[#This Row],[Nombre de palettes]]&gt;0,STOCKAGE[[#This Row],[Nombre de palettes]],0)</f>
        <v>0</v>
      </c>
      <c r="L243" s="54">
        <f>IF(STOCKAGE[[#This Row],[Nombre de palettes]]&lt;0,STOCKAGE[[#This Row],[Nombre de palettes]],0)</f>
        <v>-1</v>
      </c>
      <c r="N243"/>
    </row>
    <row r="244" spans="1:14" hidden="1" x14ac:dyDescent="0.25">
      <c r="A244" s="68">
        <v>45323</v>
      </c>
      <c r="B244" s="54" t="s">
        <v>68</v>
      </c>
      <c r="C244">
        <v>2024</v>
      </c>
      <c r="D244" s="53">
        <v>45351</v>
      </c>
      <c r="E244" s="54" t="s">
        <v>55</v>
      </c>
      <c r="F244">
        <v>-1</v>
      </c>
      <c r="G244" s="54"/>
      <c r="H244">
        <v>-600</v>
      </c>
      <c r="I244">
        <v>2024023363</v>
      </c>
      <c r="J244" s="54"/>
      <c r="K244" s="54">
        <f>IF(STOCKAGE[[#This Row],[Nombre de palettes]]&gt;0,STOCKAGE[[#This Row],[Nombre de palettes]],0)</f>
        <v>0</v>
      </c>
      <c r="L244" s="54">
        <f>IF(STOCKAGE[[#This Row],[Nombre de palettes]]&lt;0,STOCKAGE[[#This Row],[Nombre de palettes]],0)</f>
        <v>-1</v>
      </c>
      <c r="N244"/>
    </row>
    <row r="245" spans="1:14" hidden="1" x14ac:dyDescent="0.25">
      <c r="A245" s="68">
        <v>45323</v>
      </c>
      <c r="B245" s="54" t="s">
        <v>68</v>
      </c>
      <c r="C245">
        <v>2024</v>
      </c>
      <c r="D245" s="53">
        <v>45351</v>
      </c>
      <c r="E245" s="54" t="s">
        <v>51</v>
      </c>
      <c r="F245">
        <v>-1</v>
      </c>
      <c r="G245" s="54"/>
      <c r="H245">
        <v>-1848</v>
      </c>
      <c r="I245">
        <v>2024023363</v>
      </c>
      <c r="J245" s="54"/>
      <c r="K245" s="54">
        <f>IF(STOCKAGE[[#This Row],[Nombre de palettes]]&gt;0,STOCKAGE[[#This Row],[Nombre de palettes]],0)</f>
        <v>0</v>
      </c>
      <c r="L245" s="54">
        <f>IF(STOCKAGE[[#This Row],[Nombre de palettes]]&lt;0,STOCKAGE[[#This Row],[Nombre de palettes]],0)</f>
        <v>-1</v>
      </c>
      <c r="N245"/>
    </row>
    <row r="246" spans="1:14" hidden="1" x14ac:dyDescent="0.25">
      <c r="A246" s="68">
        <v>45352</v>
      </c>
      <c r="B246" s="54" t="s">
        <v>69</v>
      </c>
      <c r="C246">
        <v>2024</v>
      </c>
      <c r="D246" s="53">
        <v>45355</v>
      </c>
      <c r="E246" s="54" t="s">
        <v>50</v>
      </c>
      <c r="F246">
        <v>-3</v>
      </c>
      <c r="G246" s="54"/>
      <c r="H246">
        <v>-1800</v>
      </c>
      <c r="I246">
        <v>2024023375</v>
      </c>
      <c r="J246" s="54"/>
      <c r="K246" s="54">
        <f>IF(STOCKAGE[[#This Row],[Nombre de palettes]]&gt;0,STOCKAGE[[#This Row],[Nombre de palettes]],0)</f>
        <v>0</v>
      </c>
      <c r="L246" s="54">
        <f>IF(STOCKAGE[[#This Row],[Nombre de palettes]]&lt;0,STOCKAGE[[#This Row],[Nombre de palettes]],0)</f>
        <v>-3</v>
      </c>
      <c r="N246"/>
    </row>
    <row r="247" spans="1:14" hidden="1" x14ac:dyDescent="0.25">
      <c r="A247" s="68">
        <v>45352</v>
      </c>
      <c r="B247" s="54" t="s">
        <v>69</v>
      </c>
      <c r="C247">
        <v>2024</v>
      </c>
      <c r="D247" s="53">
        <v>45355</v>
      </c>
      <c r="E247" s="54" t="s">
        <v>55</v>
      </c>
      <c r="F247">
        <v>-1</v>
      </c>
      <c r="G247" s="54"/>
      <c r="H247">
        <v>-600</v>
      </c>
      <c r="I247">
        <v>2024023375</v>
      </c>
      <c r="J247" s="54"/>
      <c r="K247" s="54">
        <f>IF(STOCKAGE[[#This Row],[Nombre de palettes]]&gt;0,STOCKAGE[[#This Row],[Nombre de palettes]],0)</f>
        <v>0</v>
      </c>
      <c r="L247" s="54">
        <f>IF(STOCKAGE[[#This Row],[Nombre de palettes]]&lt;0,STOCKAGE[[#This Row],[Nombre de palettes]],0)</f>
        <v>-1</v>
      </c>
      <c r="N247"/>
    </row>
    <row r="248" spans="1:14" hidden="1" x14ac:dyDescent="0.25">
      <c r="A248" s="68">
        <v>45352</v>
      </c>
      <c r="B248" s="54" t="s">
        <v>69</v>
      </c>
      <c r="C248">
        <v>2024</v>
      </c>
      <c r="D248" s="53">
        <v>45355</v>
      </c>
      <c r="E248" s="54" t="s">
        <v>54</v>
      </c>
      <c r="F248">
        <v>-1</v>
      </c>
      <c r="G248" s="54"/>
      <c r="H248">
        <v>-1848</v>
      </c>
      <c r="I248">
        <v>2024023375</v>
      </c>
      <c r="J248" s="54"/>
      <c r="K248" s="54">
        <f>IF(STOCKAGE[[#This Row],[Nombre de palettes]]&gt;0,STOCKAGE[[#This Row],[Nombre de palettes]],0)</f>
        <v>0</v>
      </c>
      <c r="L248" s="54">
        <f>IF(STOCKAGE[[#This Row],[Nombre de palettes]]&lt;0,STOCKAGE[[#This Row],[Nombre de palettes]],0)</f>
        <v>-1</v>
      </c>
      <c r="N248"/>
    </row>
    <row r="249" spans="1:14" hidden="1" x14ac:dyDescent="0.25">
      <c r="A249" s="68">
        <v>45352</v>
      </c>
      <c r="B249" s="54" t="s">
        <v>69</v>
      </c>
      <c r="C249">
        <v>2024</v>
      </c>
      <c r="D249" s="53">
        <v>45355</v>
      </c>
      <c r="E249" s="54" t="s">
        <v>50</v>
      </c>
      <c r="F249">
        <v>-15</v>
      </c>
      <c r="G249" s="54"/>
      <c r="H249">
        <v>-9000</v>
      </c>
      <c r="I249">
        <v>2024023379</v>
      </c>
      <c r="J249" s="54"/>
      <c r="K249" s="54">
        <f>IF(STOCKAGE[[#This Row],[Nombre de palettes]]&gt;0,STOCKAGE[[#This Row],[Nombre de palettes]],0)</f>
        <v>0</v>
      </c>
      <c r="L249" s="54">
        <f>IF(STOCKAGE[[#This Row],[Nombre de palettes]]&lt;0,STOCKAGE[[#This Row],[Nombre de palettes]],0)</f>
        <v>-15</v>
      </c>
      <c r="N249"/>
    </row>
    <row r="250" spans="1:14" hidden="1" x14ac:dyDescent="0.25">
      <c r="A250" s="68">
        <v>45352</v>
      </c>
      <c r="B250" s="54" t="s">
        <v>69</v>
      </c>
      <c r="C250">
        <v>2024</v>
      </c>
      <c r="D250" s="53">
        <v>45355</v>
      </c>
      <c r="E250" s="54" t="s">
        <v>55</v>
      </c>
      <c r="F250">
        <v>-3</v>
      </c>
      <c r="G250" s="54"/>
      <c r="H250">
        <v>-1800</v>
      </c>
      <c r="I250">
        <v>2024023379</v>
      </c>
      <c r="J250" s="54"/>
      <c r="K250" s="54">
        <f>IF(STOCKAGE[[#This Row],[Nombre de palettes]]&gt;0,STOCKAGE[[#This Row],[Nombre de palettes]],0)</f>
        <v>0</v>
      </c>
      <c r="L250" s="54">
        <f>IF(STOCKAGE[[#This Row],[Nombre de palettes]]&lt;0,STOCKAGE[[#This Row],[Nombre de palettes]],0)</f>
        <v>-3</v>
      </c>
      <c r="N250"/>
    </row>
    <row r="251" spans="1:14" hidden="1" x14ac:dyDescent="0.25">
      <c r="A251" s="68">
        <v>45352</v>
      </c>
      <c r="B251" s="54" t="s">
        <v>69</v>
      </c>
      <c r="C251">
        <v>2024</v>
      </c>
      <c r="D251" s="53">
        <v>45355</v>
      </c>
      <c r="E251" s="54" t="s">
        <v>50</v>
      </c>
      <c r="F251">
        <v>-1</v>
      </c>
      <c r="G251" s="54"/>
      <c r="H251">
        <v>-600</v>
      </c>
      <c r="I251">
        <v>2024023377</v>
      </c>
      <c r="J251" s="54"/>
      <c r="K251" s="54">
        <f>IF(STOCKAGE[[#This Row],[Nombre de palettes]]&gt;0,STOCKAGE[[#This Row],[Nombre de palettes]],0)</f>
        <v>0</v>
      </c>
      <c r="L251" s="54">
        <f>IF(STOCKAGE[[#This Row],[Nombre de palettes]]&lt;0,STOCKAGE[[#This Row],[Nombre de palettes]],0)</f>
        <v>-1</v>
      </c>
      <c r="N251"/>
    </row>
    <row r="252" spans="1:14" hidden="1" x14ac:dyDescent="0.25">
      <c r="A252" s="68">
        <v>45352</v>
      </c>
      <c r="B252" s="54" t="s">
        <v>69</v>
      </c>
      <c r="C252">
        <v>2024</v>
      </c>
      <c r="D252" s="53">
        <v>45355</v>
      </c>
      <c r="E252" s="54" t="s">
        <v>55</v>
      </c>
      <c r="F252">
        <v>-1</v>
      </c>
      <c r="G252" s="54"/>
      <c r="H252">
        <v>-600</v>
      </c>
      <c r="I252">
        <v>2024023377</v>
      </c>
      <c r="J252" s="54"/>
      <c r="K252" s="54">
        <f>IF(STOCKAGE[[#This Row],[Nombre de palettes]]&gt;0,STOCKAGE[[#This Row],[Nombre de palettes]],0)</f>
        <v>0</v>
      </c>
      <c r="L252" s="54">
        <f>IF(STOCKAGE[[#This Row],[Nombre de palettes]]&lt;0,STOCKAGE[[#This Row],[Nombre de palettes]],0)</f>
        <v>-1</v>
      </c>
      <c r="N252"/>
    </row>
    <row r="253" spans="1:14" hidden="1" x14ac:dyDescent="0.25">
      <c r="A253" s="68">
        <v>45352</v>
      </c>
      <c r="B253" s="54" t="s">
        <v>69</v>
      </c>
      <c r="C253">
        <v>2024</v>
      </c>
      <c r="D253" s="53">
        <v>45355</v>
      </c>
      <c r="E253" s="54" t="s">
        <v>51</v>
      </c>
      <c r="F253">
        <v>-1</v>
      </c>
      <c r="G253" s="54"/>
      <c r="H253">
        <v>-1848</v>
      </c>
      <c r="I253">
        <v>2024023377</v>
      </c>
      <c r="J253" s="54"/>
      <c r="K253" s="54">
        <f>IF(STOCKAGE[[#This Row],[Nombre de palettes]]&gt;0,STOCKAGE[[#This Row],[Nombre de palettes]],0)</f>
        <v>0</v>
      </c>
      <c r="L253" s="54">
        <f>IF(STOCKAGE[[#This Row],[Nombre de palettes]]&lt;0,STOCKAGE[[#This Row],[Nombre de palettes]],0)</f>
        <v>-1</v>
      </c>
      <c r="N253"/>
    </row>
    <row r="254" spans="1:14" hidden="1" x14ac:dyDescent="0.25">
      <c r="A254" s="68">
        <v>45352</v>
      </c>
      <c r="B254" s="54" t="s">
        <v>69</v>
      </c>
      <c r="C254">
        <v>2024</v>
      </c>
      <c r="D254" s="53">
        <v>45355</v>
      </c>
      <c r="E254" s="54" t="s">
        <v>54</v>
      </c>
      <c r="F254">
        <v>-1</v>
      </c>
      <c r="G254" s="54"/>
      <c r="H254">
        <v>-1848</v>
      </c>
      <c r="I254">
        <v>2024023377</v>
      </c>
      <c r="J254" s="54"/>
      <c r="K254" s="54">
        <f>IF(STOCKAGE[[#This Row],[Nombre de palettes]]&gt;0,STOCKAGE[[#This Row],[Nombre de palettes]],0)</f>
        <v>0</v>
      </c>
      <c r="L254" s="54">
        <f>IF(STOCKAGE[[#This Row],[Nombre de palettes]]&lt;0,STOCKAGE[[#This Row],[Nombre de palettes]],0)</f>
        <v>-1</v>
      </c>
      <c r="N254"/>
    </row>
    <row r="255" spans="1:14" hidden="1" x14ac:dyDescent="0.25">
      <c r="A255" s="68">
        <v>45352</v>
      </c>
      <c r="B255" s="54" t="s">
        <v>69</v>
      </c>
      <c r="C255">
        <v>2024</v>
      </c>
      <c r="D255" s="53">
        <v>45355</v>
      </c>
      <c r="E255" s="54" t="s">
        <v>62</v>
      </c>
      <c r="F255">
        <v>-2</v>
      </c>
      <c r="G255" s="54"/>
      <c r="H255">
        <v>-3696</v>
      </c>
      <c r="I255">
        <v>2024023377</v>
      </c>
      <c r="J255" s="54"/>
      <c r="K255" s="54">
        <f>IF(STOCKAGE[[#This Row],[Nombre de palettes]]&gt;0,STOCKAGE[[#This Row],[Nombre de palettes]],0)</f>
        <v>0</v>
      </c>
      <c r="L255" s="54">
        <f>IF(STOCKAGE[[#This Row],[Nombre de palettes]]&lt;0,STOCKAGE[[#This Row],[Nombre de palettes]],0)</f>
        <v>-2</v>
      </c>
      <c r="N255"/>
    </row>
    <row r="256" spans="1:14" hidden="1" x14ac:dyDescent="0.25">
      <c r="A256" s="68">
        <v>45352</v>
      </c>
      <c r="B256" s="54" t="s">
        <v>69</v>
      </c>
      <c r="C256">
        <v>2024</v>
      </c>
      <c r="D256" s="53">
        <v>45355</v>
      </c>
      <c r="E256" s="54" t="s">
        <v>50</v>
      </c>
      <c r="F256">
        <v>-4</v>
      </c>
      <c r="G256" s="54"/>
      <c r="H256">
        <v>-2400</v>
      </c>
      <c r="I256">
        <v>2024023376</v>
      </c>
      <c r="J256" s="54"/>
      <c r="K256" s="54">
        <f>IF(STOCKAGE[[#This Row],[Nombre de palettes]]&gt;0,STOCKAGE[[#This Row],[Nombre de palettes]],0)</f>
        <v>0</v>
      </c>
      <c r="L256" s="54">
        <f>IF(STOCKAGE[[#This Row],[Nombre de palettes]]&lt;0,STOCKAGE[[#This Row],[Nombre de palettes]],0)</f>
        <v>-4</v>
      </c>
      <c r="N256"/>
    </row>
    <row r="257" spans="1:14" hidden="1" x14ac:dyDescent="0.25">
      <c r="A257" s="68">
        <v>45352</v>
      </c>
      <c r="B257" s="54" t="s">
        <v>69</v>
      </c>
      <c r="C257">
        <v>2024</v>
      </c>
      <c r="D257" s="53">
        <v>45355</v>
      </c>
      <c r="E257" s="54" t="s">
        <v>50</v>
      </c>
      <c r="F257">
        <v>-3</v>
      </c>
      <c r="G257" s="54"/>
      <c r="H257">
        <v>-1800</v>
      </c>
      <c r="I257">
        <v>2024023356</v>
      </c>
      <c r="J257" s="54"/>
      <c r="K257" s="54">
        <f>IF(STOCKAGE[[#This Row],[Nombre de palettes]]&gt;0,STOCKAGE[[#This Row],[Nombre de palettes]],0)</f>
        <v>0</v>
      </c>
      <c r="L257" s="54">
        <f>IF(STOCKAGE[[#This Row],[Nombre de palettes]]&lt;0,STOCKAGE[[#This Row],[Nombre de palettes]],0)</f>
        <v>-3</v>
      </c>
      <c r="N257"/>
    </row>
    <row r="258" spans="1:14" hidden="1" x14ac:dyDescent="0.25">
      <c r="A258" s="68">
        <v>45352</v>
      </c>
      <c r="B258" s="54" t="s">
        <v>69</v>
      </c>
      <c r="C258">
        <v>2024</v>
      </c>
      <c r="D258" s="53">
        <v>45355</v>
      </c>
      <c r="E258" s="54" t="s">
        <v>55</v>
      </c>
      <c r="F258">
        <v>-2</v>
      </c>
      <c r="G258" s="54"/>
      <c r="H258">
        <v>-1200</v>
      </c>
      <c r="I258">
        <v>2024023356</v>
      </c>
      <c r="J258" s="54"/>
      <c r="K258" s="54">
        <f>IF(STOCKAGE[[#This Row],[Nombre de palettes]]&gt;0,STOCKAGE[[#This Row],[Nombre de palettes]],0)</f>
        <v>0</v>
      </c>
      <c r="L258" s="54">
        <f>IF(STOCKAGE[[#This Row],[Nombre de palettes]]&lt;0,STOCKAGE[[#This Row],[Nombre de palettes]],0)</f>
        <v>-2</v>
      </c>
      <c r="N258"/>
    </row>
    <row r="259" spans="1:14" hidden="1" x14ac:dyDescent="0.25">
      <c r="A259" s="68">
        <v>45352</v>
      </c>
      <c r="B259" s="54" t="s">
        <v>69</v>
      </c>
      <c r="C259">
        <v>2024</v>
      </c>
      <c r="D259" s="53">
        <v>45355</v>
      </c>
      <c r="E259" s="54" t="s">
        <v>51</v>
      </c>
      <c r="F259">
        <v>-3</v>
      </c>
      <c r="G259" s="54"/>
      <c r="H259">
        <v>-5544</v>
      </c>
      <c r="I259">
        <v>2024023356</v>
      </c>
      <c r="J259" s="54"/>
      <c r="K259" s="54">
        <f>IF(STOCKAGE[[#This Row],[Nombre de palettes]]&gt;0,STOCKAGE[[#This Row],[Nombre de palettes]],0)</f>
        <v>0</v>
      </c>
      <c r="L259" s="54">
        <f>IF(STOCKAGE[[#This Row],[Nombre de palettes]]&lt;0,STOCKAGE[[#This Row],[Nombre de palettes]],0)</f>
        <v>-3</v>
      </c>
      <c r="N259"/>
    </row>
    <row r="260" spans="1:14" hidden="1" x14ac:dyDescent="0.25">
      <c r="A260" s="68">
        <v>45352</v>
      </c>
      <c r="B260" s="54" t="s">
        <v>69</v>
      </c>
      <c r="C260">
        <v>2024</v>
      </c>
      <c r="D260" s="53">
        <v>45356</v>
      </c>
      <c r="E260" s="54" t="s">
        <v>54</v>
      </c>
      <c r="F260">
        <v>-2</v>
      </c>
      <c r="G260" s="54"/>
      <c r="H260">
        <v>-3696</v>
      </c>
      <c r="I260">
        <v>2024033388</v>
      </c>
      <c r="J260" s="54"/>
      <c r="K260" s="54">
        <f>IF(STOCKAGE[[#This Row],[Nombre de palettes]]&gt;0,STOCKAGE[[#This Row],[Nombre de palettes]],0)</f>
        <v>0</v>
      </c>
      <c r="L260" s="54">
        <f>IF(STOCKAGE[[#This Row],[Nombre de palettes]]&lt;0,STOCKAGE[[#This Row],[Nombre de palettes]],0)</f>
        <v>-2</v>
      </c>
      <c r="N260"/>
    </row>
    <row r="261" spans="1:14" hidden="1" x14ac:dyDescent="0.25">
      <c r="A261" s="68">
        <v>45352</v>
      </c>
      <c r="B261" s="54" t="s">
        <v>69</v>
      </c>
      <c r="C261">
        <v>2024</v>
      </c>
      <c r="D261" s="53">
        <v>45356</v>
      </c>
      <c r="E261" s="54" t="s">
        <v>55</v>
      </c>
      <c r="F261">
        <v>-2</v>
      </c>
      <c r="G261" s="54"/>
      <c r="H261">
        <v>-1200</v>
      </c>
      <c r="I261">
        <v>2024033388</v>
      </c>
      <c r="J261" s="54"/>
      <c r="K261" s="54">
        <f>IF(STOCKAGE[[#This Row],[Nombre de palettes]]&gt;0,STOCKAGE[[#This Row],[Nombre de palettes]],0)</f>
        <v>0</v>
      </c>
      <c r="L261" s="54">
        <f>IF(STOCKAGE[[#This Row],[Nombre de palettes]]&lt;0,STOCKAGE[[#This Row],[Nombre de palettes]],0)</f>
        <v>-2</v>
      </c>
      <c r="N261"/>
    </row>
    <row r="262" spans="1:14" hidden="1" x14ac:dyDescent="0.25">
      <c r="A262" s="68">
        <v>45352</v>
      </c>
      <c r="B262" s="54" t="s">
        <v>69</v>
      </c>
      <c r="C262">
        <v>2024</v>
      </c>
      <c r="D262" s="53">
        <v>45356</v>
      </c>
      <c r="E262" s="54" t="s">
        <v>50</v>
      </c>
      <c r="F262">
        <v>-6</v>
      </c>
      <c r="G262" s="54"/>
      <c r="H262">
        <v>-3600</v>
      </c>
      <c r="I262">
        <v>2024033388</v>
      </c>
      <c r="J262" s="54"/>
      <c r="K262" s="54">
        <f>IF(STOCKAGE[[#This Row],[Nombre de palettes]]&gt;0,STOCKAGE[[#This Row],[Nombre de palettes]],0)</f>
        <v>0</v>
      </c>
      <c r="L262" s="54">
        <f>IF(STOCKAGE[[#This Row],[Nombre de palettes]]&lt;0,STOCKAGE[[#This Row],[Nombre de palettes]],0)</f>
        <v>-6</v>
      </c>
      <c r="N262"/>
    </row>
    <row r="263" spans="1:14" hidden="1" x14ac:dyDescent="0.25">
      <c r="A263" s="68">
        <v>45352</v>
      </c>
      <c r="B263" s="54" t="s">
        <v>69</v>
      </c>
      <c r="C263">
        <v>2024</v>
      </c>
      <c r="D263" s="53">
        <v>45356</v>
      </c>
      <c r="E263" s="54" t="s">
        <v>50</v>
      </c>
      <c r="F263">
        <v>-3</v>
      </c>
      <c r="G263" s="54"/>
      <c r="H263">
        <v>-1800</v>
      </c>
      <c r="I263">
        <v>2024023367</v>
      </c>
      <c r="J263" s="54"/>
      <c r="K263" s="54">
        <f>IF(STOCKAGE[[#This Row],[Nombre de palettes]]&gt;0,STOCKAGE[[#This Row],[Nombre de palettes]],0)</f>
        <v>0</v>
      </c>
      <c r="L263" s="54">
        <f>IF(STOCKAGE[[#This Row],[Nombre de palettes]]&lt;0,STOCKAGE[[#This Row],[Nombre de palettes]],0)</f>
        <v>-3</v>
      </c>
      <c r="N263"/>
    </row>
    <row r="264" spans="1:14" hidden="1" x14ac:dyDescent="0.25">
      <c r="A264" s="68">
        <v>45352</v>
      </c>
      <c r="B264" s="54" t="s">
        <v>69</v>
      </c>
      <c r="C264">
        <v>2024</v>
      </c>
      <c r="D264" s="53">
        <v>45356</v>
      </c>
      <c r="E264" s="54" t="s">
        <v>55</v>
      </c>
      <c r="F264">
        <v>-4</v>
      </c>
      <c r="G264" s="54"/>
      <c r="H264">
        <v>-2400</v>
      </c>
      <c r="I264">
        <v>2024023367</v>
      </c>
      <c r="J264" s="54"/>
      <c r="K264" s="54">
        <f>IF(STOCKAGE[[#This Row],[Nombre de palettes]]&gt;0,STOCKAGE[[#This Row],[Nombre de palettes]],0)</f>
        <v>0</v>
      </c>
      <c r="L264" s="54">
        <f>IF(STOCKAGE[[#This Row],[Nombre de palettes]]&lt;0,STOCKAGE[[#This Row],[Nombre de palettes]],0)</f>
        <v>-4</v>
      </c>
      <c r="N264"/>
    </row>
    <row r="265" spans="1:14" hidden="1" x14ac:dyDescent="0.25">
      <c r="A265" s="68">
        <v>45352</v>
      </c>
      <c r="B265" s="54" t="s">
        <v>69</v>
      </c>
      <c r="C265">
        <v>2024</v>
      </c>
      <c r="D265" s="53">
        <v>45356</v>
      </c>
      <c r="E265" s="54" t="s">
        <v>50</v>
      </c>
      <c r="F265">
        <v>-1</v>
      </c>
      <c r="G265" s="54"/>
      <c r="H265">
        <v>-600</v>
      </c>
      <c r="I265">
        <v>2024023380</v>
      </c>
      <c r="J265" s="54"/>
      <c r="K265" s="54">
        <f>IF(STOCKAGE[[#This Row],[Nombre de palettes]]&gt;0,STOCKAGE[[#This Row],[Nombre de palettes]],0)</f>
        <v>0</v>
      </c>
      <c r="L265" s="54">
        <f>IF(STOCKAGE[[#This Row],[Nombre de palettes]]&lt;0,STOCKAGE[[#This Row],[Nombre de palettes]],0)</f>
        <v>-1</v>
      </c>
      <c r="N265"/>
    </row>
    <row r="266" spans="1:14" hidden="1" x14ac:dyDescent="0.25">
      <c r="A266" s="68">
        <v>45352</v>
      </c>
      <c r="B266" s="54" t="s">
        <v>69</v>
      </c>
      <c r="C266">
        <v>2024</v>
      </c>
      <c r="D266" s="53">
        <v>45356</v>
      </c>
      <c r="E266" s="54" t="s">
        <v>55</v>
      </c>
      <c r="F266">
        <v>-1</v>
      </c>
      <c r="G266" s="54"/>
      <c r="H266">
        <v>-600</v>
      </c>
      <c r="I266">
        <v>2024023380</v>
      </c>
      <c r="J266" s="54"/>
      <c r="K266" s="54">
        <f>IF(STOCKAGE[[#This Row],[Nombre de palettes]]&gt;0,STOCKAGE[[#This Row],[Nombre de palettes]],0)</f>
        <v>0</v>
      </c>
      <c r="L266" s="54">
        <f>IF(STOCKAGE[[#This Row],[Nombre de palettes]]&lt;0,STOCKAGE[[#This Row],[Nombre de palettes]],0)</f>
        <v>-1</v>
      </c>
      <c r="N266"/>
    </row>
    <row r="267" spans="1:14" hidden="1" x14ac:dyDescent="0.25">
      <c r="A267" s="68">
        <v>45352</v>
      </c>
      <c r="B267" s="54" t="s">
        <v>69</v>
      </c>
      <c r="C267">
        <v>2024</v>
      </c>
      <c r="D267" s="53">
        <v>45357</v>
      </c>
      <c r="E267" s="54" t="s">
        <v>50</v>
      </c>
      <c r="F267">
        <v>-1</v>
      </c>
      <c r="G267" s="54"/>
      <c r="H267">
        <v>-600</v>
      </c>
      <c r="I267">
        <v>2024033387</v>
      </c>
      <c r="J267" s="54"/>
      <c r="K267" s="54">
        <f>IF(STOCKAGE[[#This Row],[Nombre de palettes]]&gt;0,STOCKAGE[[#This Row],[Nombre de palettes]],0)</f>
        <v>0</v>
      </c>
      <c r="L267" s="54">
        <f>IF(STOCKAGE[[#This Row],[Nombre de palettes]]&lt;0,STOCKAGE[[#This Row],[Nombre de palettes]],0)</f>
        <v>-1</v>
      </c>
      <c r="N267"/>
    </row>
    <row r="268" spans="1:14" hidden="1" x14ac:dyDescent="0.25">
      <c r="A268" s="68">
        <v>45352</v>
      </c>
      <c r="B268" s="54" t="s">
        <v>69</v>
      </c>
      <c r="C268">
        <v>2024</v>
      </c>
      <c r="D268" s="53">
        <v>45357</v>
      </c>
      <c r="E268" s="54" t="s">
        <v>55</v>
      </c>
      <c r="F268">
        <v>-1</v>
      </c>
      <c r="G268" s="54"/>
      <c r="H268">
        <v>-600</v>
      </c>
      <c r="I268">
        <v>2024033387</v>
      </c>
      <c r="J268" s="54"/>
      <c r="K268" s="54">
        <f>IF(STOCKAGE[[#This Row],[Nombre de palettes]]&gt;0,STOCKAGE[[#This Row],[Nombre de palettes]],0)</f>
        <v>0</v>
      </c>
      <c r="L268" s="54">
        <f>IF(STOCKAGE[[#This Row],[Nombre de palettes]]&lt;0,STOCKAGE[[#This Row],[Nombre de palettes]],0)</f>
        <v>-1</v>
      </c>
      <c r="N268"/>
    </row>
    <row r="269" spans="1:14" hidden="1" x14ac:dyDescent="0.25">
      <c r="A269" s="68">
        <v>45352</v>
      </c>
      <c r="B269" s="54" t="s">
        <v>69</v>
      </c>
      <c r="C269">
        <v>2024</v>
      </c>
      <c r="D269" s="53">
        <v>45357</v>
      </c>
      <c r="E269" s="54" t="s">
        <v>52</v>
      </c>
      <c r="F269">
        <v>-1</v>
      </c>
      <c r="G269" s="54"/>
      <c r="H269">
        <v>-630</v>
      </c>
      <c r="I269">
        <v>2024023364</v>
      </c>
      <c r="J269" s="54"/>
      <c r="K269" s="54">
        <f>IF(STOCKAGE[[#This Row],[Nombre de palettes]]&gt;0,STOCKAGE[[#This Row],[Nombre de palettes]],0)</f>
        <v>0</v>
      </c>
      <c r="L269" s="54">
        <f>IF(STOCKAGE[[#This Row],[Nombre de palettes]]&lt;0,STOCKAGE[[#This Row],[Nombre de palettes]],0)</f>
        <v>-1</v>
      </c>
      <c r="N269"/>
    </row>
    <row r="270" spans="1:14" hidden="1" x14ac:dyDescent="0.25">
      <c r="A270" s="68">
        <v>45352</v>
      </c>
      <c r="B270" s="54" t="s">
        <v>69</v>
      </c>
      <c r="C270">
        <v>2024</v>
      </c>
      <c r="D270" s="53">
        <v>45357</v>
      </c>
      <c r="E270" s="54" t="s">
        <v>54</v>
      </c>
      <c r="F270">
        <v>-1</v>
      </c>
      <c r="G270" s="54"/>
      <c r="H270">
        <v>-1848</v>
      </c>
      <c r="I270">
        <v>2024023364</v>
      </c>
      <c r="J270" s="54"/>
      <c r="K270" s="54">
        <f>IF(STOCKAGE[[#This Row],[Nombre de palettes]]&gt;0,STOCKAGE[[#This Row],[Nombre de palettes]],0)</f>
        <v>0</v>
      </c>
      <c r="L270" s="54">
        <f>IF(STOCKAGE[[#This Row],[Nombre de palettes]]&lt;0,STOCKAGE[[#This Row],[Nombre de palettes]],0)</f>
        <v>-1</v>
      </c>
      <c r="N270"/>
    </row>
    <row r="271" spans="1:14" hidden="1" x14ac:dyDescent="0.25">
      <c r="A271" s="68">
        <v>45352</v>
      </c>
      <c r="B271" s="54" t="s">
        <v>69</v>
      </c>
      <c r="C271">
        <v>2024</v>
      </c>
      <c r="D271" s="53">
        <v>45358</v>
      </c>
      <c r="E271" s="54" t="s">
        <v>50</v>
      </c>
      <c r="F271">
        <v>-5</v>
      </c>
      <c r="G271" s="54"/>
      <c r="H271">
        <v>-3000</v>
      </c>
      <c r="I271">
        <v>2024033391</v>
      </c>
      <c r="J271" s="54"/>
      <c r="K271" s="54">
        <f>IF(STOCKAGE[[#This Row],[Nombre de palettes]]&gt;0,STOCKAGE[[#This Row],[Nombre de palettes]],0)</f>
        <v>0</v>
      </c>
      <c r="L271" s="54">
        <f>IF(STOCKAGE[[#This Row],[Nombre de palettes]]&lt;0,STOCKAGE[[#This Row],[Nombre de palettes]],0)</f>
        <v>-5</v>
      </c>
      <c r="N271"/>
    </row>
    <row r="272" spans="1:14" hidden="1" x14ac:dyDescent="0.25">
      <c r="A272" s="68">
        <v>45352</v>
      </c>
      <c r="B272" s="54" t="s">
        <v>69</v>
      </c>
      <c r="C272">
        <v>2024</v>
      </c>
      <c r="D272" s="53">
        <v>45358</v>
      </c>
      <c r="E272" s="54" t="s">
        <v>55</v>
      </c>
      <c r="F272">
        <v>-2</v>
      </c>
      <c r="G272" s="54"/>
      <c r="H272">
        <v>-1200</v>
      </c>
      <c r="I272">
        <v>2024033391</v>
      </c>
      <c r="J272" s="54"/>
      <c r="K272" s="54">
        <f>IF(STOCKAGE[[#This Row],[Nombre de palettes]]&gt;0,STOCKAGE[[#This Row],[Nombre de palettes]],0)</f>
        <v>0</v>
      </c>
      <c r="L272" s="54">
        <f>IF(STOCKAGE[[#This Row],[Nombre de palettes]]&lt;0,STOCKAGE[[#This Row],[Nombre de palettes]],0)</f>
        <v>-2</v>
      </c>
      <c r="N272"/>
    </row>
    <row r="273" spans="1:14" hidden="1" x14ac:dyDescent="0.25">
      <c r="A273" s="68">
        <v>45352</v>
      </c>
      <c r="B273" s="54" t="s">
        <v>69</v>
      </c>
      <c r="C273">
        <v>2024</v>
      </c>
      <c r="D273" s="53">
        <v>45358</v>
      </c>
      <c r="E273" s="54" t="s">
        <v>50</v>
      </c>
      <c r="F273">
        <v>-1</v>
      </c>
      <c r="G273" s="54"/>
      <c r="H273">
        <v>-600</v>
      </c>
      <c r="I273">
        <v>2024033399</v>
      </c>
      <c r="J273" s="54"/>
      <c r="K273" s="54">
        <f>IF(STOCKAGE[[#This Row],[Nombre de palettes]]&gt;0,STOCKAGE[[#This Row],[Nombre de palettes]],0)</f>
        <v>0</v>
      </c>
      <c r="L273" s="54">
        <f>IF(STOCKAGE[[#This Row],[Nombre de palettes]]&lt;0,STOCKAGE[[#This Row],[Nombre de palettes]],0)</f>
        <v>-1</v>
      </c>
      <c r="N273"/>
    </row>
    <row r="274" spans="1:14" hidden="1" x14ac:dyDescent="0.25">
      <c r="A274" s="68">
        <v>45352</v>
      </c>
      <c r="B274" s="54" t="s">
        <v>69</v>
      </c>
      <c r="C274">
        <v>2024</v>
      </c>
      <c r="D274" s="53">
        <v>45358</v>
      </c>
      <c r="E274" s="54" t="s">
        <v>55</v>
      </c>
      <c r="F274">
        <v>-1</v>
      </c>
      <c r="G274" s="54"/>
      <c r="H274">
        <v>-600</v>
      </c>
      <c r="I274">
        <v>2024033399</v>
      </c>
      <c r="J274" s="54"/>
      <c r="K274" s="54">
        <f>IF(STOCKAGE[[#This Row],[Nombre de palettes]]&gt;0,STOCKAGE[[#This Row],[Nombre de palettes]],0)</f>
        <v>0</v>
      </c>
      <c r="L274" s="54">
        <f>IF(STOCKAGE[[#This Row],[Nombre de palettes]]&lt;0,STOCKAGE[[#This Row],[Nombre de palettes]],0)</f>
        <v>-1</v>
      </c>
      <c r="N274"/>
    </row>
    <row r="275" spans="1:14" hidden="1" x14ac:dyDescent="0.25">
      <c r="A275" s="68">
        <v>45352</v>
      </c>
      <c r="B275" s="54" t="s">
        <v>69</v>
      </c>
      <c r="C275">
        <v>2024</v>
      </c>
      <c r="D275" s="53">
        <v>45358</v>
      </c>
      <c r="E275" s="54" t="s">
        <v>50</v>
      </c>
      <c r="F275">
        <v>-2</v>
      </c>
      <c r="G275" s="54"/>
      <c r="H275">
        <v>-1200</v>
      </c>
      <c r="I275">
        <v>2024033395</v>
      </c>
      <c r="J275" s="54"/>
      <c r="K275" s="54">
        <f>IF(STOCKAGE[[#This Row],[Nombre de palettes]]&gt;0,STOCKAGE[[#This Row],[Nombre de palettes]],0)</f>
        <v>0</v>
      </c>
      <c r="L275" s="54">
        <f>IF(STOCKAGE[[#This Row],[Nombre de palettes]]&lt;0,STOCKAGE[[#This Row],[Nombre de palettes]],0)</f>
        <v>-2</v>
      </c>
      <c r="N275"/>
    </row>
    <row r="276" spans="1:14" hidden="1" x14ac:dyDescent="0.25">
      <c r="A276" s="68">
        <v>45352</v>
      </c>
      <c r="B276" s="54" t="s">
        <v>69</v>
      </c>
      <c r="C276">
        <v>2024</v>
      </c>
      <c r="D276" s="53">
        <v>45358</v>
      </c>
      <c r="E276" s="54" t="s">
        <v>50</v>
      </c>
      <c r="F276">
        <v>-1</v>
      </c>
      <c r="G276" s="54"/>
      <c r="H276">
        <v>-600</v>
      </c>
      <c r="I276">
        <v>2024023378</v>
      </c>
      <c r="J276" s="54"/>
      <c r="K276" s="54">
        <f>IF(STOCKAGE[[#This Row],[Nombre de palettes]]&gt;0,STOCKAGE[[#This Row],[Nombre de palettes]],0)</f>
        <v>0</v>
      </c>
      <c r="L276" s="54">
        <f>IF(STOCKAGE[[#This Row],[Nombre de palettes]]&lt;0,STOCKAGE[[#This Row],[Nombre de palettes]],0)</f>
        <v>-1</v>
      </c>
      <c r="N276"/>
    </row>
    <row r="277" spans="1:14" hidden="1" x14ac:dyDescent="0.25">
      <c r="A277" s="68">
        <v>45352</v>
      </c>
      <c r="B277" s="54" t="s">
        <v>69</v>
      </c>
      <c r="C277">
        <v>2024</v>
      </c>
      <c r="D277" s="53">
        <v>45358</v>
      </c>
      <c r="E277" s="54" t="s">
        <v>55</v>
      </c>
      <c r="F277">
        <v>-1</v>
      </c>
      <c r="G277" s="54"/>
      <c r="H277">
        <v>-600</v>
      </c>
      <c r="I277">
        <v>2024023378</v>
      </c>
      <c r="J277" s="54"/>
      <c r="K277" s="54">
        <f>IF(STOCKAGE[[#This Row],[Nombre de palettes]]&gt;0,STOCKAGE[[#This Row],[Nombre de palettes]],0)</f>
        <v>0</v>
      </c>
      <c r="L277" s="54">
        <f>IF(STOCKAGE[[#This Row],[Nombre de palettes]]&lt;0,STOCKAGE[[#This Row],[Nombre de palettes]],0)</f>
        <v>-1</v>
      </c>
      <c r="N277"/>
    </row>
    <row r="278" spans="1:14" hidden="1" x14ac:dyDescent="0.25">
      <c r="A278" s="68">
        <v>45352</v>
      </c>
      <c r="B278" s="54" t="s">
        <v>69</v>
      </c>
      <c r="C278">
        <v>2024</v>
      </c>
      <c r="D278" s="53">
        <v>45358</v>
      </c>
      <c r="E278" s="54" t="s">
        <v>54</v>
      </c>
      <c r="F278">
        <v>-1</v>
      </c>
      <c r="G278" s="54"/>
      <c r="H278">
        <v>-1848</v>
      </c>
      <c r="I278">
        <v>2024023378</v>
      </c>
      <c r="J278" s="54"/>
      <c r="K278" s="54">
        <f>IF(STOCKAGE[[#This Row],[Nombre de palettes]]&gt;0,STOCKAGE[[#This Row],[Nombre de palettes]],0)</f>
        <v>0</v>
      </c>
      <c r="L278" s="54">
        <f>IF(STOCKAGE[[#This Row],[Nombre de palettes]]&lt;0,STOCKAGE[[#This Row],[Nombre de palettes]],0)</f>
        <v>-1</v>
      </c>
      <c r="N278"/>
    </row>
    <row r="279" spans="1:14" hidden="1" x14ac:dyDescent="0.25">
      <c r="A279" s="68">
        <v>45352</v>
      </c>
      <c r="B279" s="54" t="s">
        <v>69</v>
      </c>
      <c r="C279">
        <v>2024</v>
      </c>
      <c r="D279" s="53">
        <v>45358</v>
      </c>
      <c r="E279" s="54" t="s">
        <v>48</v>
      </c>
      <c r="F279">
        <v>-1</v>
      </c>
      <c r="G279" s="54"/>
      <c r="H279">
        <v>-1848</v>
      </c>
      <c r="I279">
        <v>2024023378</v>
      </c>
      <c r="J279" s="54"/>
      <c r="K279" s="54">
        <f>IF(STOCKAGE[[#This Row],[Nombre de palettes]]&gt;0,STOCKAGE[[#This Row],[Nombre de palettes]],0)</f>
        <v>0</v>
      </c>
      <c r="L279" s="54">
        <f>IF(STOCKAGE[[#This Row],[Nombre de palettes]]&lt;0,STOCKAGE[[#This Row],[Nombre de palettes]],0)</f>
        <v>-1</v>
      </c>
      <c r="N279"/>
    </row>
    <row r="280" spans="1:14" hidden="1" x14ac:dyDescent="0.25">
      <c r="A280" s="68">
        <v>45352</v>
      </c>
      <c r="B280" s="54" t="s">
        <v>69</v>
      </c>
      <c r="C280">
        <v>2024</v>
      </c>
      <c r="D280" s="53">
        <v>45358</v>
      </c>
      <c r="E280" s="54" t="s">
        <v>52</v>
      </c>
      <c r="F280">
        <v>-1</v>
      </c>
      <c r="G280" s="54"/>
      <c r="H280">
        <v>-630</v>
      </c>
      <c r="I280">
        <v>2024023378</v>
      </c>
      <c r="J280" s="54"/>
      <c r="K280" s="54">
        <f>IF(STOCKAGE[[#This Row],[Nombre de palettes]]&gt;0,STOCKAGE[[#This Row],[Nombre de palettes]],0)</f>
        <v>0</v>
      </c>
      <c r="L280" s="54">
        <f>IF(STOCKAGE[[#This Row],[Nombre de palettes]]&lt;0,STOCKAGE[[#This Row],[Nombre de palettes]],0)</f>
        <v>-1</v>
      </c>
      <c r="N280"/>
    </row>
    <row r="281" spans="1:14" hidden="1" x14ac:dyDescent="0.25">
      <c r="A281" s="68">
        <v>45352</v>
      </c>
      <c r="B281" s="54" t="s">
        <v>69</v>
      </c>
      <c r="C281">
        <v>2024</v>
      </c>
      <c r="D281" s="53">
        <v>45358</v>
      </c>
      <c r="E281" s="54" t="s">
        <v>55</v>
      </c>
      <c r="F281">
        <v>-4</v>
      </c>
      <c r="G281" s="54"/>
      <c r="H281">
        <v>-2400</v>
      </c>
      <c r="I281">
        <v>2024033381</v>
      </c>
      <c r="J281" s="54"/>
      <c r="K281" s="54">
        <f>IF(STOCKAGE[[#This Row],[Nombre de palettes]]&gt;0,STOCKAGE[[#This Row],[Nombre de palettes]],0)</f>
        <v>0</v>
      </c>
      <c r="L281" s="54">
        <f>IF(STOCKAGE[[#This Row],[Nombre de palettes]]&lt;0,STOCKAGE[[#This Row],[Nombre de palettes]],0)</f>
        <v>-4</v>
      </c>
      <c r="N281"/>
    </row>
    <row r="282" spans="1:14" hidden="1" x14ac:dyDescent="0.25">
      <c r="A282" s="68">
        <v>45352</v>
      </c>
      <c r="B282" s="54" t="s">
        <v>69</v>
      </c>
      <c r="C282">
        <v>2024</v>
      </c>
      <c r="D282" s="53">
        <v>45358</v>
      </c>
      <c r="E282" s="54" t="s">
        <v>50</v>
      </c>
      <c r="F282">
        <v>-5</v>
      </c>
      <c r="G282" s="54"/>
      <c r="H282">
        <v>-3000</v>
      </c>
      <c r="I282">
        <v>2024023374</v>
      </c>
      <c r="J282" s="54"/>
      <c r="K282" s="54">
        <f>IF(STOCKAGE[[#This Row],[Nombre de palettes]]&gt;0,STOCKAGE[[#This Row],[Nombre de palettes]],0)</f>
        <v>0</v>
      </c>
      <c r="L282" s="54">
        <f>IF(STOCKAGE[[#This Row],[Nombre de palettes]]&lt;0,STOCKAGE[[#This Row],[Nombre de palettes]],0)</f>
        <v>-5</v>
      </c>
      <c r="N282"/>
    </row>
    <row r="283" spans="1:14" hidden="1" x14ac:dyDescent="0.25">
      <c r="A283" s="68">
        <v>45352</v>
      </c>
      <c r="B283" s="54" t="s">
        <v>69</v>
      </c>
      <c r="C283">
        <v>2024</v>
      </c>
      <c r="D283" s="53">
        <v>45362</v>
      </c>
      <c r="E283" s="54" t="s">
        <v>50</v>
      </c>
      <c r="F283">
        <v>-2</v>
      </c>
      <c r="G283" s="54"/>
      <c r="H283">
        <v>-1200</v>
      </c>
      <c r="I283">
        <v>2024033389</v>
      </c>
      <c r="J283" s="54"/>
      <c r="K283" s="54">
        <f>IF(STOCKAGE[[#This Row],[Nombre de palettes]]&gt;0,STOCKAGE[[#This Row],[Nombre de palettes]],0)</f>
        <v>0</v>
      </c>
      <c r="L283" s="54">
        <f>IF(STOCKAGE[[#This Row],[Nombre de palettes]]&lt;0,STOCKAGE[[#This Row],[Nombre de palettes]],0)</f>
        <v>-2</v>
      </c>
      <c r="N283"/>
    </row>
    <row r="284" spans="1:14" hidden="1" x14ac:dyDescent="0.25">
      <c r="A284" s="68">
        <v>45352</v>
      </c>
      <c r="B284" s="54" t="s">
        <v>69</v>
      </c>
      <c r="C284">
        <v>2024</v>
      </c>
      <c r="D284" s="53">
        <v>45362</v>
      </c>
      <c r="E284" s="54" t="s">
        <v>55</v>
      </c>
      <c r="F284">
        <v>-1</v>
      </c>
      <c r="G284" s="54"/>
      <c r="H284">
        <v>-600</v>
      </c>
      <c r="I284">
        <v>2024033389</v>
      </c>
      <c r="J284" s="54"/>
      <c r="K284" s="54">
        <f>IF(STOCKAGE[[#This Row],[Nombre de palettes]]&gt;0,STOCKAGE[[#This Row],[Nombre de palettes]],0)</f>
        <v>0</v>
      </c>
      <c r="L284" s="54">
        <f>IF(STOCKAGE[[#This Row],[Nombre de palettes]]&lt;0,STOCKAGE[[#This Row],[Nombre de palettes]],0)</f>
        <v>-1</v>
      </c>
      <c r="N284"/>
    </row>
    <row r="285" spans="1:14" hidden="1" x14ac:dyDescent="0.25">
      <c r="A285" s="68">
        <v>45352</v>
      </c>
      <c r="B285" s="54" t="s">
        <v>69</v>
      </c>
      <c r="C285">
        <v>2024</v>
      </c>
      <c r="D285" s="53">
        <v>45363</v>
      </c>
      <c r="E285" s="54" t="s">
        <v>50</v>
      </c>
      <c r="F285">
        <v>-23</v>
      </c>
      <c r="G285" s="54"/>
      <c r="H285">
        <v>-13800</v>
      </c>
      <c r="I285">
        <v>2024023368</v>
      </c>
      <c r="J285" s="54"/>
      <c r="K285" s="54">
        <f>IF(STOCKAGE[[#This Row],[Nombre de palettes]]&gt;0,STOCKAGE[[#This Row],[Nombre de palettes]],0)</f>
        <v>0</v>
      </c>
      <c r="L285" s="54">
        <f>IF(STOCKAGE[[#This Row],[Nombre de palettes]]&lt;0,STOCKAGE[[#This Row],[Nombre de palettes]],0)</f>
        <v>-23</v>
      </c>
      <c r="N285"/>
    </row>
    <row r="286" spans="1:14" hidden="1" x14ac:dyDescent="0.25">
      <c r="A286" s="68">
        <v>45352</v>
      </c>
      <c r="B286" s="54" t="s">
        <v>69</v>
      </c>
      <c r="C286">
        <v>2024</v>
      </c>
      <c r="D286" s="53">
        <v>45365</v>
      </c>
      <c r="E286" s="54" t="s">
        <v>70</v>
      </c>
      <c r="F286">
        <v>32</v>
      </c>
      <c r="G286" s="54"/>
      <c r="H286">
        <v>19200</v>
      </c>
      <c r="I286" t="s">
        <v>65</v>
      </c>
      <c r="J286" s="54"/>
      <c r="K286" s="54">
        <f>IF(STOCKAGE[[#This Row],[Nombre de palettes]]&gt;0,STOCKAGE[[#This Row],[Nombre de palettes]],0)</f>
        <v>32</v>
      </c>
      <c r="L286" s="54">
        <f>IF(STOCKAGE[[#This Row],[Nombre de palettes]]&lt;0,STOCKAGE[[#This Row],[Nombre de palettes]],0)</f>
        <v>0</v>
      </c>
      <c r="N286"/>
    </row>
    <row r="287" spans="1:14" hidden="1" x14ac:dyDescent="0.25">
      <c r="A287" s="68">
        <v>45352</v>
      </c>
      <c r="B287" s="54" t="s">
        <v>69</v>
      </c>
      <c r="C287">
        <v>2024</v>
      </c>
      <c r="D287" s="53">
        <v>45365</v>
      </c>
      <c r="E287" s="54" t="s">
        <v>70</v>
      </c>
      <c r="F287">
        <v>-1</v>
      </c>
      <c r="G287" s="54"/>
      <c r="H287">
        <v>-600</v>
      </c>
      <c r="I287">
        <v>2024033406</v>
      </c>
      <c r="J287" s="54"/>
      <c r="K287" s="54">
        <f>IF(STOCKAGE[[#This Row],[Nombre de palettes]]&gt;0,STOCKAGE[[#This Row],[Nombre de palettes]],0)</f>
        <v>0</v>
      </c>
      <c r="L287" s="54">
        <f>IF(STOCKAGE[[#This Row],[Nombre de palettes]]&lt;0,STOCKAGE[[#This Row],[Nombre de palettes]],0)</f>
        <v>-1</v>
      </c>
      <c r="N287"/>
    </row>
    <row r="288" spans="1:14" hidden="1" x14ac:dyDescent="0.25">
      <c r="A288" s="68">
        <v>45352</v>
      </c>
      <c r="B288" s="54" t="s">
        <v>69</v>
      </c>
      <c r="C288">
        <v>2024</v>
      </c>
      <c r="D288" s="53">
        <v>45365</v>
      </c>
      <c r="E288" s="54" t="s">
        <v>70</v>
      </c>
      <c r="F288">
        <v>-1</v>
      </c>
      <c r="G288" s="54"/>
      <c r="H288">
        <v>-600</v>
      </c>
      <c r="I288">
        <v>2024033409</v>
      </c>
      <c r="J288" s="54"/>
      <c r="K288" s="54">
        <f>IF(STOCKAGE[[#This Row],[Nombre de palettes]]&gt;0,STOCKAGE[[#This Row],[Nombre de palettes]],0)</f>
        <v>0</v>
      </c>
      <c r="L288" s="54">
        <f>IF(STOCKAGE[[#This Row],[Nombre de palettes]]&lt;0,STOCKAGE[[#This Row],[Nombre de palettes]],0)</f>
        <v>-1</v>
      </c>
      <c r="N288"/>
    </row>
    <row r="289" spans="1:14" hidden="1" x14ac:dyDescent="0.25">
      <c r="A289" s="68">
        <v>45352</v>
      </c>
      <c r="B289" s="54" t="s">
        <v>69</v>
      </c>
      <c r="C289">
        <v>2024</v>
      </c>
      <c r="D289" s="53">
        <v>45365</v>
      </c>
      <c r="E289" s="54" t="s">
        <v>50</v>
      </c>
      <c r="F289">
        <v>32</v>
      </c>
      <c r="G289" s="54"/>
      <c r="H289">
        <v>19200</v>
      </c>
      <c r="I289" t="s">
        <v>65</v>
      </c>
      <c r="J289" s="54"/>
      <c r="K289" s="54">
        <f>IF(STOCKAGE[[#This Row],[Nombre de palettes]]&gt;0,STOCKAGE[[#This Row],[Nombre de palettes]],0)</f>
        <v>32</v>
      </c>
      <c r="L289" s="54">
        <f>IF(STOCKAGE[[#This Row],[Nombre de palettes]]&lt;0,STOCKAGE[[#This Row],[Nombre de palettes]],0)</f>
        <v>0</v>
      </c>
      <c r="N289"/>
    </row>
    <row r="290" spans="1:14" hidden="1" x14ac:dyDescent="0.25">
      <c r="A290" s="68">
        <v>45352</v>
      </c>
      <c r="B290" s="54" t="s">
        <v>69</v>
      </c>
      <c r="C290">
        <v>2024</v>
      </c>
      <c r="D290" s="53">
        <v>45365</v>
      </c>
      <c r="E290" s="54" t="s">
        <v>50</v>
      </c>
      <c r="F290">
        <v>-5</v>
      </c>
      <c r="G290" s="54"/>
      <c r="H290">
        <v>-3000</v>
      </c>
      <c r="I290">
        <v>2024033398</v>
      </c>
      <c r="J290" s="54"/>
      <c r="K290" s="54">
        <f>IF(STOCKAGE[[#This Row],[Nombre de palettes]]&gt;0,STOCKAGE[[#This Row],[Nombre de palettes]],0)</f>
        <v>0</v>
      </c>
      <c r="L290" s="54">
        <f>IF(STOCKAGE[[#This Row],[Nombre de palettes]]&lt;0,STOCKAGE[[#This Row],[Nombre de palettes]],0)</f>
        <v>-5</v>
      </c>
      <c r="N290"/>
    </row>
    <row r="291" spans="1:14" hidden="1" x14ac:dyDescent="0.25">
      <c r="A291" s="68">
        <v>45352</v>
      </c>
      <c r="B291" s="54" t="s">
        <v>69</v>
      </c>
      <c r="C291">
        <v>2024</v>
      </c>
      <c r="D291" s="53">
        <v>45365</v>
      </c>
      <c r="E291" s="54" t="s">
        <v>54</v>
      </c>
      <c r="F291">
        <v>-1</v>
      </c>
      <c r="G291" s="54"/>
      <c r="H291">
        <v>-1848</v>
      </c>
      <c r="I291">
        <v>2024033398</v>
      </c>
      <c r="J291" s="54"/>
      <c r="K291" s="54">
        <f>IF(STOCKAGE[[#This Row],[Nombre de palettes]]&gt;0,STOCKAGE[[#This Row],[Nombre de palettes]],0)</f>
        <v>0</v>
      </c>
      <c r="L291" s="54">
        <f>IF(STOCKAGE[[#This Row],[Nombre de palettes]]&lt;0,STOCKAGE[[#This Row],[Nombre de palettes]],0)</f>
        <v>-1</v>
      </c>
      <c r="N291"/>
    </row>
    <row r="292" spans="1:14" hidden="1" x14ac:dyDescent="0.25">
      <c r="A292" s="68">
        <v>45352</v>
      </c>
      <c r="B292" s="54" t="s">
        <v>69</v>
      </c>
      <c r="C292">
        <v>2024</v>
      </c>
      <c r="D292" s="53">
        <v>45365</v>
      </c>
      <c r="E292" s="54" t="s">
        <v>50</v>
      </c>
      <c r="F292">
        <v>-1</v>
      </c>
      <c r="G292" s="54"/>
      <c r="H292">
        <v>-600</v>
      </c>
      <c r="I292">
        <v>2024033407</v>
      </c>
      <c r="J292" s="54"/>
      <c r="K292" s="54">
        <f>IF(STOCKAGE[[#This Row],[Nombre de palettes]]&gt;0,STOCKAGE[[#This Row],[Nombre de palettes]],0)</f>
        <v>0</v>
      </c>
      <c r="L292" s="54">
        <f>IF(STOCKAGE[[#This Row],[Nombre de palettes]]&lt;0,STOCKAGE[[#This Row],[Nombre de palettes]],0)</f>
        <v>-1</v>
      </c>
      <c r="N292"/>
    </row>
    <row r="293" spans="1:14" hidden="1" x14ac:dyDescent="0.25">
      <c r="A293" s="68">
        <v>45352</v>
      </c>
      <c r="B293" s="54" t="s">
        <v>69</v>
      </c>
      <c r="C293">
        <v>2024</v>
      </c>
      <c r="D293" s="53">
        <v>45365</v>
      </c>
      <c r="E293" s="54" t="s">
        <v>70</v>
      </c>
      <c r="F293">
        <v>-1</v>
      </c>
      <c r="G293" s="54"/>
      <c r="H293">
        <v>-600</v>
      </c>
      <c r="I293">
        <v>2024033407</v>
      </c>
      <c r="J293" s="54"/>
      <c r="K293" s="54">
        <f>IF(STOCKAGE[[#This Row],[Nombre de palettes]]&gt;0,STOCKAGE[[#This Row],[Nombre de palettes]],0)</f>
        <v>0</v>
      </c>
      <c r="L293" s="54">
        <f>IF(STOCKAGE[[#This Row],[Nombre de palettes]]&lt;0,STOCKAGE[[#This Row],[Nombre de palettes]],0)</f>
        <v>-1</v>
      </c>
      <c r="N293"/>
    </row>
    <row r="294" spans="1:14" hidden="1" x14ac:dyDescent="0.25">
      <c r="A294" s="68">
        <v>45352</v>
      </c>
      <c r="B294" s="54" t="s">
        <v>69</v>
      </c>
      <c r="C294">
        <v>2024</v>
      </c>
      <c r="D294" s="53">
        <v>45365</v>
      </c>
      <c r="E294" s="54" t="s">
        <v>50</v>
      </c>
      <c r="F294">
        <v>-4</v>
      </c>
      <c r="G294" s="54"/>
      <c r="H294">
        <v>-2400</v>
      </c>
      <c r="I294">
        <v>2024033405</v>
      </c>
      <c r="J294" s="54"/>
      <c r="K294" s="54">
        <f>IF(STOCKAGE[[#This Row],[Nombre de palettes]]&gt;0,STOCKAGE[[#This Row],[Nombre de palettes]],0)</f>
        <v>0</v>
      </c>
      <c r="L294" s="54">
        <f>IF(STOCKAGE[[#This Row],[Nombre de palettes]]&lt;0,STOCKAGE[[#This Row],[Nombre de palettes]],0)</f>
        <v>-4</v>
      </c>
      <c r="N294"/>
    </row>
    <row r="295" spans="1:14" hidden="1" x14ac:dyDescent="0.25">
      <c r="A295" s="68">
        <v>45352</v>
      </c>
      <c r="B295" s="54" t="s">
        <v>69</v>
      </c>
      <c r="C295">
        <v>2024</v>
      </c>
      <c r="D295" s="53">
        <v>45365</v>
      </c>
      <c r="E295" s="54" t="s">
        <v>55</v>
      </c>
      <c r="F295">
        <v>-1</v>
      </c>
      <c r="G295" s="54"/>
      <c r="H295">
        <v>-600</v>
      </c>
      <c r="I295">
        <v>2024033405</v>
      </c>
      <c r="J295" s="54"/>
      <c r="K295" s="54">
        <f>IF(STOCKAGE[[#This Row],[Nombre de palettes]]&gt;0,STOCKAGE[[#This Row],[Nombre de palettes]],0)</f>
        <v>0</v>
      </c>
      <c r="L295" s="54">
        <f>IF(STOCKAGE[[#This Row],[Nombre de palettes]]&lt;0,STOCKAGE[[#This Row],[Nombre de palettes]],0)</f>
        <v>-1</v>
      </c>
      <c r="N295"/>
    </row>
    <row r="296" spans="1:14" hidden="1" x14ac:dyDescent="0.25">
      <c r="A296" s="68">
        <v>45352</v>
      </c>
      <c r="B296" s="54" t="s">
        <v>69</v>
      </c>
      <c r="C296">
        <v>2024</v>
      </c>
      <c r="D296" s="53">
        <v>45365</v>
      </c>
      <c r="E296" s="54" t="s">
        <v>50</v>
      </c>
      <c r="F296">
        <v>-2</v>
      </c>
      <c r="G296" s="54"/>
      <c r="H296">
        <v>-1200</v>
      </c>
      <c r="I296">
        <v>2024033408</v>
      </c>
      <c r="J296" s="54"/>
      <c r="K296" s="54">
        <f>IF(STOCKAGE[[#This Row],[Nombre de palettes]]&gt;0,STOCKAGE[[#This Row],[Nombre de palettes]],0)</f>
        <v>0</v>
      </c>
      <c r="L296" s="54">
        <f>IF(STOCKAGE[[#This Row],[Nombre de palettes]]&lt;0,STOCKAGE[[#This Row],[Nombre de palettes]],0)</f>
        <v>-2</v>
      </c>
      <c r="N296"/>
    </row>
    <row r="297" spans="1:14" hidden="1" x14ac:dyDescent="0.25">
      <c r="A297" s="68">
        <v>45352</v>
      </c>
      <c r="B297" s="54" t="s">
        <v>69</v>
      </c>
      <c r="C297">
        <v>2024</v>
      </c>
      <c r="D297" s="53">
        <v>45365</v>
      </c>
      <c r="E297" s="54" t="s">
        <v>55</v>
      </c>
      <c r="F297">
        <v>-1</v>
      </c>
      <c r="G297" s="54"/>
      <c r="H297">
        <v>-600</v>
      </c>
      <c r="I297">
        <v>2024033408</v>
      </c>
      <c r="J297" s="54"/>
      <c r="K297" s="54">
        <f>IF(STOCKAGE[[#This Row],[Nombre de palettes]]&gt;0,STOCKAGE[[#This Row],[Nombre de palettes]],0)</f>
        <v>0</v>
      </c>
      <c r="L297" s="54">
        <f>IF(STOCKAGE[[#This Row],[Nombre de palettes]]&lt;0,STOCKAGE[[#This Row],[Nombre de palettes]],0)</f>
        <v>-1</v>
      </c>
      <c r="N297"/>
    </row>
    <row r="298" spans="1:14" hidden="1" x14ac:dyDescent="0.25">
      <c r="A298" s="68">
        <v>45352</v>
      </c>
      <c r="B298" s="54" t="s">
        <v>69</v>
      </c>
      <c r="C298">
        <v>2024</v>
      </c>
      <c r="D298" s="53">
        <v>45365</v>
      </c>
      <c r="E298" s="54" t="s">
        <v>50</v>
      </c>
      <c r="F298">
        <v>-2</v>
      </c>
      <c r="G298" s="54"/>
      <c r="H298">
        <v>-1200</v>
      </c>
      <c r="I298">
        <v>2024033392</v>
      </c>
      <c r="J298" s="54"/>
      <c r="K298" s="54">
        <f>IF(STOCKAGE[[#This Row],[Nombre de palettes]]&gt;0,STOCKAGE[[#This Row],[Nombre de palettes]],0)</f>
        <v>0</v>
      </c>
      <c r="L298" s="54">
        <f>IF(STOCKAGE[[#This Row],[Nombre de palettes]]&lt;0,STOCKAGE[[#This Row],[Nombre de palettes]],0)</f>
        <v>-2</v>
      </c>
      <c r="N298"/>
    </row>
    <row r="299" spans="1:14" hidden="1" x14ac:dyDescent="0.25">
      <c r="A299" s="68">
        <v>45352</v>
      </c>
      <c r="B299" s="54" t="s">
        <v>69</v>
      </c>
      <c r="C299">
        <v>2024</v>
      </c>
      <c r="D299" s="53">
        <v>45365</v>
      </c>
      <c r="E299" s="54" t="s">
        <v>55</v>
      </c>
      <c r="F299">
        <v>-1</v>
      </c>
      <c r="G299" s="54"/>
      <c r="H299">
        <v>-600</v>
      </c>
      <c r="I299">
        <v>2024033392</v>
      </c>
      <c r="J299" s="54"/>
      <c r="K299" s="54">
        <f>IF(STOCKAGE[[#This Row],[Nombre de palettes]]&gt;0,STOCKAGE[[#This Row],[Nombre de palettes]],0)</f>
        <v>0</v>
      </c>
      <c r="L299" s="54">
        <f>IF(STOCKAGE[[#This Row],[Nombre de palettes]]&lt;0,STOCKAGE[[#This Row],[Nombre de palettes]],0)</f>
        <v>-1</v>
      </c>
      <c r="N299"/>
    </row>
    <row r="300" spans="1:14" hidden="1" x14ac:dyDescent="0.25">
      <c r="A300" s="68">
        <v>45352</v>
      </c>
      <c r="B300" s="54" t="s">
        <v>69</v>
      </c>
      <c r="C300">
        <v>2024</v>
      </c>
      <c r="D300" s="53">
        <v>45365</v>
      </c>
      <c r="E300" s="54" t="s">
        <v>50</v>
      </c>
      <c r="F300">
        <v>-1</v>
      </c>
      <c r="G300" s="54"/>
      <c r="H300">
        <v>-600</v>
      </c>
      <c r="I300">
        <v>2024033410</v>
      </c>
      <c r="J300" s="54"/>
      <c r="K300" s="54">
        <f>IF(STOCKAGE[[#This Row],[Nombre de palettes]]&gt;0,STOCKAGE[[#This Row],[Nombre de palettes]],0)</f>
        <v>0</v>
      </c>
      <c r="L300" s="54">
        <f>IF(STOCKAGE[[#This Row],[Nombre de palettes]]&lt;0,STOCKAGE[[#This Row],[Nombre de palettes]],0)</f>
        <v>-1</v>
      </c>
      <c r="N300"/>
    </row>
    <row r="301" spans="1:14" hidden="1" x14ac:dyDescent="0.25">
      <c r="A301" s="68">
        <v>45352</v>
      </c>
      <c r="B301" s="54" t="s">
        <v>69</v>
      </c>
      <c r="C301">
        <v>2024</v>
      </c>
      <c r="D301" s="53">
        <v>45365</v>
      </c>
      <c r="E301" s="54" t="s">
        <v>70</v>
      </c>
      <c r="F301">
        <v>-1</v>
      </c>
      <c r="G301" s="54"/>
      <c r="H301">
        <v>-600</v>
      </c>
      <c r="I301">
        <v>2024033410</v>
      </c>
      <c r="J301" s="54"/>
      <c r="K301" s="54">
        <f>IF(STOCKAGE[[#This Row],[Nombre de palettes]]&gt;0,STOCKAGE[[#This Row],[Nombre de palettes]],0)</f>
        <v>0</v>
      </c>
      <c r="L301" s="54">
        <f>IF(STOCKAGE[[#This Row],[Nombre de palettes]]&lt;0,STOCKAGE[[#This Row],[Nombre de palettes]],0)</f>
        <v>-1</v>
      </c>
      <c r="N301"/>
    </row>
    <row r="302" spans="1:14" hidden="1" x14ac:dyDescent="0.25">
      <c r="A302" s="68">
        <v>45352</v>
      </c>
      <c r="B302" s="54" t="s">
        <v>69</v>
      </c>
      <c r="C302">
        <v>2024</v>
      </c>
      <c r="D302" s="53">
        <v>45365</v>
      </c>
      <c r="E302" s="54" t="s">
        <v>50</v>
      </c>
      <c r="F302">
        <v>-3</v>
      </c>
      <c r="G302" s="54"/>
      <c r="H302">
        <v>-1800</v>
      </c>
      <c r="I302">
        <v>2024033412</v>
      </c>
      <c r="J302" s="54"/>
      <c r="K302" s="54">
        <f>IF(STOCKAGE[[#This Row],[Nombre de palettes]]&gt;0,STOCKAGE[[#This Row],[Nombre de palettes]],0)</f>
        <v>0</v>
      </c>
      <c r="L302" s="54">
        <f>IF(STOCKAGE[[#This Row],[Nombre de palettes]]&lt;0,STOCKAGE[[#This Row],[Nombre de palettes]],0)</f>
        <v>-3</v>
      </c>
      <c r="N302"/>
    </row>
    <row r="303" spans="1:14" hidden="1" x14ac:dyDescent="0.25">
      <c r="A303" s="68">
        <v>45352</v>
      </c>
      <c r="B303" s="54" t="s">
        <v>69</v>
      </c>
      <c r="C303">
        <v>2024</v>
      </c>
      <c r="D303" s="53">
        <v>45365</v>
      </c>
      <c r="E303" s="54" t="s">
        <v>55</v>
      </c>
      <c r="F303">
        <v>-2</v>
      </c>
      <c r="G303" s="54"/>
      <c r="H303">
        <v>-1200</v>
      </c>
      <c r="I303">
        <v>2024033412</v>
      </c>
      <c r="J303" s="54"/>
      <c r="K303" s="54">
        <f>IF(STOCKAGE[[#This Row],[Nombre de palettes]]&gt;0,STOCKAGE[[#This Row],[Nombre de palettes]],0)</f>
        <v>0</v>
      </c>
      <c r="L303" s="54">
        <f>IF(STOCKAGE[[#This Row],[Nombre de palettes]]&lt;0,STOCKAGE[[#This Row],[Nombre de palettes]],0)</f>
        <v>-2</v>
      </c>
      <c r="N303"/>
    </row>
    <row r="304" spans="1:14" hidden="1" x14ac:dyDescent="0.25">
      <c r="A304" s="68">
        <v>45352</v>
      </c>
      <c r="B304" s="54" t="s">
        <v>69</v>
      </c>
      <c r="C304">
        <v>2024</v>
      </c>
      <c r="D304" s="53">
        <v>45365</v>
      </c>
      <c r="E304" s="54" t="s">
        <v>50</v>
      </c>
      <c r="F304">
        <v>-1</v>
      </c>
      <c r="G304" s="54"/>
      <c r="H304">
        <v>-600</v>
      </c>
      <c r="I304">
        <v>20240334223</v>
      </c>
      <c r="J304" s="54"/>
      <c r="K304" s="54">
        <f>IF(STOCKAGE[[#This Row],[Nombre de palettes]]&gt;0,STOCKAGE[[#This Row],[Nombre de palettes]],0)</f>
        <v>0</v>
      </c>
      <c r="L304" s="54">
        <f>IF(STOCKAGE[[#This Row],[Nombre de palettes]]&lt;0,STOCKAGE[[#This Row],[Nombre de palettes]],0)</f>
        <v>-1</v>
      </c>
      <c r="N304"/>
    </row>
    <row r="305" spans="1:14" hidden="1" x14ac:dyDescent="0.25">
      <c r="A305" s="68">
        <v>45352</v>
      </c>
      <c r="B305" s="54" t="s">
        <v>69</v>
      </c>
      <c r="C305">
        <v>2024</v>
      </c>
      <c r="D305" s="53">
        <v>45365</v>
      </c>
      <c r="E305" s="54" t="s">
        <v>50</v>
      </c>
      <c r="F305">
        <v>-5</v>
      </c>
      <c r="G305" s="54"/>
      <c r="H305">
        <v>-3000</v>
      </c>
      <c r="I305">
        <v>2024033422</v>
      </c>
      <c r="J305" s="54"/>
      <c r="K305" s="54">
        <f>IF(STOCKAGE[[#This Row],[Nombre de palettes]]&gt;0,STOCKAGE[[#This Row],[Nombre de palettes]],0)</f>
        <v>0</v>
      </c>
      <c r="L305" s="54">
        <f>IF(STOCKAGE[[#This Row],[Nombre de palettes]]&lt;0,STOCKAGE[[#This Row],[Nombre de palettes]],0)</f>
        <v>-5</v>
      </c>
      <c r="N305"/>
    </row>
    <row r="306" spans="1:14" hidden="1" x14ac:dyDescent="0.25">
      <c r="A306" s="68">
        <v>45352</v>
      </c>
      <c r="B306" s="54" t="s">
        <v>69</v>
      </c>
      <c r="C306">
        <v>2024</v>
      </c>
      <c r="D306" s="53">
        <v>45365</v>
      </c>
      <c r="E306" s="54" t="s">
        <v>50</v>
      </c>
      <c r="F306">
        <v>32</v>
      </c>
      <c r="G306" s="54"/>
      <c r="H306">
        <v>19200</v>
      </c>
      <c r="I306" t="s">
        <v>65</v>
      </c>
      <c r="J306" s="54"/>
      <c r="K306" s="54">
        <f>IF(STOCKAGE[[#This Row],[Nombre de palettes]]&gt;0,STOCKAGE[[#This Row],[Nombre de palettes]],0)</f>
        <v>32</v>
      </c>
      <c r="L306" s="54">
        <f>IF(STOCKAGE[[#This Row],[Nombre de palettes]]&lt;0,STOCKAGE[[#This Row],[Nombre de palettes]],0)</f>
        <v>0</v>
      </c>
      <c r="N306"/>
    </row>
    <row r="307" spans="1:14" hidden="1" x14ac:dyDescent="0.25">
      <c r="A307" s="68">
        <v>45352</v>
      </c>
      <c r="B307" s="54" t="s">
        <v>69</v>
      </c>
      <c r="C307">
        <v>2024</v>
      </c>
      <c r="D307" s="53">
        <v>45365</v>
      </c>
      <c r="E307" s="54" t="s">
        <v>50</v>
      </c>
      <c r="F307">
        <v>32</v>
      </c>
      <c r="G307" s="54"/>
      <c r="H307">
        <v>19200</v>
      </c>
      <c r="I307" t="s">
        <v>65</v>
      </c>
      <c r="J307" s="54"/>
      <c r="K307" s="54">
        <f>IF(STOCKAGE[[#This Row],[Nombre de palettes]]&gt;0,STOCKAGE[[#This Row],[Nombre de palettes]],0)</f>
        <v>32</v>
      </c>
      <c r="L307" s="54">
        <f>IF(STOCKAGE[[#This Row],[Nombre de palettes]]&lt;0,STOCKAGE[[#This Row],[Nombre de palettes]],0)</f>
        <v>0</v>
      </c>
      <c r="N307"/>
    </row>
    <row r="308" spans="1:14" hidden="1" x14ac:dyDescent="0.25">
      <c r="A308" s="68">
        <v>45352</v>
      </c>
      <c r="B308" s="54" t="s">
        <v>69</v>
      </c>
      <c r="C308">
        <v>2024</v>
      </c>
      <c r="D308" s="53">
        <v>45365</v>
      </c>
      <c r="E308" s="54" t="s">
        <v>55</v>
      </c>
      <c r="F308">
        <v>32</v>
      </c>
      <c r="G308" s="54"/>
      <c r="H308">
        <v>19200</v>
      </c>
      <c r="I308" t="s">
        <v>65</v>
      </c>
      <c r="J308" s="54"/>
      <c r="K308" s="54">
        <f>IF(STOCKAGE[[#This Row],[Nombre de palettes]]&gt;0,STOCKAGE[[#This Row],[Nombre de palettes]],0)</f>
        <v>32</v>
      </c>
      <c r="L308" s="54">
        <f>IF(STOCKAGE[[#This Row],[Nombre de palettes]]&lt;0,STOCKAGE[[#This Row],[Nombre de palettes]],0)</f>
        <v>0</v>
      </c>
      <c r="N308"/>
    </row>
    <row r="309" spans="1:14" hidden="1" x14ac:dyDescent="0.25">
      <c r="A309" s="68">
        <v>45352</v>
      </c>
      <c r="B309" s="54" t="s">
        <v>69</v>
      </c>
      <c r="C309">
        <v>2024</v>
      </c>
      <c r="D309" s="53">
        <v>45365</v>
      </c>
      <c r="E309" s="54" t="s">
        <v>50</v>
      </c>
      <c r="F309">
        <v>-12</v>
      </c>
      <c r="G309" s="54"/>
      <c r="H309">
        <v>-7200</v>
      </c>
      <c r="I309">
        <v>2024033411</v>
      </c>
      <c r="J309" s="54"/>
      <c r="K309" s="54">
        <f>IF(STOCKAGE[[#This Row],[Nombre de palettes]]&gt;0,STOCKAGE[[#This Row],[Nombre de palettes]],0)</f>
        <v>0</v>
      </c>
      <c r="L309" s="54">
        <f>IF(STOCKAGE[[#This Row],[Nombre de palettes]]&lt;0,STOCKAGE[[#This Row],[Nombre de palettes]],0)</f>
        <v>-12</v>
      </c>
      <c r="N309"/>
    </row>
    <row r="310" spans="1:14" hidden="1" x14ac:dyDescent="0.25">
      <c r="A310" s="68">
        <v>45352</v>
      </c>
      <c r="B310" s="54" t="s">
        <v>69</v>
      </c>
      <c r="C310">
        <v>2024</v>
      </c>
      <c r="D310" s="53">
        <v>45365</v>
      </c>
      <c r="E310" s="54" t="s">
        <v>70</v>
      </c>
      <c r="F310">
        <v>-20</v>
      </c>
      <c r="G310" s="54"/>
      <c r="H310">
        <v>-12000</v>
      </c>
      <c r="I310">
        <v>2024033411</v>
      </c>
      <c r="J310" s="54"/>
      <c r="K310" s="54">
        <f>IF(STOCKAGE[[#This Row],[Nombre de palettes]]&gt;0,STOCKAGE[[#This Row],[Nombre de palettes]],0)</f>
        <v>0</v>
      </c>
      <c r="L310" s="54">
        <f>IF(STOCKAGE[[#This Row],[Nombre de palettes]]&lt;0,STOCKAGE[[#This Row],[Nombre de palettes]],0)</f>
        <v>-20</v>
      </c>
      <c r="N310"/>
    </row>
    <row r="311" spans="1:14" hidden="1" x14ac:dyDescent="0.25">
      <c r="A311" s="68">
        <v>45352</v>
      </c>
      <c r="B311" s="54" t="s">
        <v>69</v>
      </c>
      <c r="C311">
        <v>2024</v>
      </c>
      <c r="D311" s="53">
        <v>45365</v>
      </c>
      <c r="E311" s="54" t="s">
        <v>50</v>
      </c>
      <c r="F311">
        <v>-9</v>
      </c>
      <c r="G311" s="54"/>
      <c r="H311">
        <v>-5400</v>
      </c>
      <c r="I311">
        <v>2024033404</v>
      </c>
      <c r="J311" s="54"/>
      <c r="K311" s="54">
        <f>IF(STOCKAGE[[#This Row],[Nombre de palettes]]&gt;0,STOCKAGE[[#This Row],[Nombre de palettes]],0)</f>
        <v>0</v>
      </c>
      <c r="L311" s="54">
        <f>IF(STOCKAGE[[#This Row],[Nombre de palettes]]&lt;0,STOCKAGE[[#This Row],[Nombre de palettes]],0)</f>
        <v>-9</v>
      </c>
      <c r="N311"/>
    </row>
    <row r="312" spans="1:14" hidden="1" x14ac:dyDescent="0.25">
      <c r="A312" s="68">
        <v>45352</v>
      </c>
      <c r="B312" s="54" t="s">
        <v>69</v>
      </c>
      <c r="C312">
        <v>2024</v>
      </c>
      <c r="D312" s="53">
        <v>45365</v>
      </c>
      <c r="E312" s="54" t="s">
        <v>55</v>
      </c>
      <c r="F312">
        <v>-9</v>
      </c>
      <c r="G312" s="54"/>
      <c r="H312">
        <v>-5400</v>
      </c>
      <c r="I312">
        <v>2024033404</v>
      </c>
      <c r="J312" s="54"/>
      <c r="K312" s="54">
        <f>IF(STOCKAGE[[#This Row],[Nombre de palettes]]&gt;0,STOCKAGE[[#This Row],[Nombre de palettes]],0)</f>
        <v>0</v>
      </c>
      <c r="L312" s="54">
        <f>IF(STOCKAGE[[#This Row],[Nombre de palettes]]&lt;0,STOCKAGE[[#This Row],[Nombre de palettes]],0)</f>
        <v>-9</v>
      </c>
      <c r="N312"/>
    </row>
    <row r="313" spans="1:14" hidden="1" x14ac:dyDescent="0.25">
      <c r="A313" s="68">
        <v>45352</v>
      </c>
      <c r="B313" s="54" t="s">
        <v>69</v>
      </c>
      <c r="C313">
        <v>2024</v>
      </c>
      <c r="D313" s="53">
        <v>45366</v>
      </c>
      <c r="E313" s="54" t="s">
        <v>50</v>
      </c>
      <c r="F313">
        <v>-15</v>
      </c>
      <c r="G313" s="54"/>
      <c r="H313">
        <v>-9000</v>
      </c>
      <c r="I313">
        <v>2024033427</v>
      </c>
      <c r="J313" s="54"/>
      <c r="K313" s="54">
        <f>IF(STOCKAGE[[#This Row],[Nombre de palettes]]&gt;0,STOCKAGE[[#This Row],[Nombre de palettes]],0)</f>
        <v>0</v>
      </c>
      <c r="L313" s="54">
        <f>IF(STOCKAGE[[#This Row],[Nombre de palettes]]&lt;0,STOCKAGE[[#This Row],[Nombre de palettes]],0)</f>
        <v>-15</v>
      </c>
      <c r="N313"/>
    </row>
    <row r="314" spans="1:14" hidden="1" x14ac:dyDescent="0.25">
      <c r="A314" s="68">
        <v>45352</v>
      </c>
      <c r="B314" s="54" t="s">
        <v>69</v>
      </c>
      <c r="C314">
        <v>2024</v>
      </c>
      <c r="D314" s="53">
        <v>45366</v>
      </c>
      <c r="E314" s="54" t="s">
        <v>55</v>
      </c>
      <c r="F314">
        <v>-10</v>
      </c>
      <c r="G314" s="54"/>
      <c r="H314">
        <v>-6000</v>
      </c>
      <c r="I314">
        <v>2024033427</v>
      </c>
      <c r="J314" s="54"/>
      <c r="K314" s="54">
        <f>IF(STOCKAGE[[#This Row],[Nombre de palettes]]&gt;0,STOCKAGE[[#This Row],[Nombre de palettes]],0)</f>
        <v>0</v>
      </c>
      <c r="L314" s="54">
        <f>IF(STOCKAGE[[#This Row],[Nombre de palettes]]&lt;0,STOCKAGE[[#This Row],[Nombre de palettes]],0)</f>
        <v>-10</v>
      </c>
      <c r="N314"/>
    </row>
    <row r="315" spans="1:14" hidden="1" x14ac:dyDescent="0.25">
      <c r="A315" s="68">
        <v>45352</v>
      </c>
      <c r="B315" s="54" t="s">
        <v>69</v>
      </c>
      <c r="C315">
        <v>2024</v>
      </c>
      <c r="D315" s="53">
        <v>45366</v>
      </c>
      <c r="E315" s="54" t="s">
        <v>54</v>
      </c>
      <c r="F315">
        <v>-4</v>
      </c>
      <c r="G315" s="54"/>
      <c r="H315">
        <v>-7392</v>
      </c>
      <c r="I315">
        <v>2024033427</v>
      </c>
      <c r="J315" s="54"/>
      <c r="K315" s="54">
        <f>IF(STOCKAGE[[#This Row],[Nombre de palettes]]&gt;0,STOCKAGE[[#This Row],[Nombre de palettes]],0)</f>
        <v>0</v>
      </c>
      <c r="L315" s="54">
        <f>IF(STOCKAGE[[#This Row],[Nombre de palettes]]&lt;0,STOCKAGE[[#This Row],[Nombre de palettes]],0)</f>
        <v>-4</v>
      </c>
      <c r="N315"/>
    </row>
    <row r="316" spans="1:14" hidden="1" x14ac:dyDescent="0.25">
      <c r="A316" s="68">
        <v>45352</v>
      </c>
      <c r="B316" s="54" t="s">
        <v>69</v>
      </c>
      <c r="C316">
        <v>2024</v>
      </c>
      <c r="D316" s="53">
        <v>45366</v>
      </c>
      <c r="E316" s="54" t="s">
        <v>55</v>
      </c>
      <c r="F316">
        <v>-2</v>
      </c>
      <c r="G316" s="54"/>
      <c r="H316">
        <v>-1200</v>
      </c>
      <c r="I316">
        <v>2024033403</v>
      </c>
      <c r="J316" s="54"/>
      <c r="K316" s="54">
        <f>IF(STOCKAGE[[#This Row],[Nombre de palettes]]&gt;0,STOCKAGE[[#This Row],[Nombre de palettes]],0)</f>
        <v>0</v>
      </c>
      <c r="L316" s="54">
        <f>IF(STOCKAGE[[#This Row],[Nombre de palettes]]&lt;0,STOCKAGE[[#This Row],[Nombre de palettes]],0)</f>
        <v>-2</v>
      </c>
      <c r="N316"/>
    </row>
    <row r="317" spans="1:14" hidden="1" x14ac:dyDescent="0.25">
      <c r="A317" s="68">
        <v>45352</v>
      </c>
      <c r="B317" s="54" t="s">
        <v>69</v>
      </c>
      <c r="C317">
        <v>2024</v>
      </c>
      <c r="D317" s="53">
        <v>45366</v>
      </c>
      <c r="E317" s="54" t="s">
        <v>50</v>
      </c>
      <c r="F317">
        <v>-8</v>
      </c>
      <c r="G317" s="54"/>
      <c r="H317">
        <v>-4800</v>
      </c>
      <c r="I317">
        <v>2024033403</v>
      </c>
      <c r="J317" s="54"/>
      <c r="K317" s="54">
        <f>IF(STOCKAGE[[#This Row],[Nombre de palettes]]&gt;0,STOCKAGE[[#This Row],[Nombre de palettes]],0)</f>
        <v>0</v>
      </c>
      <c r="L317" s="54">
        <f>IF(STOCKAGE[[#This Row],[Nombre de palettes]]&lt;0,STOCKAGE[[#This Row],[Nombre de palettes]],0)</f>
        <v>-8</v>
      </c>
      <c r="N317"/>
    </row>
    <row r="318" spans="1:14" hidden="1" x14ac:dyDescent="0.25">
      <c r="A318" s="68">
        <v>45352</v>
      </c>
      <c r="B318" s="54" t="s">
        <v>69</v>
      </c>
      <c r="C318">
        <v>2024</v>
      </c>
      <c r="D318" s="53">
        <v>45366</v>
      </c>
      <c r="E318" s="54" t="s">
        <v>50</v>
      </c>
      <c r="F318">
        <v>32</v>
      </c>
      <c r="G318" s="54"/>
      <c r="H318">
        <v>19200</v>
      </c>
      <c r="I318" t="s">
        <v>65</v>
      </c>
      <c r="J318" s="54"/>
      <c r="K318" s="54">
        <f>IF(STOCKAGE[[#This Row],[Nombre de palettes]]&gt;0,STOCKAGE[[#This Row],[Nombre de palettes]],0)</f>
        <v>32</v>
      </c>
      <c r="L318" s="54">
        <f>IF(STOCKAGE[[#This Row],[Nombre de palettes]]&lt;0,STOCKAGE[[#This Row],[Nombre de palettes]],0)</f>
        <v>0</v>
      </c>
      <c r="N318"/>
    </row>
    <row r="319" spans="1:14" hidden="1" x14ac:dyDescent="0.25">
      <c r="A319" s="68">
        <v>45352</v>
      </c>
      <c r="B319" s="54" t="s">
        <v>69</v>
      </c>
      <c r="C319">
        <v>2024</v>
      </c>
      <c r="D319" s="53">
        <v>45366</v>
      </c>
      <c r="E319" s="54" t="s">
        <v>50</v>
      </c>
      <c r="F319">
        <v>32</v>
      </c>
      <c r="G319" s="54"/>
      <c r="H319">
        <v>19200</v>
      </c>
      <c r="I319" t="s">
        <v>65</v>
      </c>
      <c r="J319" s="54"/>
      <c r="K319" s="54">
        <f>IF(STOCKAGE[[#This Row],[Nombre de palettes]]&gt;0,STOCKAGE[[#This Row],[Nombre de palettes]],0)</f>
        <v>32</v>
      </c>
      <c r="L319" s="54">
        <f>IF(STOCKAGE[[#This Row],[Nombre de palettes]]&lt;0,STOCKAGE[[#This Row],[Nombre de palettes]],0)</f>
        <v>0</v>
      </c>
      <c r="N319"/>
    </row>
    <row r="320" spans="1:14" hidden="1" x14ac:dyDescent="0.25">
      <c r="A320" s="68">
        <v>45352</v>
      </c>
      <c r="B320" s="54" t="s">
        <v>69</v>
      </c>
      <c r="C320">
        <v>2024</v>
      </c>
      <c r="D320" s="53">
        <v>45366</v>
      </c>
      <c r="E320" s="54" t="s">
        <v>55</v>
      </c>
      <c r="F320">
        <v>32</v>
      </c>
      <c r="G320" s="54"/>
      <c r="H320">
        <v>19200</v>
      </c>
      <c r="I320" t="s">
        <v>65</v>
      </c>
      <c r="J320" s="54"/>
      <c r="K320" s="54">
        <f>IF(STOCKAGE[[#This Row],[Nombre de palettes]]&gt;0,STOCKAGE[[#This Row],[Nombre de palettes]],0)</f>
        <v>32</v>
      </c>
      <c r="L320" s="54">
        <f>IF(STOCKAGE[[#This Row],[Nombre de palettes]]&lt;0,STOCKAGE[[#This Row],[Nombre de palettes]],0)</f>
        <v>0</v>
      </c>
      <c r="N320"/>
    </row>
    <row r="321" spans="1:14" hidden="1" x14ac:dyDescent="0.25">
      <c r="A321" s="68">
        <v>45352</v>
      </c>
      <c r="B321" s="54" t="s">
        <v>69</v>
      </c>
      <c r="C321">
        <v>2024</v>
      </c>
      <c r="D321" s="53">
        <v>45366</v>
      </c>
      <c r="E321" s="54" t="s">
        <v>61</v>
      </c>
      <c r="F321">
        <v>30</v>
      </c>
      <c r="G321" s="54"/>
      <c r="H321">
        <v>18000</v>
      </c>
      <c r="I321" t="s">
        <v>65</v>
      </c>
      <c r="J321" s="54"/>
      <c r="K321" s="54">
        <f>IF(STOCKAGE[[#This Row],[Nombre de palettes]]&gt;0,STOCKAGE[[#This Row],[Nombre de palettes]],0)</f>
        <v>30</v>
      </c>
      <c r="L321" s="54">
        <f>IF(STOCKAGE[[#This Row],[Nombre de palettes]]&lt;0,STOCKAGE[[#This Row],[Nombre de palettes]],0)</f>
        <v>0</v>
      </c>
      <c r="N321"/>
    </row>
    <row r="322" spans="1:14" hidden="1" x14ac:dyDescent="0.25">
      <c r="A322" s="68">
        <v>45352</v>
      </c>
      <c r="B322" s="54" t="s">
        <v>69</v>
      </c>
      <c r="C322">
        <v>2024</v>
      </c>
      <c r="D322" s="53">
        <v>45369</v>
      </c>
      <c r="E322" s="54" t="s">
        <v>50</v>
      </c>
      <c r="F322">
        <v>-1</v>
      </c>
      <c r="G322" s="54"/>
      <c r="H322">
        <v>-600</v>
      </c>
      <c r="I322">
        <v>2024033419</v>
      </c>
      <c r="J322" s="54"/>
      <c r="K322" s="54">
        <f>IF(STOCKAGE[[#This Row],[Nombre de palettes]]&gt;0,STOCKAGE[[#This Row],[Nombre de palettes]],0)</f>
        <v>0</v>
      </c>
      <c r="L322" s="54">
        <f>IF(STOCKAGE[[#This Row],[Nombre de palettes]]&lt;0,STOCKAGE[[#This Row],[Nombre de palettes]],0)</f>
        <v>-1</v>
      </c>
      <c r="N322"/>
    </row>
    <row r="323" spans="1:14" hidden="1" x14ac:dyDescent="0.25">
      <c r="A323" s="68">
        <v>45352</v>
      </c>
      <c r="B323" s="54" t="s">
        <v>69</v>
      </c>
      <c r="C323">
        <v>2024</v>
      </c>
      <c r="D323" s="53">
        <v>45369</v>
      </c>
      <c r="E323" s="54" t="s">
        <v>55</v>
      </c>
      <c r="F323">
        <v>-1</v>
      </c>
      <c r="G323" s="54"/>
      <c r="H323">
        <v>-600</v>
      </c>
      <c r="I323">
        <v>2024033419</v>
      </c>
      <c r="J323" s="54"/>
      <c r="K323" s="54">
        <f>IF(STOCKAGE[[#This Row],[Nombre de palettes]]&gt;0,STOCKAGE[[#This Row],[Nombre de palettes]],0)</f>
        <v>0</v>
      </c>
      <c r="L323" s="54">
        <f>IF(STOCKAGE[[#This Row],[Nombre de palettes]]&lt;0,STOCKAGE[[#This Row],[Nombre de palettes]],0)</f>
        <v>-1</v>
      </c>
      <c r="N323"/>
    </row>
    <row r="324" spans="1:14" hidden="1" x14ac:dyDescent="0.25">
      <c r="A324" s="68">
        <v>45352</v>
      </c>
      <c r="B324" s="54" t="s">
        <v>69</v>
      </c>
      <c r="C324">
        <v>2024</v>
      </c>
      <c r="D324" s="53">
        <v>45369</v>
      </c>
      <c r="E324" s="54" t="s">
        <v>70</v>
      </c>
      <c r="F324">
        <v>-1</v>
      </c>
      <c r="G324" s="54"/>
      <c r="H324">
        <v>-600</v>
      </c>
      <c r="I324">
        <v>2024033419</v>
      </c>
      <c r="J324" s="54"/>
      <c r="K324" s="54">
        <f>IF(STOCKAGE[[#This Row],[Nombre de palettes]]&gt;0,STOCKAGE[[#This Row],[Nombre de palettes]],0)</f>
        <v>0</v>
      </c>
      <c r="L324" s="54">
        <f>IF(STOCKAGE[[#This Row],[Nombre de palettes]]&lt;0,STOCKAGE[[#This Row],[Nombre de palettes]],0)</f>
        <v>-1</v>
      </c>
      <c r="N324"/>
    </row>
    <row r="325" spans="1:14" hidden="1" x14ac:dyDescent="0.25">
      <c r="A325" s="68">
        <v>45352</v>
      </c>
      <c r="B325" s="54" t="s">
        <v>69</v>
      </c>
      <c r="C325">
        <v>2024</v>
      </c>
      <c r="D325" s="53">
        <v>45369</v>
      </c>
      <c r="E325" s="54" t="s">
        <v>50</v>
      </c>
      <c r="F325">
        <v>-4</v>
      </c>
      <c r="G325" s="54"/>
      <c r="H325">
        <v>-2400</v>
      </c>
      <c r="I325">
        <v>2024033420</v>
      </c>
      <c r="J325" s="54"/>
      <c r="K325" s="54">
        <f>IF(STOCKAGE[[#This Row],[Nombre de palettes]]&gt;0,STOCKAGE[[#This Row],[Nombre de palettes]],0)</f>
        <v>0</v>
      </c>
      <c r="L325" s="54">
        <f>IF(STOCKAGE[[#This Row],[Nombre de palettes]]&lt;0,STOCKAGE[[#This Row],[Nombre de palettes]],0)</f>
        <v>-4</v>
      </c>
      <c r="N325"/>
    </row>
    <row r="326" spans="1:14" hidden="1" x14ac:dyDescent="0.25">
      <c r="A326" s="68">
        <v>45352</v>
      </c>
      <c r="B326" s="54" t="s">
        <v>69</v>
      </c>
      <c r="C326">
        <v>2024</v>
      </c>
      <c r="D326" s="53">
        <v>45369</v>
      </c>
      <c r="E326" s="54" t="s">
        <v>55</v>
      </c>
      <c r="F326">
        <v>-2</v>
      </c>
      <c r="G326" s="54"/>
      <c r="H326">
        <v>-1200</v>
      </c>
      <c r="I326">
        <v>2024033420</v>
      </c>
      <c r="J326" s="54"/>
      <c r="K326" s="54">
        <f>IF(STOCKAGE[[#This Row],[Nombre de palettes]]&gt;0,STOCKAGE[[#This Row],[Nombre de palettes]],0)</f>
        <v>0</v>
      </c>
      <c r="L326" s="54">
        <f>IF(STOCKAGE[[#This Row],[Nombre de palettes]]&lt;0,STOCKAGE[[#This Row],[Nombre de palettes]],0)</f>
        <v>-2</v>
      </c>
      <c r="N326"/>
    </row>
    <row r="327" spans="1:14" hidden="1" x14ac:dyDescent="0.25">
      <c r="A327" s="68">
        <v>45352</v>
      </c>
      <c r="B327" s="54" t="s">
        <v>69</v>
      </c>
      <c r="C327">
        <v>2024</v>
      </c>
      <c r="D327" s="53">
        <v>45369</v>
      </c>
      <c r="E327" s="54" t="s">
        <v>55</v>
      </c>
      <c r="F327">
        <v>-2</v>
      </c>
      <c r="G327" s="54"/>
      <c r="H327">
        <v>-1200</v>
      </c>
      <c r="I327">
        <v>2024033442</v>
      </c>
      <c r="J327" s="54"/>
      <c r="K327" s="54">
        <f>IF(STOCKAGE[[#This Row],[Nombre de palettes]]&gt;0,STOCKAGE[[#This Row],[Nombre de palettes]],0)</f>
        <v>0</v>
      </c>
      <c r="L327" s="54">
        <f>IF(STOCKAGE[[#This Row],[Nombre de palettes]]&lt;0,STOCKAGE[[#This Row],[Nombre de palettes]],0)</f>
        <v>-2</v>
      </c>
      <c r="N327"/>
    </row>
    <row r="328" spans="1:14" hidden="1" x14ac:dyDescent="0.25">
      <c r="A328" s="68">
        <v>45352</v>
      </c>
      <c r="B328" s="54" t="s">
        <v>69</v>
      </c>
      <c r="C328">
        <v>2024</v>
      </c>
      <c r="D328" s="53">
        <v>45369</v>
      </c>
      <c r="E328" s="54" t="s">
        <v>50</v>
      </c>
      <c r="F328">
        <v>-1</v>
      </c>
      <c r="G328" s="54"/>
      <c r="H328">
        <v>-600</v>
      </c>
      <c r="I328">
        <v>2024033421</v>
      </c>
      <c r="J328" s="54"/>
      <c r="K328" s="54">
        <f>IF(STOCKAGE[[#This Row],[Nombre de palettes]]&gt;0,STOCKAGE[[#This Row],[Nombre de palettes]],0)</f>
        <v>0</v>
      </c>
      <c r="L328" s="54">
        <f>IF(STOCKAGE[[#This Row],[Nombre de palettes]]&lt;0,STOCKAGE[[#This Row],[Nombre de palettes]],0)</f>
        <v>-1</v>
      </c>
      <c r="N328"/>
    </row>
    <row r="329" spans="1:14" hidden="1" x14ac:dyDescent="0.25">
      <c r="A329" s="68">
        <v>45352</v>
      </c>
      <c r="B329" s="54" t="s">
        <v>69</v>
      </c>
      <c r="C329">
        <v>2024</v>
      </c>
      <c r="D329" s="53">
        <v>45369</v>
      </c>
      <c r="E329" s="54" t="s">
        <v>55</v>
      </c>
      <c r="F329">
        <v>-1</v>
      </c>
      <c r="G329" s="54"/>
      <c r="H329">
        <v>-600</v>
      </c>
      <c r="I329">
        <v>2024033421</v>
      </c>
      <c r="J329" s="54"/>
      <c r="K329" s="54">
        <f>IF(STOCKAGE[[#This Row],[Nombre de palettes]]&gt;0,STOCKAGE[[#This Row],[Nombre de palettes]],0)</f>
        <v>0</v>
      </c>
      <c r="L329" s="54">
        <f>IF(STOCKAGE[[#This Row],[Nombre de palettes]]&lt;0,STOCKAGE[[#This Row],[Nombre de palettes]],0)</f>
        <v>-1</v>
      </c>
      <c r="N329"/>
    </row>
    <row r="330" spans="1:14" hidden="1" x14ac:dyDescent="0.25">
      <c r="A330" s="68">
        <v>45352</v>
      </c>
      <c r="B330" s="54" t="s">
        <v>69</v>
      </c>
      <c r="C330">
        <v>2024</v>
      </c>
      <c r="D330" s="53">
        <v>45369</v>
      </c>
      <c r="E330" s="54" t="s">
        <v>55</v>
      </c>
      <c r="F330">
        <v>32</v>
      </c>
      <c r="G330" s="54"/>
      <c r="H330">
        <v>19200</v>
      </c>
      <c r="I330" t="s">
        <v>65</v>
      </c>
      <c r="J330" s="54"/>
      <c r="K330" s="54">
        <f>IF(STOCKAGE[[#This Row],[Nombre de palettes]]&gt;0,STOCKAGE[[#This Row],[Nombre de palettes]],0)</f>
        <v>32</v>
      </c>
      <c r="L330" s="54">
        <f>IF(STOCKAGE[[#This Row],[Nombre de palettes]]&lt;0,STOCKAGE[[#This Row],[Nombre de palettes]],0)</f>
        <v>0</v>
      </c>
      <c r="N330"/>
    </row>
    <row r="331" spans="1:14" hidden="1" x14ac:dyDescent="0.25">
      <c r="A331" s="68">
        <v>45352</v>
      </c>
      <c r="B331" s="54" t="s">
        <v>69</v>
      </c>
      <c r="C331">
        <v>2024</v>
      </c>
      <c r="D331" s="53">
        <v>45369</v>
      </c>
      <c r="E331" s="54" t="s">
        <v>50</v>
      </c>
      <c r="F331">
        <v>32</v>
      </c>
      <c r="G331" s="54"/>
      <c r="H331">
        <v>19200</v>
      </c>
      <c r="I331" t="s">
        <v>65</v>
      </c>
      <c r="J331" s="54"/>
      <c r="K331" s="54">
        <f>IF(STOCKAGE[[#This Row],[Nombre de palettes]]&gt;0,STOCKAGE[[#This Row],[Nombre de palettes]],0)</f>
        <v>32</v>
      </c>
      <c r="L331" s="54">
        <f>IF(STOCKAGE[[#This Row],[Nombre de palettes]]&lt;0,STOCKAGE[[#This Row],[Nombre de palettes]],0)</f>
        <v>0</v>
      </c>
      <c r="N331"/>
    </row>
    <row r="332" spans="1:14" hidden="1" x14ac:dyDescent="0.25">
      <c r="A332" s="68">
        <v>45352</v>
      </c>
      <c r="B332" s="54" t="s">
        <v>69</v>
      </c>
      <c r="C332">
        <v>2024</v>
      </c>
      <c r="D332" s="53">
        <v>45369</v>
      </c>
      <c r="E332" s="54" t="s">
        <v>50</v>
      </c>
      <c r="F332">
        <v>32</v>
      </c>
      <c r="G332" s="54"/>
      <c r="H332">
        <v>19200</v>
      </c>
      <c r="I332" t="s">
        <v>65</v>
      </c>
      <c r="J332" s="54"/>
      <c r="K332" s="54">
        <f>IF(STOCKAGE[[#This Row],[Nombre de palettes]]&gt;0,STOCKAGE[[#This Row],[Nombre de palettes]],0)</f>
        <v>32</v>
      </c>
      <c r="L332" s="54">
        <f>IF(STOCKAGE[[#This Row],[Nombre de palettes]]&lt;0,STOCKAGE[[#This Row],[Nombre de palettes]],0)</f>
        <v>0</v>
      </c>
      <c r="N332"/>
    </row>
    <row r="333" spans="1:14" hidden="1" x14ac:dyDescent="0.25">
      <c r="A333" s="68">
        <v>45352</v>
      </c>
      <c r="B333" s="54" t="s">
        <v>69</v>
      </c>
      <c r="C333">
        <v>2024</v>
      </c>
      <c r="D333" s="53">
        <v>45369</v>
      </c>
      <c r="E333" s="54" t="s">
        <v>50</v>
      </c>
      <c r="F333">
        <v>32</v>
      </c>
      <c r="G333" s="54"/>
      <c r="H333">
        <v>19200</v>
      </c>
      <c r="I333" t="s">
        <v>65</v>
      </c>
      <c r="J333" s="54"/>
      <c r="K333" s="54">
        <f>IF(STOCKAGE[[#This Row],[Nombre de palettes]]&gt;0,STOCKAGE[[#This Row],[Nombre de palettes]],0)</f>
        <v>32</v>
      </c>
      <c r="L333" s="54">
        <f>IF(STOCKAGE[[#This Row],[Nombre de palettes]]&lt;0,STOCKAGE[[#This Row],[Nombre de palettes]],0)</f>
        <v>0</v>
      </c>
      <c r="N333"/>
    </row>
    <row r="334" spans="1:14" hidden="1" x14ac:dyDescent="0.25">
      <c r="A334" s="68">
        <v>45352</v>
      </c>
      <c r="B334" s="54" t="s">
        <v>69</v>
      </c>
      <c r="C334">
        <v>2024</v>
      </c>
      <c r="D334" s="53">
        <v>45369</v>
      </c>
      <c r="E334" s="54" t="s">
        <v>50</v>
      </c>
      <c r="F334">
        <v>32</v>
      </c>
      <c r="G334" s="54"/>
      <c r="H334">
        <v>19200</v>
      </c>
      <c r="I334" t="s">
        <v>65</v>
      </c>
      <c r="J334" s="54"/>
      <c r="K334" s="54">
        <f>IF(STOCKAGE[[#This Row],[Nombre de palettes]]&gt;0,STOCKAGE[[#This Row],[Nombre de palettes]],0)</f>
        <v>32</v>
      </c>
      <c r="L334" s="54">
        <f>IF(STOCKAGE[[#This Row],[Nombre de palettes]]&lt;0,STOCKAGE[[#This Row],[Nombre de palettes]],0)</f>
        <v>0</v>
      </c>
      <c r="N334"/>
    </row>
    <row r="335" spans="1:14" hidden="1" x14ac:dyDescent="0.25">
      <c r="A335" s="68">
        <v>45352</v>
      </c>
      <c r="B335" s="54" t="s">
        <v>69</v>
      </c>
      <c r="C335">
        <v>2024</v>
      </c>
      <c r="D335" s="53">
        <v>45370</v>
      </c>
      <c r="E335" s="54" t="s">
        <v>50</v>
      </c>
      <c r="F335">
        <v>32</v>
      </c>
      <c r="G335" s="54"/>
      <c r="H335">
        <v>19200</v>
      </c>
      <c r="I335" t="s">
        <v>65</v>
      </c>
      <c r="J335" s="54"/>
      <c r="K335" s="54">
        <f>IF(STOCKAGE[[#This Row],[Nombre de palettes]]&gt;0,STOCKAGE[[#This Row],[Nombre de palettes]],0)</f>
        <v>32</v>
      </c>
      <c r="L335" s="54">
        <f>IF(STOCKAGE[[#This Row],[Nombre de palettes]]&lt;0,STOCKAGE[[#This Row],[Nombre de palettes]],0)</f>
        <v>0</v>
      </c>
      <c r="N335"/>
    </row>
    <row r="336" spans="1:14" hidden="1" x14ac:dyDescent="0.25">
      <c r="A336" s="68">
        <v>45352</v>
      </c>
      <c r="B336" s="54" t="s">
        <v>69</v>
      </c>
      <c r="C336">
        <v>2024</v>
      </c>
      <c r="D336" s="53">
        <v>45370</v>
      </c>
      <c r="E336" s="54" t="s">
        <v>50</v>
      </c>
      <c r="F336">
        <v>25</v>
      </c>
      <c r="G336" s="54"/>
      <c r="H336">
        <v>15000</v>
      </c>
      <c r="I336" t="s">
        <v>65</v>
      </c>
      <c r="J336" s="54"/>
      <c r="K336" s="54">
        <f>IF(STOCKAGE[[#This Row],[Nombre de palettes]]&gt;0,STOCKAGE[[#This Row],[Nombre de palettes]],0)</f>
        <v>25</v>
      </c>
      <c r="L336" s="54">
        <f>IF(STOCKAGE[[#This Row],[Nombre de palettes]]&lt;0,STOCKAGE[[#This Row],[Nombre de palettes]],0)</f>
        <v>0</v>
      </c>
      <c r="N336"/>
    </row>
    <row r="337" spans="1:14" hidden="1" x14ac:dyDescent="0.25">
      <c r="A337" s="68">
        <v>45352</v>
      </c>
      <c r="B337" s="54" t="s">
        <v>69</v>
      </c>
      <c r="C337">
        <v>2024</v>
      </c>
      <c r="D337" s="53">
        <v>45370</v>
      </c>
      <c r="E337" s="54" t="s">
        <v>50</v>
      </c>
      <c r="F337">
        <v>32</v>
      </c>
      <c r="G337" s="54"/>
      <c r="H337">
        <v>19200</v>
      </c>
      <c r="I337" t="s">
        <v>65</v>
      </c>
      <c r="J337" s="54"/>
      <c r="K337" s="54">
        <f>IF(STOCKAGE[[#This Row],[Nombre de palettes]]&gt;0,STOCKAGE[[#This Row],[Nombre de palettes]],0)</f>
        <v>32</v>
      </c>
      <c r="L337" s="54">
        <f>IF(STOCKAGE[[#This Row],[Nombre de palettes]]&lt;0,STOCKAGE[[#This Row],[Nombre de palettes]],0)</f>
        <v>0</v>
      </c>
      <c r="N337"/>
    </row>
    <row r="338" spans="1:14" hidden="1" x14ac:dyDescent="0.25">
      <c r="A338" s="68">
        <v>45352</v>
      </c>
      <c r="B338" s="54" t="s">
        <v>69</v>
      </c>
      <c r="C338">
        <v>2024</v>
      </c>
      <c r="D338" s="53">
        <v>45370</v>
      </c>
      <c r="E338" s="54" t="s">
        <v>55</v>
      </c>
      <c r="F338">
        <v>32</v>
      </c>
      <c r="G338" s="54"/>
      <c r="H338">
        <v>19200</v>
      </c>
      <c r="I338" t="s">
        <v>65</v>
      </c>
      <c r="J338" s="54"/>
      <c r="K338" s="54">
        <f>IF(STOCKAGE[[#This Row],[Nombre de palettes]]&gt;0,STOCKAGE[[#This Row],[Nombre de palettes]],0)</f>
        <v>32</v>
      </c>
      <c r="L338" s="54">
        <f>IF(STOCKAGE[[#This Row],[Nombre de palettes]]&lt;0,STOCKAGE[[#This Row],[Nombre de palettes]],0)</f>
        <v>0</v>
      </c>
      <c r="N338"/>
    </row>
    <row r="339" spans="1:14" hidden="1" x14ac:dyDescent="0.25">
      <c r="A339" s="68">
        <v>45352</v>
      </c>
      <c r="B339" s="54" t="s">
        <v>69</v>
      </c>
      <c r="C339">
        <v>2024</v>
      </c>
      <c r="D339" s="53">
        <v>45370</v>
      </c>
      <c r="E339" s="54" t="s">
        <v>55</v>
      </c>
      <c r="F339">
        <v>32</v>
      </c>
      <c r="G339" s="54"/>
      <c r="H339">
        <v>19200</v>
      </c>
      <c r="I339" t="s">
        <v>65</v>
      </c>
      <c r="J339" s="54"/>
      <c r="K339" s="54">
        <f>IF(STOCKAGE[[#This Row],[Nombre de palettes]]&gt;0,STOCKAGE[[#This Row],[Nombre de palettes]],0)</f>
        <v>32</v>
      </c>
      <c r="L339" s="54">
        <f>IF(STOCKAGE[[#This Row],[Nombre de palettes]]&lt;0,STOCKAGE[[#This Row],[Nombre de palettes]],0)</f>
        <v>0</v>
      </c>
      <c r="N339"/>
    </row>
    <row r="340" spans="1:14" hidden="1" x14ac:dyDescent="0.25">
      <c r="A340" s="68">
        <v>45352</v>
      </c>
      <c r="B340" s="54" t="s">
        <v>69</v>
      </c>
      <c r="C340">
        <v>2024</v>
      </c>
      <c r="D340" s="53">
        <v>45371</v>
      </c>
      <c r="E340" s="54" t="s">
        <v>50</v>
      </c>
      <c r="F340">
        <v>-20</v>
      </c>
      <c r="G340" s="54"/>
      <c r="H340">
        <v>-12000</v>
      </c>
      <c r="I340">
        <v>20240333435</v>
      </c>
      <c r="J340" s="54"/>
      <c r="K340" s="54">
        <f>IF(STOCKAGE[[#This Row],[Nombre de palettes]]&gt;0,STOCKAGE[[#This Row],[Nombre de palettes]],0)</f>
        <v>0</v>
      </c>
      <c r="L340" s="54">
        <f>IF(STOCKAGE[[#This Row],[Nombre de palettes]]&lt;0,STOCKAGE[[#This Row],[Nombre de palettes]],0)</f>
        <v>-20</v>
      </c>
      <c r="N340"/>
    </row>
    <row r="341" spans="1:14" hidden="1" x14ac:dyDescent="0.25">
      <c r="A341" s="68">
        <v>45352</v>
      </c>
      <c r="B341" s="54" t="s">
        <v>69</v>
      </c>
      <c r="C341">
        <v>2024</v>
      </c>
      <c r="D341" s="53">
        <v>45371</v>
      </c>
      <c r="E341" s="54" t="s">
        <v>55</v>
      </c>
      <c r="F341">
        <v>-10</v>
      </c>
      <c r="G341" s="54"/>
      <c r="H341">
        <v>-6000</v>
      </c>
      <c r="I341">
        <v>20240333435</v>
      </c>
      <c r="J341" s="54"/>
      <c r="K341" s="54">
        <f>IF(STOCKAGE[[#This Row],[Nombre de palettes]]&gt;0,STOCKAGE[[#This Row],[Nombre de palettes]],0)</f>
        <v>0</v>
      </c>
      <c r="L341" s="54">
        <f>IF(STOCKAGE[[#This Row],[Nombre de palettes]]&lt;0,STOCKAGE[[#This Row],[Nombre de palettes]],0)</f>
        <v>-10</v>
      </c>
      <c r="N341"/>
    </row>
    <row r="342" spans="1:14" hidden="1" x14ac:dyDescent="0.25">
      <c r="A342" s="68">
        <v>45352</v>
      </c>
      <c r="B342" s="54" t="s">
        <v>69</v>
      </c>
      <c r="C342">
        <v>2024</v>
      </c>
      <c r="D342" s="53">
        <v>45371</v>
      </c>
      <c r="E342" s="54" t="s">
        <v>61</v>
      </c>
      <c r="F342">
        <v>-2</v>
      </c>
      <c r="G342" s="54"/>
      <c r="H342">
        <v>-1200</v>
      </c>
      <c r="I342">
        <v>20240333435</v>
      </c>
      <c r="J342" s="54"/>
      <c r="K342" s="54">
        <f>IF(STOCKAGE[[#This Row],[Nombre de palettes]]&gt;0,STOCKAGE[[#This Row],[Nombre de palettes]],0)</f>
        <v>0</v>
      </c>
      <c r="L342" s="54">
        <f>IF(STOCKAGE[[#This Row],[Nombre de palettes]]&lt;0,STOCKAGE[[#This Row],[Nombre de palettes]],0)</f>
        <v>-2</v>
      </c>
      <c r="N342"/>
    </row>
    <row r="343" spans="1:14" hidden="1" x14ac:dyDescent="0.25">
      <c r="A343" s="68">
        <v>45352</v>
      </c>
      <c r="B343" s="54" t="s">
        <v>69</v>
      </c>
      <c r="C343">
        <v>2024</v>
      </c>
      <c r="D343" s="53">
        <v>45372</v>
      </c>
      <c r="E343" s="54" t="s">
        <v>50</v>
      </c>
      <c r="F343">
        <v>-1</v>
      </c>
      <c r="G343" s="54"/>
      <c r="H343">
        <v>-600</v>
      </c>
      <c r="I343">
        <v>2024033453</v>
      </c>
      <c r="J343" s="54"/>
      <c r="K343" s="54">
        <f>IF(STOCKAGE[[#This Row],[Nombre de palettes]]&gt;0,STOCKAGE[[#This Row],[Nombre de palettes]],0)</f>
        <v>0</v>
      </c>
      <c r="L343" s="54">
        <f>IF(STOCKAGE[[#This Row],[Nombre de palettes]]&lt;0,STOCKAGE[[#This Row],[Nombre de palettes]],0)</f>
        <v>-1</v>
      </c>
      <c r="N343"/>
    </row>
    <row r="344" spans="1:14" hidden="1" x14ac:dyDescent="0.25">
      <c r="A344" s="68">
        <v>45352</v>
      </c>
      <c r="B344" s="54" t="s">
        <v>69</v>
      </c>
      <c r="C344">
        <v>2024</v>
      </c>
      <c r="D344" s="53">
        <v>45372</v>
      </c>
      <c r="E344" s="54" t="s">
        <v>50</v>
      </c>
      <c r="F344">
        <v>-2</v>
      </c>
      <c r="G344" s="54"/>
      <c r="H344">
        <v>-1200</v>
      </c>
      <c r="I344">
        <v>2024033451</v>
      </c>
      <c r="J344" s="54"/>
      <c r="K344" s="54">
        <f>IF(STOCKAGE[[#This Row],[Nombre de palettes]]&gt;0,STOCKAGE[[#This Row],[Nombre de palettes]],0)</f>
        <v>0</v>
      </c>
      <c r="L344" s="54">
        <f>IF(STOCKAGE[[#This Row],[Nombre de palettes]]&lt;0,STOCKAGE[[#This Row],[Nombre de palettes]],0)</f>
        <v>-2</v>
      </c>
      <c r="N344"/>
    </row>
    <row r="345" spans="1:14" hidden="1" x14ac:dyDescent="0.25">
      <c r="A345" s="68">
        <v>45352</v>
      </c>
      <c r="B345" s="54" t="s">
        <v>69</v>
      </c>
      <c r="C345">
        <v>2024</v>
      </c>
      <c r="D345" s="53">
        <v>45372</v>
      </c>
      <c r="E345" s="54" t="s">
        <v>55</v>
      </c>
      <c r="F345">
        <v>-2</v>
      </c>
      <c r="G345" s="54"/>
      <c r="H345">
        <v>-1200</v>
      </c>
      <c r="I345">
        <v>2024033451</v>
      </c>
      <c r="J345" s="54"/>
      <c r="K345" s="54">
        <f>IF(STOCKAGE[[#This Row],[Nombre de palettes]]&gt;0,STOCKAGE[[#This Row],[Nombre de palettes]],0)</f>
        <v>0</v>
      </c>
      <c r="L345" s="54">
        <f>IF(STOCKAGE[[#This Row],[Nombre de palettes]]&lt;0,STOCKAGE[[#This Row],[Nombre de palettes]],0)</f>
        <v>-2</v>
      </c>
      <c r="N345"/>
    </row>
    <row r="346" spans="1:14" hidden="1" x14ac:dyDescent="0.25">
      <c r="A346" s="68">
        <v>45352</v>
      </c>
      <c r="B346" s="54" t="s">
        <v>69</v>
      </c>
      <c r="C346">
        <v>2024</v>
      </c>
      <c r="D346" s="53">
        <v>45372</v>
      </c>
      <c r="E346" s="54" t="s">
        <v>50</v>
      </c>
      <c r="F346">
        <v>-2</v>
      </c>
      <c r="G346" s="54"/>
      <c r="H346">
        <v>-1200</v>
      </c>
      <c r="I346">
        <v>2024033457</v>
      </c>
      <c r="J346" s="54"/>
      <c r="K346" s="54">
        <f>IF(STOCKAGE[[#This Row],[Nombre de palettes]]&gt;0,STOCKAGE[[#This Row],[Nombre de palettes]],0)</f>
        <v>0</v>
      </c>
      <c r="L346" s="54">
        <f>IF(STOCKAGE[[#This Row],[Nombre de palettes]]&lt;0,STOCKAGE[[#This Row],[Nombre de palettes]],0)</f>
        <v>-2</v>
      </c>
      <c r="N346"/>
    </row>
    <row r="347" spans="1:14" hidden="1" x14ac:dyDescent="0.25">
      <c r="A347" s="68">
        <v>45352</v>
      </c>
      <c r="B347" s="54" t="s">
        <v>69</v>
      </c>
      <c r="C347">
        <v>2024</v>
      </c>
      <c r="D347" s="53">
        <v>45373</v>
      </c>
      <c r="E347" s="54" t="s">
        <v>50</v>
      </c>
      <c r="F347">
        <v>-9</v>
      </c>
      <c r="G347" s="54"/>
      <c r="H347">
        <v>-5400</v>
      </c>
      <c r="I347">
        <v>2024033431</v>
      </c>
      <c r="J347" s="54"/>
      <c r="K347" s="54">
        <f>IF(STOCKAGE[[#This Row],[Nombre de palettes]]&gt;0,STOCKAGE[[#This Row],[Nombre de palettes]],0)</f>
        <v>0</v>
      </c>
      <c r="L347" s="54">
        <f>IF(STOCKAGE[[#This Row],[Nombre de palettes]]&lt;0,STOCKAGE[[#This Row],[Nombre de palettes]],0)</f>
        <v>-9</v>
      </c>
      <c r="N347"/>
    </row>
    <row r="348" spans="1:14" hidden="1" x14ac:dyDescent="0.25">
      <c r="A348" s="68">
        <v>45352</v>
      </c>
      <c r="B348" s="54" t="s">
        <v>69</v>
      </c>
      <c r="C348">
        <v>2024</v>
      </c>
      <c r="D348" s="53">
        <v>45373</v>
      </c>
      <c r="E348" s="54" t="s">
        <v>55</v>
      </c>
      <c r="F348">
        <v>-9</v>
      </c>
      <c r="G348" s="54"/>
      <c r="H348">
        <v>-5400</v>
      </c>
      <c r="I348">
        <v>2024033452</v>
      </c>
      <c r="J348" s="54"/>
      <c r="K348" s="54">
        <f>IF(STOCKAGE[[#This Row],[Nombre de palettes]]&gt;0,STOCKAGE[[#This Row],[Nombre de palettes]],0)</f>
        <v>0</v>
      </c>
      <c r="L348" s="54">
        <f>IF(STOCKAGE[[#This Row],[Nombre de palettes]]&lt;0,STOCKAGE[[#This Row],[Nombre de palettes]],0)</f>
        <v>-9</v>
      </c>
      <c r="N348"/>
    </row>
    <row r="349" spans="1:14" hidden="1" x14ac:dyDescent="0.25">
      <c r="A349" s="68">
        <v>45352</v>
      </c>
      <c r="B349" s="54" t="s">
        <v>69</v>
      </c>
      <c r="C349">
        <v>2024</v>
      </c>
      <c r="D349" s="53">
        <v>45373</v>
      </c>
      <c r="E349" s="54" t="s">
        <v>51</v>
      </c>
      <c r="F349">
        <v>9</v>
      </c>
      <c r="G349" s="54"/>
      <c r="H349">
        <v>16632</v>
      </c>
      <c r="I349">
        <v>2024033452</v>
      </c>
      <c r="J349" s="54"/>
      <c r="K349" s="54">
        <f>IF(STOCKAGE[[#This Row],[Nombre de palettes]]&gt;0,STOCKAGE[[#This Row],[Nombre de palettes]],0)</f>
        <v>9</v>
      </c>
      <c r="L349" s="54">
        <f>IF(STOCKAGE[[#This Row],[Nombre de palettes]]&lt;0,STOCKAGE[[#This Row],[Nombre de palettes]],0)</f>
        <v>0</v>
      </c>
      <c r="N349"/>
    </row>
    <row r="350" spans="1:14" hidden="1" x14ac:dyDescent="0.25">
      <c r="A350" s="68">
        <v>45352</v>
      </c>
      <c r="B350" s="54" t="s">
        <v>69</v>
      </c>
      <c r="C350">
        <v>2024</v>
      </c>
      <c r="D350" s="53">
        <v>45376</v>
      </c>
      <c r="E350" s="54" t="s">
        <v>50</v>
      </c>
      <c r="F350">
        <v>-7</v>
      </c>
      <c r="G350" s="54"/>
      <c r="H350">
        <v>-4200</v>
      </c>
      <c r="I350">
        <v>2024033452</v>
      </c>
      <c r="J350" s="54"/>
      <c r="K350" s="54">
        <f>IF(STOCKAGE[[#This Row],[Nombre de palettes]]&gt;0,STOCKAGE[[#This Row],[Nombre de palettes]],0)</f>
        <v>0</v>
      </c>
      <c r="L350" s="54">
        <f>IF(STOCKAGE[[#This Row],[Nombre de palettes]]&lt;0,STOCKAGE[[#This Row],[Nombre de palettes]],0)</f>
        <v>-7</v>
      </c>
      <c r="N350"/>
    </row>
    <row r="351" spans="1:14" hidden="1" x14ac:dyDescent="0.25">
      <c r="A351" s="68">
        <v>45352</v>
      </c>
      <c r="B351" s="54" t="s">
        <v>69</v>
      </c>
      <c r="C351">
        <v>2024</v>
      </c>
      <c r="D351" s="53">
        <v>45376</v>
      </c>
      <c r="E351" s="54" t="s">
        <v>55</v>
      </c>
      <c r="F351">
        <v>-5</v>
      </c>
      <c r="G351" s="54"/>
      <c r="H351">
        <v>-3000</v>
      </c>
      <c r="I351">
        <v>2024033452</v>
      </c>
      <c r="J351" s="54"/>
      <c r="K351" s="54">
        <f>IF(STOCKAGE[[#This Row],[Nombre de palettes]]&gt;0,STOCKAGE[[#This Row],[Nombre de palettes]],0)</f>
        <v>0</v>
      </c>
      <c r="L351" s="54">
        <f>IF(STOCKAGE[[#This Row],[Nombre de palettes]]&lt;0,STOCKAGE[[#This Row],[Nombre de palettes]],0)</f>
        <v>-5</v>
      </c>
      <c r="N351"/>
    </row>
    <row r="352" spans="1:14" hidden="1" x14ac:dyDescent="0.25">
      <c r="A352" s="68">
        <v>45352</v>
      </c>
      <c r="B352" s="54" t="s">
        <v>69</v>
      </c>
      <c r="C352">
        <v>2024</v>
      </c>
      <c r="D352" s="53">
        <v>45376</v>
      </c>
      <c r="E352" s="54" t="s">
        <v>51</v>
      </c>
      <c r="F352">
        <v>-2</v>
      </c>
      <c r="G352" s="54"/>
      <c r="H352">
        <v>-3696</v>
      </c>
      <c r="I352">
        <v>2024033452</v>
      </c>
      <c r="J352" s="54"/>
      <c r="K352" s="54">
        <f>IF(STOCKAGE[[#This Row],[Nombre de palettes]]&gt;0,STOCKAGE[[#This Row],[Nombre de palettes]],0)</f>
        <v>0</v>
      </c>
      <c r="L352" s="54">
        <f>IF(STOCKAGE[[#This Row],[Nombre de palettes]]&lt;0,STOCKAGE[[#This Row],[Nombre de palettes]],0)</f>
        <v>-2</v>
      </c>
      <c r="N352"/>
    </row>
    <row r="353" spans="1:14" hidden="1" x14ac:dyDescent="0.25">
      <c r="A353" s="68">
        <v>45352</v>
      </c>
      <c r="B353" s="54" t="s">
        <v>69</v>
      </c>
      <c r="C353">
        <v>2024</v>
      </c>
      <c r="D353" s="53">
        <v>45376</v>
      </c>
      <c r="E353" s="54" t="s">
        <v>54</v>
      </c>
      <c r="F353">
        <v>-1</v>
      </c>
      <c r="G353" s="54"/>
      <c r="H353">
        <v>-1848</v>
      </c>
      <c r="I353">
        <v>2024033415</v>
      </c>
      <c r="J353" s="54"/>
      <c r="K353" s="54">
        <f>IF(STOCKAGE[[#This Row],[Nombre de palettes]]&gt;0,STOCKAGE[[#This Row],[Nombre de palettes]],0)</f>
        <v>0</v>
      </c>
      <c r="L353" s="54">
        <f>IF(STOCKAGE[[#This Row],[Nombre de palettes]]&lt;0,STOCKAGE[[#This Row],[Nombre de palettes]],0)</f>
        <v>-1</v>
      </c>
      <c r="N353"/>
    </row>
    <row r="354" spans="1:14" hidden="1" x14ac:dyDescent="0.25">
      <c r="A354" s="68">
        <v>45352</v>
      </c>
      <c r="B354" s="54" t="s">
        <v>69</v>
      </c>
      <c r="C354">
        <v>2024</v>
      </c>
      <c r="D354" s="53">
        <v>45376</v>
      </c>
      <c r="E354" s="54" t="s">
        <v>48</v>
      </c>
      <c r="F354">
        <v>-1</v>
      </c>
      <c r="G354" s="54"/>
      <c r="H354">
        <v>-1848</v>
      </c>
      <c r="I354">
        <v>2024033415</v>
      </c>
      <c r="J354" s="54"/>
      <c r="K354" s="54">
        <f>IF(STOCKAGE[[#This Row],[Nombre de palettes]]&gt;0,STOCKAGE[[#This Row],[Nombre de palettes]],0)</f>
        <v>0</v>
      </c>
      <c r="L354" s="54">
        <f>IF(STOCKAGE[[#This Row],[Nombre de palettes]]&lt;0,STOCKAGE[[#This Row],[Nombre de palettes]],0)</f>
        <v>-1</v>
      </c>
      <c r="N354"/>
    </row>
    <row r="355" spans="1:14" hidden="1" x14ac:dyDescent="0.25">
      <c r="A355" s="68">
        <v>45352</v>
      </c>
      <c r="B355" s="54" t="s">
        <v>69</v>
      </c>
      <c r="C355">
        <v>2024</v>
      </c>
      <c r="D355" s="53">
        <v>45376</v>
      </c>
      <c r="E355" s="54" t="s">
        <v>51</v>
      </c>
      <c r="F355">
        <v>-1</v>
      </c>
      <c r="G355" s="54"/>
      <c r="H355">
        <v>-1848</v>
      </c>
      <c r="I355">
        <v>2024033415</v>
      </c>
      <c r="J355" s="54"/>
      <c r="K355" s="54">
        <f>IF(STOCKAGE[[#This Row],[Nombre de palettes]]&gt;0,STOCKAGE[[#This Row],[Nombre de palettes]],0)</f>
        <v>0</v>
      </c>
      <c r="L355" s="54">
        <f>IF(STOCKAGE[[#This Row],[Nombre de palettes]]&lt;0,STOCKAGE[[#This Row],[Nombre de palettes]],0)</f>
        <v>-1</v>
      </c>
      <c r="N355"/>
    </row>
    <row r="356" spans="1:14" hidden="1" x14ac:dyDescent="0.25">
      <c r="A356" s="68">
        <v>45352</v>
      </c>
      <c r="B356" s="54" t="s">
        <v>69</v>
      </c>
      <c r="C356">
        <v>2024</v>
      </c>
      <c r="D356" s="53">
        <v>45376</v>
      </c>
      <c r="E356" s="54" t="s">
        <v>54</v>
      </c>
      <c r="F356">
        <v>-1</v>
      </c>
      <c r="G356" s="54"/>
      <c r="H356">
        <v>-1848</v>
      </c>
      <c r="I356">
        <v>2024033415</v>
      </c>
      <c r="J356" s="54"/>
      <c r="K356" s="54">
        <f>IF(STOCKAGE[[#This Row],[Nombre de palettes]]&gt;0,STOCKAGE[[#This Row],[Nombre de palettes]],0)</f>
        <v>0</v>
      </c>
      <c r="L356" s="54">
        <f>IF(STOCKAGE[[#This Row],[Nombre de palettes]]&lt;0,STOCKAGE[[#This Row],[Nombre de palettes]],0)</f>
        <v>-1</v>
      </c>
      <c r="N356"/>
    </row>
    <row r="357" spans="1:14" hidden="1" x14ac:dyDescent="0.25">
      <c r="A357" s="68">
        <v>45352</v>
      </c>
      <c r="B357" s="54" t="s">
        <v>69</v>
      </c>
      <c r="C357">
        <v>2024</v>
      </c>
      <c r="D357" s="53">
        <v>45376</v>
      </c>
      <c r="E357" s="54" t="s">
        <v>50</v>
      </c>
      <c r="F357">
        <v>-4</v>
      </c>
      <c r="G357" s="54"/>
      <c r="H357">
        <v>-2400</v>
      </c>
      <c r="I357">
        <v>2024033415</v>
      </c>
      <c r="J357" s="54"/>
      <c r="K357" s="54">
        <f>IF(STOCKAGE[[#This Row],[Nombre de palettes]]&gt;0,STOCKAGE[[#This Row],[Nombre de palettes]],0)</f>
        <v>0</v>
      </c>
      <c r="L357" s="54">
        <f>IF(STOCKAGE[[#This Row],[Nombre de palettes]]&lt;0,STOCKAGE[[#This Row],[Nombre de palettes]],0)</f>
        <v>-4</v>
      </c>
      <c r="N357"/>
    </row>
    <row r="358" spans="1:14" hidden="1" x14ac:dyDescent="0.25">
      <c r="A358" s="68">
        <v>45352</v>
      </c>
      <c r="B358" s="54" t="s">
        <v>69</v>
      </c>
      <c r="C358">
        <v>2024</v>
      </c>
      <c r="D358" s="53">
        <v>45376</v>
      </c>
      <c r="E358" s="54" t="s">
        <v>55</v>
      </c>
      <c r="F358">
        <v>-2</v>
      </c>
      <c r="G358" s="54"/>
      <c r="H358">
        <v>-1200</v>
      </c>
      <c r="I358" t="s">
        <v>71</v>
      </c>
      <c r="J358" s="54"/>
      <c r="K358" s="54">
        <f>IF(STOCKAGE[[#This Row],[Nombre de palettes]]&gt;0,STOCKAGE[[#This Row],[Nombre de palettes]],0)</f>
        <v>0</v>
      </c>
      <c r="L358" s="54">
        <f>IF(STOCKAGE[[#This Row],[Nombre de palettes]]&lt;0,STOCKAGE[[#This Row],[Nombre de palettes]],0)</f>
        <v>-2</v>
      </c>
      <c r="N358"/>
    </row>
    <row r="359" spans="1:14" hidden="1" x14ac:dyDescent="0.25">
      <c r="A359" s="68">
        <v>45352</v>
      </c>
      <c r="B359" s="54" t="s">
        <v>69</v>
      </c>
      <c r="C359">
        <v>2024</v>
      </c>
      <c r="D359" s="53">
        <v>45376</v>
      </c>
      <c r="E359" s="54" t="s">
        <v>54</v>
      </c>
      <c r="F359">
        <v>24</v>
      </c>
      <c r="G359" s="54"/>
      <c r="H359">
        <v>44352</v>
      </c>
      <c r="I359" t="s">
        <v>71</v>
      </c>
      <c r="J359" s="54"/>
      <c r="K359" s="54">
        <f>IF(STOCKAGE[[#This Row],[Nombre de palettes]]&gt;0,STOCKAGE[[#This Row],[Nombre de palettes]],0)</f>
        <v>24</v>
      </c>
      <c r="L359" s="54">
        <f>IF(STOCKAGE[[#This Row],[Nombre de palettes]]&lt;0,STOCKAGE[[#This Row],[Nombre de palettes]],0)</f>
        <v>0</v>
      </c>
      <c r="N359"/>
    </row>
    <row r="360" spans="1:14" hidden="1" x14ac:dyDescent="0.25">
      <c r="A360" s="68">
        <v>45352</v>
      </c>
      <c r="B360" s="54" t="s">
        <v>69</v>
      </c>
      <c r="C360">
        <v>2024</v>
      </c>
      <c r="D360" s="53">
        <v>45376</v>
      </c>
      <c r="E360" s="54" t="s">
        <v>62</v>
      </c>
      <c r="F360">
        <v>3</v>
      </c>
      <c r="G360" s="54"/>
      <c r="H360">
        <v>5544</v>
      </c>
      <c r="I360" t="s">
        <v>71</v>
      </c>
      <c r="J360" s="54"/>
      <c r="K360" s="54">
        <f>IF(STOCKAGE[[#This Row],[Nombre de palettes]]&gt;0,STOCKAGE[[#This Row],[Nombre de palettes]],0)</f>
        <v>3</v>
      </c>
      <c r="L360" s="54">
        <f>IF(STOCKAGE[[#This Row],[Nombre de palettes]]&lt;0,STOCKAGE[[#This Row],[Nombre de palettes]],0)</f>
        <v>0</v>
      </c>
      <c r="N360"/>
    </row>
    <row r="361" spans="1:14" hidden="1" x14ac:dyDescent="0.25">
      <c r="A361" s="68">
        <v>45352</v>
      </c>
      <c r="B361" s="54" t="s">
        <v>69</v>
      </c>
      <c r="C361">
        <v>2024</v>
      </c>
      <c r="D361" s="53">
        <v>45377</v>
      </c>
      <c r="E361" s="54" t="s">
        <v>51</v>
      </c>
      <c r="F361">
        <v>27</v>
      </c>
      <c r="G361" s="54"/>
      <c r="H361">
        <v>49896</v>
      </c>
      <c r="I361" t="s">
        <v>71</v>
      </c>
      <c r="J361" s="54"/>
      <c r="K361" s="54">
        <f>IF(STOCKAGE[[#This Row],[Nombre de palettes]]&gt;0,STOCKAGE[[#This Row],[Nombre de palettes]],0)</f>
        <v>27</v>
      </c>
      <c r="L361" s="54">
        <f>IF(STOCKAGE[[#This Row],[Nombre de palettes]]&lt;0,STOCKAGE[[#This Row],[Nombre de palettes]],0)</f>
        <v>0</v>
      </c>
      <c r="N361"/>
    </row>
    <row r="362" spans="1:14" hidden="1" x14ac:dyDescent="0.25">
      <c r="A362" s="68">
        <v>45352</v>
      </c>
      <c r="B362" s="54" t="s">
        <v>69</v>
      </c>
      <c r="C362">
        <v>2024</v>
      </c>
      <c r="D362" s="53">
        <v>45377</v>
      </c>
      <c r="E362" s="54" t="s">
        <v>50</v>
      </c>
      <c r="F362">
        <v>-3</v>
      </c>
      <c r="G362" s="54"/>
      <c r="H362">
        <v>-1800</v>
      </c>
      <c r="I362">
        <v>2024033443</v>
      </c>
      <c r="J362" s="54"/>
      <c r="K362" s="54">
        <f>IF(STOCKAGE[[#This Row],[Nombre de palettes]]&gt;0,STOCKAGE[[#This Row],[Nombre de palettes]],0)</f>
        <v>0</v>
      </c>
      <c r="L362" s="54">
        <f>IF(STOCKAGE[[#This Row],[Nombre de palettes]]&lt;0,STOCKAGE[[#This Row],[Nombre de palettes]],0)</f>
        <v>-3</v>
      </c>
      <c r="N362"/>
    </row>
    <row r="363" spans="1:14" hidden="1" x14ac:dyDescent="0.25">
      <c r="A363" s="68">
        <v>45352</v>
      </c>
      <c r="B363" s="54" t="s">
        <v>69</v>
      </c>
      <c r="C363">
        <v>2024</v>
      </c>
      <c r="D363" s="53">
        <v>45377</v>
      </c>
      <c r="E363" s="54" t="s">
        <v>55</v>
      </c>
      <c r="F363">
        <v>-2</v>
      </c>
      <c r="G363" s="54"/>
      <c r="H363">
        <v>-1200</v>
      </c>
      <c r="I363">
        <v>2024033443</v>
      </c>
      <c r="J363" s="54"/>
      <c r="K363" s="54">
        <f>IF(STOCKAGE[[#This Row],[Nombre de palettes]]&gt;0,STOCKAGE[[#This Row],[Nombre de palettes]],0)</f>
        <v>0</v>
      </c>
      <c r="L363" s="54">
        <f>IF(STOCKAGE[[#This Row],[Nombre de palettes]]&lt;0,STOCKAGE[[#This Row],[Nombre de palettes]],0)</f>
        <v>-2</v>
      </c>
      <c r="N363"/>
    </row>
    <row r="364" spans="1:14" hidden="1" x14ac:dyDescent="0.25">
      <c r="A364" s="68">
        <v>45352</v>
      </c>
      <c r="B364" s="54" t="s">
        <v>69</v>
      </c>
      <c r="C364">
        <v>2024</v>
      </c>
      <c r="D364" s="53">
        <v>45377</v>
      </c>
      <c r="E364" s="54" t="s">
        <v>51</v>
      </c>
      <c r="F364">
        <v>-2</v>
      </c>
      <c r="G364" s="54"/>
      <c r="H364">
        <v>-3696</v>
      </c>
      <c r="I364">
        <v>2024033443</v>
      </c>
      <c r="J364" s="54"/>
      <c r="K364" s="54">
        <f>IF(STOCKAGE[[#This Row],[Nombre de palettes]]&gt;0,STOCKAGE[[#This Row],[Nombre de palettes]],0)</f>
        <v>0</v>
      </c>
      <c r="L364" s="54">
        <f>IF(STOCKAGE[[#This Row],[Nombre de palettes]]&lt;0,STOCKAGE[[#This Row],[Nombre de palettes]],0)</f>
        <v>-2</v>
      </c>
      <c r="N364"/>
    </row>
    <row r="365" spans="1:14" hidden="1" x14ac:dyDescent="0.25">
      <c r="A365" s="68">
        <v>45352</v>
      </c>
      <c r="B365" s="54" t="s">
        <v>69</v>
      </c>
      <c r="C365">
        <v>2024</v>
      </c>
      <c r="D365" s="53">
        <v>45377</v>
      </c>
      <c r="E365" s="54" t="s">
        <v>54</v>
      </c>
      <c r="F365">
        <v>-2</v>
      </c>
      <c r="G365" s="54"/>
      <c r="H365">
        <v>-3696</v>
      </c>
      <c r="I365">
        <v>2024033447</v>
      </c>
      <c r="J365" s="54"/>
      <c r="K365" s="54">
        <f>IF(STOCKAGE[[#This Row],[Nombre de palettes]]&gt;0,STOCKAGE[[#This Row],[Nombre de palettes]],0)</f>
        <v>0</v>
      </c>
      <c r="L365" s="54">
        <f>IF(STOCKAGE[[#This Row],[Nombre de palettes]]&lt;0,STOCKAGE[[#This Row],[Nombre de palettes]],0)</f>
        <v>-2</v>
      </c>
      <c r="N365"/>
    </row>
    <row r="366" spans="1:14" hidden="1" x14ac:dyDescent="0.25">
      <c r="A366" s="68">
        <v>45352</v>
      </c>
      <c r="B366" s="54" t="s">
        <v>69</v>
      </c>
      <c r="C366">
        <v>2024</v>
      </c>
      <c r="D366" s="53">
        <v>45377</v>
      </c>
      <c r="E366" s="54" t="s">
        <v>51</v>
      </c>
      <c r="F366">
        <v>-2</v>
      </c>
      <c r="G366" s="54"/>
      <c r="H366">
        <v>-3696</v>
      </c>
      <c r="I366">
        <v>2024033447</v>
      </c>
      <c r="J366" s="54"/>
      <c r="K366" s="54">
        <f>IF(STOCKAGE[[#This Row],[Nombre de palettes]]&gt;0,STOCKAGE[[#This Row],[Nombre de palettes]],0)</f>
        <v>0</v>
      </c>
      <c r="L366" s="54">
        <f>IF(STOCKAGE[[#This Row],[Nombre de palettes]]&lt;0,STOCKAGE[[#This Row],[Nombre de palettes]],0)</f>
        <v>-2</v>
      </c>
      <c r="N366"/>
    </row>
    <row r="367" spans="1:14" hidden="1" x14ac:dyDescent="0.25">
      <c r="A367" s="68">
        <v>45352</v>
      </c>
      <c r="B367" s="54" t="s">
        <v>69</v>
      </c>
      <c r="C367">
        <v>2024</v>
      </c>
      <c r="D367" s="53">
        <v>45377</v>
      </c>
      <c r="E367" s="54" t="s">
        <v>50</v>
      </c>
      <c r="F367">
        <v>-4</v>
      </c>
      <c r="G367" s="54"/>
      <c r="H367">
        <v>-2400</v>
      </c>
      <c r="I367">
        <v>2024033447</v>
      </c>
      <c r="J367" s="54"/>
      <c r="K367" s="54">
        <f>IF(STOCKAGE[[#This Row],[Nombre de palettes]]&gt;0,STOCKAGE[[#This Row],[Nombre de palettes]],0)</f>
        <v>0</v>
      </c>
      <c r="L367" s="54">
        <f>IF(STOCKAGE[[#This Row],[Nombre de palettes]]&lt;0,STOCKAGE[[#This Row],[Nombre de palettes]],0)</f>
        <v>-4</v>
      </c>
      <c r="N367"/>
    </row>
    <row r="368" spans="1:14" hidden="1" x14ac:dyDescent="0.25">
      <c r="A368" s="68">
        <v>45352</v>
      </c>
      <c r="B368" s="54" t="s">
        <v>69</v>
      </c>
      <c r="C368">
        <v>2024</v>
      </c>
      <c r="D368" s="53">
        <v>45377</v>
      </c>
      <c r="E368" s="54" t="s">
        <v>55</v>
      </c>
      <c r="F368">
        <v>-1</v>
      </c>
      <c r="G368" s="54"/>
      <c r="H368">
        <v>-600</v>
      </c>
      <c r="I368">
        <v>2024033447</v>
      </c>
      <c r="J368" s="54"/>
      <c r="K368" s="54">
        <f>IF(STOCKAGE[[#This Row],[Nombre de palettes]]&gt;0,STOCKAGE[[#This Row],[Nombre de palettes]],0)</f>
        <v>0</v>
      </c>
      <c r="L368" s="54">
        <f>IF(STOCKAGE[[#This Row],[Nombre de palettes]]&lt;0,STOCKAGE[[#This Row],[Nombre de palettes]],0)</f>
        <v>-1</v>
      </c>
      <c r="N368"/>
    </row>
    <row r="369" spans="1:14" hidden="1" x14ac:dyDescent="0.25">
      <c r="A369" s="68">
        <v>45352</v>
      </c>
      <c r="B369" s="54" t="s">
        <v>69</v>
      </c>
      <c r="C369">
        <v>2024</v>
      </c>
      <c r="D369" s="53">
        <v>45377</v>
      </c>
      <c r="E369" s="54" t="s">
        <v>50</v>
      </c>
      <c r="F369">
        <v>-10</v>
      </c>
      <c r="G369" s="54"/>
      <c r="H369">
        <v>-6000</v>
      </c>
      <c r="I369">
        <v>2024033424</v>
      </c>
      <c r="J369" s="54"/>
      <c r="K369" s="54">
        <f>IF(STOCKAGE[[#This Row],[Nombre de palettes]]&gt;0,STOCKAGE[[#This Row],[Nombre de palettes]],0)</f>
        <v>0</v>
      </c>
      <c r="L369" s="54">
        <f>IF(STOCKAGE[[#This Row],[Nombre de palettes]]&lt;0,STOCKAGE[[#This Row],[Nombre de palettes]],0)</f>
        <v>-10</v>
      </c>
      <c r="N369"/>
    </row>
    <row r="370" spans="1:14" hidden="1" x14ac:dyDescent="0.25">
      <c r="A370" s="68">
        <v>45352</v>
      </c>
      <c r="B370" s="54" t="s">
        <v>69</v>
      </c>
      <c r="C370">
        <v>2024</v>
      </c>
      <c r="D370" s="53">
        <v>45377</v>
      </c>
      <c r="E370" s="54" t="s">
        <v>55</v>
      </c>
      <c r="F370">
        <v>-6</v>
      </c>
      <c r="G370" s="54"/>
      <c r="H370">
        <v>-3600</v>
      </c>
      <c r="I370">
        <v>2024033424</v>
      </c>
      <c r="J370" s="54"/>
      <c r="K370" s="54">
        <f>IF(STOCKAGE[[#This Row],[Nombre de palettes]]&gt;0,STOCKAGE[[#This Row],[Nombre de palettes]],0)</f>
        <v>0</v>
      </c>
      <c r="L370" s="54">
        <f>IF(STOCKAGE[[#This Row],[Nombre de palettes]]&lt;0,STOCKAGE[[#This Row],[Nombre de palettes]],0)</f>
        <v>-6</v>
      </c>
      <c r="N370"/>
    </row>
    <row r="371" spans="1:14" hidden="1" x14ac:dyDescent="0.25">
      <c r="A371" s="68">
        <v>45352</v>
      </c>
      <c r="B371" s="54" t="s">
        <v>69</v>
      </c>
      <c r="C371">
        <v>2024</v>
      </c>
      <c r="D371" s="53">
        <v>45377</v>
      </c>
      <c r="E371" s="54" t="s">
        <v>51</v>
      </c>
      <c r="F371">
        <v>-2</v>
      </c>
      <c r="G371" s="54"/>
      <c r="H371">
        <v>-3696</v>
      </c>
      <c r="I371">
        <v>2024033424</v>
      </c>
      <c r="J371" s="54"/>
      <c r="K371" s="54">
        <f>IF(STOCKAGE[[#This Row],[Nombre de palettes]]&gt;0,STOCKAGE[[#This Row],[Nombre de palettes]],0)</f>
        <v>0</v>
      </c>
      <c r="L371" s="54">
        <f>IF(STOCKAGE[[#This Row],[Nombre de palettes]]&lt;0,STOCKAGE[[#This Row],[Nombre de palettes]],0)</f>
        <v>-2</v>
      </c>
      <c r="N371"/>
    </row>
    <row r="372" spans="1:14" hidden="1" x14ac:dyDescent="0.25">
      <c r="A372" s="68">
        <v>45352</v>
      </c>
      <c r="B372" s="54" t="s">
        <v>69</v>
      </c>
      <c r="C372">
        <v>2024</v>
      </c>
      <c r="D372" s="53">
        <v>45377</v>
      </c>
      <c r="E372" s="54" t="s">
        <v>54</v>
      </c>
      <c r="F372">
        <v>-2</v>
      </c>
      <c r="G372" s="54"/>
      <c r="H372">
        <v>-3696</v>
      </c>
      <c r="I372">
        <v>2024033424</v>
      </c>
      <c r="J372" s="54"/>
      <c r="K372" s="54">
        <f>IF(STOCKAGE[[#This Row],[Nombre de palettes]]&gt;0,STOCKAGE[[#This Row],[Nombre de palettes]],0)</f>
        <v>0</v>
      </c>
      <c r="L372" s="54">
        <f>IF(STOCKAGE[[#This Row],[Nombre de palettes]]&lt;0,STOCKAGE[[#This Row],[Nombre de palettes]],0)</f>
        <v>-2</v>
      </c>
      <c r="N372"/>
    </row>
    <row r="373" spans="1:14" hidden="1" x14ac:dyDescent="0.25">
      <c r="A373" s="68">
        <v>45352</v>
      </c>
      <c r="B373" s="54" t="s">
        <v>69</v>
      </c>
      <c r="C373">
        <v>2024</v>
      </c>
      <c r="D373" s="53">
        <v>45377</v>
      </c>
      <c r="E373" s="54" t="s">
        <v>50</v>
      </c>
      <c r="F373">
        <v>-1</v>
      </c>
      <c r="G373" s="54"/>
      <c r="H373">
        <v>-600</v>
      </c>
      <c r="I373">
        <v>2024033466</v>
      </c>
      <c r="J373" s="54"/>
      <c r="K373" s="54">
        <f>IF(STOCKAGE[[#This Row],[Nombre de palettes]]&gt;0,STOCKAGE[[#This Row],[Nombre de palettes]],0)</f>
        <v>0</v>
      </c>
      <c r="L373" s="54">
        <f>IF(STOCKAGE[[#This Row],[Nombre de palettes]]&lt;0,STOCKAGE[[#This Row],[Nombre de palettes]],0)</f>
        <v>-1</v>
      </c>
      <c r="N373"/>
    </row>
    <row r="374" spans="1:14" hidden="1" x14ac:dyDescent="0.25">
      <c r="A374" s="68">
        <v>45352</v>
      </c>
      <c r="B374" s="54" t="s">
        <v>69</v>
      </c>
      <c r="C374">
        <v>2024</v>
      </c>
      <c r="D374" s="53">
        <v>45377</v>
      </c>
      <c r="E374" s="54" t="s">
        <v>54</v>
      </c>
      <c r="F374">
        <v>-1</v>
      </c>
      <c r="G374" s="54"/>
      <c r="H374">
        <v>-1848</v>
      </c>
      <c r="I374">
        <v>2024033445</v>
      </c>
      <c r="J374" s="54"/>
      <c r="K374" s="54">
        <f>IF(STOCKAGE[[#This Row],[Nombre de palettes]]&gt;0,STOCKAGE[[#This Row],[Nombre de palettes]],0)</f>
        <v>0</v>
      </c>
      <c r="L374" s="54">
        <f>IF(STOCKAGE[[#This Row],[Nombre de palettes]]&lt;0,STOCKAGE[[#This Row],[Nombre de palettes]],0)</f>
        <v>-1</v>
      </c>
      <c r="N374"/>
    </row>
    <row r="375" spans="1:14" hidden="1" x14ac:dyDescent="0.25">
      <c r="A375" s="68">
        <v>45352</v>
      </c>
      <c r="B375" s="54" t="s">
        <v>69</v>
      </c>
      <c r="C375">
        <v>2024</v>
      </c>
      <c r="D375" s="53">
        <v>45377</v>
      </c>
      <c r="E375" s="54" t="s">
        <v>50</v>
      </c>
      <c r="F375">
        <v>-1</v>
      </c>
      <c r="G375" s="54"/>
      <c r="H375">
        <v>-600</v>
      </c>
      <c r="I375">
        <v>2024033425</v>
      </c>
      <c r="J375" s="54"/>
      <c r="K375" s="54">
        <f>IF(STOCKAGE[[#This Row],[Nombre de palettes]]&gt;0,STOCKAGE[[#This Row],[Nombre de palettes]],0)</f>
        <v>0</v>
      </c>
      <c r="L375" s="54">
        <f>IF(STOCKAGE[[#This Row],[Nombre de palettes]]&lt;0,STOCKAGE[[#This Row],[Nombre de palettes]],0)</f>
        <v>-1</v>
      </c>
      <c r="N375"/>
    </row>
    <row r="376" spans="1:14" hidden="1" x14ac:dyDescent="0.25">
      <c r="A376" s="68">
        <v>45352</v>
      </c>
      <c r="B376" s="54" t="s">
        <v>69</v>
      </c>
      <c r="C376">
        <v>2024</v>
      </c>
      <c r="D376" s="53">
        <v>45377</v>
      </c>
      <c r="E376" s="54" t="s">
        <v>55</v>
      </c>
      <c r="F376">
        <v>-1</v>
      </c>
      <c r="G376" s="54"/>
      <c r="H376">
        <v>-600</v>
      </c>
      <c r="I376">
        <v>2024033425</v>
      </c>
      <c r="J376" s="54"/>
      <c r="K376" s="54">
        <f>IF(STOCKAGE[[#This Row],[Nombre de palettes]]&gt;0,STOCKAGE[[#This Row],[Nombre de palettes]],0)</f>
        <v>0</v>
      </c>
      <c r="L376" s="54">
        <f>IF(STOCKAGE[[#This Row],[Nombre de palettes]]&lt;0,STOCKAGE[[#This Row],[Nombre de palettes]],0)</f>
        <v>-1</v>
      </c>
      <c r="N376"/>
    </row>
    <row r="377" spans="1:14" hidden="1" x14ac:dyDescent="0.25">
      <c r="A377" s="68">
        <v>45352</v>
      </c>
      <c r="B377" s="54" t="s">
        <v>69</v>
      </c>
      <c r="C377">
        <v>2024</v>
      </c>
      <c r="D377" s="53">
        <v>45377</v>
      </c>
      <c r="E377" s="54" t="s">
        <v>51</v>
      </c>
      <c r="F377">
        <v>-1</v>
      </c>
      <c r="G377" s="54"/>
      <c r="H377">
        <v>-1848</v>
      </c>
      <c r="I377">
        <v>2024033425</v>
      </c>
      <c r="J377" s="54"/>
      <c r="K377" s="54">
        <f>IF(STOCKAGE[[#This Row],[Nombre de palettes]]&gt;0,STOCKAGE[[#This Row],[Nombre de palettes]],0)</f>
        <v>0</v>
      </c>
      <c r="L377" s="54">
        <f>IF(STOCKAGE[[#This Row],[Nombre de palettes]]&lt;0,STOCKAGE[[#This Row],[Nombre de palettes]],0)</f>
        <v>-1</v>
      </c>
      <c r="N377"/>
    </row>
    <row r="378" spans="1:14" hidden="1" x14ac:dyDescent="0.25">
      <c r="A378" s="68">
        <v>45352</v>
      </c>
      <c r="B378" s="54" t="s">
        <v>69</v>
      </c>
      <c r="C378">
        <v>2024</v>
      </c>
      <c r="D378" s="53">
        <v>45377</v>
      </c>
      <c r="E378" s="54" t="s">
        <v>54</v>
      </c>
      <c r="F378">
        <v>-1</v>
      </c>
      <c r="G378" s="54"/>
      <c r="H378">
        <v>-1848</v>
      </c>
      <c r="I378">
        <v>2024033425</v>
      </c>
      <c r="J378" s="54"/>
      <c r="K378" s="54">
        <f>IF(STOCKAGE[[#This Row],[Nombre de palettes]]&gt;0,STOCKAGE[[#This Row],[Nombre de palettes]],0)</f>
        <v>0</v>
      </c>
      <c r="L378" s="54">
        <f>IF(STOCKAGE[[#This Row],[Nombre de palettes]]&lt;0,STOCKAGE[[#This Row],[Nombre de palettes]],0)</f>
        <v>-1</v>
      </c>
      <c r="N378"/>
    </row>
    <row r="379" spans="1:14" hidden="1" x14ac:dyDescent="0.25">
      <c r="A379" s="68">
        <v>45352</v>
      </c>
      <c r="B379" s="54" t="s">
        <v>69</v>
      </c>
      <c r="C379">
        <v>2024</v>
      </c>
      <c r="D379" s="53">
        <v>45377</v>
      </c>
      <c r="E379" s="54" t="s">
        <v>50</v>
      </c>
      <c r="F379">
        <v>-4</v>
      </c>
      <c r="G379" s="54"/>
      <c r="H379">
        <v>-2400</v>
      </c>
      <c r="I379">
        <v>2024033416</v>
      </c>
      <c r="J379" s="54"/>
      <c r="K379" s="54">
        <f>IF(STOCKAGE[[#This Row],[Nombre de palettes]]&gt;0,STOCKAGE[[#This Row],[Nombre de palettes]],0)</f>
        <v>0</v>
      </c>
      <c r="L379" s="54">
        <f>IF(STOCKAGE[[#This Row],[Nombre de palettes]]&lt;0,STOCKAGE[[#This Row],[Nombre de palettes]],0)</f>
        <v>-4</v>
      </c>
      <c r="N379"/>
    </row>
    <row r="380" spans="1:14" hidden="1" x14ac:dyDescent="0.25">
      <c r="A380" s="68">
        <v>45352</v>
      </c>
      <c r="B380" s="54" t="s">
        <v>69</v>
      </c>
      <c r="C380">
        <v>2024</v>
      </c>
      <c r="D380" s="53">
        <v>45377</v>
      </c>
      <c r="E380" s="54" t="s">
        <v>51</v>
      </c>
      <c r="F380">
        <v>-1</v>
      </c>
      <c r="G380" s="54"/>
      <c r="H380">
        <v>-1848</v>
      </c>
      <c r="I380">
        <v>2024033416</v>
      </c>
      <c r="J380" s="54"/>
      <c r="K380" s="54">
        <f>IF(STOCKAGE[[#This Row],[Nombre de palettes]]&gt;0,STOCKAGE[[#This Row],[Nombre de palettes]],0)</f>
        <v>0</v>
      </c>
      <c r="L380" s="54">
        <f>IF(STOCKAGE[[#This Row],[Nombre de palettes]]&lt;0,STOCKAGE[[#This Row],[Nombre de palettes]],0)</f>
        <v>-1</v>
      </c>
      <c r="N380"/>
    </row>
    <row r="381" spans="1:14" hidden="1" x14ac:dyDescent="0.25">
      <c r="A381" s="68">
        <v>45352</v>
      </c>
      <c r="B381" s="54" t="s">
        <v>69</v>
      </c>
      <c r="C381">
        <v>2024</v>
      </c>
      <c r="D381" s="53">
        <v>45377</v>
      </c>
      <c r="E381" s="54" t="s">
        <v>50</v>
      </c>
      <c r="F381">
        <v>-1</v>
      </c>
      <c r="G381" s="54"/>
      <c r="H381">
        <v>-600</v>
      </c>
      <c r="I381">
        <v>2024033448</v>
      </c>
      <c r="J381" s="54"/>
      <c r="K381" s="54">
        <f>IF(STOCKAGE[[#This Row],[Nombre de palettes]]&gt;0,STOCKAGE[[#This Row],[Nombre de palettes]],0)</f>
        <v>0</v>
      </c>
      <c r="L381" s="54">
        <f>IF(STOCKAGE[[#This Row],[Nombre de palettes]]&lt;0,STOCKAGE[[#This Row],[Nombre de palettes]],0)</f>
        <v>-1</v>
      </c>
      <c r="N381"/>
    </row>
    <row r="382" spans="1:14" hidden="1" x14ac:dyDescent="0.25">
      <c r="A382" s="68">
        <v>45352</v>
      </c>
      <c r="B382" s="54" t="s">
        <v>69</v>
      </c>
      <c r="C382">
        <v>2024</v>
      </c>
      <c r="D382" s="53">
        <v>45377</v>
      </c>
      <c r="E382" s="54" t="s">
        <v>55</v>
      </c>
      <c r="F382">
        <v>-1</v>
      </c>
      <c r="G382" s="54"/>
      <c r="H382">
        <v>-600</v>
      </c>
      <c r="I382">
        <v>2024033448</v>
      </c>
      <c r="J382" s="54"/>
      <c r="K382" s="54">
        <f>IF(STOCKAGE[[#This Row],[Nombre de palettes]]&gt;0,STOCKAGE[[#This Row],[Nombre de palettes]],0)</f>
        <v>0</v>
      </c>
      <c r="L382" s="54">
        <f>IF(STOCKAGE[[#This Row],[Nombre de palettes]]&lt;0,STOCKAGE[[#This Row],[Nombre de palettes]],0)</f>
        <v>-1</v>
      </c>
      <c r="N382"/>
    </row>
    <row r="383" spans="1:14" hidden="1" x14ac:dyDescent="0.25">
      <c r="A383" s="68">
        <v>45352</v>
      </c>
      <c r="B383" s="54" t="s">
        <v>69</v>
      </c>
      <c r="C383">
        <v>2024</v>
      </c>
      <c r="D383" s="53">
        <v>45377</v>
      </c>
      <c r="E383" s="54" t="s">
        <v>51</v>
      </c>
      <c r="F383">
        <v>-1</v>
      </c>
      <c r="G383" s="54"/>
      <c r="H383">
        <v>-1848</v>
      </c>
      <c r="I383">
        <v>2024033448</v>
      </c>
      <c r="J383" s="54"/>
      <c r="K383" s="54">
        <f>IF(STOCKAGE[[#This Row],[Nombre de palettes]]&gt;0,STOCKAGE[[#This Row],[Nombre de palettes]],0)</f>
        <v>0</v>
      </c>
      <c r="L383" s="54">
        <f>IF(STOCKAGE[[#This Row],[Nombre de palettes]]&lt;0,STOCKAGE[[#This Row],[Nombre de palettes]],0)</f>
        <v>-1</v>
      </c>
      <c r="N383"/>
    </row>
    <row r="384" spans="1:14" hidden="1" x14ac:dyDescent="0.25">
      <c r="A384" s="68">
        <v>45352</v>
      </c>
      <c r="B384" s="54" t="s">
        <v>69</v>
      </c>
      <c r="C384">
        <v>2024</v>
      </c>
      <c r="D384" s="53">
        <v>45377</v>
      </c>
      <c r="E384" s="54" t="s">
        <v>50</v>
      </c>
      <c r="F384">
        <v>-2</v>
      </c>
      <c r="G384" s="54"/>
      <c r="H384">
        <v>-1200</v>
      </c>
      <c r="I384">
        <v>2024033439</v>
      </c>
      <c r="J384" s="54"/>
      <c r="K384" s="54">
        <f>IF(STOCKAGE[[#This Row],[Nombre de palettes]]&gt;0,STOCKAGE[[#This Row],[Nombre de palettes]],0)</f>
        <v>0</v>
      </c>
      <c r="L384" s="54">
        <f>IF(STOCKAGE[[#This Row],[Nombre de palettes]]&lt;0,STOCKAGE[[#This Row],[Nombre de palettes]],0)</f>
        <v>-2</v>
      </c>
      <c r="N384"/>
    </row>
    <row r="385" spans="1:14" hidden="1" x14ac:dyDescent="0.25">
      <c r="A385" s="68">
        <v>45352</v>
      </c>
      <c r="B385" s="54" t="s">
        <v>69</v>
      </c>
      <c r="C385">
        <v>2024</v>
      </c>
      <c r="D385" s="53">
        <v>45377</v>
      </c>
      <c r="E385" s="54" t="s">
        <v>51</v>
      </c>
      <c r="F385">
        <v>-3</v>
      </c>
      <c r="G385" s="54"/>
      <c r="H385">
        <v>-5544</v>
      </c>
      <c r="I385">
        <v>2024033439</v>
      </c>
      <c r="J385" s="54"/>
      <c r="K385" s="54">
        <f>IF(STOCKAGE[[#This Row],[Nombre de palettes]]&gt;0,STOCKAGE[[#This Row],[Nombre de palettes]],0)</f>
        <v>0</v>
      </c>
      <c r="L385" s="54">
        <f>IF(STOCKAGE[[#This Row],[Nombre de palettes]]&lt;0,STOCKAGE[[#This Row],[Nombre de palettes]],0)</f>
        <v>-3</v>
      </c>
      <c r="N385"/>
    </row>
    <row r="386" spans="1:14" hidden="1" x14ac:dyDescent="0.25">
      <c r="A386" s="68">
        <v>45352</v>
      </c>
      <c r="B386" s="54" t="s">
        <v>69</v>
      </c>
      <c r="C386">
        <v>2024</v>
      </c>
      <c r="D386" s="53">
        <v>45377</v>
      </c>
      <c r="E386" s="54" t="s">
        <v>50</v>
      </c>
      <c r="F386">
        <v>-3</v>
      </c>
      <c r="G386" s="54"/>
      <c r="H386">
        <v>-1800</v>
      </c>
      <c r="I386">
        <v>2024033440</v>
      </c>
      <c r="J386" s="54"/>
      <c r="K386" s="54">
        <f>IF(STOCKAGE[[#This Row],[Nombre de palettes]]&gt;0,STOCKAGE[[#This Row],[Nombre de palettes]],0)</f>
        <v>0</v>
      </c>
      <c r="L386" s="54">
        <f>IF(STOCKAGE[[#This Row],[Nombre de palettes]]&lt;0,STOCKAGE[[#This Row],[Nombre de palettes]],0)</f>
        <v>-3</v>
      </c>
      <c r="N386"/>
    </row>
    <row r="387" spans="1:14" hidden="1" x14ac:dyDescent="0.25">
      <c r="A387" s="68">
        <v>45352</v>
      </c>
      <c r="B387" s="54" t="s">
        <v>69</v>
      </c>
      <c r="C387">
        <v>2024</v>
      </c>
      <c r="D387" s="53">
        <v>45377</v>
      </c>
      <c r="E387" s="54" t="s">
        <v>51</v>
      </c>
      <c r="F387">
        <v>-1</v>
      </c>
      <c r="G387" s="54"/>
      <c r="H387">
        <v>-1848</v>
      </c>
      <c r="I387">
        <v>2024033440</v>
      </c>
      <c r="J387" s="54"/>
      <c r="K387" s="54">
        <f>IF(STOCKAGE[[#This Row],[Nombre de palettes]]&gt;0,STOCKAGE[[#This Row],[Nombre de palettes]],0)</f>
        <v>0</v>
      </c>
      <c r="L387" s="54">
        <f>IF(STOCKAGE[[#This Row],[Nombre de palettes]]&lt;0,STOCKAGE[[#This Row],[Nombre de palettes]],0)</f>
        <v>-1</v>
      </c>
      <c r="N387"/>
    </row>
    <row r="388" spans="1:14" hidden="1" x14ac:dyDescent="0.25">
      <c r="A388" s="68">
        <v>45352</v>
      </c>
      <c r="B388" s="54" t="s">
        <v>69</v>
      </c>
      <c r="C388">
        <v>2024</v>
      </c>
      <c r="D388" s="53">
        <v>45377</v>
      </c>
      <c r="E388" s="54" t="s">
        <v>50</v>
      </c>
      <c r="F388">
        <v>-4</v>
      </c>
      <c r="G388" s="54"/>
      <c r="H388">
        <v>-2400</v>
      </c>
      <c r="I388">
        <v>2024033444</v>
      </c>
      <c r="J388" s="54"/>
      <c r="K388" s="54">
        <f>IF(STOCKAGE[[#This Row],[Nombre de palettes]]&gt;0,STOCKAGE[[#This Row],[Nombre de palettes]],0)</f>
        <v>0</v>
      </c>
      <c r="L388" s="54">
        <f>IF(STOCKAGE[[#This Row],[Nombre de palettes]]&lt;0,STOCKAGE[[#This Row],[Nombre de palettes]],0)</f>
        <v>-4</v>
      </c>
      <c r="N388"/>
    </row>
    <row r="389" spans="1:14" hidden="1" x14ac:dyDescent="0.25">
      <c r="A389" s="68">
        <v>45352</v>
      </c>
      <c r="B389" s="54" t="s">
        <v>69</v>
      </c>
      <c r="C389">
        <v>2024</v>
      </c>
      <c r="D389" s="53">
        <v>45377</v>
      </c>
      <c r="E389" s="54" t="s">
        <v>51</v>
      </c>
      <c r="F389">
        <v>-1</v>
      </c>
      <c r="G389" s="54"/>
      <c r="H389">
        <v>-1848</v>
      </c>
      <c r="I389">
        <v>2024033444</v>
      </c>
      <c r="J389" s="54"/>
      <c r="K389" s="54">
        <f>IF(STOCKAGE[[#This Row],[Nombre de palettes]]&gt;0,STOCKAGE[[#This Row],[Nombre de palettes]],0)</f>
        <v>0</v>
      </c>
      <c r="L389" s="54">
        <f>IF(STOCKAGE[[#This Row],[Nombre de palettes]]&lt;0,STOCKAGE[[#This Row],[Nombre de palettes]],0)</f>
        <v>-1</v>
      </c>
      <c r="N389"/>
    </row>
    <row r="390" spans="1:14" hidden="1" x14ac:dyDescent="0.25">
      <c r="A390" s="68">
        <v>45352</v>
      </c>
      <c r="B390" s="54" t="s">
        <v>69</v>
      </c>
      <c r="C390">
        <v>2024</v>
      </c>
      <c r="D390" s="53">
        <v>45377</v>
      </c>
      <c r="E390" s="54" t="s">
        <v>50</v>
      </c>
      <c r="F390">
        <v>-2</v>
      </c>
      <c r="G390" s="54"/>
      <c r="H390">
        <v>-1200</v>
      </c>
      <c r="I390">
        <v>2024033449</v>
      </c>
      <c r="J390" s="54"/>
      <c r="K390" s="54">
        <f>IF(STOCKAGE[[#This Row],[Nombre de palettes]]&gt;0,STOCKAGE[[#This Row],[Nombre de palettes]],0)</f>
        <v>0</v>
      </c>
      <c r="L390" s="54">
        <f>IF(STOCKAGE[[#This Row],[Nombre de palettes]]&lt;0,STOCKAGE[[#This Row],[Nombre de palettes]],0)</f>
        <v>-2</v>
      </c>
      <c r="N390"/>
    </row>
    <row r="391" spans="1:14" hidden="1" x14ac:dyDescent="0.25">
      <c r="A391" s="68">
        <v>45352</v>
      </c>
      <c r="B391" s="54" t="s">
        <v>69</v>
      </c>
      <c r="C391">
        <v>2024</v>
      </c>
      <c r="D391" s="53">
        <v>45377</v>
      </c>
      <c r="E391" s="54" t="s">
        <v>55</v>
      </c>
      <c r="F391">
        <v>-1</v>
      </c>
      <c r="G391" s="54"/>
      <c r="H391">
        <v>-600</v>
      </c>
      <c r="I391">
        <v>2024033449</v>
      </c>
      <c r="J391" s="54"/>
      <c r="K391" s="54">
        <f>IF(STOCKAGE[[#This Row],[Nombre de palettes]]&gt;0,STOCKAGE[[#This Row],[Nombre de palettes]],0)</f>
        <v>0</v>
      </c>
      <c r="L391" s="54">
        <f>IF(STOCKAGE[[#This Row],[Nombre de palettes]]&lt;0,STOCKAGE[[#This Row],[Nombre de palettes]],0)</f>
        <v>-1</v>
      </c>
      <c r="N391"/>
    </row>
    <row r="392" spans="1:14" hidden="1" x14ac:dyDescent="0.25">
      <c r="A392" s="68">
        <v>45352</v>
      </c>
      <c r="B392" s="54" t="s">
        <v>69</v>
      </c>
      <c r="C392">
        <v>2024</v>
      </c>
      <c r="D392" s="53">
        <v>45377</v>
      </c>
      <c r="E392" s="54" t="s">
        <v>51</v>
      </c>
      <c r="F392">
        <v>-1</v>
      </c>
      <c r="G392" s="54"/>
      <c r="H392">
        <v>-1848</v>
      </c>
      <c r="I392">
        <v>2024033449</v>
      </c>
      <c r="J392" s="54"/>
      <c r="K392" s="54">
        <f>IF(STOCKAGE[[#This Row],[Nombre de palettes]]&gt;0,STOCKAGE[[#This Row],[Nombre de palettes]],0)</f>
        <v>0</v>
      </c>
      <c r="L392" s="54">
        <f>IF(STOCKAGE[[#This Row],[Nombre de palettes]]&lt;0,STOCKAGE[[#This Row],[Nombre de palettes]],0)</f>
        <v>-1</v>
      </c>
      <c r="N392"/>
    </row>
    <row r="393" spans="1:14" hidden="1" x14ac:dyDescent="0.25">
      <c r="A393" s="68">
        <v>45352</v>
      </c>
      <c r="B393" s="54" t="s">
        <v>69</v>
      </c>
      <c r="C393">
        <v>2024</v>
      </c>
      <c r="D393" s="53">
        <v>45377</v>
      </c>
      <c r="E393" s="54" t="s">
        <v>48</v>
      </c>
      <c r="F393">
        <v>-1</v>
      </c>
      <c r="G393" s="54"/>
      <c r="H393">
        <v>-1848</v>
      </c>
      <c r="I393">
        <v>2024033449</v>
      </c>
      <c r="J393" s="54"/>
      <c r="K393" s="54">
        <f>IF(STOCKAGE[[#This Row],[Nombre de palettes]]&gt;0,STOCKAGE[[#This Row],[Nombre de palettes]],0)</f>
        <v>0</v>
      </c>
      <c r="L393" s="54">
        <f>IF(STOCKAGE[[#This Row],[Nombre de palettes]]&lt;0,STOCKAGE[[#This Row],[Nombre de palettes]],0)</f>
        <v>-1</v>
      </c>
      <c r="N393"/>
    </row>
    <row r="394" spans="1:14" hidden="1" x14ac:dyDescent="0.25">
      <c r="A394" s="68">
        <v>45352</v>
      </c>
      <c r="B394" s="54" t="s">
        <v>69</v>
      </c>
      <c r="C394">
        <v>2024</v>
      </c>
      <c r="D394" s="53">
        <v>45378</v>
      </c>
      <c r="E394" s="54" t="s">
        <v>54</v>
      </c>
      <c r="F394">
        <v>-1</v>
      </c>
      <c r="G394" s="54"/>
      <c r="H394">
        <v>-1848</v>
      </c>
      <c r="I394">
        <v>2024033413</v>
      </c>
      <c r="J394" s="54"/>
      <c r="K394" s="54">
        <f>IF(STOCKAGE[[#This Row],[Nombre de palettes]]&gt;0,STOCKAGE[[#This Row],[Nombre de palettes]],0)</f>
        <v>0</v>
      </c>
      <c r="L394" s="54">
        <f>IF(STOCKAGE[[#This Row],[Nombre de palettes]]&lt;0,STOCKAGE[[#This Row],[Nombre de palettes]],0)</f>
        <v>-1</v>
      </c>
      <c r="N394"/>
    </row>
    <row r="395" spans="1:14" hidden="1" x14ac:dyDescent="0.25">
      <c r="A395" s="68">
        <v>45352</v>
      </c>
      <c r="B395" s="54" t="s">
        <v>69</v>
      </c>
      <c r="C395">
        <v>2024</v>
      </c>
      <c r="D395" s="53">
        <v>45378</v>
      </c>
      <c r="E395" s="54" t="s">
        <v>51</v>
      </c>
      <c r="F395">
        <v>-2</v>
      </c>
      <c r="G395" s="54"/>
      <c r="H395">
        <v>-3696</v>
      </c>
      <c r="I395">
        <v>2024033413</v>
      </c>
      <c r="J395" s="54"/>
      <c r="K395" s="54">
        <f>IF(STOCKAGE[[#This Row],[Nombre de palettes]]&gt;0,STOCKAGE[[#This Row],[Nombre de palettes]],0)</f>
        <v>0</v>
      </c>
      <c r="L395" s="54">
        <f>IF(STOCKAGE[[#This Row],[Nombre de palettes]]&lt;0,STOCKAGE[[#This Row],[Nombre de palettes]],0)</f>
        <v>-2</v>
      </c>
      <c r="N395"/>
    </row>
    <row r="396" spans="1:14" hidden="1" x14ac:dyDescent="0.25">
      <c r="A396" s="68">
        <v>45352</v>
      </c>
      <c r="B396" s="54" t="s">
        <v>69</v>
      </c>
      <c r="C396">
        <v>2024</v>
      </c>
      <c r="D396" s="53">
        <v>45378</v>
      </c>
      <c r="E396" s="54" t="s">
        <v>48</v>
      </c>
      <c r="F396">
        <v>-1</v>
      </c>
      <c r="G396" s="54"/>
      <c r="H396">
        <v>-1848</v>
      </c>
      <c r="I396">
        <v>2024033413</v>
      </c>
      <c r="J396" s="54"/>
      <c r="K396" s="54">
        <f>IF(STOCKAGE[[#This Row],[Nombre de palettes]]&gt;0,STOCKAGE[[#This Row],[Nombre de palettes]],0)</f>
        <v>0</v>
      </c>
      <c r="L396" s="54">
        <f>IF(STOCKAGE[[#This Row],[Nombre de palettes]]&lt;0,STOCKAGE[[#This Row],[Nombre de palettes]],0)</f>
        <v>-1</v>
      </c>
      <c r="N396"/>
    </row>
    <row r="397" spans="1:14" hidden="1" x14ac:dyDescent="0.25">
      <c r="A397" s="68">
        <v>45352</v>
      </c>
      <c r="B397" s="54" t="s">
        <v>69</v>
      </c>
      <c r="C397">
        <v>2024</v>
      </c>
      <c r="D397" s="53">
        <v>45378</v>
      </c>
      <c r="E397" s="54" t="s">
        <v>50</v>
      </c>
      <c r="F397">
        <v>-4</v>
      </c>
      <c r="G397" s="54"/>
      <c r="H397">
        <v>-2400</v>
      </c>
      <c r="I397">
        <v>2024033413</v>
      </c>
      <c r="J397" s="54"/>
      <c r="K397" s="54">
        <f>IF(STOCKAGE[[#This Row],[Nombre de palettes]]&gt;0,STOCKAGE[[#This Row],[Nombre de palettes]],0)</f>
        <v>0</v>
      </c>
      <c r="L397" s="54">
        <f>IF(STOCKAGE[[#This Row],[Nombre de palettes]]&lt;0,STOCKAGE[[#This Row],[Nombre de palettes]],0)</f>
        <v>-4</v>
      </c>
      <c r="N397"/>
    </row>
    <row r="398" spans="1:14" hidden="1" x14ac:dyDescent="0.25">
      <c r="A398" s="68">
        <v>45352</v>
      </c>
      <c r="B398" s="54" t="s">
        <v>69</v>
      </c>
      <c r="C398">
        <v>2024</v>
      </c>
      <c r="D398" s="53">
        <v>45378</v>
      </c>
      <c r="E398" s="54" t="s">
        <v>55</v>
      </c>
      <c r="F398">
        <v>-1</v>
      </c>
      <c r="G398" s="54"/>
      <c r="H398">
        <v>-600</v>
      </c>
      <c r="I398">
        <v>2024033413</v>
      </c>
      <c r="J398" s="54"/>
      <c r="K398" s="54">
        <f>IF(STOCKAGE[[#This Row],[Nombre de palettes]]&gt;0,STOCKAGE[[#This Row],[Nombre de palettes]],0)</f>
        <v>0</v>
      </c>
      <c r="L398" s="54">
        <f>IF(STOCKAGE[[#This Row],[Nombre de palettes]]&lt;0,STOCKAGE[[#This Row],[Nombre de palettes]],0)</f>
        <v>-1</v>
      </c>
      <c r="N398"/>
    </row>
    <row r="399" spans="1:14" hidden="1" x14ac:dyDescent="0.25">
      <c r="A399" s="68">
        <v>45352</v>
      </c>
      <c r="B399" s="54" t="s">
        <v>69</v>
      </c>
      <c r="C399">
        <v>2024</v>
      </c>
      <c r="D399" s="53">
        <v>45378</v>
      </c>
      <c r="E399" s="54" t="s">
        <v>50</v>
      </c>
      <c r="F399">
        <v>-15</v>
      </c>
      <c r="G399" s="54"/>
      <c r="H399">
        <v>-9000</v>
      </c>
      <c r="I399">
        <v>2024033426</v>
      </c>
      <c r="J399" s="54"/>
      <c r="K399" s="54">
        <f>IF(STOCKAGE[[#This Row],[Nombre de palettes]]&gt;0,STOCKAGE[[#This Row],[Nombre de palettes]],0)</f>
        <v>0</v>
      </c>
      <c r="L399" s="54">
        <f>IF(STOCKAGE[[#This Row],[Nombre de palettes]]&lt;0,STOCKAGE[[#This Row],[Nombre de palettes]],0)</f>
        <v>-15</v>
      </c>
      <c r="N399"/>
    </row>
    <row r="400" spans="1:14" hidden="1" x14ac:dyDescent="0.25">
      <c r="A400" s="68">
        <v>45352</v>
      </c>
      <c r="B400" s="54" t="s">
        <v>69</v>
      </c>
      <c r="C400">
        <v>2024</v>
      </c>
      <c r="D400" s="53">
        <v>45378</v>
      </c>
      <c r="E400" s="54" t="s">
        <v>55</v>
      </c>
      <c r="F400">
        <v>-3</v>
      </c>
      <c r="G400" s="54"/>
      <c r="H400">
        <v>-1800</v>
      </c>
      <c r="I400">
        <v>2024033426</v>
      </c>
      <c r="J400" s="54"/>
      <c r="K400" s="54">
        <f>IF(STOCKAGE[[#This Row],[Nombre de palettes]]&gt;0,STOCKAGE[[#This Row],[Nombre de palettes]],0)</f>
        <v>0</v>
      </c>
      <c r="L400" s="54">
        <f>IF(STOCKAGE[[#This Row],[Nombre de palettes]]&lt;0,STOCKAGE[[#This Row],[Nombre de palettes]],0)</f>
        <v>-3</v>
      </c>
      <c r="N400"/>
    </row>
    <row r="401" spans="1:14" hidden="1" x14ac:dyDescent="0.25">
      <c r="A401" s="68">
        <v>45352</v>
      </c>
      <c r="B401" s="54" t="s">
        <v>69</v>
      </c>
      <c r="C401">
        <v>2024</v>
      </c>
      <c r="D401" s="53">
        <v>45378</v>
      </c>
      <c r="E401" s="54" t="s">
        <v>51</v>
      </c>
      <c r="F401">
        <v>-2</v>
      </c>
      <c r="G401" s="54"/>
      <c r="H401">
        <v>-3696</v>
      </c>
      <c r="I401">
        <v>2024033426</v>
      </c>
      <c r="J401" s="54"/>
      <c r="K401" s="54">
        <f>IF(STOCKAGE[[#This Row],[Nombre de palettes]]&gt;0,STOCKAGE[[#This Row],[Nombre de palettes]],0)</f>
        <v>0</v>
      </c>
      <c r="L401" s="54">
        <f>IF(STOCKAGE[[#This Row],[Nombre de palettes]]&lt;0,STOCKAGE[[#This Row],[Nombre de palettes]],0)</f>
        <v>-2</v>
      </c>
      <c r="N401"/>
    </row>
    <row r="402" spans="1:14" hidden="1" x14ac:dyDescent="0.25">
      <c r="A402" s="68">
        <v>45352</v>
      </c>
      <c r="B402" s="54" t="s">
        <v>69</v>
      </c>
      <c r="C402">
        <v>2024</v>
      </c>
      <c r="D402" s="53">
        <v>45378</v>
      </c>
      <c r="E402" s="54" t="s">
        <v>54</v>
      </c>
      <c r="F402">
        <v>-1</v>
      </c>
      <c r="G402" s="54"/>
      <c r="H402">
        <v>-1848</v>
      </c>
      <c r="I402">
        <v>2024033426</v>
      </c>
      <c r="J402" s="54"/>
      <c r="K402" s="54">
        <f>IF(STOCKAGE[[#This Row],[Nombre de palettes]]&gt;0,STOCKAGE[[#This Row],[Nombre de palettes]],0)</f>
        <v>0</v>
      </c>
      <c r="L402" s="54">
        <f>IF(STOCKAGE[[#This Row],[Nombre de palettes]]&lt;0,STOCKAGE[[#This Row],[Nombre de palettes]],0)</f>
        <v>-1</v>
      </c>
      <c r="N402"/>
    </row>
    <row r="403" spans="1:14" hidden="1" x14ac:dyDescent="0.25">
      <c r="A403" s="68">
        <v>45352</v>
      </c>
      <c r="B403" s="54" t="s">
        <v>69</v>
      </c>
      <c r="C403">
        <v>2024</v>
      </c>
      <c r="D403" s="53">
        <v>45378</v>
      </c>
      <c r="E403" s="54" t="s">
        <v>50</v>
      </c>
      <c r="F403">
        <v>-2</v>
      </c>
      <c r="G403" s="54"/>
      <c r="H403">
        <v>-1200</v>
      </c>
      <c r="I403">
        <v>2024033434</v>
      </c>
      <c r="J403" s="54"/>
      <c r="K403" s="54">
        <f>IF(STOCKAGE[[#This Row],[Nombre de palettes]]&gt;0,STOCKAGE[[#This Row],[Nombre de palettes]],0)</f>
        <v>0</v>
      </c>
      <c r="L403" s="54">
        <f>IF(STOCKAGE[[#This Row],[Nombre de palettes]]&lt;0,STOCKAGE[[#This Row],[Nombre de palettes]],0)</f>
        <v>-2</v>
      </c>
      <c r="N403"/>
    </row>
    <row r="404" spans="1:14" hidden="1" x14ac:dyDescent="0.25">
      <c r="A404" s="68">
        <v>45352</v>
      </c>
      <c r="B404" s="54" t="s">
        <v>69</v>
      </c>
      <c r="C404">
        <v>2024</v>
      </c>
      <c r="D404" s="53">
        <v>45378</v>
      </c>
      <c r="E404" s="54" t="s">
        <v>55</v>
      </c>
      <c r="F404">
        <v>-1</v>
      </c>
      <c r="G404" s="54"/>
      <c r="H404">
        <v>-600</v>
      </c>
      <c r="I404">
        <v>2024033434</v>
      </c>
      <c r="J404" s="54"/>
      <c r="K404" s="54">
        <f>IF(STOCKAGE[[#This Row],[Nombre de palettes]]&gt;0,STOCKAGE[[#This Row],[Nombre de palettes]],0)</f>
        <v>0</v>
      </c>
      <c r="L404" s="54">
        <f>IF(STOCKAGE[[#This Row],[Nombre de palettes]]&lt;0,STOCKAGE[[#This Row],[Nombre de palettes]],0)</f>
        <v>-1</v>
      </c>
      <c r="N404"/>
    </row>
    <row r="405" spans="1:14" hidden="1" x14ac:dyDescent="0.25">
      <c r="A405" s="68">
        <v>45352</v>
      </c>
      <c r="B405" s="54" t="s">
        <v>69</v>
      </c>
      <c r="C405">
        <v>2024</v>
      </c>
      <c r="D405" s="53">
        <v>45378</v>
      </c>
      <c r="E405" s="54" t="s">
        <v>51</v>
      </c>
      <c r="F405">
        <v>-1</v>
      </c>
      <c r="G405" s="54"/>
      <c r="H405">
        <v>-1848</v>
      </c>
      <c r="I405">
        <v>2024033450</v>
      </c>
      <c r="J405" s="54"/>
      <c r="K405" s="54">
        <f>IF(STOCKAGE[[#This Row],[Nombre de palettes]]&gt;0,STOCKAGE[[#This Row],[Nombre de palettes]],0)</f>
        <v>0</v>
      </c>
      <c r="L405" s="54">
        <f>IF(STOCKAGE[[#This Row],[Nombre de palettes]]&lt;0,STOCKAGE[[#This Row],[Nombre de palettes]],0)</f>
        <v>-1</v>
      </c>
      <c r="N405"/>
    </row>
    <row r="406" spans="1:14" hidden="1" x14ac:dyDescent="0.25">
      <c r="A406" s="68">
        <v>45352</v>
      </c>
      <c r="B406" s="54" t="s">
        <v>69</v>
      </c>
      <c r="C406">
        <v>2024</v>
      </c>
      <c r="D406" s="53">
        <v>45378</v>
      </c>
      <c r="E406" s="54" t="s">
        <v>50</v>
      </c>
      <c r="F406">
        <v>-1</v>
      </c>
      <c r="G406" s="54"/>
      <c r="H406">
        <v>-600</v>
      </c>
      <c r="I406">
        <v>2024033450</v>
      </c>
      <c r="J406" s="54"/>
      <c r="K406" s="54">
        <f>IF(STOCKAGE[[#This Row],[Nombre de palettes]]&gt;0,STOCKAGE[[#This Row],[Nombre de palettes]],0)</f>
        <v>0</v>
      </c>
      <c r="L406" s="54">
        <f>IF(STOCKAGE[[#This Row],[Nombre de palettes]]&lt;0,STOCKAGE[[#This Row],[Nombre de palettes]],0)</f>
        <v>-1</v>
      </c>
      <c r="N406"/>
    </row>
    <row r="407" spans="1:14" hidden="1" x14ac:dyDescent="0.25">
      <c r="A407" s="68">
        <v>45352</v>
      </c>
      <c r="B407" s="54" t="s">
        <v>69</v>
      </c>
      <c r="C407">
        <v>2024</v>
      </c>
      <c r="D407" s="53">
        <v>45378</v>
      </c>
      <c r="E407" s="54" t="s">
        <v>55</v>
      </c>
      <c r="F407">
        <v>-5</v>
      </c>
      <c r="G407" s="54"/>
      <c r="H407">
        <v>-3000</v>
      </c>
      <c r="I407">
        <v>2024033450</v>
      </c>
      <c r="J407" s="54"/>
      <c r="K407" s="54">
        <f>IF(STOCKAGE[[#This Row],[Nombre de palettes]]&gt;0,STOCKAGE[[#This Row],[Nombre de palettes]],0)</f>
        <v>0</v>
      </c>
      <c r="L407" s="54">
        <f>IF(STOCKAGE[[#This Row],[Nombre de palettes]]&lt;0,STOCKAGE[[#This Row],[Nombre de palettes]],0)</f>
        <v>-5</v>
      </c>
      <c r="N407"/>
    </row>
    <row r="408" spans="1:14" hidden="1" x14ac:dyDescent="0.25">
      <c r="A408" s="68">
        <v>45352</v>
      </c>
      <c r="B408" s="54" t="s">
        <v>69</v>
      </c>
      <c r="C408">
        <v>2024</v>
      </c>
      <c r="D408" s="53">
        <v>45379</v>
      </c>
      <c r="E408" s="54" t="s">
        <v>48</v>
      </c>
      <c r="F408">
        <v>-1</v>
      </c>
      <c r="G408" s="54"/>
      <c r="H408">
        <v>-1848</v>
      </c>
      <c r="I408">
        <v>2024033414</v>
      </c>
      <c r="J408" s="54"/>
      <c r="K408" s="54">
        <f>IF(STOCKAGE[[#This Row],[Nombre de palettes]]&gt;0,STOCKAGE[[#This Row],[Nombre de palettes]],0)</f>
        <v>0</v>
      </c>
      <c r="L408" s="54">
        <f>IF(STOCKAGE[[#This Row],[Nombre de palettes]]&lt;0,STOCKAGE[[#This Row],[Nombre de palettes]],0)</f>
        <v>-1</v>
      </c>
      <c r="N408"/>
    </row>
    <row r="409" spans="1:14" hidden="1" x14ac:dyDescent="0.25">
      <c r="A409" s="68">
        <v>45352</v>
      </c>
      <c r="B409" s="54" t="s">
        <v>69</v>
      </c>
      <c r="C409">
        <v>2024</v>
      </c>
      <c r="D409" s="53">
        <v>45379</v>
      </c>
      <c r="E409" s="54" t="s">
        <v>51</v>
      </c>
      <c r="F409">
        <v>-2</v>
      </c>
      <c r="G409" s="54"/>
      <c r="H409">
        <v>-3696</v>
      </c>
      <c r="I409">
        <v>2024033414</v>
      </c>
      <c r="J409" s="54"/>
      <c r="K409" s="54">
        <f>IF(STOCKAGE[[#This Row],[Nombre de palettes]]&gt;0,STOCKAGE[[#This Row],[Nombre de palettes]],0)</f>
        <v>0</v>
      </c>
      <c r="L409" s="54">
        <f>IF(STOCKAGE[[#This Row],[Nombre de palettes]]&lt;0,STOCKAGE[[#This Row],[Nombre de palettes]],0)</f>
        <v>-2</v>
      </c>
      <c r="N409"/>
    </row>
    <row r="410" spans="1:14" hidden="1" x14ac:dyDescent="0.25">
      <c r="A410" s="68">
        <v>45352</v>
      </c>
      <c r="B410" s="54" t="s">
        <v>69</v>
      </c>
      <c r="C410">
        <v>2024</v>
      </c>
      <c r="D410" s="53">
        <v>45379</v>
      </c>
      <c r="E410" s="54" t="s">
        <v>62</v>
      </c>
      <c r="F410">
        <v>-1</v>
      </c>
      <c r="G410" s="54"/>
      <c r="H410">
        <v>-1848</v>
      </c>
      <c r="I410">
        <v>2024033414</v>
      </c>
      <c r="J410" s="54"/>
      <c r="K410" s="54">
        <f>IF(STOCKAGE[[#This Row],[Nombre de palettes]]&gt;0,STOCKAGE[[#This Row],[Nombre de palettes]],0)</f>
        <v>0</v>
      </c>
      <c r="L410" s="54">
        <f>IF(STOCKAGE[[#This Row],[Nombre de palettes]]&lt;0,STOCKAGE[[#This Row],[Nombre de palettes]],0)</f>
        <v>-1</v>
      </c>
      <c r="N410"/>
    </row>
    <row r="411" spans="1:14" hidden="1" x14ac:dyDescent="0.25">
      <c r="A411" s="68">
        <v>45352</v>
      </c>
      <c r="B411" s="54" t="s">
        <v>69</v>
      </c>
      <c r="C411">
        <v>2024</v>
      </c>
      <c r="D411" s="53">
        <v>45379</v>
      </c>
      <c r="E411" s="54" t="s">
        <v>54</v>
      </c>
      <c r="F411">
        <v>-1</v>
      </c>
      <c r="G411" s="54"/>
      <c r="H411">
        <v>-1848</v>
      </c>
      <c r="I411">
        <v>2024033414</v>
      </c>
      <c r="J411" s="54"/>
      <c r="K411" s="54">
        <f>IF(STOCKAGE[[#This Row],[Nombre de palettes]]&gt;0,STOCKAGE[[#This Row],[Nombre de palettes]],0)</f>
        <v>0</v>
      </c>
      <c r="L411" s="54">
        <f>IF(STOCKAGE[[#This Row],[Nombre de palettes]]&lt;0,STOCKAGE[[#This Row],[Nombre de palettes]],0)</f>
        <v>-1</v>
      </c>
      <c r="N411"/>
    </row>
    <row r="412" spans="1:14" hidden="1" x14ac:dyDescent="0.25">
      <c r="A412" s="68">
        <v>45352</v>
      </c>
      <c r="B412" s="54" t="s">
        <v>69</v>
      </c>
      <c r="C412">
        <v>2024</v>
      </c>
      <c r="D412" s="53">
        <v>45379</v>
      </c>
      <c r="E412" s="54" t="s">
        <v>50</v>
      </c>
      <c r="F412">
        <v>-4</v>
      </c>
      <c r="G412" s="54"/>
      <c r="H412">
        <v>-2400</v>
      </c>
      <c r="I412">
        <v>2024033414</v>
      </c>
      <c r="J412" s="54"/>
      <c r="K412" s="54">
        <f>IF(STOCKAGE[[#This Row],[Nombre de palettes]]&gt;0,STOCKAGE[[#This Row],[Nombre de palettes]],0)</f>
        <v>0</v>
      </c>
      <c r="L412" s="54">
        <f>IF(STOCKAGE[[#This Row],[Nombre de palettes]]&lt;0,STOCKAGE[[#This Row],[Nombre de palettes]],0)</f>
        <v>-4</v>
      </c>
      <c r="N412"/>
    </row>
    <row r="413" spans="1:14" hidden="1" x14ac:dyDescent="0.25">
      <c r="A413" s="68">
        <v>45352</v>
      </c>
      <c r="B413" s="54" t="s">
        <v>69</v>
      </c>
      <c r="C413">
        <v>2024</v>
      </c>
      <c r="D413" s="53">
        <v>45379</v>
      </c>
      <c r="E413" s="54" t="s">
        <v>55</v>
      </c>
      <c r="F413">
        <v>-1</v>
      </c>
      <c r="G413" s="54"/>
      <c r="H413">
        <v>-600</v>
      </c>
      <c r="I413">
        <v>2024033414</v>
      </c>
      <c r="J413" s="54"/>
      <c r="K413" s="54">
        <f>IF(STOCKAGE[[#This Row],[Nombre de palettes]]&gt;0,STOCKAGE[[#This Row],[Nombre de palettes]],0)</f>
        <v>0</v>
      </c>
      <c r="L413" s="54">
        <f>IF(STOCKAGE[[#This Row],[Nombre de palettes]]&lt;0,STOCKAGE[[#This Row],[Nombre de palettes]],0)</f>
        <v>-1</v>
      </c>
      <c r="N413"/>
    </row>
    <row r="414" spans="1:14" hidden="1" x14ac:dyDescent="0.25">
      <c r="A414" s="68">
        <v>45352</v>
      </c>
      <c r="B414" s="54" t="s">
        <v>69</v>
      </c>
      <c r="C414">
        <v>2024</v>
      </c>
      <c r="D414" s="53">
        <v>45379</v>
      </c>
      <c r="E414" s="54" t="s">
        <v>50</v>
      </c>
      <c r="F414">
        <v>-2</v>
      </c>
      <c r="G414" s="54"/>
      <c r="H414">
        <v>-1200</v>
      </c>
      <c r="I414">
        <v>2024033471</v>
      </c>
      <c r="J414" s="54"/>
      <c r="K414" s="54">
        <f>IF(STOCKAGE[[#This Row],[Nombre de palettes]]&gt;0,STOCKAGE[[#This Row],[Nombre de palettes]],0)</f>
        <v>0</v>
      </c>
      <c r="L414" s="54">
        <f>IF(STOCKAGE[[#This Row],[Nombre de palettes]]&lt;0,STOCKAGE[[#This Row],[Nombre de palettes]],0)</f>
        <v>-2</v>
      </c>
      <c r="N414"/>
    </row>
    <row r="415" spans="1:14" hidden="1" x14ac:dyDescent="0.25">
      <c r="A415" s="68">
        <v>45352</v>
      </c>
      <c r="B415" s="54" t="s">
        <v>69</v>
      </c>
      <c r="C415">
        <v>2024</v>
      </c>
      <c r="D415" s="53">
        <v>45379</v>
      </c>
      <c r="E415" s="54" t="s">
        <v>55</v>
      </c>
      <c r="F415">
        <v>-2</v>
      </c>
      <c r="G415" s="54"/>
      <c r="H415">
        <v>-1200</v>
      </c>
      <c r="I415">
        <v>2024033471</v>
      </c>
      <c r="J415" s="54"/>
      <c r="K415" s="54">
        <f>IF(STOCKAGE[[#This Row],[Nombre de palettes]]&gt;0,STOCKAGE[[#This Row],[Nombre de palettes]],0)</f>
        <v>0</v>
      </c>
      <c r="L415" s="54">
        <f>IF(STOCKAGE[[#This Row],[Nombre de palettes]]&lt;0,STOCKAGE[[#This Row],[Nombre de palettes]],0)</f>
        <v>-2</v>
      </c>
      <c r="N415"/>
    </row>
    <row r="416" spans="1:14" hidden="1" x14ac:dyDescent="0.25">
      <c r="A416" s="68">
        <v>45352</v>
      </c>
      <c r="B416" s="54" t="s">
        <v>69</v>
      </c>
      <c r="C416">
        <v>2024</v>
      </c>
      <c r="D416" s="53">
        <v>45379</v>
      </c>
      <c r="E416" s="54" t="s">
        <v>55</v>
      </c>
      <c r="F416">
        <v>-1</v>
      </c>
      <c r="G416" s="54"/>
      <c r="H416">
        <v>-600</v>
      </c>
      <c r="I416">
        <v>2024033464</v>
      </c>
      <c r="J416" s="54"/>
      <c r="K416" s="54">
        <f>IF(STOCKAGE[[#This Row],[Nombre de palettes]]&gt;0,STOCKAGE[[#This Row],[Nombre de palettes]],0)</f>
        <v>0</v>
      </c>
      <c r="L416" s="54">
        <f>IF(STOCKAGE[[#This Row],[Nombre de palettes]]&lt;0,STOCKAGE[[#This Row],[Nombre de palettes]],0)</f>
        <v>-1</v>
      </c>
      <c r="N416"/>
    </row>
    <row r="417" spans="1:14" hidden="1" x14ac:dyDescent="0.25">
      <c r="A417" s="68">
        <v>45352</v>
      </c>
      <c r="B417" s="54" t="s">
        <v>69</v>
      </c>
      <c r="C417">
        <v>2024</v>
      </c>
      <c r="D417" s="53">
        <v>45379</v>
      </c>
      <c r="E417" s="54" t="s">
        <v>50</v>
      </c>
      <c r="F417">
        <v>-5</v>
      </c>
      <c r="G417" s="54"/>
      <c r="H417">
        <v>-3000</v>
      </c>
      <c r="I417">
        <v>2024033464</v>
      </c>
      <c r="J417" s="54"/>
      <c r="K417" s="54">
        <f>IF(STOCKAGE[[#This Row],[Nombre de palettes]]&gt;0,STOCKAGE[[#This Row],[Nombre de palettes]],0)</f>
        <v>0</v>
      </c>
      <c r="L417" s="54">
        <f>IF(STOCKAGE[[#This Row],[Nombre de palettes]]&lt;0,STOCKAGE[[#This Row],[Nombre de palettes]],0)</f>
        <v>-5</v>
      </c>
      <c r="N417"/>
    </row>
    <row r="418" spans="1:14" hidden="1" x14ac:dyDescent="0.25">
      <c r="A418" s="68">
        <v>45383</v>
      </c>
      <c r="B418" s="54" t="s">
        <v>72</v>
      </c>
      <c r="C418">
        <v>2024</v>
      </c>
      <c r="D418" s="53">
        <v>45384</v>
      </c>
      <c r="E418" s="54" t="s">
        <v>50</v>
      </c>
      <c r="F418">
        <v>-3</v>
      </c>
      <c r="G418" s="54"/>
      <c r="H418">
        <v>-1800</v>
      </c>
      <c r="I418">
        <v>2024033465</v>
      </c>
      <c r="J418" s="54"/>
      <c r="K418" s="54">
        <f>IF(STOCKAGE[[#This Row],[Nombre de palettes]]&gt;0,STOCKAGE[[#This Row],[Nombre de palettes]],0)</f>
        <v>0</v>
      </c>
      <c r="L418" s="54">
        <f>IF(STOCKAGE[[#This Row],[Nombre de palettes]]&lt;0,STOCKAGE[[#This Row],[Nombre de palettes]],0)</f>
        <v>-3</v>
      </c>
      <c r="N418"/>
    </row>
    <row r="419" spans="1:14" hidden="1" x14ac:dyDescent="0.25">
      <c r="A419" s="68">
        <v>45383</v>
      </c>
      <c r="B419" s="54" t="s">
        <v>72</v>
      </c>
      <c r="C419">
        <v>2024</v>
      </c>
      <c r="D419" s="53">
        <v>45384</v>
      </c>
      <c r="E419" s="54" t="s">
        <v>55</v>
      </c>
      <c r="F419">
        <v>-1</v>
      </c>
      <c r="G419" s="54"/>
      <c r="H419">
        <v>-600</v>
      </c>
      <c r="I419">
        <v>2024033465</v>
      </c>
      <c r="J419" s="54"/>
      <c r="K419" s="54">
        <f>IF(STOCKAGE[[#This Row],[Nombre de palettes]]&gt;0,STOCKAGE[[#This Row],[Nombre de palettes]],0)</f>
        <v>0</v>
      </c>
      <c r="L419" s="54">
        <f>IF(STOCKAGE[[#This Row],[Nombre de palettes]]&lt;0,STOCKAGE[[#This Row],[Nombre de palettes]],0)</f>
        <v>-1</v>
      </c>
      <c r="N419"/>
    </row>
    <row r="420" spans="1:14" hidden="1" x14ac:dyDescent="0.25">
      <c r="A420" s="68">
        <v>45383</v>
      </c>
      <c r="B420" s="54" t="s">
        <v>72</v>
      </c>
      <c r="C420">
        <v>2024</v>
      </c>
      <c r="D420" s="53">
        <v>45384</v>
      </c>
      <c r="E420" s="54" t="s">
        <v>50</v>
      </c>
      <c r="F420">
        <v>-3</v>
      </c>
      <c r="G420" s="54"/>
      <c r="H420">
        <v>-1800</v>
      </c>
      <c r="I420">
        <v>2024033472</v>
      </c>
      <c r="J420" s="54"/>
      <c r="K420" s="54">
        <f>IF(STOCKAGE[[#This Row],[Nombre de palettes]]&gt;0,STOCKAGE[[#This Row],[Nombre de palettes]],0)</f>
        <v>0</v>
      </c>
      <c r="L420" s="54">
        <f>IF(STOCKAGE[[#This Row],[Nombre de palettes]]&lt;0,STOCKAGE[[#This Row],[Nombre de palettes]],0)</f>
        <v>-3</v>
      </c>
      <c r="N420"/>
    </row>
    <row r="421" spans="1:14" hidden="1" x14ac:dyDescent="0.25">
      <c r="A421" s="68">
        <v>45383</v>
      </c>
      <c r="B421" s="54" t="s">
        <v>72</v>
      </c>
      <c r="C421">
        <v>2024</v>
      </c>
      <c r="D421" s="53">
        <v>45384</v>
      </c>
      <c r="E421" s="54" t="s">
        <v>55</v>
      </c>
      <c r="F421">
        <v>-1</v>
      </c>
      <c r="G421" s="54"/>
      <c r="H421">
        <v>-600</v>
      </c>
      <c r="I421">
        <v>2024033472</v>
      </c>
      <c r="J421" s="54"/>
      <c r="K421" s="54">
        <f>IF(STOCKAGE[[#This Row],[Nombre de palettes]]&gt;0,STOCKAGE[[#This Row],[Nombre de palettes]],0)</f>
        <v>0</v>
      </c>
      <c r="L421" s="54">
        <f>IF(STOCKAGE[[#This Row],[Nombre de palettes]]&lt;0,STOCKAGE[[#This Row],[Nombre de palettes]],0)</f>
        <v>-1</v>
      </c>
      <c r="N421"/>
    </row>
    <row r="422" spans="1:14" hidden="1" x14ac:dyDescent="0.25">
      <c r="A422" s="68">
        <v>45383</v>
      </c>
      <c r="B422" s="54" t="s">
        <v>72</v>
      </c>
      <c r="C422">
        <v>2024</v>
      </c>
      <c r="D422" s="53">
        <v>45384</v>
      </c>
      <c r="E422" s="54" t="s">
        <v>51</v>
      </c>
      <c r="F422">
        <v>-1</v>
      </c>
      <c r="G422" s="54"/>
      <c r="H422">
        <v>-1848</v>
      </c>
      <c r="I422">
        <v>2024033472</v>
      </c>
      <c r="J422" s="54"/>
      <c r="K422" s="54">
        <f>IF(STOCKAGE[[#This Row],[Nombre de palettes]]&gt;0,STOCKAGE[[#This Row],[Nombre de palettes]],0)</f>
        <v>0</v>
      </c>
      <c r="L422" s="54">
        <f>IF(STOCKAGE[[#This Row],[Nombre de palettes]]&lt;0,STOCKAGE[[#This Row],[Nombre de palettes]],0)</f>
        <v>-1</v>
      </c>
      <c r="N422"/>
    </row>
    <row r="423" spans="1:14" hidden="1" x14ac:dyDescent="0.25">
      <c r="A423" s="68">
        <v>45383</v>
      </c>
      <c r="B423" s="54" t="s">
        <v>72</v>
      </c>
      <c r="C423">
        <v>2024</v>
      </c>
      <c r="D423" s="53">
        <v>45384</v>
      </c>
      <c r="E423" s="54" t="s">
        <v>50</v>
      </c>
      <c r="F423">
        <v>-2</v>
      </c>
      <c r="G423" s="54"/>
      <c r="H423">
        <v>-1200</v>
      </c>
      <c r="I423">
        <v>2024033474</v>
      </c>
      <c r="J423" s="54"/>
      <c r="K423" s="54">
        <f>IF(STOCKAGE[[#This Row],[Nombre de palettes]]&gt;0,STOCKAGE[[#This Row],[Nombre de palettes]],0)</f>
        <v>0</v>
      </c>
      <c r="L423" s="54">
        <f>IF(STOCKAGE[[#This Row],[Nombre de palettes]]&lt;0,STOCKAGE[[#This Row],[Nombre de palettes]],0)</f>
        <v>-2</v>
      </c>
      <c r="N423"/>
    </row>
    <row r="424" spans="1:14" hidden="1" x14ac:dyDescent="0.25">
      <c r="A424" s="68">
        <v>45383</v>
      </c>
      <c r="B424" s="54" t="s">
        <v>72</v>
      </c>
      <c r="C424">
        <v>2024</v>
      </c>
      <c r="D424" s="53">
        <v>45384</v>
      </c>
      <c r="E424" s="54" t="s">
        <v>56</v>
      </c>
      <c r="F424">
        <v>-1</v>
      </c>
      <c r="G424" s="54"/>
      <c r="H424">
        <v>-630</v>
      </c>
      <c r="I424">
        <v>2024033474</v>
      </c>
      <c r="J424" s="54"/>
      <c r="K424" s="54">
        <f>IF(STOCKAGE[[#This Row],[Nombre de palettes]]&gt;0,STOCKAGE[[#This Row],[Nombre de palettes]],0)</f>
        <v>0</v>
      </c>
      <c r="L424" s="54">
        <f>IF(STOCKAGE[[#This Row],[Nombre de palettes]]&lt;0,STOCKAGE[[#This Row],[Nombre de palettes]],0)</f>
        <v>-1</v>
      </c>
      <c r="N424"/>
    </row>
    <row r="425" spans="1:14" hidden="1" x14ac:dyDescent="0.25">
      <c r="A425" s="68">
        <v>45383</v>
      </c>
      <c r="B425" s="54" t="s">
        <v>72</v>
      </c>
      <c r="C425">
        <v>2024</v>
      </c>
      <c r="D425" s="53">
        <v>45384</v>
      </c>
      <c r="E425" s="54" t="s">
        <v>50</v>
      </c>
      <c r="F425">
        <v>-4</v>
      </c>
      <c r="G425" s="54"/>
      <c r="H425">
        <v>-2400</v>
      </c>
      <c r="I425">
        <v>2024033470</v>
      </c>
      <c r="J425" s="54"/>
      <c r="K425" s="54">
        <f>IF(STOCKAGE[[#This Row],[Nombre de palettes]]&gt;0,STOCKAGE[[#This Row],[Nombre de palettes]],0)</f>
        <v>0</v>
      </c>
      <c r="L425" s="54">
        <f>IF(STOCKAGE[[#This Row],[Nombre de palettes]]&lt;0,STOCKAGE[[#This Row],[Nombre de palettes]],0)</f>
        <v>-4</v>
      </c>
      <c r="N425"/>
    </row>
    <row r="426" spans="1:14" hidden="1" x14ac:dyDescent="0.25">
      <c r="A426" s="68">
        <v>45383</v>
      </c>
      <c r="B426" s="54" t="s">
        <v>72</v>
      </c>
      <c r="C426">
        <v>2024</v>
      </c>
      <c r="D426" s="53">
        <v>45384</v>
      </c>
      <c r="E426" s="54" t="s">
        <v>55</v>
      </c>
      <c r="F426">
        <v>-2</v>
      </c>
      <c r="G426" s="54"/>
      <c r="H426">
        <v>-1200</v>
      </c>
      <c r="I426">
        <v>2024033470</v>
      </c>
      <c r="J426" s="54"/>
      <c r="K426" s="54">
        <f>IF(STOCKAGE[[#This Row],[Nombre de palettes]]&gt;0,STOCKAGE[[#This Row],[Nombre de palettes]],0)</f>
        <v>0</v>
      </c>
      <c r="L426" s="54">
        <f>IF(STOCKAGE[[#This Row],[Nombre de palettes]]&lt;0,STOCKAGE[[#This Row],[Nombre de palettes]],0)</f>
        <v>-2</v>
      </c>
      <c r="N426"/>
    </row>
    <row r="427" spans="1:14" hidden="1" x14ac:dyDescent="0.25">
      <c r="A427" s="68">
        <v>45383</v>
      </c>
      <c r="B427" s="54" t="s">
        <v>72</v>
      </c>
      <c r="C427">
        <v>2024</v>
      </c>
      <c r="D427" s="53">
        <v>45384</v>
      </c>
      <c r="E427" s="54" t="s">
        <v>51</v>
      </c>
      <c r="F427">
        <v>-1</v>
      </c>
      <c r="G427" s="54"/>
      <c r="H427">
        <v>-1848</v>
      </c>
      <c r="I427">
        <v>2024033470</v>
      </c>
      <c r="J427" s="54"/>
      <c r="K427" s="54">
        <f>IF(STOCKAGE[[#This Row],[Nombre de palettes]]&gt;0,STOCKAGE[[#This Row],[Nombre de palettes]],0)</f>
        <v>0</v>
      </c>
      <c r="L427" s="54">
        <f>IF(STOCKAGE[[#This Row],[Nombre de palettes]]&lt;0,STOCKAGE[[#This Row],[Nombre de palettes]],0)</f>
        <v>-1</v>
      </c>
      <c r="N427"/>
    </row>
    <row r="428" spans="1:14" hidden="1" x14ac:dyDescent="0.25">
      <c r="A428" s="68">
        <v>45383</v>
      </c>
      <c r="B428" s="54" t="s">
        <v>72</v>
      </c>
      <c r="C428">
        <v>2024</v>
      </c>
      <c r="D428" s="53">
        <v>45384</v>
      </c>
      <c r="E428" s="54" t="s">
        <v>54</v>
      </c>
      <c r="F428">
        <v>-2</v>
      </c>
      <c r="G428" s="54"/>
      <c r="H428">
        <v>-3696</v>
      </c>
      <c r="I428">
        <v>2024033436</v>
      </c>
      <c r="J428" s="54"/>
      <c r="K428" s="54">
        <f>IF(STOCKAGE[[#This Row],[Nombre de palettes]]&gt;0,STOCKAGE[[#This Row],[Nombre de palettes]],0)</f>
        <v>0</v>
      </c>
      <c r="L428" s="54">
        <f>IF(STOCKAGE[[#This Row],[Nombre de palettes]]&lt;0,STOCKAGE[[#This Row],[Nombre de palettes]],0)</f>
        <v>-2</v>
      </c>
      <c r="N428"/>
    </row>
    <row r="429" spans="1:14" hidden="1" x14ac:dyDescent="0.25">
      <c r="A429" s="68">
        <v>45383</v>
      </c>
      <c r="B429" s="54" t="s">
        <v>72</v>
      </c>
      <c r="C429">
        <v>2024</v>
      </c>
      <c r="D429" s="53">
        <v>45384</v>
      </c>
      <c r="E429" s="54" t="s">
        <v>62</v>
      </c>
      <c r="F429">
        <v>-2</v>
      </c>
      <c r="G429" s="54"/>
      <c r="H429">
        <v>-3696</v>
      </c>
      <c r="I429">
        <v>2024033436</v>
      </c>
      <c r="J429" s="54"/>
      <c r="K429" s="54">
        <f>IF(STOCKAGE[[#This Row],[Nombre de palettes]]&gt;0,STOCKAGE[[#This Row],[Nombre de palettes]],0)</f>
        <v>0</v>
      </c>
      <c r="L429" s="54">
        <f>IF(STOCKAGE[[#This Row],[Nombre de palettes]]&lt;0,STOCKAGE[[#This Row],[Nombre de palettes]],0)</f>
        <v>-2</v>
      </c>
      <c r="N429"/>
    </row>
    <row r="430" spans="1:14" hidden="1" x14ac:dyDescent="0.25">
      <c r="A430" s="68">
        <v>45383</v>
      </c>
      <c r="B430" s="54" t="s">
        <v>72</v>
      </c>
      <c r="C430">
        <v>2024</v>
      </c>
      <c r="D430" s="53">
        <v>45384</v>
      </c>
      <c r="E430" s="54" t="s">
        <v>51</v>
      </c>
      <c r="F430">
        <v>-6</v>
      </c>
      <c r="G430" s="54"/>
      <c r="H430">
        <v>-11088</v>
      </c>
      <c r="I430">
        <v>2024033436</v>
      </c>
      <c r="J430" s="54"/>
      <c r="K430" s="54">
        <f>IF(STOCKAGE[[#This Row],[Nombre de palettes]]&gt;0,STOCKAGE[[#This Row],[Nombre de palettes]],0)</f>
        <v>0</v>
      </c>
      <c r="L430" s="54">
        <f>IF(STOCKAGE[[#This Row],[Nombre de palettes]]&lt;0,STOCKAGE[[#This Row],[Nombre de palettes]],0)</f>
        <v>-6</v>
      </c>
      <c r="N430"/>
    </row>
    <row r="431" spans="1:14" hidden="1" x14ac:dyDescent="0.25">
      <c r="A431" s="68">
        <v>45383</v>
      </c>
      <c r="B431" s="54" t="s">
        <v>72</v>
      </c>
      <c r="C431">
        <v>2024</v>
      </c>
      <c r="D431" s="53">
        <v>45385</v>
      </c>
      <c r="E431" s="54" t="s">
        <v>50</v>
      </c>
      <c r="F431">
        <v>-32</v>
      </c>
      <c r="G431" s="54"/>
      <c r="H431">
        <v>-19200</v>
      </c>
      <c r="I431">
        <v>2024033476</v>
      </c>
      <c r="J431" s="54"/>
      <c r="K431" s="54">
        <f>IF(STOCKAGE[[#This Row],[Nombre de palettes]]&gt;0,STOCKAGE[[#This Row],[Nombre de palettes]],0)</f>
        <v>0</v>
      </c>
      <c r="L431" s="54">
        <f>IF(STOCKAGE[[#This Row],[Nombre de palettes]]&lt;0,STOCKAGE[[#This Row],[Nombre de palettes]],0)</f>
        <v>-32</v>
      </c>
      <c r="N431"/>
    </row>
    <row r="432" spans="1:14" hidden="1" x14ac:dyDescent="0.25">
      <c r="A432" s="68">
        <v>45383</v>
      </c>
      <c r="B432" s="54" t="s">
        <v>72</v>
      </c>
      <c r="C432">
        <v>2024</v>
      </c>
      <c r="D432" s="53">
        <v>45386</v>
      </c>
      <c r="E432" s="54" t="s">
        <v>50</v>
      </c>
      <c r="F432">
        <v>-2</v>
      </c>
      <c r="G432" s="54"/>
      <c r="H432">
        <v>-1200</v>
      </c>
      <c r="I432">
        <v>2024033478</v>
      </c>
      <c r="J432" s="54"/>
      <c r="K432" s="54">
        <f>IF(STOCKAGE[[#This Row],[Nombre de palettes]]&gt;0,STOCKAGE[[#This Row],[Nombre de palettes]],0)</f>
        <v>0</v>
      </c>
      <c r="L432" s="54">
        <f>IF(STOCKAGE[[#This Row],[Nombre de palettes]]&lt;0,STOCKAGE[[#This Row],[Nombre de palettes]],0)</f>
        <v>-2</v>
      </c>
      <c r="N432"/>
    </row>
    <row r="433" spans="1:14" hidden="1" x14ac:dyDescent="0.25">
      <c r="A433" s="68">
        <v>45383</v>
      </c>
      <c r="B433" s="54" t="s">
        <v>72</v>
      </c>
      <c r="C433">
        <v>2024</v>
      </c>
      <c r="D433" s="53">
        <v>45386</v>
      </c>
      <c r="E433" s="54" t="s">
        <v>50</v>
      </c>
      <c r="F433">
        <v>-2</v>
      </c>
      <c r="G433" s="54"/>
      <c r="H433">
        <v>-1200</v>
      </c>
      <c r="I433">
        <v>2024043491</v>
      </c>
      <c r="J433" s="54"/>
      <c r="K433" s="54">
        <f>IF(STOCKAGE[[#This Row],[Nombre de palettes]]&gt;0,STOCKAGE[[#This Row],[Nombre de palettes]],0)</f>
        <v>0</v>
      </c>
      <c r="L433" s="54">
        <f>IF(STOCKAGE[[#This Row],[Nombre de palettes]]&lt;0,STOCKAGE[[#This Row],[Nombre de palettes]],0)</f>
        <v>-2</v>
      </c>
      <c r="N433"/>
    </row>
    <row r="434" spans="1:14" hidden="1" x14ac:dyDescent="0.25">
      <c r="A434" s="68">
        <v>45383</v>
      </c>
      <c r="B434" s="54" t="s">
        <v>72</v>
      </c>
      <c r="C434">
        <v>2024</v>
      </c>
      <c r="D434" s="53">
        <v>45386</v>
      </c>
      <c r="E434" s="54" t="s">
        <v>70</v>
      </c>
      <c r="F434">
        <v>-2</v>
      </c>
      <c r="G434" s="54"/>
      <c r="H434">
        <v>-1200</v>
      </c>
      <c r="I434">
        <v>2024043491</v>
      </c>
      <c r="J434" s="54"/>
      <c r="K434" s="54">
        <f>IF(STOCKAGE[[#This Row],[Nombre de palettes]]&gt;0,STOCKAGE[[#This Row],[Nombre de palettes]],0)</f>
        <v>0</v>
      </c>
      <c r="L434" s="54">
        <f>IF(STOCKAGE[[#This Row],[Nombre de palettes]]&lt;0,STOCKAGE[[#This Row],[Nombre de palettes]],0)</f>
        <v>-2</v>
      </c>
      <c r="N434"/>
    </row>
    <row r="435" spans="1:14" hidden="1" x14ac:dyDescent="0.25">
      <c r="A435" s="68">
        <v>45383</v>
      </c>
      <c r="B435" s="54" t="s">
        <v>72</v>
      </c>
      <c r="C435">
        <v>2024</v>
      </c>
      <c r="D435" s="53">
        <v>45386</v>
      </c>
      <c r="E435" s="54" t="s">
        <v>50</v>
      </c>
      <c r="F435">
        <v>-2</v>
      </c>
      <c r="G435" s="54"/>
      <c r="H435">
        <v>-1200</v>
      </c>
      <c r="I435">
        <v>2024043488</v>
      </c>
      <c r="J435" s="54"/>
      <c r="K435" s="54">
        <f>IF(STOCKAGE[[#This Row],[Nombre de palettes]]&gt;0,STOCKAGE[[#This Row],[Nombre de palettes]],0)</f>
        <v>0</v>
      </c>
      <c r="L435" s="54">
        <f>IF(STOCKAGE[[#This Row],[Nombre de palettes]]&lt;0,STOCKAGE[[#This Row],[Nombre de palettes]],0)</f>
        <v>-2</v>
      </c>
      <c r="N435"/>
    </row>
    <row r="436" spans="1:14" hidden="1" x14ac:dyDescent="0.25">
      <c r="A436" s="68">
        <v>45383</v>
      </c>
      <c r="B436" s="54" t="s">
        <v>72</v>
      </c>
      <c r="C436">
        <v>2024</v>
      </c>
      <c r="D436" s="53">
        <v>45386</v>
      </c>
      <c r="E436" s="54" t="s">
        <v>55</v>
      </c>
      <c r="F436">
        <v>-2</v>
      </c>
      <c r="G436" s="54"/>
      <c r="H436">
        <v>-1200</v>
      </c>
      <c r="I436">
        <v>2024043488</v>
      </c>
      <c r="J436" s="54"/>
      <c r="K436" s="54">
        <f>IF(STOCKAGE[[#This Row],[Nombre de palettes]]&gt;0,STOCKAGE[[#This Row],[Nombre de palettes]],0)</f>
        <v>0</v>
      </c>
      <c r="L436" s="54">
        <f>IF(STOCKAGE[[#This Row],[Nombre de palettes]]&lt;0,STOCKAGE[[#This Row],[Nombre de palettes]],0)</f>
        <v>-2</v>
      </c>
      <c r="N436"/>
    </row>
    <row r="437" spans="1:14" hidden="1" x14ac:dyDescent="0.25">
      <c r="A437" s="68">
        <v>45383</v>
      </c>
      <c r="B437" s="54" t="s">
        <v>72</v>
      </c>
      <c r="C437">
        <v>2024</v>
      </c>
      <c r="D437" s="53">
        <v>45386</v>
      </c>
      <c r="E437" s="54" t="s">
        <v>51</v>
      </c>
      <c r="F437">
        <v>-1</v>
      </c>
      <c r="G437" s="54"/>
      <c r="H437">
        <v>-1848</v>
      </c>
      <c r="I437">
        <v>2024043488</v>
      </c>
      <c r="J437" s="54"/>
      <c r="K437" s="54">
        <f>IF(STOCKAGE[[#This Row],[Nombre de palettes]]&gt;0,STOCKAGE[[#This Row],[Nombre de palettes]],0)</f>
        <v>0</v>
      </c>
      <c r="L437" s="54">
        <f>IF(STOCKAGE[[#This Row],[Nombre de palettes]]&lt;0,STOCKAGE[[#This Row],[Nombre de palettes]],0)</f>
        <v>-1</v>
      </c>
      <c r="N437"/>
    </row>
    <row r="438" spans="1:14" hidden="1" x14ac:dyDescent="0.25">
      <c r="A438" s="68">
        <v>45383</v>
      </c>
      <c r="B438" s="54" t="s">
        <v>72</v>
      </c>
      <c r="C438">
        <v>2024</v>
      </c>
      <c r="D438" s="53">
        <v>45386</v>
      </c>
      <c r="E438" s="54" t="s">
        <v>54</v>
      </c>
      <c r="F438">
        <v>-1</v>
      </c>
      <c r="G438" s="54"/>
      <c r="H438">
        <v>-1848</v>
      </c>
      <c r="I438">
        <v>2024043488</v>
      </c>
      <c r="J438" s="54"/>
      <c r="K438" s="54">
        <f>IF(STOCKAGE[[#This Row],[Nombre de palettes]]&gt;0,STOCKAGE[[#This Row],[Nombre de palettes]],0)</f>
        <v>0</v>
      </c>
      <c r="L438" s="54">
        <f>IF(STOCKAGE[[#This Row],[Nombre de palettes]]&lt;0,STOCKAGE[[#This Row],[Nombre de palettes]],0)</f>
        <v>-1</v>
      </c>
      <c r="N438"/>
    </row>
    <row r="439" spans="1:14" hidden="1" x14ac:dyDescent="0.25">
      <c r="A439" s="68">
        <v>45383</v>
      </c>
      <c r="B439" s="54" t="s">
        <v>72</v>
      </c>
      <c r="C439">
        <v>2024</v>
      </c>
      <c r="D439" s="53">
        <v>45386</v>
      </c>
      <c r="E439" s="54" t="s">
        <v>50</v>
      </c>
      <c r="F439">
        <v>-2</v>
      </c>
      <c r="G439" s="54"/>
      <c r="H439">
        <v>-1200</v>
      </c>
      <c r="I439">
        <v>2024043486</v>
      </c>
      <c r="J439" s="54"/>
      <c r="K439" s="54">
        <f>IF(STOCKAGE[[#This Row],[Nombre de palettes]]&gt;0,STOCKAGE[[#This Row],[Nombre de palettes]],0)</f>
        <v>0</v>
      </c>
      <c r="L439" s="54">
        <f>IF(STOCKAGE[[#This Row],[Nombre de palettes]]&lt;0,STOCKAGE[[#This Row],[Nombre de palettes]],0)</f>
        <v>-2</v>
      </c>
      <c r="N439"/>
    </row>
    <row r="440" spans="1:14" hidden="1" x14ac:dyDescent="0.25">
      <c r="A440" s="68">
        <v>45383</v>
      </c>
      <c r="B440" s="54" t="s">
        <v>72</v>
      </c>
      <c r="C440">
        <v>2024</v>
      </c>
      <c r="D440" s="53">
        <v>45386</v>
      </c>
      <c r="E440" s="54" t="s">
        <v>55</v>
      </c>
      <c r="F440">
        <v>-2</v>
      </c>
      <c r="G440" s="54"/>
      <c r="H440">
        <v>-1200</v>
      </c>
      <c r="I440">
        <v>2024043486</v>
      </c>
      <c r="J440" s="54"/>
      <c r="K440" s="54">
        <f>IF(STOCKAGE[[#This Row],[Nombre de palettes]]&gt;0,STOCKAGE[[#This Row],[Nombre de palettes]],0)</f>
        <v>0</v>
      </c>
      <c r="L440" s="54">
        <f>IF(STOCKAGE[[#This Row],[Nombre de palettes]]&lt;0,STOCKAGE[[#This Row],[Nombre de palettes]],0)</f>
        <v>-2</v>
      </c>
      <c r="N440"/>
    </row>
    <row r="441" spans="1:14" hidden="1" x14ac:dyDescent="0.25">
      <c r="A441" s="68">
        <v>45383</v>
      </c>
      <c r="B441" s="54" t="s">
        <v>72</v>
      </c>
      <c r="C441">
        <v>2024</v>
      </c>
      <c r="D441" s="53">
        <v>45386</v>
      </c>
      <c r="E441" s="54" t="s">
        <v>50</v>
      </c>
      <c r="F441">
        <v>-3</v>
      </c>
      <c r="G441" s="54"/>
      <c r="H441">
        <v>-1800</v>
      </c>
      <c r="I441">
        <v>2024033480</v>
      </c>
      <c r="J441" s="54"/>
      <c r="K441" s="54">
        <f>IF(STOCKAGE[[#This Row],[Nombre de palettes]]&gt;0,STOCKAGE[[#This Row],[Nombre de palettes]],0)</f>
        <v>0</v>
      </c>
      <c r="L441" s="54">
        <f>IF(STOCKAGE[[#This Row],[Nombre de palettes]]&lt;0,STOCKAGE[[#This Row],[Nombre de palettes]],0)</f>
        <v>-3</v>
      </c>
      <c r="N441"/>
    </row>
    <row r="442" spans="1:14" hidden="1" x14ac:dyDescent="0.25">
      <c r="A442" s="68">
        <v>45383</v>
      </c>
      <c r="B442" s="54" t="s">
        <v>72</v>
      </c>
      <c r="C442">
        <v>2024</v>
      </c>
      <c r="D442" s="53">
        <v>45386</v>
      </c>
      <c r="E442" s="54" t="s">
        <v>55</v>
      </c>
      <c r="F442">
        <v>-2</v>
      </c>
      <c r="G442" s="54"/>
      <c r="H442">
        <v>-1200</v>
      </c>
      <c r="I442">
        <v>2024033480</v>
      </c>
      <c r="J442" s="54"/>
      <c r="K442" s="54">
        <f>IF(STOCKAGE[[#This Row],[Nombre de palettes]]&gt;0,STOCKAGE[[#This Row],[Nombre de palettes]],0)</f>
        <v>0</v>
      </c>
      <c r="L442" s="54">
        <f>IF(STOCKAGE[[#This Row],[Nombre de palettes]]&lt;0,STOCKAGE[[#This Row],[Nombre de palettes]],0)</f>
        <v>-2</v>
      </c>
      <c r="N442"/>
    </row>
    <row r="443" spans="1:14" hidden="1" x14ac:dyDescent="0.25">
      <c r="A443" s="68">
        <v>45383</v>
      </c>
      <c r="B443" s="54" t="s">
        <v>72</v>
      </c>
      <c r="C443">
        <v>2024</v>
      </c>
      <c r="D443" s="53">
        <v>45387</v>
      </c>
      <c r="E443" s="54" t="s">
        <v>55</v>
      </c>
      <c r="F443">
        <v>-32</v>
      </c>
      <c r="G443" s="54"/>
      <c r="H443">
        <v>-19200</v>
      </c>
      <c r="I443">
        <v>2024033477</v>
      </c>
      <c r="J443" s="54"/>
      <c r="K443" s="54">
        <f>IF(STOCKAGE[[#This Row],[Nombre de palettes]]&gt;0,STOCKAGE[[#This Row],[Nombre de palettes]],0)</f>
        <v>0</v>
      </c>
      <c r="L443" s="54">
        <f>IF(STOCKAGE[[#This Row],[Nombre de palettes]]&lt;0,STOCKAGE[[#This Row],[Nombre de palettes]],0)</f>
        <v>-32</v>
      </c>
      <c r="N443"/>
    </row>
    <row r="444" spans="1:14" hidden="1" x14ac:dyDescent="0.25">
      <c r="A444" s="68">
        <v>45383</v>
      </c>
      <c r="B444" s="54" t="s">
        <v>72</v>
      </c>
      <c r="C444">
        <v>2024</v>
      </c>
      <c r="D444" s="53">
        <v>45390</v>
      </c>
      <c r="E444" s="54" t="s">
        <v>70</v>
      </c>
      <c r="F444">
        <v>-2</v>
      </c>
      <c r="G444" s="54"/>
      <c r="H444">
        <v>-1200</v>
      </c>
      <c r="I444" t="s">
        <v>73</v>
      </c>
      <c r="J444" s="54"/>
      <c r="K444" s="54">
        <f>IF(STOCKAGE[[#This Row],[Nombre de palettes]]&gt;0,STOCKAGE[[#This Row],[Nombre de palettes]],0)</f>
        <v>0</v>
      </c>
      <c r="L444" s="54">
        <f>IF(STOCKAGE[[#This Row],[Nombre de palettes]]&lt;0,STOCKAGE[[#This Row],[Nombre de palettes]],0)</f>
        <v>-2</v>
      </c>
      <c r="N444"/>
    </row>
    <row r="445" spans="1:14" hidden="1" x14ac:dyDescent="0.25">
      <c r="A445" s="68">
        <v>45383</v>
      </c>
      <c r="B445" s="54" t="s">
        <v>72</v>
      </c>
      <c r="C445">
        <v>2024</v>
      </c>
      <c r="D445" s="53">
        <v>45390</v>
      </c>
      <c r="E445" s="54" t="s">
        <v>50</v>
      </c>
      <c r="F445">
        <v>-1</v>
      </c>
      <c r="G445" s="54"/>
      <c r="H445">
        <v>-600</v>
      </c>
      <c r="I445">
        <v>2024033475</v>
      </c>
      <c r="J445" s="54"/>
      <c r="K445" s="54">
        <f>IF(STOCKAGE[[#This Row],[Nombre de palettes]]&gt;0,STOCKAGE[[#This Row],[Nombre de palettes]],0)</f>
        <v>0</v>
      </c>
      <c r="L445" s="54">
        <f>IF(STOCKAGE[[#This Row],[Nombre de palettes]]&lt;0,STOCKAGE[[#This Row],[Nombre de palettes]],0)</f>
        <v>-1</v>
      </c>
      <c r="N445"/>
    </row>
    <row r="446" spans="1:14" hidden="1" x14ac:dyDescent="0.25">
      <c r="A446" s="68">
        <v>45383</v>
      </c>
      <c r="B446" s="54" t="s">
        <v>72</v>
      </c>
      <c r="C446">
        <v>2024</v>
      </c>
      <c r="D446" s="53">
        <v>45390</v>
      </c>
      <c r="E446" s="54" t="s">
        <v>55</v>
      </c>
      <c r="F446">
        <v>-1</v>
      </c>
      <c r="G446" s="54"/>
      <c r="H446">
        <v>-600</v>
      </c>
      <c r="I446">
        <v>2024033475</v>
      </c>
      <c r="J446" s="54"/>
      <c r="K446" s="54">
        <f>IF(STOCKAGE[[#This Row],[Nombre de palettes]]&gt;0,STOCKAGE[[#This Row],[Nombre de palettes]],0)</f>
        <v>0</v>
      </c>
      <c r="L446" s="54">
        <f>IF(STOCKAGE[[#This Row],[Nombre de palettes]]&lt;0,STOCKAGE[[#This Row],[Nombre de palettes]],0)</f>
        <v>-1</v>
      </c>
      <c r="N446"/>
    </row>
    <row r="447" spans="1:14" hidden="1" x14ac:dyDescent="0.25">
      <c r="A447" s="68">
        <v>45383</v>
      </c>
      <c r="B447" s="54" t="s">
        <v>72</v>
      </c>
      <c r="C447">
        <v>2024</v>
      </c>
      <c r="D447" s="53">
        <v>45390</v>
      </c>
      <c r="E447" s="54" t="s">
        <v>50</v>
      </c>
      <c r="F447">
        <v>-3</v>
      </c>
      <c r="G447" s="54"/>
      <c r="H447">
        <v>-1800</v>
      </c>
      <c r="I447">
        <v>2024033467</v>
      </c>
      <c r="J447" s="54"/>
      <c r="K447" s="54">
        <f>IF(STOCKAGE[[#This Row],[Nombre de palettes]]&gt;0,STOCKAGE[[#This Row],[Nombre de palettes]],0)</f>
        <v>0</v>
      </c>
      <c r="L447" s="54">
        <f>IF(STOCKAGE[[#This Row],[Nombre de palettes]]&lt;0,STOCKAGE[[#This Row],[Nombre de palettes]],0)</f>
        <v>-3</v>
      </c>
      <c r="N447"/>
    </row>
    <row r="448" spans="1:14" hidden="1" x14ac:dyDescent="0.25">
      <c r="A448" s="68">
        <v>45383</v>
      </c>
      <c r="B448" s="54" t="s">
        <v>72</v>
      </c>
      <c r="C448">
        <v>2024</v>
      </c>
      <c r="D448" s="53">
        <v>45390</v>
      </c>
      <c r="E448" s="54" t="s">
        <v>55</v>
      </c>
      <c r="F448">
        <v>-2</v>
      </c>
      <c r="G448" s="54"/>
      <c r="H448">
        <v>-1200</v>
      </c>
      <c r="I448">
        <v>2024033467</v>
      </c>
      <c r="J448" s="54"/>
      <c r="K448" s="54">
        <f>IF(STOCKAGE[[#This Row],[Nombre de palettes]]&gt;0,STOCKAGE[[#This Row],[Nombre de palettes]],0)</f>
        <v>0</v>
      </c>
      <c r="L448" s="54">
        <f>IF(STOCKAGE[[#This Row],[Nombre de palettes]]&lt;0,STOCKAGE[[#This Row],[Nombre de palettes]],0)</f>
        <v>-2</v>
      </c>
      <c r="N448"/>
    </row>
    <row r="449" spans="1:14" hidden="1" x14ac:dyDescent="0.25">
      <c r="A449" s="68">
        <v>45383</v>
      </c>
      <c r="B449" s="54" t="s">
        <v>72</v>
      </c>
      <c r="C449">
        <v>2024</v>
      </c>
      <c r="D449" s="53">
        <v>45390</v>
      </c>
      <c r="E449" s="54" t="s">
        <v>51</v>
      </c>
      <c r="F449">
        <v>-1</v>
      </c>
      <c r="G449" s="54"/>
      <c r="H449">
        <v>-1848</v>
      </c>
      <c r="I449">
        <v>2024033467</v>
      </c>
      <c r="J449" s="54"/>
      <c r="K449" s="54">
        <f>IF(STOCKAGE[[#This Row],[Nombre de palettes]]&gt;0,STOCKAGE[[#This Row],[Nombre de palettes]],0)</f>
        <v>0</v>
      </c>
      <c r="L449" s="54">
        <f>IF(STOCKAGE[[#This Row],[Nombre de palettes]]&lt;0,STOCKAGE[[#This Row],[Nombre de palettes]],0)</f>
        <v>-1</v>
      </c>
      <c r="N449"/>
    </row>
    <row r="450" spans="1:14" hidden="1" x14ac:dyDescent="0.25">
      <c r="A450" s="68">
        <v>45383</v>
      </c>
      <c r="B450" s="54" t="s">
        <v>72</v>
      </c>
      <c r="C450">
        <v>2024</v>
      </c>
      <c r="D450" s="53">
        <v>45390</v>
      </c>
      <c r="E450" s="54" t="s">
        <v>54</v>
      </c>
      <c r="F450">
        <v>-1</v>
      </c>
      <c r="G450" s="54"/>
      <c r="H450">
        <v>-1848</v>
      </c>
      <c r="I450">
        <v>2024033467</v>
      </c>
      <c r="J450" s="54"/>
      <c r="K450" s="54">
        <f>IF(STOCKAGE[[#This Row],[Nombre de palettes]]&gt;0,STOCKAGE[[#This Row],[Nombre de palettes]],0)</f>
        <v>0</v>
      </c>
      <c r="L450" s="54">
        <f>IF(STOCKAGE[[#This Row],[Nombre de palettes]]&lt;0,STOCKAGE[[#This Row],[Nombre de palettes]],0)</f>
        <v>-1</v>
      </c>
      <c r="N450"/>
    </row>
    <row r="451" spans="1:14" hidden="1" x14ac:dyDescent="0.25">
      <c r="A451" s="68">
        <v>45383</v>
      </c>
      <c r="B451" s="54" t="s">
        <v>72</v>
      </c>
      <c r="C451">
        <v>2024</v>
      </c>
      <c r="D451" s="53">
        <v>45390</v>
      </c>
      <c r="E451" s="54" t="s">
        <v>50</v>
      </c>
      <c r="F451">
        <v>-10</v>
      </c>
      <c r="G451" s="54"/>
      <c r="H451">
        <v>-6000</v>
      </c>
      <c r="I451">
        <v>2024043487</v>
      </c>
      <c r="J451" s="54"/>
      <c r="K451" s="54">
        <f>IF(STOCKAGE[[#This Row],[Nombre de palettes]]&gt;0,STOCKAGE[[#This Row],[Nombre de palettes]],0)</f>
        <v>0</v>
      </c>
      <c r="L451" s="54">
        <f>IF(STOCKAGE[[#This Row],[Nombre de palettes]]&lt;0,STOCKAGE[[#This Row],[Nombre de palettes]],0)</f>
        <v>-10</v>
      </c>
      <c r="N451"/>
    </row>
    <row r="452" spans="1:14" hidden="1" x14ac:dyDescent="0.25">
      <c r="A452" s="68">
        <v>45383</v>
      </c>
      <c r="B452" s="54" t="s">
        <v>72</v>
      </c>
      <c r="C452">
        <v>2024</v>
      </c>
      <c r="D452" s="53">
        <v>45390</v>
      </c>
      <c r="E452" s="54" t="s">
        <v>55</v>
      </c>
      <c r="F452">
        <v>-3</v>
      </c>
      <c r="G452" s="54"/>
      <c r="H452">
        <v>-1800</v>
      </c>
      <c r="I452">
        <v>2024043487</v>
      </c>
      <c r="J452" s="54"/>
      <c r="K452" s="54">
        <f>IF(STOCKAGE[[#This Row],[Nombre de palettes]]&gt;0,STOCKAGE[[#This Row],[Nombre de palettes]],0)</f>
        <v>0</v>
      </c>
      <c r="L452" s="54">
        <f>IF(STOCKAGE[[#This Row],[Nombre de palettes]]&lt;0,STOCKAGE[[#This Row],[Nombre de palettes]],0)</f>
        <v>-3</v>
      </c>
      <c r="N452"/>
    </row>
    <row r="453" spans="1:14" hidden="1" x14ac:dyDescent="0.25">
      <c r="A453" s="68">
        <v>45383</v>
      </c>
      <c r="B453" s="54" t="s">
        <v>72</v>
      </c>
      <c r="C453">
        <v>2024</v>
      </c>
      <c r="D453" s="53">
        <v>45390</v>
      </c>
      <c r="E453" s="54" t="s">
        <v>54</v>
      </c>
      <c r="F453">
        <v>-1</v>
      </c>
      <c r="G453" s="54"/>
      <c r="H453">
        <v>-1848</v>
      </c>
      <c r="I453">
        <v>2024043487</v>
      </c>
      <c r="J453" s="54"/>
      <c r="K453" s="54">
        <f>IF(STOCKAGE[[#This Row],[Nombre de palettes]]&gt;0,STOCKAGE[[#This Row],[Nombre de palettes]],0)</f>
        <v>0</v>
      </c>
      <c r="L453" s="54">
        <f>IF(STOCKAGE[[#This Row],[Nombre de palettes]]&lt;0,STOCKAGE[[#This Row],[Nombre de palettes]],0)</f>
        <v>-1</v>
      </c>
      <c r="N453"/>
    </row>
    <row r="454" spans="1:14" hidden="1" x14ac:dyDescent="0.25">
      <c r="A454" s="68">
        <v>45383</v>
      </c>
      <c r="B454" s="54" t="s">
        <v>72</v>
      </c>
      <c r="C454">
        <v>2024</v>
      </c>
      <c r="D454" s="53">
        <v>45390</v>
      </c>
      <c r="E454" s="54" t="s">
        <v>51</v>
      </c>
      <c r="F454">
        <v>-1</v>
      </c>
      <c r="G454" s="54"/>
      <c r="H454">
        <v>-1848</v>
      </c>
      <c r="I454">
        <v>2024043487</v>
      </c>
      <c r="J454" s="54"/>
      <c r="K454" s="54">
        <f>IF(STOCKAGE[[#This Row],[Nombre de palettes]]&gt;0,STOCKAGE[[#This Row],[Nombre de palettes]],0)</f>
        <v>0</v>
      </c>
      <c r="L454" s="54">
        <f>IF(STOCKAGE[[#This Row],[Nombre de palettes]]&lt;0,STOCKAGE[[#This Row],[Nombre de palettes]],0)</f>
        <v>-1</v>
      </c>
      <c r="N454"/>
    </row>
    <row r="455" spans="1:14" hidden="1" x14ac:dyDescent="0.25">
      <c r="A455" s="68">
        <v>45383</v>
      </c>
      <c r="B455" s="54" t="s">
        <v>72</v>
      </c>
      <c r="C455">
        <v>2024</v>
      </c>
      <c r="D455" s="53">
        <v>45391</v>
      </c>
      <c r="E455" s="54" t="s">
        <v>50</v>
      </c>
      <c r="F455">
        <v>-1</v>
      </c>
      <c r="G455" s="54"/>
      <c r="H455">
        <v>-600</v>
      </c>
      <c r="I455">
        <v>2024033479</v>
      </c>
      <c r="J455" s="54"/>
      <c r="K455" s="54">
        <f>IF(STOCKAGE[[#This Row],[Nombre de palettes]]&gt;0,STOCKAGE[[#This Row],[Nombre de palettes]],0)</f>
        <v>0</v>
      </c>
      <c r="L455" s="54">
        <f>IF(STOCKAGE[[#This Row],[Nombre de palettes]]&lt;0,STOCKAGE[[#This Row],[Nombre de palettes]],0)</f>
        <v>-1</v>
      </c>
      <c r="N455"/>
    </row>
    <row r="456" spans="1:14" hidden="1" x14ac:dyDescent="0.25">
      <c r="A456" s="68">
        <v>45383</v>
      </c>
      <c r="B456" s="54" t="s">
        <v>72</v>
      </c>
      <c r="C456">
        <v>2024</v>
      </c>
      <c r="D456" s="53">
        <v>45391</v>
      </c>
      <c r="E456" s="54" t="s">
        <v>55</v>
      </c>
      <c r="F456">
        <v>-1</v>
      </c>
      <c r="G456" s="54"/>
      <c r="H456">
        <v>-600</v>
      </c>
      <c r="I456">
        <v>2024033479</v>
      </c>
      <c r="J456" s="54"/>
      <c r="K456" s="54">
        <f>IF(STOCKAGE[[#This Row],[Nombre de palettes]]&gt;0,STOCKAGE[[#This Row],[Nombre de palettes]],0)</f>
        <v>0</v>
      </c>
      <c r="L456" s="54">
        <f>IF(STOCKAGE[[#This Row],[Nombre de palettes]]&lt;0,STOCKAGE[[#This Row],[Nombre de palettes]],0)</f>
        <v>-1</v>
      </c>
      <c r="N456"/>
    </row>
    <row r="457" spans="1:14" hidden="1" x14ac:dyDescent="0.25">
      <c r="A457" s="68">
        <v>45383</v>
      </c>
      <c r="B457" s="54" t="s">
        <v>72</v>
      </c>
      <c r="C457">
        <v>2024</v>
      </c>
      <c r="D457" s="53">
        <v>45391</v>
      </c>
      <c r="E457" s="54" t="s">
        <v>54</v>
      </c>
      <c r="F457">
        <v>-1</v>
      </c>
      <c r="G457" s="54"/>
      <c r="H457">
        <v>-1848</v>
      </c>
      <c r="I457">
        <v>2024033479</v>
      </c>
      <c r="J457" s="54"/>
      <c r="K457" s="54">
        <f>IF(STOCKAGE[[#This Row],[Nombre de palettes]]&gt;0,STOCKAGE[[#This Row],[Nombre de palettes]],0)</f>
        <v>0</v>
      </c>
      <c r="L457" s="54">
        <f>IF(STOCKAGE[[#This Row],[Nombre de palettes]]&lt;0,STOCKAGE[[#This Row],[Nombre de palettes]],0)</f>
        <v>-1</v>
      </c>
      <c r="N457"/>
    </row>
    <row r="458" spans="1:14" hidden="1" x14ac:dyDescent="0.25">
      <c r="A458" s="68">
        <v>45383</v>
      </c>
      <c r="B458" s="54" t="s">
        <v>72</v>
      </c>
      <c r="C458">
        <v>2024</v>
      </c>
      <c r="D458" s="53">
        <v>45391</v>
      </c>
      <c r="E458" s="54" t="s">
        <v>48</v>
      </c>
      <c r="F458">
        <v>5</v>
      </c>
      <c r="G458" s="54"/>
      <c r="H458">
        <v>9240</v>
      </c>
      <c r="I458" t="s">
        <v>64</v>
      </c>
      <c r="J458" s="54"/>
      <c r="K458" s="54">
        <f>IF(STOCKAGE[[#This Row],[Nombre de palettes]]&gt;0,STOCKAGE[[#This Row],[Nombre de palettes]],0)</f>
        <v>5</v>
      </c>
      <c r="L458" s="54">
        <f>IF(STOCKAGE[[#This Row],[Nombre de palettes]]&lt;0,STOCKAGE[[#This Row],[Nombre de palettes]],0)</f>
        <v>0</v>
      </c>
      <c r="N458"/>
    </row>
    <row r="459" spans="1:14" hidden="1" x14ac:dyDescent="0.25">
      <c r="A459" s="68">
        <v>45383</v>
      </c>
      <c r="B459" s="54" t="s">
        <v>72</v>
      </c>
      <c r="C459">
        <v>2024</v>
      </c>
      <c r="D459" s="53">
        <v>45391</v>
      </c>
      <c r="E459" s="54" t="s">
        <v>62</v>
      </c>
      <c r="F459">
        <v>5</v>
      </c>
      <c r="G459" s="54"/>
      <c r="H459">
        <v>9240</v>
      </c>
      <c r="I459" t="s">
        <v>64</v>
      </c>
      <c r="J459" s="54"/>
      <c r="K459" s="54">
        <f>IF(STOCKAGE[[#This Row],[Nombre de palettes]]&gt;0,STOCKAGE[[#This Row],[Nombre de palettes]],0)</f>
        <v>5</v>
      </c>
      <c r="L459" s="54">
        <f>IF(STOCKAGE[[#This Row],[Nombre de palettes]]&lt;0,STOCKAGE[[#This Row],[Nombre de palettes]],0)</f>
        <v>0</v>
      </c>
      <c r="N459"/>
    </row>
    <row r="460" spans="1:14" hidden="1" x14ac:dyDescent="0.25">
      <c r="A460" s="68">
        <v>45383</v>
      </c>
      <c r="B460" s="54" t="s">
        <v>72</v>
      </c>
      <c r="C460">
        <v>2024</v>
      </c>
      <c r="D460" s="53">
        <v>45392</v>
      </c>
      <c r="E460" s="54" t="s">
        <v>50</v>
      </c>
      <c r="F460">
        <v>-3</v>
      </c>
      <c r="G460" s="54"/>
      <c r="H460">
        <v>-1800</v>
      </c>
      <c r="I460">
        <v>2024043506</v>
      </c>
      <c r="J460" s="54"/>
      <c r="K460" s="54">
        <f>IF(STOCKAGE[[#This Row],[Nombre de palettes]]&gt;0,STOCKAGE[[#This Row],[Nombre de palettes]],0)</f>
        <v>0</v>
      </c>
      <c r="L460" s="54">
        <f>IF(STOCKAGE[[#This Row],[Nombre de palettes]]&lt;0,STOCKAGE[[#This Row],[Nombre de palettes]],0)</f>
        <v>-3</v>
      </c>
      <c r="N460"/>
    </row>
    <row r="461" spans="1:14" hidden="1" x14ac:dyDescent="0.25">
      <c r="A461" s="68">
        <v>45383</v>
      </c>
      <c r="B461" s="54" t="s">
        <v>72</v>
      </c>
      <c r="C461">
        <v>2024</v>
      </c>
      <c r="D461" s="53">
        <v>45392</v>
      </c>
      <c r="E461" s="54" t="s">
        <v>55</v>
      </c>
      <c r="F461">
        <v>-4</v>
      </c>
      <c r="G461" s="54"/>
      <c r="H461">
        <v>-2400</v>
      </c>
      <c r="I461">
        <v>2024043506</v>
      </c>
      <c r="J461" s="54"/>
      <c r="K461" s="54">
        <f>IF(STOCKAGE[[#This Row],[Nombre de palettes]]&gt;0,STOCKAGE[[#This Row],[Nombre de palettes]],0)</f>
        <v>0</v>
      </c>
      <c r="L461" s="54">
        <f>IF(STOCKAGE[[#This Row],[Nombre de palettes]]&lt;0,STOCKAGE[[#This Row],[Nombre de palettes]],0)</f>
        <v>-4</v>
      </c>
      <c r="N461"/>
    </row>
    <row r="462" spans="1:14" hidden="1" x14ac:dyDescent="0.25">
      <c r="A462" s="68">
        <v>45383</v>
      </c>
      <c r="B462" s="54" t="s">
        <v>72</v>
      </c>
      <c r="C462">
        <v>2024</v>
      </c>
      <c r="D462" s="53">
        <v>45392</v>
      </c>
      <c r="E462" s="54" t="s">
        <v>55</v>
      </c>
      <c r="F462">
        <v>-10</v>
      </c>
      <c r="G462" s="54"/>
      <c r="H462">
        <v>-6000</v>
      </c>
      <c r="I462">
        <v>2024043494</v>
      </c>
      <c r="J462" s="54"/>
      <c r="K462" s="54">
        <f>IF(STOCKAGE[[#This Row],[Nombre de palettes]]&gt;0,STOCKAGE[[#This Row],[Nombre de palettes]],0)</f>
        <v>0</v>
      </c>
      <c r="L462" s="54">
        <f>IF(STOCKAGE[[#This Row],[Nombre de palettes]]&lt;0,STOCKAGE[[#This Row],[Nombre de palettes]],0)</f>
        <v>-10</v>
      </c>
      <c r="N462"/>
    </row>
    <row r="463" spans="1:14" hidden="1" x14ac:dyDescent="0.25">
      <c r="A463" s="68">
        <v>45383</v>
      </c>
      <c r="B463" s="54" t="s">
        <v>72</v>
      </c>
      <c r="C463">
        <v>2024</v>
      </c>
      <c r="D463" s="53">
        <v>45392</v>
      </c>
      <c r="E463" s="54" t="s">
        <v>54</v>
      </c>
      <c r="F463">
        <v>-2</v>
      </c>
      <c r="G463" s="54"/>
      <c r="H463">
        <v>-3696</v>
      </c>
      <c r="I463">
        <v>2024043494</v>
      </c>
      <c r="J463" s="54"/>
      <c r="K463" s="54">
        <f>IF(STOCKAGE[[#This Row],[Nombre de palettes]]&gt;0,STOCKAGE[[#This Row],[Nombre de palettes]],0)</f>
        <v>0</v>
      </c>
      <c r="L463" s="54">
        <f>IF(STOCKAGE[[#This Row],[Nombre de palettes]]&lt;0,STOCKAGE[[#This Row],[Nombre de palettes]],0)</f>
        <v>-2</v>
      </c>
      <c r="N463"/>
    </row>
    <row r="464" spans="1:14" hidden="1" x14ac:dyDescent="0.25">
      <c r="A464" s="68">
        <v>45383</v>
      </c>
      <c r="B464" s="54" t="s">
        <v>72</v>
      </c>
      <c r="C464">
        <v>2024</v>
      </c>
      <c r="D464" s="53">
        <v>45392</v>
      </c>
      <c r="E464" s="54" t="s">
        <v>70</v>
      </c>
      <c r="F464">
        <v>-3</v>
      </c>
      <c r="G464" s="54"/>
      <c r="H464">
        <v>-1800</v>
      </c>
      <c r="I464">
        <v>2024043494</v>
      </c>
      <c r="J464" s="54"/>
      <c r="K464" s="54">
        <f>IF(STOCKAGE[[#This Row],[Nombre de palettes]]&gt;0,STOCKAGE[[#This Row],[Nombre de palettes]],0)</f>
        <v>0</v>
      </c>
      <c r="L464" s="54">
        <f>IF(STOCKAGE[[#This Row],[Nombre de palettes]]&lt;0,STOCKAGE[[#This Row],[Nombre de palettes]],0)</f>
        <v>-3</v>
      </c>
      <c r="N464"/>
    </row>
    <row r="465" spans="1:14" hidden="1" x14ac:dyDescent="0.25">
      <c r="A465" s="68">
        <v>45383</v>
      </c>
      <c r="B465" s="54" t="s">
        <v>72</v>
      </c>
      <c r="C465">
        <v>2024</v>
      </c>
      <c r="D465" s="53">
        <v>45392</v>
      </c>
      <c r="E465" s="54" t="s">
        <v>55</v>
      </c>
      <c r="F465">
        <v>-8</v>
      </c>
      <c r="G465" s="54"/>
      <c r="H465">
        <v>-4800</v>
      </c>
      <c r="I465">
        <v>2024043489</v>
      </c>
      <c r="J465" s="54"/>
      <c r="K465" s="54">
        <f>IF(STOCKAGE[[#This Row],[Nombre de palettes]]&gt;0,STOCKAGE[[#This Row],[Nombre de palettes]],0)</f>
        <v>0</v>
      </c>
      <c r="L465" s="54">
        <f>IF(STOCKAGE[[#This Row],[Nombre de palettes]]&lt;0,STOCKAGE[[#This Row],[Nombre de palettes]],0)</f>
        <v>-8</v>
      </c>
      <c r="N465"/>
    </row>
    <row r="466" spans="1:14" hidden="1" x14ac:dyDescent="0.25">
      <c r="A466" s="68">
        <v>45383</v>
      </c>
      <c r="B466" s="54" t="s">
        <v>72</v>
      </c>
      <c r="C466">
        <v>2024</v>
      </c>
      <c r="D466" s="53">
        <v>45392</v>
      </c>
      <c r="E466" s="54" t="s">
        <v>50</v>
      </c>
      <c r="F466">
        <v>-4</v>
      </c>
      <c r="G466" s="54"/>
      <c r="H466">
        <v>-2400</v>
      </c>
      <c r="I466">
        <v>2024043489</v>
      </c>
      <c r="J466" s="54"/>
      <c r="K466" s="54">
        <f>IF(STOCKAGE[[#This Row],[Nombre de palettes]]&gt;0,STOCKAGE[[#This Row],[Nombre de palettes]],0)</f>
        <v>0</v>
      </c>
      <c r="L466" s="54">
        <f>IF(STOCKAGE[[#This Row],[Nombre de palettes]]&lt;0,STOCKAGE[[#This Row],[Nombre de palettes]],0)</f>
        <v>-4</v>
      </c>
      <c r="N466"/>
    </row>
    <row r="467" spans="1:14" hidden="1" x14ac:dyDescent="0.25">
      <c r="A467" s="68">
        <v>45383</v>
      </c>
      <c r="B467" s="54" t="s">
        <v>72</v>
      </c>
      <c r="C467">
        <v>2024</v>
      </c>
      <c r="D467" s="53">
        <v>45392</v>
      </c>
      <c r="E467" s="54" t="s">
        <v>50</v>
      </c>
      <c r="F467">
        <v>-3</v>
      </c>
      <c r="G467" s="54"/>
      <c r="H467">
        <v>-1800</v>
      </c>
      <c r="I467">
        <v>2024043493</v>
      </c>
      <c r="J467" s="54"/>
      <c r="K467" s="54">
        <f>IF(STOCKAGE[[#This Row],[Nombre de palettes]]&gt;0,STOCKAGE[[#This Row],[Nombre de palettes]],0)</f>
        <v>0</v>
      </c>
      <c r="L467" s="54">
        <f>IF(STOCKAGE[[#This Row],[Nombre de palettes]]&lt;0,STOCKAGE[[#This Row],[Nombre de palettes]],0)</f>
        <v>-3</v>
      </c>
      <c r="N467"/>
    </row>
    <row r="468" spans="1:14" hidden="1" x14ac:dyDescent="0.25">
      <c r="A468" s="68">
        <v>45383</v>
      </c>
      <c r="B468" s="54" t="s">
        <v>72</v>
      </c>
      <c r="C468">
        <v>2024</v>
      </c>
      <c r="D468" s="53">
        <v>45392</v>
      </c>
      <c r="E468" s="54" t="s">
        <v>55</v>
      </c>
      <c r="F468">
        <v>-3</v>
      </c>
      <c r="G468" s="54"/>
      <c r="H468">
        <v>-1800</v>
      </c>
      <c r="I468">
        <v>2024043493</v>
      </c>
      <c r="J468" s="54"/>
      <c r="K468" s="54">
        <f>IF(STOCKAGE[[#This Row],[Nombre de palettes]]&gt;0,STOCKAGE[[#This Row],[Nombre de palettes]],0)</f>
        <v>0</v>
      </c>
      <c r="L468" s="54">
        <f>IF(STOCKAGE[[#This Row],[Nombre de palettes]]&lt;0,STOCKAGE[[#This Row],[Nombre de palettes]],0)</f>
        <v>-3</v>
      </c>
      <c r="N468"/>
    </row>
    <row r="469" spans="1:14" hidden="1" x14ac:dyDescent="0.25">
      <c r="A469" s="68">
        <v>45383</v>
      </c>
      <c r="B469" s="54" t="s">
        <v>72</v>
      </c>
      <c r="C469">
        <v>2024</v>
      </c>
      <c r="D469" s="53">
        <v>45392</v>
      </c>
      <c r="E469" s="54" t="s">
        <v>52</v>
      </c>
      <c r="F469">
        <v>-1</v>
      </c>
      <c r="G469" s="54"/>
      <c r="H469">
        <v>-630</v>
      </c>
      <c r="I469">
        <v>2024043497</v>
      </c>
      <c r="J469" s="54"/>
      <c r="K469" s="54">
        <f>IF(STOCKAGE[[#This Row],[Nombre de palettes]]&gt;0,STOCKAGE[[#This Row],[Nombre de palettes]],0)</f>
        <v>0</v>
      </c>
      <c r="L469" s="54">
        <f>IF(STOCKAGE[[#This Row],[Nombre de palettes]]&lt;0,STOCKAGE[[#This Row],[Nombre de palettes]],0)</f>
        <v>-1</v>
      </c>
      <c r="N469"/>
    </row>
    <row r="470" spans="1:14" hidden="1" x14ac:dyDescent="0.25">
      <c r="A470" s="68">
        <v>45383</v>
      </c>
      <c r="B470" s="54" t="s">
        <v>72</v>
      </c>
      <c r="C470">
        <v>2024</v>
      </c>
      <c r="D470" s="53">
        <v>45392</v>
      </c>
      <c r="E470" s="54" t="s">
        <v>50</v>
      </c>
      <c r="F470">
        <v>-4</v>
      </c>
      <c r="G470" s="54"/>
      <c r="H470">
        <v>-2400</v>
      </c>
      <c r="I470">
        <v>2024043504</v>
      </c>
      <c r="J470" s="54"/>
      <c r="K470" s="54">
        <f>IF(STOCKAGE[[#This Row],[Nombre de palettes]]&gt;0,STOCKAGE[[#This Row],[Nombre de palettes]],0)</f>
        <v>0</v>
      </c>
      <c r="L470" s="54">
        <f>IF(STOCKAGE[[#This Row],[Nombre de palettes]]&lt;0,STOCKAGE[[#This Row],[Nombre de palettes]],0)</f>
        <v>-4</v>
      </c>
      <c r="N470"/>
    </row>
    <row r="471" spans="1:14" hidden="1" x14ac:dyDescent="0.25">
      <c r="A471" s="68">
        <v>45383</v>
      </c>
      <c r="B471" s="54" t="s">
        <v>72</v>
      </c>
      <c r="C471">
        <v>2024</v>
      </c>
      <c r="D471" s="53">
        <v>45392</v>
      </c>
      <c r="E471" s="54" t="s">
        <v>50</v>
      </c>
      <c r="F471">
        <v>-2</v>
      </c>
      <c r="G471" s="54"/>
      <c r="H471">
        <v>-1200</v>
      </c>
      <c r="I471">
        <v>2024033481</v>
      </c>
      <c r="J471" s="54"/>
      <c r="K471" s="54">
        <f>IF(STOCKAGE[[#This Row],[Nombre de palettes]]&gt;0,STOCKAGE[[#This Row],[Nombre de palettes]],0)</f>
        <v>0</v>
      </c>
      <c r="L471" s="54">
        <f>IF(STOCKAGE[[#This Row],[Nombre de palettes]]&lt;0,STOCKAGE[[#This Row],[Nombre de palettes]],0)</f>
        <v>-2</v>
      </c>
      <c r="N471"/>
    </row>
    <row r="472" spans="1:14" hidden="1" x14ac:dyDescent="0.25">
      <c r="A472" s="68">
        <v>45383</v>
      </c>
      <c r="B472" s="54" t="s">
        <v>72</v>
      </c>
      <c r="C472">
        <v>2024</v>
      </c>
      <c r="D472" s="53">
        <v>45392</v>
      </c>
      <c r="E472" s="54" t="s">
        <v>50</v>
      </c>
      <c r="F472">
        <v>-5</v>
      </c>
      <c r="G472" s="54"/>
      <c r="H472">
        <v>-3000</v>
      </c>
      <c r="I472">
        <v>2024043511</v>
      </c>
      <c r="J472" s="54"/>
      <c r="K472" s="54">
        <f>IF(STOCKAGE[[#This Row],[Nombre de palettes]]&gt;0,STOCKAGE[[#This Row],[Nombre de palettes]],0)</f>
        <v>0</v>
      </c>
      <c r="L472" s="54">
        <f>IF(STOCKAGE[[#This Row],[Nombre de palettes]]&lt;0,STOCKAGE[[#This Row],[Nombre de palettes]],0)</f>
        <v>-5</v>
      </c>
      <c r="N472"/>
    </row>
    <row r="473" spans="1:14" hidden="1" x14ac:dyDescent="0.25">
      <c r="A473" s="68">
        <v>45383</v>
      </c>
      <c r="B473" s="54" t="s">
        <v>72</v>
      </c>
      <c r="C473">
        <v>2024</v>
      </c>
      <c r="D473" s="53">
        <v>45393</v>
      </c>
      <c r="E473" s="54" t="s">
        <v>50</v>
      </c>
      <c r="F473">
        <v>-2</v>
      </c>
      <c r="G473" s="54"/>
      <c r="H473">
        <v>-1200</v>
      </c>
      <c r="I473">
        <v>2024043496</v>
      </c>
      <c r="J473" s="54"/>
      <c r="K473" s="54">
        <f>IF(STOCKAGE[[#This Row],[Nombre de palettes]]&gt;0,STOCKAGE[[#This Row],[Nombre de palettes]],0)</f>
        <v>0</v>
      </c>
      <c r="L473" s="54">
        <f>IF(STOCKAGE[[#This Row],[Nombre de palettes]]&lt;0,STOCKAGE[[#This Row],[Nombre de palettes]],0)</f>
        <v>-2</v>
      </c>
      <c r="N473"/>
    </row>
    <row r="474" spans="1:14" hidden="1" x14ac:dyDescent="0.25">
      <c r="A474" s="68">
        <v>45383</v>
      </c>
      <c r="B474" s="54" t="s">
        <v>72</v>
      </c>
      <c r="C474">
        <v>2024</v>
      </c>
      <c r="D474" s="53">
        <v>45393</v>
      </c>
      <c r="E474" s="54" t="s">
        <v>55</v>
      </c>
      <c r="F474">
        <v>-2</v>
      </c>
      <c r="G474" s="54"/>
      <c r="H474">
        <v>-1200</v>
      </c>
      <c r="I474">
        <v>2024043496</v>
      </c>
      <c r="J474" s="54"/>
      <c r="K474" s="54">
        <f>IF(STOCKAGE[[#This Row],[Nombre de palettes]]&gt;0,STOCKAGE[[#This Row],[Nombre de palettes]],0)</f>
        <v>0</v>
      </c>
      <c r="L474" s="54">
        <f>IF(STOCKAGE[[#This Row],[Nombre de palettes]]&lt;0,STOCKAGE[[#This Row],[Nombre de palettes]],0)</f>
        <v>-2</v>
      </c>
      <c r="N474"/>
    </row>
    <row r="475" spans="1:14" hidden="1" x14ac:dyDescent="0.25">
      <c r="A475" s="68">
        <v>45383</v>
      </c>
      <c r="B475" s="54" t="s">
        <v>72</v>
      </c>
      <c r="C475">
        <v>2024</v>
      </c>
      <c r="D475" s="53">
        <v>45393</v>
      </c>
      <c r="E475" s="54" t="s">
        <v>55</v>
      </c>
      <c r="F475">
        <v>-1</v>
      </c>
      <c r="G475" s="54"/>
      <c r="H475">
        <v>-600</v>
      </c>
      <c r="I475">
        <v>2024043505</v>
      </c>
      <c r="J475" s="54"/>
      <c r="K475" s="54">
        <f>IF(STOCKAGE[[#This Row],[Nombre de palettes]]&gt;0,STOCKAGE[[#This Row],[Nombre de palettes]],0)</f>
        <v>0</v>
      </c>
      <c r="L475" s="54">
        <f>IF(STOCKAGE[[#This Row],[Nombre de palettes]]&lt;0,STOCKAGE[[#This Row],[Nombre de palettes]],0)</f>
        <v>-1</v>
      </c>
      <c r="N475"/>
    </row>
    <row r="476" spans="1:14" hidden="1" x14ac:dyDescent="0.25">
      <c r="A476" s="68">
        <v>45383</v>
      </c>
      <c r="B476" s="54" t="s">
        <v>72</v>
      </c>
      <c r="C476">
        <v>2024</v>
      </c>
      <c r="D476" s="53">
        <v>45393</v>
      </c>
      <c r="E476" s="54" t="s">
        <v>54</v>
      </c>
      <c r="F476">
        <v>-1</v>
      </c>
      <c r="G476" s="54"/>
      <c r="H476">
        <v>-1848</v>
      </c>
      <c r="I476">
        <v>2024043505</v>
      </c>
      <c r="J476" s="54"/>
      <c r="K476" s="54">
        <f>IF(STOCKAGE[[#This Row],[Nombre de palettes]]&gt;0,STOCKAGE[[#This Row],[Nombre de palettes]],0)</f>
        <v>0</v>
      </c>
      <c r="L476" s="54">
        <f>IF(STOCKAGE[[#This Row],[Nombre de palettes]]&lt;0,STOCKAGE[[#This Row],[Nombre de palettes]],0)</f>
        <v>-1</v>
      </c>
      <c r="N476"/>
    </row>
    <row r="477" spans="1:14" hidden="1" x14ac:dyDescent="0.25">
      <c r="A477" s="68">
        <v>45383</v>
      </c>
      <c r="B477" s="54" t="s">
        <v>72</v>
      </c>
      <c r="C477">
        <v>2024</v>
      </c>
      <c r="D477" s="53">
        <v>45393</v>
      </c>
      <c r="E477" s="54" t="s">
        <v>50</v>
      </c>
      <c r="F477">
        <v>-30</v>
      </c>
      <c r="G477" s="54"/>
      <c r="H477">
        <v>-18000</v>
      </c>
      <c r="I477">
        <v>2024043495</v>
      </c>
      <c r="J477" s="54"/>
      <c r="K477" s="54">
        <f>IF(STOCKAGE[[#This Row],[Nombre de palettes]]&gt;0,STOCKAGE[[#This Row],[Nombre de palettes]],0)</f>
        <v>0</v>
      </c>
      <c r="L477" s="54">
        <f>IF(STOCKAGE[[#This Row],[Nombre de palettes]]&lt;0,STOCKAGE[[#This Row],[Nombre de palettes]],0)</f>
        <v>-30</v>
      </c>
      <c r="N477"/>
    </row>
    <row r="478" spans="1:14" hidden="1" x14ac:dyDescent="0.25">
      <c r="A478" s="68">
        <v>45383</v>
      </c>
      <c r="B478" s="54" t="s">
        <v>72</v>
      </c>
      <c r="C478">
        <v>2024</v>
      </c>
      <c r="D478" s="53">
        <v>45394</v>
      </c>
      <c r="E478" s="54" t="s">
        <v>50</v>
      </c>
      <c r="F478">
        <v>-1</v>
      </c>
      <c r="G478" s="54"/>
      <c r="H478">
        <v>-600</v>
      </c>
      <c r="I478">
        <v>2024043512</v>
      </c>
      <c r="J478" s="54"/>
      <c r="K478" s="54">
        <f>IF(STOCKAGE[[#This Row],[Nombre de palettes]]&gt;0,STOCKAGE[[#This Row],[Nombre de palettes]],0)</f>
        <v>0</v>
      </c>
      <c r="L478" s="54">
        <f>IF(STOCKAGE[[#This Row],[Nombre de palettes]]&lt;0,STOCKAGE[[#This Row],[Nombre de palettes]],0)</f>
        <v>-1</v>
      </c>
      <c r="N478"/>
    </row>
    <row r="479" spans="1:14" hidden="1" x14ac:dyDescent="0.25">
      <c r="A479" s="68">
        <v>45383</v>
      </c>
      <c r="B479" s="54" t="s">
        <v>72</v>
      </c>
      <c r="C479">
        <v>2024</v>
      </c>
      <c r="D479" s="53">
        <v>45394</v>
      </c>
      <c r="E479" s="54" t="s">
        <v>55</v>
      </c>
      <c r="F479">
        <v>-1</v>
      </c>
      <c r="G479" s="54"/>
      <c r="H479">
        <v>-600</v>
      </c>
      <c r="I479">
        <v>2024043512</v>
      </c>
      <c r="J479" s="54"/>
      <c r="K479" s="54">
        <f>IF(STOCKAGE[[#This Row],[Nombre de palettes]]&gt;0,STOCKAGE[[#This Row],[Nombre de palettes]],0)</f>
        <v>0</v>
      </c>
      <c r="L479" s="54">
        <f>IF(STOCKAGE[[#This Row],[Nombre de palettes]]&lt;0,STOCKAGE[[#This Row],[Nombre de palettes]],0)</f>
        <v>-1</v>
      </c>
      <c r="N479"/>
    </row>
    <row r="480" spans="1:14" hidden="1" x14ac:dyDescent="0.25">
      <c r="A480" s="68">
        <v>45383</v>
      </c>
      <c r="B480" s="54" t="s">
        <v>72</v>
      </c>
      <c r="C480">
        <v>2024</v>
      </c>
      <c r="D480" s="53">
        <v>45394</v>
      </c>
      <c r="E480" s="54" t="s">
        <v>62</v>
      </c>
      <c r="F480">
        <v>-1</v>
      </c>
      <c r="G480" s="54"/>
      <c r="H480">
        <v>-1848</v>
      </c>
      <c r="I480">
        <v>2024043512</v>
      </c>
      <c r="J480" s="54"/>
      <c r="K480" s="54">
        <f>IF(STOCKAGE[[#This Row],[Nombre de palettes]]&gt;0,STOCKAGE[[#This Row],[Nombre de palettes]],0)</f>
        <v>0</v>
      </c>
      <c r="L480" s="54">
        <f>IF(STOCKAGE[[#This Row],[Nombre de palettes]]&lt;0,STOCKAGE[[#This Row],[Nombre de palettes]],0)</f>
        <v>-1</v>
      </c>
      <c r="N480"/>
    </row>
    <row r="481" spans="1:14" hidden="1" x14ac:dyDescent="0.25">
      <c r="A481" s="68">
        <v>45383</v>
      </c>
      <c r="B481" s="54" t="s">
        <v>72</v>
      </c>
      <c r="C481">
        <v>2024</v>
      </c>
      <c r="D481" s="53">
        <v>45394</v>
      </c>
      <c r="E481" s="54" t="s">
        <v>50</v>
      </c>
      <c r="F481">
        <v>-4</v>
      </c>
      <c r="G481" s="54"/>
      <c r="H481">
        <v>-2400</v>
      </c>
      <c r="I481">
        <v>2024043507</v>
      </c>
      <c r="J481" s="54"/>
      <c r="K481" s="54">
        <f>IF(STOCKAGE[[#This Row],[Nombre de palettes]]&gt;0,STOCKAGE[[#This Row],[Nombre de palettes]],0)</f>
        <v>0</v>
      </c>
      <c r="L481" s="54">
        <f>IF(STOCKAGE[[#This Row],[Nombre de palettes]]&lt;0,STOCKAGE[[#This Row],[Nombre de palettes]],0)</f>
        <v>-4</v>
      </c>
      <c r="N481"/>
    </row>
    <row r="482" spans="1:14" hidden="1" x14ac:dyDescent="0.25">
      <c r="A482" s="68">
        <v>45383</v>
      </c>
      <c r="B482" s="54" t="s">
        <v>72</v>
      </c>
      <c r="C482">
        <v>2024</v>
      </c>
      <c r="D482" s="53">
        <v>45394</v>
      </c>
      <c r="E482" s="54" t="s">
        <v>50</v>
      </c>
      <c r="F482">
        <v>-2</v>
      </c>
      <c r="G482" s="54"/>
      <c r="H482">
        <v>-1200</v>
      </c>
      <c r="I482">
        <v>2024043508</v>
      </c>
      <c r="J482" s="54"/>
      <c r="K482" s="54">
        <f>IF(STOCKAGE[[#This Row],[Nombre de palettes]]&gt;0,STOCKAGE[[#This Row],[Nombre de palettes]],0)</f>
        <v>0</v>
      </c>
      <c r="L482" s="54">
        <f>IF(STOCKAGE[[#This Row],[Nombre de palettes]]&lt;0,STOCKAGE[[#This Row],[Nombre de palettes]],0)</f>
        <v>-2</v>
      </c>
      <c r="N482"/>
    </row>
    <row r="483" spans="1:14" hidden="1" x14ac:dyDescent="0.25">
      <c r="A483" s="68">
        <v>45383</v>
      </c>
      <c r="B483" s="54" t="s">
        <v>72</v>
      </c>
      <c r="C483">
        <v>2024</v>
      </c>
      <c r="D483" s="53">
        <v>45394</v>
      </c>
      <c r="E483" s="54" t="s">
        <v>55</v>
      </c>
      <c r="F483">
        <v>-3</v>
      </c>
      <c r="G483" s="54"/>
      <c r="H483">
        <v>-1800</v>
      </c>
      <c r="I483">
        <v>2024043508</v>
      </c>
      <c r="J483" s="54"/>
      <c r="K483" s="54">
        <f>IF(STOCKAGE[[#This Row],[Nombre de palettes]]&gt;0,STOCKAGE[[#This Row],[Nombre de palettes]],0)</f>
        <v>0</v>
      </c>
      <c r="L483" s="54">
        <f>IF(STOCKAGE[[#This Row],[Nombre de palettes]]&lt;0,STOCKAGE[[#This Row],[Nombre de palettes]],0)</f>
        <v>-3</v>
      </c>
      <c r="N483"/>
    </row>
    <row r="484" spans="1:14" hidden="1" x14ac:dyDescent="0.25">
      <c r="A484" s="68">
        <v>45383</v>
      </c>
      <c r="B484" s="54" t="s">
        <v>72</v>
      </c>
      <c r="C484">
        <v>2024</v>
      </c>
      <c r="D484" s="53">
        <v>45394</v>
      </c>
      <c r="E484" s="54" t="s">
        <v>50</v>
      </c>
      <c r="F484">
        <v>-6</v>
      </c>
      <c r="G484" s="54"/>
      <c r="H484">
        <v>-3600</v>
      </c>
      <c r="I484">
        <v>2024043502</v>
      </c>
      <c r="J484" s="54"/>
      <c r="K484" s="54">
        <f>IF(STOCKAGE[[#This Row],[Nombre de palettes]]&gt;0,STOCKAGE[[#This Row],[Nombre de palettes]],0)</f>
        <v>0</v>
      </c>
      <c r="L484" s="54">
        <f>IF(STOCKAGE[[#This Row],[Nombre de palettes]]&lt;0,STOCKAGE[[#This Row],[Nombre de palettes]],0)</f>
        <v>-6</v>
      </c>
      <c r="N484"/>
    </row>
    <row r="485" spans="1:14" hidden="1" x14ac:dyDescent="0.25">
      <c r="A485" s="68">
        <v>45383</v>
      </c>
      <c r="B485" s="54" t="s">
        <v>72</v>
      </c>
      <c r="C485">
        <v>2024</v>
      </c>
      <c r="D485" s="53">
        <v>45394</v>
      </c>
      <c r="E485" s="54" t="s">
        <v>54</v>
      </c>
      <c r="F485">
        <v>-1</v>
      </c>
      <c r="G485" s="54"/>
      <c r="H485">
        <v>-1848</v>
      </c>
      <c r="I485">
        <v>2024043502</v>
      </c>
      <c r="J485" s="54"/>
      <c r="K485" s="54">
        <f>IF(STOCKAGE[[#This Row],[Nombre de palettes]]&gt;0,STOCKAGE[[#This Row],[Nombre de palettes]],0)</f>
        <v>0</v>
      </c>
      <c r="L485" s="54">
        <f>IF(STOCKAGE[[#This Row],[Nombre de palettes]]&lt;0,STOCKAGE[[#This Row],[Nombre de palettes]],0)</f>
        <v>-1</v>
      </c>
      <c r="N485"/>
    </row>
    <row r="486" spans="1:14" hidden="1" x14ac:dyDescent="0.25">
      <c r="A486" s="68">
        <v>45383</v>
      </c>
      <c r="B486" s="54" t="s">
        <v>72</v>
      </c>
      <c r="C486">
        <v>2024</v>
      </c>
      <c r="D486" s="53">
        <v>45397</v>
      </c>
      <c r="E486" s="54" t="s">
        <v>50</v>
      </c>
      <c r="F486">
        <v>32</v>
      </c>
      <c r="G486" s="54"/>
      <c r="H486">
        <v>19200</v>
      </c>
      <c r="I486" t="s">
        <v>65</v>
      </c>
      <c r="J486" s="54"/>
      <c r="K486" s="54">
        <f>IF(STOCKAGE[[#This Row],[Nombre de palettes]]&gt;0,STOCKAGE[[#This Row],[Nombre de palettes]],0)</f>
        <v>32</v>
      </c>
      <c r="L486" s="54">
        <f>IF(STOCKAGE[[#This Row],[Nombre de palettes]]&lt;0,STOCKAGE[[#This Row],[Nombre de palettes]],0)</f>
        <v>0</v>
      </c>
      <c r="N486"/>
    </row>
    <row r="487" spans="1:14" hidden="1" x14ac:dyDescent="0.25">
      <c r="A487" s="68">
        <v>45383</v>
      </c>
      <c r="B487" s="54" t="s">
        <v>72</v>
      </c>
      <c r="C487">
        <v>2024</v>
      </c>
      <c r="D487" s="53">
        <v>45397</v>
      </c>
      <c r="E487" s="54" t="s">
        <v>70</v>
      </c>
      <c r="F487">
        <v>30</v>
      </c>
      <c r="G487" s="54"/>
      <c r="H487">
        <v>18000</v>
      </c>
      <c r="I487" t="s">
        <v>65</v>
      </c>
      <c r="J487" s="54"/>
      <c r="K487" s="54">
        <f>IF(STOCKAGE[[#This Row],[Nombre de palettes]]&gt;0,STOCKAGE[[#This Row],[Nombre de palettes]],0)</f>
        <v>30</v>
      </c>
      <c r="L487" s="54">
        <f>IF(STOCKAGE[[#This Row],[Nombre de palettes]]&lt;0,STOCKAGE[[#This Row],[Nombre de palettes]],0)</f>
        <v>0</v>
      </c>
      <c r="N487"/>
    </row>
    <row r="488" spans="1:14" hidden="1" x14ac:dyDescent="0.25">
      <c r="A488" s="68">
        <v>45383</v>
      </c>
      <c r="B488" s="54" t="s">
        <v>72</v>
      </c>
      <c r="C488">
        <v>2024</v>
      </c>
      <c r="D488" s="53">
        <v>45397</v>
      </c>
      <c r="E488" s="54" t="s">
        <v>55</v>
      </c>
      <c r="F488">
        <v>32</v>
      </c>
      <c r="G488" s="54"/>
      <c r="H488">
        <v>19200</v>
      </c>
      <c r="I488" t="s">
        <v>65</v>
      </c>
      <c r="J488" s="54"/>
      <c r="K488" s="54">
        <f>IF(STOCKAGE[[#This Row],[Nombre de palettes]]&gt;0,STOCKAGE[[#This Row],[Nombre de palettes]],0)</f>
        <v>32</v>
      </c>
      <c r="L488" s="54">
        <f>IF(STOCKAGE[[#This Row],[Nombre de palettes]]&lt;0,STOCKAGE[[#This Row],[Nombre de palettes]],0)</f>
        <v>0</v>
      </c>
      <c r="N488"/>
    </row>
    <row r="489" spans="1:14" hidden="1" x14ac:dyDescent="0.25">
      <c r="A489" s="68">
        <v>45383</v>
      </c>
      <c r="B489" s="54" t="s">
        <v>72</v>
      </c>
      <c r="C489">
        <v>2024</v>
      </c>
      <c r="D489" s="53">
        <v>45397</v>
      </c>
      <c r="E489" s="54" t="s">
        <v>55</v>
      </c>
      <c r="F489">
        <v>32</v>
      </c>
      <c r="G489" s="54"/>
      <c r="H489">
        <v>19200</v>
      </c>
      <c r="I489" t="s">
        <v>65</v>
      </c>
      <c r="J489" s="54"/>
      <c r="K489" s="54">
        <f>IF(STOCKAGE[[#This Row],[Nombre de palettes]]&gt;0,STOCKAGE[[#This Row],[Nombre de palettes]],0)</f>
        <v>32</v>
      </c>
      <c r="L489" s="54">
        <f>IF(STOCKAGE[[#This Row],[Nombre de palettes]]&lt;0,STOCKAGE[[#This Row],[Nombre de palettes]],0)</f>
        <v>0</v>
      </c>
      <c r="N489"/>
    </row>
    <row r="490" spans="1:14" hidden="1" x14ac:dyDescent="0.25">
      <c r="A490" s="68">
        <v>45383</v>
      </c>
      <c r="B490" s="54" t="s">
        <v>72</v>
      </c>
      <c r="C490">
        <v>2024</v>
      </c>
      <c r="D490" s="53">
        <v>45397</v>
      </c>
      <c r="E490" s="54" t="s">
        <v>55</v>
      </c>
      <c r="F490">
        <v>32</v>
      </c>
      <c r="G490" s="54"/>
      <c r="H490">
        <v>19200</v>
      </c>
      <c r="I490" t="s">
        <v>65</v>
      </c>
      <c r="J490" s="54"/>
      <c r="K490" s="54">
        <f>IF(STOCKAGE[[#This Row],[Nombre de palettes]]&gt;0,STOCKAGE[[#This Row],[Nombre de palettes]],0)</f>
        <v>32</v>
      </c>
      <c r="L490" s="54">
        <f>IF(STOCKAGE[[#This Row],[Nombre de palettes]]&lt;0,STOCKAGE[[#This Row],[Nombre de palettes]],0)</f>
        <v>0</v>
      </c>
      <c r="N490"/>
    </row>
    <row r="491" spans="1:14" hidden="1" x14ac:dyDescent="0.25">
      <c r="A491" s="68">
        <v>45383</v>
      </c>
      <c r="B491" s="54" t="s">
        <v>72</v>
      </c>
      <c r="C491">
        <v>2024</v>
      </c>
      <c r="D491" s="53">
        <v>45397</v>
      </c>
      <c r="E491" s="54" t="s">
        <v>50</v>
      </c>
      <c r="F491">
        <v>32</v>
      </c>
      <c r="G491" s="54"/>
      <c r="H491">
        <v>19200</v>
      </c>
      <c r="I491" t="s">
        <v>65</v>
      </c>
      <c r="J491" s="54"/>
      <c r="K491" s="54">
        <f>IF(STOCKAGE[[#This Row],[Nombre de palettes]]&gt;0,STOCKAGE[[#This Row],[Nombre de palettes]],0)</f>
        <v>32</v>
      </c>
      <c r="L491" s="54">
        <f>IF(STOCKAGE[[#This Row],[Nombre de palettes]]&lt;0,STOCKAGE[[#This Row],[Nombre de palettes]],0)</f>
        <v>0</v>
      </c>
      <c r="N491"/>
    </row>
    <row r="492" spans="1:14" hidden="1" x14ac:dyDescent="0.25">
      <c r="A492" s="68">
        <v>45383</v>
      </c>
      <c r="B492" s="54" t="s">
        <v>72</v>
      </c>
      <c r="C492">
        <v>2024</v>
      </c>
      <c r="D492" s="53">
        <v>45398</v>
      </c>
      <c r="E492" s="54" t="s">
        <v>50</v>
      </c>
      <c r="F492">
        <v>32</v>
      </c>
      <c r="G492" s="54"/>
      <c r="H492">
        <v>19200</v>
      </c>
      <c r="I492" t="s">
        <v>65</v>
      </c>
      <c r="J492" s="54"/>
      <c r="K492" s="54">
        <f>IF(STOCKAGE[[#This Row],[Nombre de palettes]]&gt;0,STOCKAGE[[#This Row],[Nombre de palettes]],0)</f>
        <v>32</v>
      </c>
      <c r="L492" s="54">
        <f>IF(STOCKAGE[[#This Row],[Nombre de palettes]]&lt;0,STOCKAGE[[#This Row],[Nombre de palettes]],0)</f>
        <v>0</v>
      </c>
      <c r="N492"/>
    </row>
    <row r="493" spans="1:14" hidden="1" x14ac:dyDescent="0.25">
      <c r="A493" s="68">
        <v>45383</v>
      </c>
      <c r="B493" s="54" t="s">
        <v>72</v>
      </c>
      <c r="C493">
        <v>2024</v>
      </c>
      <c r="D493" s="53">
        <v>45398</v>
      </c>
      <c r="E493" s="54" t="s">
        <v>50</v>
      </c>
      <c r="F493">
        <v>32</v>
      </c>
      <c r="G493" s="54"/>
      <c r="H493">
        <v>19200</v>
      </c>
      <c r="I493" t="s">
        <v>65</v>
      </c>
      <c r="J493" s="54"/>
      <c r="K493" s="54">
        <f>IF(STOCKAGE[[#This Row],[Nombre de palettes]]&gt;0,STOCKAGE[[#This Row],[Nombre de palettes]],0)</f>
        <v>32</v>
      </c>
      <c r="L493" s="54">
        <f>IF(STOCKAGE[[#This Row],[Nombre de palettes]]&lt;0,STOCKAGE[[#This Row],[Nombre de palettes]],0)</f>
        <v>0</v>
      </c>
      <c r="N493"/>
    </row>
    <row r="494" spans="1:14" hidden="1" x14ac:dyDescent="0.25">
      <c r="A494" s="68">
        <v>45383</v>
      </c>
      <c r="B494" s="54" t="s">
        <v>72</v>
      </c>
      <c r="C494">
        <v>2024</v>
      </c>
      <c r="D494" s="53">
        <v>45398</v>
      </c>
      <c r="E494" s="54" t="s">
        <v>50</v>
      </c>
      <c r="F494">
        <v>-1</v>
      </c>
      <c r="G494" s="54"/>
      <c r="H494">
        <v>-600</v>
      </c>
      <c r="I494">
        <v>2024043523</v>
      </c>
      <c r="J494" s="54"/>
      <c r="K494" s="54">
        <f>IF(STOCKAGE[[#This Row],[Nombre de palettes]]&gt;0,STOCKAGE[[#This Row],[Nombre de palettes]],0)</f>
        <v>0</v>
      </c>
      <c r="L494" s="54">
        <f>IF(STOCKAGE[[#This Row],[Nombre de palettes]]&lt;0,STOCKAGE[[#This Row],[Nombre de palettes]],0)</f>
        <v>-1</v>
      </c>
      <c r="N494"/>
    </row>
    <row r="495" spans="1:14" hidden="1" x14ac:dyDescent="0.25">
      <c r="A495" s="68">
        <v>45383</v>
      </c>
      <c r="B495" s="54" t="s">
        <v>72</v>
      </c>
      <c r="C495">
        <v>2024</v>
      </c>
      <c r="D495" s="53">
        <v>45398</v>
      </c>
      <c r="E495" s="54" t="s">
        <v>70</v>
      </c>
      <c r="F495">
        <v>-1</v>
      </c>
      <c r="G495" s="54"/>
      <c r="H495">
        <v>-600</v>
      </c>
      <c r="I495">
        <v>2024043523</v>
      </c>
      <c r="J495" s="54"/>
      <c r="K495" s="54">
        <f>IF(STOCKAGE[[#This Row],[Nombre de palettes]]&gt;0,STOCKAGE[[#This Row],[Nombre de palettes]],0)</f>
        <v>0</v>
      </c>
      <c r="L495" s="54">
        <f>IF(STOCKAGE[[#This Row],[Nombre de palettes]]&lt;0,STOCKAGE[[#This Row],[Nombre de palettes]],0)</f>
        <v>-1</v>
      </c>
      <c r="N495"/>
    </row>
    <row r="496" spans="1:14" hidden="1" x14ac:dyDescent="0.25">
      <c r="A496" s="68">
        <v>45383</v>
      </c>
      <c r="B496" s="54" t="s">
        <v>72</v>
      </c>
      <c r="C496">
        <v>2024</v>
      </c>
      <c r="D496" s="53">
        <v>45398</v>
      </c>
      <c r="E496" s="54" t="s">
        <v>50</v>
      </c>
      <c r="F496">
        <v>-30</v>
      </c>
      <c r="G496" s="54"/>
      <c r="H496">
        <v>-18000</v>
      </c>
      <c r="I496">
        <v>2024043515</v>
      </c>
      <c r="J496" s="54"/>
      <c r="K496" s="54">
        <f>IF(STOCKAGE[[#This Row],[Nombre de palettes]]&gt;0,STOCKAGE[[#This Row],[Nombre de palettes]],0)</f>
        <v>0</v>
      </c>
      <c r="L496" s="54">
        <f>IF(STOCKAGE[[#This Row],[Nombre de palettes]]&lt;0,STOCKAGE[[#This Row],[Nombre de palettes]],0)</f>
        <v>-30</v>
      </c>
      <c r="N496"/>
    </row>
    <row r="497" spans="1:14" hidden="1" x14ac:dyDescent="0.25">
      <c r="A497" s="68">
        <v>45383</v>
      </c>
      <c r="B497" s="54" t="s">
        <v>72</v>
      </c>
      <c r="C497">
        <v>2024</v>
      </c>
      <c r="D497" s="53">
        <v>45398</v>
      </c>
      <c r="E497" s="54" t="s">
        <v>54</v>
      </c>
      <c r="F497">
        <v>-2</v>
      </c>
      <c r="G497" s="54"/>
      <c r="H497">
        <v>-3696</v>
      </c>
      <c r="I497">
        <v>2024043515</v>
      </c>
      <c r="J497" s="54"/>
      <c r="K497" s="54">
        <f>IF(STOCKAGE[[#This Row],[Nombre de palettes]]&gt;0,STOCKAGE[[#This Row],[Nombre de palettes]],0)</f>
        <v>0</v>
      </c>
      <c r="L497" s="54">
        <f>IF(STOCKAGE[[#This Row],[Nombre de palettes]]&lt;0,STOCKAGE[[#This Row],[Nombre de palettes]],0)</f>
        <v>-2</v>
      </c>
      <c r="N497"/>
    </row>
    <row r="498" spans="1:14" hidden="1" x14ac:dyDescent="0.25">
      <c r="A498" s="68">
        <v>45383</v>
      </c>
      <c r="B498" s="54" t="s">
        <v>72</v>
      </c>
      <c r="C498">
        <v>2024</v>
      </c>
      <c r="D498" s="53">
        <v>45399</v>
      </c>
      <c r="E498" s="54" t="s">
        <v>50</v>
      </c>
      <c r="F498">
        <v>32</v>
      </c>
      <c r="G498" s="54"/>
      <c r="H498">
        <v>19200</v>
      </c>
      <c r="I498" t="s">
        <v>65</v>
      </c>
      <c r="J498" s="54"/>
      <c r="K498" s="54">
        <f>IF(STOCKAGE[[#This Row],[Nombre de palettes]]&gt;0,STOCKAGE[[#This Row],[Nombre de palettes]],0)</f>
        <v>32</v>
      </c>
      <c r="L498" s="54">
        <f>IF(STOCKAGE[[#This Row],[Nombre de palettes]]&lt;0,STOCKAGE[[#This Row],[Nombre de palettes]],0)</f>
        <v>0</v>
      </c>
      <c r="N498"/>
    </row>
    <row r="499" spans="1:14" hidden="1" x14ac:dyDescent="0.25">
      <c r="A499" s="68">
        <v>45383</v>
      </c>
      <c r="B499" s="54" t="s">
        <v>72</v>
      </c>
      <c r="C499">
        <v>2024</v>
      </c>
      <c r="D499" s="53">
        <v>45399</v>
      </c>
      <c r="E499" s="54" t="s">
        <v>50</v>
      </c>
      <c r="F499">
        <v>32</v>
      </c>
      <c r="G499" s="54"/>
      <c r="H499">
        <v>19200</v>
      </c>
      <c r="I499" t="s">
        <v>65</v>
      </c>
      <c r="J499" s="54"/>
      <c r="K499" s="54">
        <f>IF(STOCKAGE[[#This Row],[Nombre de palettes]]&gt;0,STOCKAGE[[#This Row],[Nombre de palettes]],0)</f>
        <v>32</v>
      </c>
      <c r="L499" s="54">
        <f>IF(STOCKAGE[[#This Row],[Nombre de palettes]]&lt;0,STOCKAGE[[#This Row],[Nombre de palettes]],0)</f>
        <v>0</v>
      </c>
      <c r="N499"/>
    </row>
    <row r="500" spans="1:14" hidden="1" x14ac:dyDescent="0.25">
      <c r="A500" s="68">
        <v>45383</v>
      </c>
      <c r="B500" s="54" t="s">
        <v>72</v>
      </c>
      <c r="C500">
        <v>2024</v>
      </c>
      <c r="D500" s="53">
        <v>45399</v>
      </c>
      <c r="E500" s="54" t="s">
        <v>50</v>
      </c>
      <c r="F500">
        <v>-15</v>
      </c>
      <c r="G500" s="54"/>
      <c r="H500">
        <v>-9000</v>
      </c>
      <c r="I500">
        <v>2024043521</v>
      </c>
      <c r="J500" s="54"/>
      <c r="K500" s="54">
        <f>IF(STOCKAGE[[#This Row],[Nombre de palettes]]&gt;0,STOCKAGE[[#This Row],[Nombre de palettes]],0)</f>
        <v>0</v>
      </c>
      <c r="L500" s="54">
        <f>IF(STOCKAGE[[#This Row],[Nombre de palettes]]&lt;0,STOCKAGE[[#This Row],[Nombre de palettes]],0)</f>
        <v>-15</v>
      </c>
      <c r="N500"/>
    </row>
    <row r="501" spans="1:14" hidden="1" x14ac:dyDescent="0.25">
      <c r="A501" s="68">
        <v>45383</v>
      </c>
      <c r="B501" s="54" t="s">
        <v>72</v>
      </c>
      <c r="C501">
        <v>2024</v>
      </c>
      <c r="D501" s="53">
        <v>45399</v>
      </c>
      <c r="E501" s="54" t="s">
        <v>70</v>
      </c>
      <c r="F501">
        <v>-17</v>
      </c>
      <c r="G501" s="54"/>
      <c r="H501">
        <v>-10200</v>
      </c>
      <c r="I501">
        <v>2024043521</v>
      </c>
      <c r="J501" s="54"/>
      <c r="K501" s="54">
        <f>IF(STOCKAGE[[#This Row],[Nombre de palettes]]&gt;0,STOCKAGE[[#This Row],[Nombre de palettes]],0)</f>
        <v>0</v>
      </c>
      <c r="L501" s="54">
        <f>IF(STOCKAGE[[#This Row],[Nombre de palettes]]&lt;0,STOCKAGE[[#This Row],[Nombre de palettes]],0)</f>
        <v>-17</v>
      </c>
      <c r="N501"/>
    </row>
    <row r="502" spans="1:14" hidden="1" x14ac:dyDescent="0.25">
      <c r="A502" s="68">
        <v>45383</v>
      </c>
      <c r="B502" s="54" t="s">
        <v>72</v>
      </c>
      <c r="C502">
        <v>2024</v>
      </c>
      <c r="D502" s="53">
        <v>45399</v>
      </c>
      <c r="E502" s="54" t="s">
        <v>50</v>
      </c>
      <c r="F502">
        <v>-2</v>
      </c>
      <c r="G502" s="54"/>
      <c r="H502">
        <v>-1200</v>
      </c>
      <c r="I502">
        <v>2024043536</v>
      </c>
      <c r="J502" s="54"/>
      <c r="K502" s="54">
        <f>IF(STOCKAGE[[#This Row],[Nombre de palettes]]&gt;0,STOCKAGE[[#This Row],[Nombre de palettes]],0)</f>
        <v>0</v>
      </c>
      <c r="L502" s="54">
        <f>IF(STOCKAGE[[#This Row],[Nombre de palettes]]&lt;0,STOCKAGE[[#This Row],[Nombre de palettes]],0)</f>
        <v>-2</v>
      </c>
      <c r="N502"/>
    </row>
    <row r="503" spans="1:14" hidden="1" x14ac:dyDescent="0.25">
      <c r="A503" s="68">
        <v>45383</v>
      </c>
      <c r="B503" s="54" t="s">
        <v>72</v>
      </c>
      <c r="C503">
        <v>2024</v>
      </c>
      <c r="D503" s="53">
        <v>45399</v>
      </c>
      <c r="E503" s="54" t="s">
        <v>52</v>
      </c>
      <c r="F503">
        <v>-1</v>
      </c>
      <c r="G503" s="54"/>
      <c r="H503">
        <v>-630</v>
      </c>
      <c r="I503">
        <v>2024043536</v>
      </c>
      <c r="J503" s="54"/>
      <c r="K503" s="54">
        <f>IF(STOCKAGE[[#This Row],[Nombre de palettes]]&gt;0,STOCKAGE[[#This Row],[Nombre de palettes]],0)</f>
        <v>0</v>
      </c>
      <c r="L503" s="54">
        <f>IF(STOCKAGE[[#This Row],[Nombre de palettes]]&lt;0,STOCKAGE[[#This Row],[Nombre de palettes]],0)</f>
        <v>-1</v>
      </c>
      <c r="N503"/>
    </row>
    <row r="504" spans="1:14" hidden="1" x14ac:dyDescent="0.25">
      <c r="A504" s="68">
        <v>45383</v>
      </c>
      <c r="B504" s="54" t="s">
        <v>72</v>
      </c>
      <c r="C504">
        <v>2024</v>
      </c>
      <c r="D504" s="53">
        <v>45399</v>
      </c>
      <c r="E504" s="54" t="s">
        <v>50</v>
      </c>
      <c r="F504">
        <v>-3</v>
      </c>
      <c r="G504" s="54"/>
      <c r="H504">
        <v>-1800</v>
      </c>
      <c r="I504">
        <v>2024043535</v>
      </c>
      <c r="J504" s="54"/>
      <c r="K504" s="54">
        <f>IF(STOCKAGE[[#This Row],[Nombre de palettes]]&gt;0,STOCKAGE[[#This Row],[Nombre de palettes]],0)</f>
        <v>0</v>
      </c>
      <c r="L504" s="54">
        <f>IF(STOCKAGE[[#This Row],[Nombre de palettes]]&lt;0,STOCKAGE[[#This Row],[Nombre de palettes]],0)</f>
        <v>-3</v>
      </c>
      <c r="N504"/>
    </row>
    <row r="505" spans="1:14" hidden="1" x14ac:dyDescent="0.25">
      <c r="A505" s="68">
        <v>45383</v>
      </c>
      <c r="B505" s="54" t="s">
        <v>72</v>
      </c>
      <c r="C505">
        <v>2024</v>
      </c>
      <c r="D505" s="53">
        <v>45399</v>
      </c>
      <c r="E505" s="54" t="s">
        <v>50</v>
      </c>
      <c r="F505">
        <v>-2</v>
      </c>
      <c r="G505" s="54"/>
      <c r="H505">
        <v>-1200</v>
      </c>
      <c r="I505">
        <v>2024043528</v>
      </c>
      <c r="J505" s="54"/>
      <c r="K505" s="54">
        <f>IF(STOCKAGE[[#This Row],[Nombre de palettes]]&gt;0,STOCKAGE[[#This Row],[Nombre de palettes]],0)</f>
        <v>0</v>
      </c>
      <c r="L505" s="54">
        <f>IF(STOCKAGE[[#This Row],[Nombre de palettes]]&lt;0,STOCKAGE[[#This Row],[Nombre de palettes]],0)</f>
        <v>-2</v>
      </c>
      <c r="N505"/>
    </row>
    <row r="506" spans="1:14" hidden="1" x14ac:dyDescent="0.25">
      <c r="A506" s="68">
        <v>45383</v>
      </c>
      <c r="B506" s="54" t="s">
        <v>72</v>
      </c>
      <c r="C506">
        <v>2024</v>
      </c>
      <c r="D506" s="53">
        <v>45399</v>
      </c>
      <c r="E506" s="54" t="s">
        <v>51</v>
      </c>
      <c r="F506">
        <v>-1</v>
      </c>
      <c r="G506" s="54"/>
      <c r="H506">
        <v>-1848</v>
      </c>
      <c r="I506">
        <v>2024043528</v>
      </c>
      <c r="J506" s="54"/>
      <c r="K506" s="54">
        <f>IF(STOCKAGE[[#This Row],[Nombre de palettes]]&gt;0,STOCKAGE[[#This Row],[Nombre de palettes]],0)</f>
        <v>0</v>
      </c>
      <c r="L506" s="54">
        <f>IF(STOCKAGE[[#This Row],[Nombre de palettes]]&lt;0,STOCKAGE[[#This Row],[Nombre de palettes]],0)</f>
        <v>-1</v>
      </c>
      <c r="N506"/>
    </row>
    <row r="507" spans="1:14" hidden="1" x14ac:dyDescent="0.25">
      <c r="A507" s="68">
        <v>45383</v>
      </c>
      <c r="B507" s="54" t="s">
        <v>72</v>
      </c>
      <c r="C507">
        <v>2024</v>
      </c>
      <c r="D507" s="53">
        <v>45399</v>
      </c>
      <c r="E507" s="54" t="s">
        <v>54</v>
      </c>
      <c r="F507">
        <v>-1</v>
      </c>
      <c r="G507" s="54"/>
      <c r="H507">
        <v>-1848</v>
      </c>
      <c r="I507">
        <v>2024043528</v>
      </c>
      <c r="J507" s="54"/>
      <c r="K507" s="54">
        <f>IF(STOCKAGE[[#This Row],[Nombre de palettes]]&gt;0,STOCKAGE[[#This Row],[Nombre de palettes]],0)</f>
        <v>0</v>
      </c>
      <c r="L507" s="54">
        <f>IF(STOCKAGE[[#This Row],[Nombre de palettes]]&lt;0,STOCKAGE[[#This Row],[Nombre de palettes]],0)</f>
        <v>-1</v>
      </c>
      <c r="N507"/>
    </row>
    <row r="508" spans="1:14" hidden="1" x14ac:dyDescent="0.25">
      <c r="A508" s="68">
        <v>45383</v>
      </c>
      <c r="B508" s="54" t="s">
        <v>72</v>
      </c>
      <c r="C508">
        <v>2024</v>
      </c>
      <c r="D508" s="53">
        <v>45399</v>
      </c>
      <c r="E508" s="54" t="s">
        <v>51</v>
      </c>
      <c r="F508">
        <v>6</v>
      </c>
      <c r="G508" s="54"/>
      <c r="H508">
        <v>11088</v>
      </c>
      <c r="I508" t="s">
        <v>64</v>
      </c>
      <c r="J508" s="54"/>
      <c r="K508" s="54">
        <f>IF(STOCKAGE[[#This Row],[Nombre de palettes]]&gt;0,STOCKAGE[[#This Row],[Nombre de palettes]],0)</f>
        <v>6</v>
      </c>
      <c r="L508" s="54">
        <f>IF(STOCKAGE[[#This Row],[Nombre de palettes]]&lt;0,STOCKAGE[[#This Row],[Nombre de palettes]],0)</f>
        <v>0</v>
      </c>
      <c r="N508"/>
    </row>
    <row r="509" spans="1:14" hidden="1" x14ac:dyDescent="0.25">
      <c r="A509" s="68">
        <v>45383</v>
      </c>
      <c r="B509" s="54" t="s">
        <v>72</v>
      </c>
      <c r="C509">
        <v>2024</v>
      </c>
      <c r="D509" s="53">
        <v>45399</v>
      </c>
      <c r="E509" s="54" t="s">
        <v>62</v>
      </c>
      <c r="F509">
        <v>2</v>
      </c>
      <c r="G509" s="54"/>
      <c r="H509">
        <v>3696</v>
      </c>
      <c r="I509" t="s">
        <v>64</v>
      </c>
      <c r="J509" s="54"/>
      <c r="K509" s="54">
        <f>IF(STOCKAGE[[#This Row],[Nombre de palettes]]&gt;0,STOCKAGE[[#This Row],[Nombre de palettes]],0)</f>
        <v>2</v>
      </c>
      <c r="L509" s="54">
        <f>IF(STOCKAGE[[#This Row],[Nombre de palettes]]&lt;0,STOCKAGE[[#This Row],[Nombre de palettes]],0)</f>
        <v>0</v>
      </c>
      <c r="N509"/>
    </row>
    <row r="510" spans="1:14" hidden="1" x14ac:dyDescent="0.25">
      <c r="A510" s="68">
        <v>45383</v>
      </c>
      <c r="B510" s="54" t="s">
        <v>72</v>
      </c>
      <c r="C510">
        <v>2024</v>
      </c>
      <c r="D510" s="53">
        <v>45399</v>
      </c>
      <c r="E510" s="54" t="s">
        <v>54</v>
      </c>
      <c r="F510">
        <v>2</v>
      </c>
      <c r="G510" s="54"/>
      <c r="H510">
        <v>3696</v>
      </c>
      <c r="I510" t="s">
        <v>64</v>
      </c>
      <c r="J510" s="54"/>
      <c r="K510" s="54">
        <f>IF(STOCKAGE[[#This Row],[Nombre de palettes]]&gt;0,STOCKAGE[[#This Row],[Nombre de palettes]],0)</f>
        <v>2</v>
      </c>
      <c r="L510" s="54">
        <f>IF(STOCKAGE[[#This Row],[Nombre de palettes]]&lt;0,STOCKAGE[[#This Row],[Nombre de palettes]],0)</f>
        <v>0</v>
      </c>
      <c r="N510"/>
    </row>
    <row r="511" spans="1:14" hidden="1" x14ac:dyDescent="0.25">
      <c r="A511" s="68">
        <v>45383</v>
      </c>
      <c r="B511" s="54" t="s">
        <v>72</v>
      </c>
      <c r="C511">
        <v>2024</v>
      </c>
      <c r="D511" s="53">
        <v>45399</v>
      </c>
      <c r="E511" s="54" t="s">
        <v>50</v>
      </c>
      <c r="F511">
        <v>32</v>
      </c>
      <c r="G511" s="54"/>
      <c r="H511">
        <v>19200</v>
      </c>
      <c r="I511" t="s">
        <v>65</v>
      </c>
      <c r="J511" s="54"/>
      <c r="K511" s="54">
        <f>IF(STOCKAGE[[#This Row],[Nombre de palettes]]&gt;0,STOCKAGE[[#This Row],[Nombre de palettes]],0)</f>
        <v>32</v>
      </c>
      <c r="L511" s="54">
        <f>IF(STOCKAGE[[#This Row],[Nombre de palettes]]&lt;0,STOCKAGE[[#This Row],[Nombre de palettes]],0)</f>
        <v>0</v>
      </c>
      <c r="N511"/>
    </row>
    <row r="512" spans="1:14" hidden="1" x14ac:dyDescent="0.25">
      <c r="A512" s="68">
        <v>45383</v>
      </c>
      <c r="B512" s="54" t="s">
        <v>72</v>
      </c>
      <c r="C512">
        <v>2024</v>
      </c>
      <c r="D512" s="53">
        <v>45399</v>
      </c>
      <c r="E512" s="54" t="s">
        <v>50</v>
      </c>
      <c r="F512">
        <v>32</v>
      </c>
      <c r="G512" s="54"/>
      <c r="H512">
        <v>19200</v>
      </c>
      <c r="I512" t="s">
        <v>65</v>
      </c>
      <c r="J512" s="54"/>
      <c r="K512" s="54">
        <f>IF(STOCKAGE[[#This Row],[Nombre de palettes]]&gt;0,STOCKAGE[[#This Row],[Nombre de palettes]],0)</f>
        <v>32</v>
      </c>
      <c r="L512" s="54">
        <f>IF(STOCKAGE[[#This Row],[Nombre de palettes]]&lt;0,STOCKAGE[[#This Row],[Nombre de palettes]],0)</f>
        <v>0</v>
      </c>
      <c r="N512"/>
    </row>
    <row r="513" spans="1:14" hidden="1" x14ac:dyDescent="0.25">
      <c r="A513" s="68">
        <v>45383</v>
      </c>
      <c r="B513" s="54" t="s">
        <v>72</v>
      </c>
      <c r="C513">
        <v>2024</v>
      </c>
      <c r="D513" s="53">
        <v>45400</v>
      </c>
      <c r="E513" s="54" t="s">
        <v>50</v>
      </c>
      <c r="F513">
        <v>32</v>
      </c>
      <c r="G513" s="54"/>
      <c r="H513">
        <v>19200</v>
      </c>
      <c r="I513" t="s">
        <v>65</v>
      </c>
      <c r="J513" s="54"/>
      <c r="K513" s="54">
        <f>IF(STOCKAGE[[#This Row],[Nombre de palettes]]&gt;0,STOCKAGE[[#This Row],[Nombre de palettes]],0)</f>
        <v>32</v>
      </c>
      <c r="L513" s="54">
        <f>IF(STOCKAGE[[#This Row],[Nombre de palettes]]&lt;0,STOCKAGE[[#This Row],[Nombre de palettes]],0)</f>
        <v>0</v>
      </c>
      <c r="N513"/>
    </row>
    <row r="514" spans="1:14" hidden="1" x14ac:dyDescent="0.25">
      <c r="A514" s="68">
        <v>45383</v>
      </c>
      <c r="B514" s="54" t="s">
        <v>72</v>
      </c>
      <c r="C514">
        <v>2024</v>
      </c>
      <c r="D514" s="53">
        <v>45400</v>
      </c>
      <c r="E514" s="54" t="s">
        <v>50</v>
      </c>
      <c r="F514">
        <v>32</v>
      </c>
      <c r="G514" s="54"/>
      <c r="H514">
        <v>19200</v>
      </c>
      <c r="I514" t="s">
        <v>65</v>
      </c>
      <c r="J514" s="54"/>
      <c r="K514" s="54">
        <f>IF(STOCKAGE[[#This Row],[Nombre de palettes]]&gt;0,STOCKAGE[[#This Row],[Nombre de palettes]],0)</f>
        <v>32</v>
      </c>
      <c r="L514" s="54">
        <f>IF(STOCKAGE[[#This Row],[Nombre de palettes]]&lt;0,STOCKAGE[[#This Row],[Nombre de palettes]],0)</f>
        <v>0</v>
      </c>
      <c r="N514"/>
    </row>
    <row r="515" spans="1:14" hidden="1" x14ac:dyDescent="0.25">
      <c r="A515" s="68">
        <v>45383</v>
      </c>
      <c r="B515" s="54" t="s">
        <v>72</v>
      </c>
      <c r="C515">
        <v>2024</v>
      </c>
      <c r="D515" s="53">
        <v>45400</v>
      </c>
      <c r="E515" s="54" t="s">
        <v>50</v>
      </c>
      <c r="F515">
        <v>-2</v>
      </c>
      <c r="G515" s="54"/>
      <c r="H515">
        <v>-1200</v>
      </c>
      <c r="I515">
        <v>2024043509</v>
      </c>
      <c r="J515" s="54"/>
      <c r="K515" s="54">
        <f>IF(STOCKAGE[[#This Row],[Nombre de palettes]]&gt;0,STOCKAGE[[#This Row],[Nombre de palettes]],0)</f>
        <v>0</v>
      </c>
      <c r="L515" s="54">
        <f>IF(STOCKAGE[[#This Row],[Nombre de palettes]]&lt;0,STOCKAGE[[#This Row],[Nombre de palettes]],0)</f>
        <v>-2</v>
      </c>
      <c r="N515"/>
    </row>
    <row r="516" spans="1:14" hidden="1" x14ac:dyDescent="0.25">
      <c r="A516" s="68">
        <v>45383</v>
      </c>
      <c r="B516" s="54" t="s">
        <v>72</v>
      </c>
      <c r="C516">
        <v>2024</v>
      </c>
      <c r="D516" s="53">
        <v>45400</v>
      </c>
      <c r="E516" s="54" t="s">
        <v>55</v>
      </c>
      <c r="F516">
        <v>-1</v>
      </c>
      <c r="G516" s="54"/>
      <c r="H516">
        <v>-600</v>
      </c>
      <c r="I516">
        <v>2024043530</v>
      </c>
      <c r="J516" s="54"/>
      <c r="K516" s="54">
        <f>IF(STOCKAGE[[#This Row],[Nombre de palettes]]&gt;0,STOCKAGE[[#This Row],[Nombre de palettes]],0)</f>
        <v>0</v>
      </c>
      <c r="L516" s="54">
        <f>IF(STOCKAGE[[#This Row],[Nombre de palettes]]&lt;0,STOCKAGE[[#This Row],[Nombre de palettes]],0)</f>
        <v>-1</v>
      </c>
      <c r="N516"/>
    </row>
    <row r="517" spans="1:14" hidden="1" x14ac:dyDescent="0.25">
      <c r="A517" s="68">
        <v>45383</v>
      </c>
      <c r="B517" s="54" t="s">
        <v>72</v>
      </c>
      <c r="C517">
        <v>2024</v>
      </c>
      <c r="D517" s="53">
        <v>45400</v>
      </c>
      <c r="E517" s="54" t="s">
        <v>51</v>
      </c>
      <c r="F517">
        <v>-2</v>
      </c>
      <c r="G517" s="54"/>
      <c r="H517">
        <v>-3696</v>
      </c>
      <c r="I517">
        <v>2024043530</v>
      </c>
      <c r="J517" s="54"/>
      <c r="K517" s="54">
        <f>IF(STOCKAGE[[#This Row],[Nombre de palettes]]&gt;0,STOCKAGE[[#This Row],[Nombre de palettes]],0)</f>
        <v>0</v>
      </c>
      <c r="L517" s="54">
        <f>IF(STOCKAGE[[#This Row],[Nombre de palettes]]&lt;0,STOCKAGE[[#This Row],[Nombre de palettes]],0)</f>
        <v>-2</v>
      </c>
      <c r="N517"/>
    </row>
    <row r="518" spans="1:14" hidden="1" x14ac:dyDescent="0.25">
      <c r="A518" s="68">
        <v>45383</v>
      </c>
      <c r="B518" s="54" t="s">
        <v>72</v>
      </c>
      <c r="C518">
        <v>2024</v>
      </c>
      <c r="D518" s="53">
        <v>45400</v>
      </c>
      <c r="E518" s="54" t="s">
        <v>54</v>
      </c>
      <c r="F518">
        <v>-1</v>
      </c>
      <c r="G518" s="54"/>
      <c r="H518">
        <v>-1848</v>
      </c>
      <c r="I518">
        <v>2024043530</v>
      </c>
      <c r="J518" s="54"/>
      <c r="K518" s="54">
        <f>IF(STOCKAGE[[#This Row],[Nombre de palettes]]&gt;0,STOCKAGE[[#This Row],[Nombre de palettes]],0)</f>
        <v>0</v>
      </c>
      <c r="L518" s="54">
        <f>IF(STOCKAGE[[#This Row],[Nombre de palettes]]&lt;0,STOCKAGE[[#This Row],[Nombre de palettes]],0)</f>
        <v>-1</v>
      </c>
      <c r="N518"/>
    </row>
    <row r="519" spans="1:14" hidden="1" x14ac:dyDescent="0.25">
      <c r="A519" s="68">
        <v>45383</v>
      </c>
      <c r="B519" s="54" t="s">
        <v>72</v>
      </c>
      <c r="C519">
        <v>2024</v>
      </c>
      <c r="D519" s="53">
        <v>45400</v>
      </c>
      <c r="E519" s="54" t="s">
        <v>62</v>
      </c>
      <c r="F519">
        <v>-1</v>
      </c>
      <c r="G519" s="54"/>
      <c r="H519">
        <v>-1848</v>
      </c>
      <c r="I519">
        <v>2024043530</v>
      </c>
      <c r="J519" s="54"/>
      <c r="K519" s="54">
        <f>IF(STOCKAGE[[#This Row],[Nombre de palettes]]&gt;0,STOCKAGE[[#This Row],[Nombre de palettes]],0)</f>
        <v>0</v>
      </c>
      <c r="L519" s="54">
        <f>IF(STOCKAGE[[#This Row],[Nombre de palettes]]&lt;0,STOCKAGE[[#This Row],[Nombre de palettes]],0)</f>
        <v>-1</v>
      </c>
      <c r="N519"/>
    </row>
    <row r="520" spans="1:14" hidden="1" x14ac:dyDescent="0.25">
      <c r="A520" s="68">
        <v>45383</v>
      </c>
      <c r="B520" s="54" t="s">
        <v>72</v>
      </c>
      <c r="C520">
        <v>2024</v>
      </c>
      <c r="D520" s="53">
        <v>45400</v>
      </c>
      <c r="E520" s="54" t="s">
        <v>56</v>
      </c>
      <c r="F520">
        <v>-1</v>
      </c>
      <c r="G520" s="54"/>
      <c r="H520">
        <v>-630</v>
      </c>
      <c r="I520">
        <v>2024043517</v>
      </c>
      <c r="J520" s="54"/>
      <c r="K520" s="54">
        <f>IF(STOCKAGE[[#This Row],[Nombre de palettes]]&gt;0,STOCKAGE[[#This Row],[Nombre de palettes]],0)</f>
        <v>0</v>
      </c>
      <c r="L520" s="54">
        <f>IF(STOCKAGE[[#This Row],[Nombre de palettes]]&lt;0,STOCKAGE[[#This Row],[Nombre de palettes]],0)</f>
        <v>-1</v>
      </c>
      <c r="N520"/>
    </row>
    <row r="521" spans="1:14" hidden="1" x14ac:dyDescent="0.25">
      <c r="A521" s="68">
        <v>45383</v>
      </c>
      <c r="B521" s="54" t="s">
        <v>72</v>
      </c>
      <c r="C521">
        <v>2024</v>
      </c>
      <c r="D521" s="53">
        <v>45400</v>
      </c>
      <c r="E521" s="54" t="s">
        <v>50</v>
      </c>
      <c r="F521">
        <v>-1</v>
      </c>
      <c r="G521" s="54"/>
      <c r="H521">
        <v>-600</v>
      </c>
      <c r="I521">
        <v>2024043532</v>
      </c>
      <c r="J521" s="54"/>
      <c r="K521" s="54">
        <f>IF(STOCKAGE[[#This Row],[Nombre de palettes]]&gt;0,STOCKAGE[[#This Row],[Nombre de palettes]],0)</f>
        <v>0</v>
      </c>
      <c r="L521" s="54">
        <f>IF(STOCKAGE[[#This Row],[Nombre de palettes]]&lt;0,STOCKAGE[[#This Row],[Nombre de palettes]],0)</f>
        <v>-1</v>
      </c>
      <c r="N521"/>
    </row>
    <row r="522" spans="1:14" hidden="1" x14ac:dyDescent="0.25">
      <c r="A522" s="68">
        <v>45383</v>
      </c>
      <c r="B522" s="54" t="s">
        <v>72</v>
      </c>
      <c r="C522">
        <v>2024</v>
      </c>
      <c r="D522" s="53">
        <v>45400</v>
      </c>
      <c r="E522" s="54" t="s">
        <v>55</v>
      </c>
      <c r="F522">
        <v>-1</v>
      </c>
      <c r="G522" s="54"/>
      <c r="H522">
        <v>-600</v>
      </c>
      <c r="I522">
        <v>2024043532</v>
      </c>
      <c r="J522" s="54"/>
      <c r="K522" s="54">
        <f>IF(STOCKAGE[[#This Row],[Nombre de palettes]]&gt;0,STOCKAGE[[#This Row],[Nombre de palettes]],0)</f>
        <v>0</v>
      </c>
      <c r="L522" s="54">
        <f>IF(STOCKAGE[[#This Row],[Nombre de palettes]]&lt;0,STOCKAGE[[#This Row],[Nombre de palettes]],0)</f>
        <v>-1</v>
      </c>
      <c r="N522"/>
    </row>
    <row r="523" spans="1:14" hidden="1" x14ac:dyDescent="0.25">
      <c r="A523" s="68">
        <v>45383</v>
      </c>
      <c r="B523" s="54" t="s">
        <v>72</v>
      </c>
      <c r="C523">
        <v>2024</v>
      </c>
      <c r="D523" s="53">
        <v>45400</v>
      </c>
      <c r="E523" s="54" t="s">
        <v>55</v>
      </c>
      <c r="F523">
        <v>11</v>
      </c>
      <c r="G523" s="54"/>
      <c r="H523">
        <v>6600</v>
      </c>
      <c r="I523" t="s">
        <v>65</v>
      </c>
      <c r="J523" s="54"/>
      <c r="K523" s="54">
        <f>IF(STOCKAGE[[#This Row],[Nombre de palettes]]&gt;0,STOCKAGE[[#This Row],[Nombre de palettes]],0)</f>
        <v>11</v>
      </c>
      <c r="L523" s="54">
        <f>IF(STOCKAGE[[#This Row],[Nombre de palettes]]&lt;0,STOCKAGE[[#This Row],[Nombre de palettes]],0)</f>
        <v>0</v>
      </c>
      <c r="N523"/>
    </row>
    <row r="524" spans="1:14" hidden="1" x14ac:dyDescent="0.25">
      <c r="A524" s="68">
        <v>45383</v>
      </c>
      <c r="B524" s="54" t="s">
        <v>72</v>
      </c>
      <c r="C524">
        <v>2024</v>
      </c>
      <c r="D524" s="53">
        <v>45400</v>
      </c>
      <c r="E524" s="54" t="s">
        <v>50</v>
      </c>
      <c r="F524">
        <v>12</v>
      </c>
      <c r="G524" s="54"/>
      <c r="H524">
        <v>7200</v>
      </c>
      <c r="I524" t="s">
        <v>65</v>
      </c>
      <c r="J524" s="54"/>
      <c r="K524" s="54">
        <f>IF(STOCKAGE[[#This Row],[Nombre de palettes]]&gt;0,STOCKAGE[[#This Row],[Nombre de palettes]],0)</f>
        <v>12</v>
      </c>
      <c r="L524" s="54">
        <f>IF(STOCKAGE[[#This Row],[Nombre de palettes]]&lt;0,STOCKAGE[[#This Row],[Nombre de palettes]],0)</f>
        <v>0</v>
      </c>
      <c r="N524"/>
    </row>
    <row r="525" spans="1:14" hidden="1" x14ac:dyDescent="0.25">
      <c r="A525" s="68">
        <v>45383</v>
      </c>
      <c r="B525" s="54" t="s">
        <v>72</v>
      </c>
      <c r="C525">
        <v>2024</v>
      </c>
      <c r="D525" s="53">
        <v>45400</v>
      </c>
      <c r="E525" s="54" t="s">
        <v>70</v>
      </c>
      <c r="F525">
        <v>1</v>
      </c>
      <c r="G525" s="54"/>
      <c r="H525">
        <v>600</v>
      </c>
      <c r="I525" t="s">
        <v>65</v>
      </c>
      <c r="J525" s="54"/>
      <c r="K525" s="54">
        <f>IF(STOCKAGE[[#This Row],[Nombre de palettes]]&gt;0,STOCKAGE[[#This Row],[Nombre de palettes]],0)</f>
        <v>1</v>
      </c>
      <c r="L525" s="54">
        <f>IF(STOCKAGE[[#This Row],[Nombre de palettes]]&lt;0,STOCKAGE[[#This Row],[Nombre de palettes]],0)</f>
        <v>0</v>
      </c>
      <c r="N525"/>
    </row>
    <row r="526" spans="1:14" hidden="1" x14ac:dyDescent="0.25">
      <c r="A526" s="68">
        <v>45383</v>
      </c>
      <c r="B526" s="54" t="s">
        <v>72</v>
      </c>
      <c r="C526">
        <v>2024</v>
      </c>
      <c r="D526" s="53">
        <v>45400</v>
      </c>
      <c r="E526" s="54" t="s">
        <v>50</v>
      </c>
      <c r="F526">
        <v>-20</v>
      </c>
      <c r="G526" s="54"/>
      <c r="H526">
        <v>-12000</v>
      </c>
      <c r="I526">
        <v>2024043519</v>
      </c>
      <c r="J526" s="54"/>
      <c r="K526" s="54">
        <f>IF(STOCKAGE[[#This Row],[Nombre de palettes]]&gt;0,STOCKAGE[[#This Row],[Nombre de palettes]],0)</f>
        <v>0</v>
      </c>
      <c r="L526" s="54">
        <f>IF(STOCKAGE[[#This Row],[Nombre de palettes]]&lt;0,STOCKAGE[[#This Row],[Nombre de palettes]],0)</f>
        <v>-20</v>
      </c>
      <c r="N526"/>
    </row>
    <row r="527" spans="1:14" hidden="1" x14ac:dyDescent="0.25">
      <c r="A527" s="68">
        <v>45383</v>
      </c>
      <c r="B527" s="54" t="s">
        <v>72</v>
      </c>
      <c r="C527">
        <v>2024</v>
      </c>
      <c r="D527" s="53">
        <v>45400</v>
      </c>
      <c r="E527" s="54" t="s">
        <v>51</v>
      </c>
      <c r="F527">
        <v>-3</v>
      </c>
      <c r="G527" s="54"/>
      <c r="H527">
        <v>-5544</v>
      </c>
      <c r="I527">
        <v>2024043519</v>
      </c>
      <c r="J527" s="54"/>
      <c r="K527" s="54">
        <f>IF(STOCKAGE[[#This Row],[Nombre de palettes]]&gt;0,STOCKAGE[[#This Row],[Nombre de palettes]],0)</f>
        <v>0</v>
      </c>
      <c r="L527" s="54">
        <f>IF(STOCKAGE[[#This Row],[Nombre de palettes]]&lt;0,STOCKAGE[[#This Row],[Nombre de palettes]],0)</f>
        <v>-3</v>
      </c>
      <c r="N527"/>
    </row>
    <row r="528" spans="1:14" hidden="1" x14ac:dyDescent="0.25">
      <c r="A528" s="68">
        <v>45383</v>
      </c>
      <c r="B528" s="54" t="s">
        <v>72</v>
      </c>
      <c r="C528">
        <v>2024</v>
      </c>
      <c r="D528" s="53">
        <v>45400</v>
      </c>
      <c r="E528" s="54" t="s">
        <v>70</v>
      </c>
      <c r="F528">
        <v>-1</v>
      </c>
      <c r="G528" s="54"/>
      <c r="H528">
        <v>-600</v>
      </c>
      <c r="I528">
        <v>2024043519</v>
      </c>
      <c r="J528" s="54"/>
      <c r="K528" s="54">
        <f>IF(STOCKAGE[[#This Row],[Nombre de palettes]]&gt;0,STOCKAGE[[#This Row],[Nombre de palettes]],0)</f>
        <v>0</v>
      </c>
      <c r="L528" s="54">
        <f>IF(STOCKAGE[[#This Row],[Nombre de palettes]]&lt;0,STOCKAGE[[#This Row],[Nombre de palettes]],0)</f>
        <v>-1</v>
      </c>
      <c r="N528"/>
    </row>
    <row r="529" spans="1:14" hidden="1" x14ac:dyDescent="0.25">
      <c r="A529" s="68">
        <v>45383</v>
      </c>
      <c r="B529" s="54" t="s">
        <v>72</v>
      </c>
      <c r="C529">
        <v>2024</v>
      </c>
      <c r="D529" s="53">
        <v>45400</v>
      </c>
      <c r="E529" s="54" t="s">
        <v>70</v>
      </c>
      <c r="F529">
        <v>-6</v>
      </c>
      <c r="G529" s="54"/>
      <c r="H529">
        <v>-3600</v>
      </c>
      <c r="I529">
        <v>2024043527</v>
      </c>
      <c r="J529" s="54"/>
      <c r="K529" s="54">
        <f>IF(STOCKAGE[[#This Row],[Nombre de palettes]]&gt;0,STOCKAGE[[#This Row],[Nombre de palettes]],0)</f>
        <v>0</v>
      </c>
      <c r="L529" s="54">
        <f>IF(STOCKAGE[[#This Row],[Nombre de palettes]]&lt;0,STOCKAGE[[#This Row],[Nombre de palettes]],0)</f>
        <v>-6</v>
      </c>
      <c r="N529"/>
    </row>
    <row r="530" spans="1:14" hidden="1" x14ac:dyDescent="0.25">
      <c r="A530" s="68">
        <v>45383</v>
      </c>
      <c r="B530" s="54" t="s">
        <v>72</v>
      </c>
      <c r="C530">
        <v>2024</v>
      </c>
      <c r="D530" s="53">
        <v>45404</v>
      </c>
      <c r="E530" s="54" t="s">
        <v>56</v>
      </c>
      <c r="F530">
        <v>-1</v>
      </c>
      <c r="G530" s="54"/>
      <c r="H530">
        <v>-630</v>
      </c>
      <c r="I530">
        <v>2024043522</v>
      </c>
      <c r="J530" s="54"/>
      <c r="K530" s="54">
        <f>IF(STOCKAGE[[#This Row],[Nombre de palettes]]&gt;0,STOCKAGE[[#This Row],[Nombre de palettes]],0)</f>
        <v>0</v>
      </c>
      <c r="L530" s="54">
        <f>IF(STOCKAGE[[#This Row],[Nombre de palettes]]&lt;0,STOCKAGE[[#This Row],[Nombre de palettes]],0)</f>
        <v>-1</v>
      </c>
      <c r="N530"/>
    </row>
    <row r="531" spans="1:14" hidden="1" x14ac:dyDescent="0.25">
      <c r="A531" s="68">
        <v>45383</v>
      </c>
      <c r="B531" s="54" t="s">
        <v>72</v>
      </c>
      <c r="C531">
        <v>2024</v>
      </c>
      <c r="D531" s="53">
        <v>45404</v>
      </c>
      <c r="E531" s="54" t="s">
        <v>50</v>
      </c>
      <c r="F531">
        <v>-2</v>
      </c>
      <c r="G531" s="54"/>
      <c r="H531">
        <v>-1200</v>
      </c>
      <c r="I531">
        <v>2024043522</v>
      </c>
      <c r="J531" s="54"/>
      <c r="K531" s="54">
        <f>IF(STOCKAGE[[#This Row],[Nombre de palettes]]&gt;0,STOCKAGE[[#This Row],[Nombre de palettes]],0)</f>
        <v>0</v>
      </c>
      <c r="L531" s="54">
        <f>IF(STOCKAGE[[#This Row],[Nombre de palettes]]&lt;0,STOCKAGE[[#This Row],[Nombre de palettes]],0)</f>
        <v>-2</v>
      </c>
      <c r="N531"/>
    </row>
    <row r="532" spans="1:14" hidden="1" x14ac:dyDescent="0.25">
      <c r="A532" s="68">
        <v>45383</v>
      </c>
      <c r="B532" s="54" t="s">
        <v>72</v>
      </c>
      <c r="C532">
        <v>2024</v>
      </c>
      <c r="D532" s="53">
        <v>45404</v>
      </c>
      <c r="E532" s="54" t="s">
        <v>55</v>
      </c>
      <c r="F532">
        <v>-3</v>
      </c>
      <c r="G532" s="54"/>
      <c r="H532">
        <v>-1800</v>
      </c>
      <c r="I532">
        <v>2024043522</v>
      </c>
      <c r="J532" s="54"/>
      <c r="K532" s="54">
        <f>IF(STOCKAGE[[#This Row],[Nombre de palettes]]&gt;0,STOCKAGE[[#This Row],[Nombre de palettes]],0)</f>
        <v>0</v>
      </c>
      <c r="L532" s="54">
        <f>IF(STOCKAGE[[#This Row],[Nombre de palettes]]&lt;0,STOCKAGE[[#This Row],[Nombre de palettes]],0)</f>
        <v>-3</v>
      </c>
      <c r="N532"/>
    </row>
    <row r="533" spans="1:14" hidden="1" x14ac:dyDescent="0.25">
      <c r="A533" s="68">
        <v>45383</v>
      </c>
      <c r="B533" s="54" t="s">
        <v>72</v>
      </c>
      <c r="C533">
        <v>2024</v>
      </c>
      <c r="D533" s="53">
        <v>45404</v>
      </c>
      <c r="E533" s="54" t="s">
        <v>62</v>
      </c>
      <c r="F533">
        <v>-1</v>
      </c>
      <c r="G533" s="54"/>
      <c r="H533">
        <v>-1848</v>
      </c>
      <c r="I533">
        <v>2024043522</v>
      </c>
      <c r="J533" s="54"/>
      <c r="K533" s="54">
        <f>IF(STOCKAGE[[#This Row],[Nombre de palettes]]&gt;0,STOCKAGE[[#This Row],[Nombre de palettes]],0)</f>
        <v>0</v>
      </c>
      <c r="L533" s="54">
        <f>IF(STOCKAGE[[#This Row],[Nombre de palettes]]&lt;0,STOCKAGE[[#This Row],[Nombre de palettes]],0)</f>
        <v>-1</v>
      </c>
      <c r="N533"/>
    </row>
    <row r="534" spans="1:14" hidden="1" x14ac:dyDescent="0.25">
      <c r="A534" s="68">
        <v>45383</v>
      </c>
      <c r="B534" s="54" t="s">
        <v>72</v>
      </c>
      <c r="C534">
        <v>2024</v>
      </c>
      <c r="D534" s="53">
        <v>45404</v>
      </c>
      <c r="E534" s="54" t="s">
        <v>63</v>
      </c>
      <c r="F534">
        <v>-1</v>
      </c>
      <c r="G534" s="54"/>
      <c r="H534">
        <v>-630</v>
      </c>
      <c r="I534">
        <v>2024043567</v>
      </c>
      <c r="J534" s="54"/>
      <c r="K534" s="54">
        <f>IF(STOCKAGE[[#This Row],[Nombre de palettes]]&gt;0,STOCKAGE[[#This Row],[Nombre de palettes]],0)</f>
        <v>0</v>
      </c>
      <c r="L534" s="54">
        <f>IF(STOCKAGE[[#This Row],[Nombre de palettes]]&lt;0,STOCKAGE[[#This Row],[Nombre de palettes]],0)</f>
        <v>-1</v>
      </c>
      <c r="N534"/>
    </row>
    <row r="535" spans="1:14" hidden="1" x14ac:dyDescent="0.25">
      <c r="A535" s="68">
        <v>45383</v>
      </c>
      <c r="B535" s="54" t="s">
        <v>72</v>
      </c>
      <c r="C535">
        <v>2024</v>
      </c>
      <c r="D535" s="53">
        <v>45404</v>
      </c>
      <c r="E535" s="54" t="s">
        <v>50</v>
      </c>
      <c r="F535">
        <v>-2</v>
      </c>
      <c r="G535" s="54"/>
      <c r="H535">
        <v>-1200</v>
      </c>
      <c r="I535">
        <v>2024043560</v>
      </c>
      <c r="J535" s="54"/>
      <c r="K535" s="54">
        <f>IF(STOCKAGE[[#This Row],[Nombre de palettes]]&gt;0,STOCKAGE[[#This Row],[Nombre de palettes]],0)</f>
        <v>0</v>
      </c>
      <c r="L535" s="54">
        <f>IF(STOCKAGE[[#This Row],[Nombre de palettes]]&lt;0,STOCKAGE[[#This Row],[Nombre de palettes]],0)</f>
        <v>-2</v>
      </c>
      <c r="N535"/>
    </row>
    <row r="536" spans="1:14" hidden="1" x14ac:dyDescent="0.25">
      <c r="A536" s="68">
        <v>45383</v>
      </c>
      <c r="B536" s="54" t="s">
        <v>72</v>
      </c>
      <c r="C536">
        <v>2024</v>
      </c>
      <c r="D536" s="53">
        <v>45404</v>
      </c>
      <c r="E536" s="54" t="s">
        <v>50</v>
      </c>
      <c r="F536">
        <v>-1</v>
      </c>
      <c r="G536" s="54"/>
      <c r="H536">
        <v>-600</v>
      </c>
      <c r="I536">
        <v>2024043531</v>
      </c>
      <c r="J536" s="54"/>
      <c r="K536" s="54">
        <f>IF(STOCKAGE[[#This Row],[Nombre de palettes]]&gt;0,STOCKAGE[[#This Row],[Nombre de palettes]],0)</f>
        <v>0</v>
      </c>
      <c r="L536" s="54">
        <f>IF(STOCKAGE[[#This Row],[Nombre de palettes]]&lt;0,STOCKAGE[[#This Row],[Nombre de palettes]],0)</f>
        <v>-1</v>
      </c>
      <c r="N536"/>
    </row>
    <row r="537" spans="1:14" hidden="1" x14ac:dyDescent="0.25">
      <c r="A537" s="68">
        <v>45383</v>
      </c>
      <c r="B537" s="54" t="s">
        <v>72</v>
      </c>
      <c r="C537">
        <v>2024</v>
      </c>
      <c r="D537" s="53">
        <v>45404</v>
      </c>
      <c r="E537" s="54" t="s">
        <v>55</v>
      </c>
      <c r="F537">
        <v>-1</v>
      </c>
      <c r="G537" s="54"/>
      <c r="H537">
        <v>-600</v>
      </c>
      <c r="I537">
        <v>2024043531</v>
      </c>
      <c r="J537" s="54"/>
      <c r="K537" s="54">
        <f>IF(STOCKAGE[[#This Row],[Nombre de palettes]]&gt;0,STOCKAGE[[#This Row],[Nombre de palettes]],0)</f>
        <v>0</v>
      </c>
      <c r="L537" s="54">
        <f>IF(STOCKAGE[[#This Row],[Nombre de palettes]]&lt;0,STOCKAGE[[#This Row],[Nombre de palettes]],0)</f>
        <v>-1</v>
      </c>
      <c r="N537"/>
    </row>
    <row r="538" spans="1:14" hidden="1" x14ac:dyDescent="0.25">
      <c r="A538" s="68">
        <v>45383</v>
      </c>
      <c r="B538" s="54" t="s">
        <v>72</v>
      </c>
      <c r="C538">
        <v>2024</v>
      </c>
      <c r="D538" s="53">
        <v>45405</v>
      </c>
      <c r="E538" s="54" t="s">
        <v>50</v>
      </c>
      <c r="F538">
        <v>-3</v>
      </c>
      <c r="G538" s="54"/>
      <c r="H538">
        <v>-1800</v>
      </c>
      <c r="I538">
        <v>2024043566</v>
      </c>
      <c r="J538" s="54"/>
      <c r="K538" s="54">
        <f>IF(STOCKAGE[[#This Row],[Nombre de palettes]]&gt;0,STOCKAGE[[#This Row],[Nombre de palettes]],0)</f>
        <v>0</v>
      </c>
      <c r="L538" s="54">
        <f>IF(STOCKAGE[[#This Row],[Nombre de palettes]]&lt;0,STOCKAGE[[#This Row],[Nombre de palettes]],0)</f>
        <v>-3</v>
      </c>
      <c r="N538"/>
    </row>
    <row r="539" spans="1:14" hidden="1" x14ac:dyDescent="0.25">
      <c r="A539" s="68">
        <v>45383</v>
      </c>
      <c r="B539" s="54" t="s">
        <v>72</v>
      </c>
      <c r="C539">
        <v>2024</v>
      </c>
      <c r="D539" s="53">
        <v>45405</v>
      </c>
      <c r="E539" s="54" t="s">
        <v>55</v>
      </c>
      <c r="F539">
        <v>-3</v>
      </c>
      <c r="G539" s="54"/>
      <c r="H539">
        <v>-1800</v>
      </c>
      <c r="I539">
        <v>2024043566</v>
      </c>
      <c r="J539" s="54"/>
      <c r="K539" s="54">
        <f>IF(STOCKAGE[[#This Row],[Nombre de palettes]]&gt;0,STOCKAGE[[#This Row],[Nombre de palettes]],0)</f>
        <v>0</v>
      </c>
      <c r="L539" s="54">
        <f>IF(STOCKAGE[[#This Row],[Nombre de palettes]]&lt;0,STOCKAGE[[#This Row],[Nombre de palettes]],0)</f>
        <v>-3</v>
      </c>
      <c r="N539"/>
    </row>
    <row r="540" spans="1:14" hidden="1" x14ac:dyDescent="0.25">
      <c r="A540" s="68">
        <v>45383</v>
      </c>
      <c r="B540" s="54" t="s">
        <v>72</v>
      </c>
      <c r="C540">
        <v>2024</v>
      </c>
      <c r="D540" s="53">
        <v>45405</v>
      </c>
      <c r="E540" s="54" t="s">
        <v>50</v>
      </c>
      <c r="F540">
        <v>-2</v>
      </c>
      <c r="G540" s="54"/>
      <c r="H540">
        <v>-1200</v>
      </c>
      <c r="I540">
        <v>2024043561</v>
      </c>
      <c r="J540" s="54"/>
      <c r="K540" s="54">
        <f>IF(STOCKAGE[[#This Row],[Nombre de palettes]]&gt;0,STOCKAGE[[#This Row],[Nombre de palettes]],0)</f>
        <v>0</v>
      </c>
      <c r="L540" s="54">
        <f>IF(STOCKAGE[[#This Row],[Nombre de palettes]]&lt;0,STOCKAGE[[#This Row],[Nombre de palettes]],0)</f>
        <v>-2</v>
      </c>
      <c r="N540"/>
    </row>
    <row r="541" spans="1:14" hidden="1" x14ac:dyDescent="0.25">
      <c r="A541" s="68">
        <v>45383</v>
      </c>
      <c r="B541" s="54" t="s">
        <v>72</v>
      </c>
      <c r="C541">
        <v>2024</v>
      </c>
      <c r="D541" s="53">
        <v>45405</v>
      </c>
      <c r="E541" s="54" t="s">
        <v>55</v>
      </c>
      <c r="F541">
        <v>-2</v>
      </c>
      <c r="G541" s="54"/>
      <c r="H541">
        <v>-1200</v>
      </c>
      <c r="I541">
        <v>2024043561</v>
      </c>
      <c r="J541" s="54"/>
      <c r="K541" s="54">
        <f>IF(STOCKAGE[[#This Row],[Nombre de palettes]]&gt;0,STOCKAGE[[#This Row],[Nombre de palettes]],0)</f>
        <v>0</v>
      </c>
      <c r="L541" s="54">
        <f>IF(STOCKAGE[[#This Row],[Nombre de palettes]]&lt;0,STOCKAGE[[#This Row],[Nombre de palettes]],0)</f>
        <v>-2</v>
      </c>
      <c r="N541"/>
    </row>
    <row r="542" spans="1:14" hidden="1" x14ac:dyDescent="0.25">
      <c r="A542" s="68">
        <v>45383</v>
      </c>
      <c r="B542" s="54" t="s">
        <v>72</v>
      </c>
      <c r="C542">
        <v>2024</v>
      </c>
      <c r="D542" s="53">
        <v>45406</v>
      </c>
      <c r="E542" s="54" t="s">
        <v>51</v>
      </c>
      <c r="F542">
        <v>12</v>
      </c>
      <c r="G542" s="54"/>
      <c r="H542">
        <v>22176</v>
      </c>
      <c r="I542" t="s">
        <v>64</v>
      </c>
      <c r="J542" s="54"/>
      <c r="K542" s="54">
        <f>IF(STOCKAGE[[#This Row],[Nombre de palettes]]&gt;0,STOCKAGE[[#This Row],[Nombre de palettes]],0)</f>
        <v>12</v>
      </c>
      <c r="L542" s="54">
        <f>IF(STOCKAGE[[#This Row],[Nombre de palettes]]&lt;0,STOCKAGE[[#This Row],[Nombre de palettes]],0)</f>
        <v>0</v>
      </c>
      <c r="N542"/>
    </row>
    <row r="543" spans="1:14" hidden="1" x14ac:dyDescent="0.25">
      <c r="A543" s="68">
        <v>45383</v>
      </c>
      <c r="B543" s="54" t="s">
        <v>72</v>
      </c>
      <c r="C543">
        <v>2024</v>
      </c>
      <c r="D543" s="53">
        <v>45406</v>
      </c>
      <c r="E543" s="54" t="s">
        <v>62</v>
      </c>
      <c r="F543">
        <v>3</v>
      </c>
      <c r="G543" s="54"/>
      <c r="H543">
        <v>5544</v>
      </c>
      <c r="I543" t="s">
        <v>64</v>
      </c>
      <c r="J543" s="54"/>
      <c r="K543" s="54">
        <f>IF(STOCKAGE[[#This Row],[Nombre de palettes]]&gt;0,STOCKAGE[[#This Row],[Nombre de palettes]],0)</f>
        <v>3</v>
      </c>
      <c r="L543" s="54">
        <f>IF(STOCKAGE[[#This Row],[Nombre de palettes]]&lt;0,STOCKAGE[[#This Row],[Nombre de palettes]],0)</f>
        <v>0</v>
      </c>
      <c r="N543"/>
    </row>
    <row r="544" spans="1:14" hidden="1" x14ac:dyDescent="0.25">
      <c r="A544" s="68">
        <v>45383</v>
      </c>
      <c r="B544" s="54" t="s">
        <v>72</v>
      </c>
      <c r="C544">
        <v>2024</v>
      </c>
      <c r="D544" s="53">
        <v>45406</v>
      </c>
      <c r="E544" s="54" t="s">
        <v>54</v>
      </c>
      <c r="F544">
        <v>10</v>
      </c>
      <c r="G544" s="54"/>
      <c r="H544">
        <v>18480</v>
      </c>
      <c r="I544" t="s">
        <v>64</v>
      </c>
      <c r="J544" s="54"/>
      <c r="K544" s="54">
        <f>IF(STOCKAGE[[#This Row],[Nombre de palettes]]&gt;0,STOCKAGE[[#This Row],[Nombre de palettes]],0)</f>
        <v>10</v>
      </c>
      <c r="L544" s="54">
        <f>IF(STOCKAGE[[#This Row],[Nombre de palettes]]&lt;0,STOCKAGE[[#This Row],[Nombre de palettes]],0)</f>
        <v>0</v>
      </c>
      <c r="N544"/>
    </row>
    <row r="545" spans="1:14" hidden="1" x14ac:dyDescent="0.25">
      <c r="A545" s="68">
        <v>45383</v>
      </c>
      <c r="B545" s="54" t="s">
        <v>72</v>
      </c>
      <c r="C545">
        <v>2024</v>
      </c>
      <c r="D545" s="53">
        <v>45406</v>
      </c>
      <c r="E545" s="54" t="s">
        <v>48</v>
      </c>
      <c r="F545">
        <v>2</v>
      </c>
      <c r="G545" s="54"/>
      <c r="H545">
        <v>3696</v>
      </c>
      <c r="I545" t="s">
        <v>64</v>
      </c>
      <c r="J545" s="54"/>
      <c r="K545" s="54">
        <f>IF(STOCKAGE[[#This Row],[Nombre de palettes]]&gt;0,STOCKAGE[[#This Row],[Nombre de palettes]],0)</f>
        <v>2</v>
      </c>
      <c r="L545" s="54">
        <f>IF(STOCKAGE[[#This Row],[Nombre de palettes]]&lt;0,STOCKAGE[[#This Row],[Nombre de palettes]],0)</f>
        <v>0</v>
      </c>
      <c r="N545"/>
    </row>
    <row r="546" spans="1:14" hidden="1" x14ac:dyDescent="0.25">
      <c r="A546" s="68">
        <v>45383</v>
      </c>
      <c r="B546" s="54" t="s">
        <v>72</v>
      </c>
      <c r="C546">
        <v>2024</v>
      </c>
      <c r="D546" s="53">
        <v>45406</v>
      </c>
      <c r="E546" s="54" t="s">
        <v>50</v>
      </c>
      <c r="F546">
        <v>-3</v>
      </c>
      <c r="G546" s="54"/>
      <c r="H546">
        <v>-1800</v>
      </c>
      <c r="I546">
        <v>2024043541</v>
      </c>
      <c r="J546" s="54"/>
      <c r="K546" s="54">
        <f>IF(STOCKAGE[[#This Row],[Nombre de palettes]]&gt;0,STOCKAGE[[#This Row],[Nombre de palettes]],0)</f>
        <v>0</v>
      </c>
      <c r="L546" s="54">
        <f>IF(STOCKAGE[[#This Row],[Nombre de palettes]]&lt;0,STOCKAGE[[#This Row],[Nombre de palettes]],0)</f>
        <v>-3</v>
      </c>
      <c r="N546"/>
    </row>
    <row r="547" spans="1:14" hidden="1" x14ac:dyDescent="0.25">
      <c r="A547" s="68">
        <v>45383</v>
      </c>
      <c r="B547" s="54" t="s">
        <v>72</v>
      </c>
      <c r="C547">
        <v>2024</v>
      </c>
      <c r="D547" s="53">
        <v>45406</v>
      </c>
      <c r="E547" s="54" t="s">
        <v>51</v>
      </c>
      <c r="F547">
        <v>-2</v>
      </c>
      <c r="G547" s="54"/>
      <c r="H547">
        <v>-3696</v>
      </c>
      <c r="I547">
        <v>2024043541</v>
      </c>
      <c r="J547" s="54"/>
      <c r="K547" s="54">
        <f>IF(STOCKAGE[[#This Row],[Nombre de palettes]]&gt;0,STOCKAGE[[#This Row],[Nombre de palettes]],0)</f>
        <v>0</v>
      </c>
      <c r="L547" s="54">
        <f>IF(STOCKAGE[[#This Row],[Nombre de palettes]]&lt;0,STOCKAGE[[#This Row],[Nombre de palettes]],0)</f>
        <v>-2</v>
      </c>
      <c r="N547"/>
    </row>
    <row r="548" spans="1:14" hidden="1" x14ac:dyDescent="0.25">
      <c r="A548" s="68">
        <v>45383</v>
      </c>
      <c r="B548" s="54" t="s">
        <v>72</v>
      </c>
      <c r="C548">
        <v>2024</v>
      </c>
      <c r="D548" s="53">
        <v>45406</v>
      </c>
      <c r="E548" s="54" t="s">
        <v>50</v>
      </c>
      <c r="F548">
        <v>-1</v>
      </c>
      <c r="G548" s="54"/>
      <c r="H548">
        <v>-600</v>
      </c>
      <c r="I548">
        <v>2024043533</v>
      </c>
      <c r="J548" s="54"/>
      <c r="K548" s="54">
        <f>IF(STOCKAGE[[#This Row],[Nombre de palettes]]&gt;0,STOCKAGE[[#This Row],[Nombre de palettes]],0)</f>
        <v>0</v>
      </c>
      <c r="L548" s="54">
        <f>IF(STOCKAGE[[#This Row],[Nombre de palettes]]&lt;0,STOCKAGE[[#This Row],[Nombre de palettes]],0)</f>
        <v>-1</v>
      </c>
      <c r="N548"/>
    </row>
    <row r="549" spans="1:14" hidden="1" x14ac:dyDescent="0.25">
      <c r="A549" s="68">
        <v>45383</v>
      </c>
      <c r="B549" s="54" t="s">
        <v>72</v>
      </c>
      <c r="C549">
        <v>2024</v>
      </c>
      <c r="D549" s="53">
        <v>45406</v>
      </c>
      <c r="E549" s="54" t="s">
        <v>55</v>
      </c>
      <c r="F549">
        <v>-1</v>
      </c>
      <c r="G549" s="54"/>
      <c r="H549">
        <v>-600</v>
      </c>
      <c r="I549">
        <v>2024043533</v>
      </c>
      <c r="J549" s="54"/>
      <c r="K549" s="54">
        <f>IF(STOCKAGE[[#This Row],[Nombre de palettes]]&gt;0,STOCKAGE[[#This Row],[Nombre de palettes]],0)</f>
        <v>0</v>
      </c>
      <c r="L549" s="54">
        <f>IF(STOCKAGE[[#This Row],[Nombre de palettes]]&lt;0,STOCKAGE[[#This Row],[Nombre de palettes]],0)</f>
        <v>-1</v>
      </c>
      <c r="N549"/>
    </row>
    <row r="550" spans="1:14" hidden="1" x14ac:dyDescent="0.25">
      <c r="A550" s="68">
        <v>45383</v>
      </c>
      <c r="B550" s="54" t="s">
        <v>72</v>
      </c>
      <c r="C550">
        <v>2024</v>
      </c>
      <c r="D550" s="53">
        <v>45406</v>
      </c>
      <c r="E550" s="54" t="s">
        <v>51</v>
      </c>
      <c r="F550">
        <v>-1</v>
      </c>
      <c r="G550" s="54"/>
      <c r="H550">
        <v>-1848</v>
      </c>
      <c r="I550">
        <v>2024043533</v>
      </c>
      <c r="J550" s="54"/>
      <c r="K550" s="54">
        <f>IF(STOCKAGE[[#This Row],[Nombre de palettes]]&gt;0,STOCKAGE[[#This Row],[Nombre de palettes]],0)</f>
        <v>0</v>
      </c>
      <c r="L550" s="54">
        <f>IF(STOCKAGE[[#This Row],[Nombre de palettes]]&lt;0,STOCKAGE[[#This Row],[Nombre de palettes]],0)</f>
        <v>-1</v>
      </c>
      <c r="N550"/>
    </row>
    <row r="551" spans="1:14" hidden="1" x14ac:dyDescent="0.25">
      <c r="A551" s="68">
        <v>45383</v>
      </c>
      <c r="B551" s="54" t="s">
        <v>72</v>
      </c>
      <c r="C551">
        <v>2024</v>
      </c>
      <c r="D551" s="53">
        <v>45406</v>
      </c>
      <c r="E551" s="54" t="s">
        <v>50</v>
      </c>
      <c r="F551">
        <v>-2</v>
      </c>
      <c r="G551" s="54"/>
      <c r="H551">
        <v>-1200</v>
      </c>
      <c r="I551">
        <v>2024043551</v>
      </c>
      <c r="J551" s="54"/>
      <c r="K551" s="54">
        <f>IF(STOCKAGE[[#This Row],[Nombre de palettes]]&gt;0,STOCKAGE[[#This Row],[Nombre de palettes]],0)</f>
        <v>0</v>
      </c>
      <c r="L551" s="54">
        <f>IF(STOCKAGE[[#This Row],[Nombre de palettes]]&lt;0,STOCKAGE[[#This Row],[Nombre de palettes]],0)</f>
        <v>-2</v>
      </c>
      <c r="N551"/>
    </row>
    <row r="552" spans="1:14" hidden="1" x14ac:dyDescent="0.25">
      <c r="A552" s="68">
        <v>45383</v>
      </c>
      <c r="B552" s="54" t="s">
        <v>72</v>
      </c>
      <c r="C552">
        <v>2024</v>
      </c>
      <c r="D552" s="53">
        <v>45406</v>
      </c>
      <c r="E552" s="54" t="s">
        <v>51</v>
      </c>
      <c r="F552">
        <v>-1</v>
      </c>
      <c r="G552" s="54"/>
      <c r="H552">
        <v>-1848</v>
      </c>
      <c r="I552">
        <v>2024043551</v>
      </c>
      <c r="J552" s="54"/>
      <c r="K552" s="54">
        <f>IF(STOCKAGE[[#This Row],[Nombre de palettes]]&gt;0,STOCKAGE[[#This Row],[Nombre de palettes]],0)</f>
        <v>0</v>
      </c>
      <c r="L552" s="54">
        <f>IF(STOCKAGE[[#This Row],[Nombre de palettes]]&lt;0,STOCKAGE[[#This Row],[Nombre de palettes]],0)</f>
        <v>-1</v>
      </c>
      <c r="N552"/>
    </row>
    <row r="553" spans="1:14" hidden="1" x14ac:dyDescent="0.25">
      <c r="A553" s="68">
        <v>45383</v>
      </c>
      <c r="B553" s="54" t="s">
        <v>72</v>
      </c>
      <c r="C553">
        <v>2024</v>
      </c>
      <c r="D553" s="53">
        <v>45406</v>
      </c>
      <c r="E553" s="54" t="s">
        <v>54</v>
      </c>
      <c r="F553">
        <v>-1</v>
      </c>
      <c r="G553" s="54"/>
      <c r="H553">
        <v>-1848</v>
      </c>
      <c r="I553">
        <v>2024043551</v>
      </c>
      <c r="J553" s="54"/>
      <c r="K553" s="54">
        <f>IF(STOCKAGE[[#This Row],[Nombre de palettes]]&gt;0,STOCKAGE[[#This Row],[Nombre de palettes]],0)</f>
        <v>0</v>
      </c>
      <c r="L553" s="54">
        <f>IF(STOCKAGE[[#This Row],[Nombre de palettes]]&lt;0,STOCKAGE[[#This Row],[Nombre de palettes]],0)</f>
        <v>-1</v>
      </c>
      <c r="N553"/>
    </row>
    <row r="554" spans="1:14" hidden="1" x14ac:dyDescent="0.25">
      <c r="A554" s="68">
        <v>45383</v>
      </c>
      <c r="B554" s="54" t="s">
        <v>72</v>
      </c>
      <c r="C554">
        <v>2024</v>
      </c>
      <c r="D554" s="53">
        <v>45406</v>
      </c>
      <c r="E554" s="54" t="s">
        <v>50</v>
      </c>
      <c r="F554">
        <v>-32</v>
      </c>
      <c r="G554" s="54"/>
      <c r="H554">
        <v>-19200</v>
      </c>
      <c r="I554">
        <v>2024043546</v>
      </c>
      <c r="J554" s="54"/>
      <c r="K554" s="54">
        <f>IF(STOCKAGE[[#This Row],[Nombre de palettes]]&gt;0,STOCKAGE[[#This Row],[Nombre de palettes]],0)</f>
        <v>0</v>
      </c>
      <c r="L554" s="54">
        <f>IF(STOCKAGE[[#This Row],[Nombre de palettes]]&lt;0,STOCKAGE[[#This Row],[Nombre de palettes]],0)</f>
        <v>-32</v>
      </c>
      <c r="N554"/>
    </row>
    <row r="555" spans="1:14" hidden="1" x14ac:dyDescent="0.25">
      <c r="A555" s="68">
        <v>45383</v>
      </c>
      <c r="B555" s="54" t="s">
        <v>72</v>
      </c>
      <c r="C555">
        <v>2024</v>
      </c>
      <c r="D555" s="53">
        <v>45407</v>
      </c>
      <c r="E555" s="54" t="s">
        <v>50</v>
      </c>
      <c r="F555">
        <v>-1</v>
      </c>
      <c r="G555" s="54"/>
      <c r="H555">
        <v>-600</v>
      </c>
      <c r="I555">
        <v>2024043547</v>
      </c>
      <c r="J555" s="54"/>
      <c r="K555" s="54">
        <f>IF(STOCKAGE[[#This Row],[Nombre de palettes]]&gt;0,STOCKAGE[[#This Row],[Nombre de palettes]],0)</f>
        <v>0</v>
      </c>
      <c r="L555" s="54">
        <f>IF(STOCKAGE[[#This Row],[Nombre de palettes]]&lt;0,STOCKAGE[[#This Row],[Nombre de palettes]],0)</f>
        <v>-1</v>
      </c>
      <c r="N555"/>
    </row>
    <row r="556" spans="1:14" hidden="1" x14ac:dyDescent="0.25">
      <c r="A556" s="68">
        <v>45383</v>
      </c>
      <c r="B556" s="54" t="s">
        <v>72</v>
      </c>
      <c r="C556">
        <v>2024</v>
      </c>
      <c r="D556" s="53">
        <v>45407</v>
      </c>
      <c r="E556" s="54" t="s">
        <v>55</v>
      </c>
      <c r="F556">
        <v>-1</v>
      </c>
      <c r="G556" s="54"/>
      <c r="H556">
        <v>-600</v>
      </c>
      <c r="I556">
        <v>2024043547</v>
      </c>
      <c r="J556" s="54"/>
      <c r="K556" s="54">
        <f>IF(STOCKAGE[[#This Row],[Nombre de palettes]]&gt;0,STOCKAGE[[#This Row],[Nombre de palettes]],0)</f>
        <v>0</v>
      </c>
      <c r="L556" s="54">
        <f>IF(STOCKAGE[[#This Row],[Nombre de palettes]]&lt;0,STOCKAGE[[#This Row],[Nombre de palettes]],0)</f>
        <v>-1</v>
      </c>
      <c r="N556"/>
    </row>
    <row r="557" spans="1:14" hidden="1" x14ac:dyDescent="0.25">
      <c r="A557" s="68">
        <v>45383</v>
      </c>
      <c r="B557" s="54" t="s">
        <v>72</v>
      </c>
      <c r="C557">
        <v>2024</v>
      </c>
      <c r="D557" s="53">
        <v>45407</v>
      </c>
      <c r="E557" s="54" t="s">
        <v>70</v>
      </c>
      <c r="F557">
        <v>-1</v>
      </c>
      <c r="G557" s="54"/>
      <c r="H557">
        <v>-600</v>
      </c>
      <c r="I557">
        <v>2024043547</v>
      </c>
      <c r="J557" s="54"/>
      <c r="K557" s="54">
        <f>IF(STOCKAGE[[#This Row],[Nombre de palettes]]&gt;0,STOCKAGE[[#This Row],[Nombre de palettes]],0)</f>
        <v>0</v>
      </c>
      <c r="L557" s="54">
        <f>IF(STOCKAGE[[#This Row],[Nombre de palettes]]&lt;0,STOCKAGE[[#This Row],[Nombre de palettes]],0)</f>
        <v>-1</v>
      </c>
      <c r="N557"/>
    </row>
    <row r="558" spans="1:14" hidden="1" x14ac:dyDescent="0.25">
      <c r="A558" s="68">
        <v>45383</v>
      </c>
      <c r="B558" s="54" t="s">
        <v>72</v>
      </c>
      <c r="C558">
        <v>2024</v>
      </c>
      <c r="D558" s="53">
        <v>45407</v>
      </c>
      <c r="E558" s="54" t="s">
        <v>51</v>
      </c>
      <c r="F558">
        <v>-1</v>
      </c>
      <c r="G558" s="54"/>
      <c r="H558">
        <v>-1848</v>
      </c>
      <c r="I558">
        <v>2024043547</v>
      </c>
      <c r="J558" s="54"/>
      <c r="K558" s="54">
        <f>IF(STOCKAGE[[#This Row],[Nombre de palettes]]&gt;0,STOCKAGE[[#This Row],[Nombre de palettes]],0)</f>
        <v>0</v>
      </c>
      <c r="L558" s="54">
        <f>IF(STOCKAGE[[#This Row],[Nombre de palettes]]&lt;0,STOCKAGE[[#This Row],[Nombre de palettes]],0)</f>
        <v>-1</v>
      </c>
      <c r="N558"/>
    </row>
    <row r="559" spans="1:14" hidden="1" x14ac:dyDescent="0.25">
      <c r="A559" s="68">
        <v>45383</v>
      </c>
      <c r="B559" s="54" t="s">
        <v>72</v>
      </c>
      <c r="C559">
        <v>2024</v>
      </c>
      <c r="D559" s="53">
        <v>45407</v>
      </c>
      <c r="E559" s="54" t="s">
        <v>54</v>
      </c>
      <c r="F559">
        <v>-1</v>
      </c>
      <c r="G559" s="54"/>
      <c r="H559">
        <v>-1848</v>
      </c>
      <c r="I559">
        <v>2024043547</v>
      </c>
      <c r="J559" s="54"/>
      <c r="K559" s="54">
        <f>IF(STOCKAGE[[#This Row],[Nombre de palettes]]&gt;0,STOCKAGE[[#This Row],[Nombre de palettes]],0)</f>
        <v>0</v>
      </c>
      <c r="L559" s="54">
        <f>IF(STOCKAGE[[#This Row],[Nombre de palettes]]&lt;0,STOCKAGE[[#This Row],[Nombre de palettes]],0)</f>
        <v>-1</v>
      </c>
      <c r="N559"/>
    </row>
    <row r="560" spans="1:14" hidden="1" x14ac:dyDescent="0.25">
      <c r="A560" s="68">
        <v>45383</v>
      </c>
      <c r="B560" s="54" t="s">
        <v>72</v>
      </c>
      <c r="C560">
        <v>2024</v>
      </c>
      <c r="D560" s="53">
        <v>45407</v>
      </c>
      <c r="E560" s="54" t="s">
        <v>62</v>
      </c>
      <c r="F560">
        <v>-1</v>
      </c>
      <c r="G560" s="54"/>
      <c r="H560">
        <v>-1848</v>
      </c>
      <c r="I560">
        <v>2024043547</v>
      </c>
      <c r="J560" s="54"/>
      <c r="K560" s="54">
        <f>IF(STOCKAGE[[#This Row],[Nombre de palettes]]&gt;0,STOCKAGE[[#This Row],[Nombre de palettes]],0)</f>
        <v>0</v>
      </c>
      <c r="L560" s="54">
        <f>IF(STOCKAGE[[#This Row],[Nombre de palettes]]&lt;0,STOCKAGE[[#This Row],[Nombre de palettes]],0)</f>
        <v>-1</v>
      </c>
      <c r="N560"/>
    </row>
    <row r="561" spans="1:14" hidden="1" x14ac:dyDescent="0.25">
      <c r="A561" s="68">
        <v>45383</v>
      </c>
      <c r="B561" s="54" t="s">
        <v>72</v>
      </c>
      <c r="C561">
        <v>2024</v>
      </c>
      <c r="D561" s="53">
        <v>45407</v>
      </c>
      <c r="E561" s="54" t="s">
        <v>48</v>
      </c>
      <c r="F561">
        <v>-1</v>
      </c>
      <c r="G561" s="54"/>
      <c r="H561">
        <v>-1848</v>
      </c>
      <c r="I561">
        <v>2024043547</v>
      </c>
      <c r="J561" s="54"/>
      <c r="K561" s="54">
        <f>IF(STOCKAGE[[#This Row],[Nombre de palettes]]&gt;0,STOCKAGE[[#This Row],[Nombre de palettes]],0)</f>
        <v>0</v>
      </c>
      <c r="L561" s="54">
        <f>IF(STOCKAGE[[#This Row],[Nombre de palettes]]&lt;0,STOCKAGE[[#This Row],[Nombre de palettes]],0)</f>
        <v>-1</v>
      </c>
      <c r="N561"/>
    </row>
    <row r="562" spans="1:14" hidden="1" x14ac:dyDescent="0.25">
      <c r="A562" s="68">
        <v>45383</v>
      </c>
      <c r="B562" s="54" t="s">
        <v>72</v>
      </c>
      <c r="C562">
        <v>2024</v>
      </c>
      <c r="D562" s="53">
        <v>45407</v>
      </c>
      <c r="E562" s="54" t="s">
        <v>50</v>
      </c>
      <c r="F562">
        <v>-2</v>
      </c>
      <c r="G562" s="54"/>
      <c r="H562">
        <v>-1200</v>
      </c>
      <c r="I562">
        <v>2024043548</v>
      </c>
      <c r="J562" s="54"/>
      <c r="K562" s="54">
        <f>IF(STOCKAGE[[#This Row],[Nombre de palettes]]&gt;0,STOCKAGE[[#This Row],[Nombre de palettes]],0)</f>
        <v>0</v>
      </c>
      <c r="L562" s="54">
        <f>IF(STOCKAGE[[#This Row],[Nombre de palettes]]&lt;0,STOCKAGE[[#This Row],[Nombre de palettes]],0)</f>
        <v>-2</v>
      </c>
      <c r="N562"/>
    </row>
    <row r="563" spans="1:14" hidden="1" x14ac:dyDescent="0.25">
      <c r="A563" s="68">
        <v>45383</v>
      </c>
      <c r="B563" s="54" t="s">
        <v>72</v>
      </c>
      <c r="C563">
        <v>2024</v>
      </c>
      <c r="D563" s="53">
        <v>45407</v>
      </c>
      <c r="E563" s="54" t="s">
        <v>55</v>
      </c>
      <c r="F563">
        <v>-2</v>
      </c>
      <c r="G563" s="54"/>
      <c r="H563">
        <v>-1200</v>
      </c>
      <c r="I563">
        <v>2024043548</v>
      </c>
      <c r="J563" s="54"/>
      <c r="K563" s="54">
        <f>IF(STOCKAGE[[#This Row],[Nombre de palettes]]&gt;0,STOCKAGE[[#This Row],[Nombre de palettes]],0)</f>
        <v>0</v>
      </c>
      <c r="L563" s="54">
        <f>IF(STOCKAGE[[#This Row],[Nombre de palettes]]&lt;0,STOCKAGE[[#This Row],[Nombre de palettes]],0)</f>
        <v>-2</v>
      </c>
      <c r="N563"/>
    </row>
    <row r="564" spans="1:14" hidden="1" x14ac:dyDescent="0.25">
      <c r="A564" s="68">
        <v>45383</v>
      </c>
      <c r="B564" s="54" t="s">
        <v>72</v>
      </c>
      <c r="C564">
        <v>2024</v>
      </c>
      <c r="D564" s="53">
        <v>45407</v>
      </c>
      <c r="E564" s="54" t="s">
        <v>50</v>
      </c>
      <c r="F564">
        <v>-2</v>
      </c>
      <c r="G564" s="54"/>
      <c r="H564">
        <v>-1200</v>
      </c>
      <c r="I564">
        <v>2024043549</v>
      </c>
      <c r="J564" s="54"/>
      <c r="K564" s="54">
        <f>IF(STOCKAGE[[#This Row],[Nombre de palettes]]&gt;0,STOCKAGE[[#This Row],[Nombre de palettes]],0)</f>
        <v>0</v>
      </c>
      <c r="L564" s="54">
        <f>IF(STOCKAGE[[#This Row],[Nombre de palettes]]&lt;0,STOCKAGE[[#This Row],[Nombre de palettes]],0)</f>
        <v>-2</v>
      </c>
      <c r="N564"/>
    </row>
    <row r="565" spans="1:14" hidden="1" x14ac:dyDescent="0.25">
      <c r="A565" s="68">
        <v>45383</v>
      </c>
      <c r="B565" s="54" t="s">
        <v>72</v>
      </c>
      <c r="C565">
        <v>2024</v>
      </c>
      <c r="D565" s="53">
        <v>45407</v>
      </c>
      <c r="E565" s="54" t="s">
        <v>55</v>
      </c>
      <c r="F565">
        <v>-1</v>
      </c>
      <c r="G565" s="54"/>
      <c r="H565">
        <v>-600</v>
      </c>
      <c r="I565">
        <v>2024043549</v>
      </c>
      <c r="J565" s="54"/>
      <c r="K565" s="54">
        <f>IF(STOCKAGE[[#This Row],[Nombre de palettes]]&gt;0,STOCKAGE[[#This Row],[Nombre de palettes]],0)</f>
        <v>0</v>
      </c>
      <c r="L565" s="54">
        <f>IF(STOCKAGE[[#This Row],[Nombre de palettes]]&lt;0,STOCKAGE[[#This Row],[Nombre de palettes]],0)</f>
        <v>-1</v>
      </c>
      <c r="N565"/>
    </row>
    <row r="566" spans="1:14" hidden="1" x14ac:dyDescent="0.25">
      <c r="A566" s="68">
        <v>45383</v>
      </c>
      <c r="B566" s="54" t="s">
        <v>72</v>
      </c>
      <c r="C566">
        <v>2024</v>
      </c>
      <c r="D566" s="53">
        <v>45407</v>
      </c>
      <c r="E566" s="54" t="s">
        <v>51</v>
      </c>
      <c r="F566">
        <v>-1</v>
      </c>
      <c r="G566" s="54"/>
      <c r="H566">
        <v>-1848</v>
      </c>
      <c r="I566">
        <v>2024043549</v>
      </c>
      <c r="J566" s="54"/>
      <c r="K566" s="54">
        <f>IF(STOCKAGE[[#This Row],[Nombre de palettes]]&gt;0,STOCKAGE[[#This Row],[Nombre de palettes]],0)</f>
        <v>0</v>
      </c>
      <c r="L566" s="54">
        <f>IF(STOCKAGE[[#This Row],[Nombre de palettes]]&lt;0,STOCKAGE[[#This Row],[Nombre de palettes]],0)</f>
        <v>-1</v>
      </c>
      <c r="N566"/>
    </row>
    <row r="567" spans="1:14" hidden="1" x14ac:dyDescent="0.25">
      <c r="A567" s="68">
        <v>45383</v>
      </c>
      <c r="B567" s="54" t="s">
        <v>72</v>
      </c>
      <c r="C567">
        <v>2024</v>
      </c>
      <c r="D567" s="53">
        <v>45407</v>
      </c>
      <c r="E567" s="54" t="s">
        <v>52</v>
      </c>
      <c r="F567">
        <v>-1</v>
      </c>
      <c r="G567" s="54"/>
      <c r="H567">
        <v>-630</v>
      </c>
      <c r="I567">
        <v>2024043549</v>
      </c>
      <c r="J567" s="54"/>
      <c r="K567" s="54">
        <f>IF(STOCKAGE[[#This Row],[Nombre de palettes]]&gt;0,STOCKAGE[[#This Row],[Nombre de palettes]],0)</f>
        <v>0</v>
      </c>
      <c r="L567" s="54">
        <f>IF(STOCKAGE[[#This Row],[Nombre de palettes]]&lt;0,STOCKAGE[[#This Row],[Nombre de palettes]],0)</f>
        <v>-1</v>
      </c>
      <c r="N567"/>
    </row>
    <row r="568" spans="1:14" hidden="1" x14ac:dyDescent="0.25">
      <c r="A568" s="68">
        <v>45383</v>
      </c>
      <c r="B568" s="54" t="s">
        <v>72</v>
      </c>
      <c r="C568">
        <v>2024</v>
      </c>
      <c r="D568" s="53">
        <v>45407</v>
      </c>
      <c r="E568" s="54" t="s">
        <v>50</v>
      </c>
      <c r="F568">
        <v>-1</v>
      </c>
      <c r="G568" s="54"/>
      <c r="H568">
        <v>-600</v>
      </c>
      <c r="I568">
        <v>2024043558</v>
      </c>
      <c r="J568" s="54"/>
      <c r="K568" s="54">
        <f>IF(STOCKAGE[[#This Row],[Nombre de palettes]]&gt;0,STOCKAGE[[#This Row],[Nombre de palettes]],0)</f>
        <v>0</v>
      </c>
      <c r="L568" s="54">
        <f>IF(STOCKAGE[[#This Row],[Nombre de palettes]]&lt;0,STOCKAGE[[#This Row],[Nombre de palettes]],0)</f>
        <v>-1</v>
      </c>
      <c r="N568"/>
    </row>
    <row r="569" spans="1:14" hidden="1" x14ac:dyDescent="0.25">
      <c r="A569" s="68">
        <v>45383</v>
      </c>
      <c r="B569" s="54" t="s">
        <v>72</v>
      </c>
      <c r="C569">
        <v>2024</v>
      </c>
      <c r="D569" s="53">
        <v>45407</v>
      </c>
      <c r="E569" s="54" t="s">
        <v>51</v>
      </c>
      <c r="F569">
        <v>-1</v>
      </c>
      <c r="G569" s="54"/>
      <c r="H569">
        <v>-1848</v>
      </c>
      <c r="I569">
        <v>2024043558</v>
      </c>
      <c r="J569" s="54"/>
      <c r="K569" s="54">
        <f>IF(STOCKAGE[[#This Row],[Nombre de palettes]]&gt;0,STOCKAGE[[#This Row],[Nombre de palettes]],0)</f>
        <v>0</v>
      </c>
      <c r="L569" s="54">
        <f>IF(STOCKAGE[[#This Row],[Nombre de palettes]]&lt;0,STOCKAGE[[#This Row],[Nombre de palettes]],0)</f>
        <v>-1</v>
      </c>
      <c r="N569"/>
    </row>
    <row r="570" spans="1:14" hidden="1" x14ac:dyDescent="0.25">
      <c r="A570" s="68">
        <v>45383</v>
      </c>
      <c r="B570" s="54" t="s">
        <v>72</v>
      </c>
      <c r="C570">
        <v>2024</v>
      </c>
      <c r="D570" s="53">
        <v>45407</v>
      </c>
      <c r="E570" s="54" t="s">
        <v>50</v>
      </c>
      <c r="F570">
        <v>-1</v>
      </c>
      <c r="G570" s="54"/>
      <c r="H570">
        <v>-600</v>
      </c>
      <c r="I570">
        <v>2024043618</v>
      </c>
      <c r="J570" s="54"/>
      <c r="K570" s="54">
        <f>IF(STOCKAGE[[#This Row],[Nombre de palettes]]&gt;0,STOCKAGE[[#This Row],[Nombre de palettes]],0)</f>
        <v>0</v>
      </c>
      <c r="L570" s="54">
        <f>IF(STOCKAGE[[#This Row],[Nombre de palettes]]&lt;0,STOCKAGE[[#This Row],[Nombre de palettes]],0)</f>
        <v>-1</v>
      </c>
      <c r="N570"/>
    </row>
    <row r="571" spans="1:14" hidden="1" x14ac:dyDescent="0.25">
      <c r="A571" s="68">
        <v>45383</v>
      </c>
      <c r="B571" s="54" t="s">
        <v>72</v>
      </c>
      <c r="C571">
        <v>2024</v>
      </c>
      <c r="D571" s="53">
        <v>45407</v>
      </c>
      <c r="E571" s="54" t="s">
        <v>55</v>
      </c>
      <c r="F571">
        <v>-2</v>
      </c>
      <c r="G571" s="54"/>
      <c r="H571">
        <v>-1200</v>
      </c>
      <c r="I571">
        <v>2024043618</v>
      </c>
      <c r="J571" s="54"/>
      <c r="K571" s="54">
        <f>IF(STOCKAGE[[#This Row],[Nombre de palettes]]&gt;0,STOCKAGE[[#This Row],[Nombre de palettes]],0)</f>
        <v>0</v>
      </c>
      <c r="L571" s="54">
        <f>IF(STOCKAGE[[#This Row],[Nombre de palettes]]&lt;0,STOCKAGE[[#This Row],[Nombre de palettes]],0)</f>
        <v>-2</v>
      </c>
      <c r="N571"/>
    </row>
    <row r="572" spans="1:14" hidden="1" x14ac:dyDescent="0.25">
      <c r="A572" s="68">
        <v>45383</v>
      </c>
      <c r="B572" s="54" t="s">
        <v>72</v>
      </c>
      <c r="C572">
        <v>2024</v>
      </c>
      <c r="D572" s="53">
        <v>45407</v>
      </c>
      <c r="E572" s="54" t="s">
        <v>70</v>
      </c>
      <c r="F572">
        <v>-2</v>
      </c>
      <c r="G572" s="54"/>
      <c r="H572">
        <v>-1200</v>
      </c>
      <c r="I572">
        <v>2024043614</v>
      </c>
      <c r="J572" s="54"/>
      <c r="K572" s="54">
        <f>IF(STOCKAGE[[#This Row],[Nombre de palettes]]&gt;0,STOCKAGE[[#This Row],[Nombre de palettes]],0)</f>
        <v>0</v>
      </c>
      <c r="L572" s="54">
        <f>IF(STOCKAGE[[#This Row],[Nombre de palettes]]&lt;0,STOCKAGE[[#This Row],[Nombre de palettes]],0)</f>
        <v>-2</v>
      </c>
      <c r="N572"/>
    </row>
    <row r="573" spans="1:14" hidden="1" x14ac:dyDescent="0.25">
      <c r="A573" s="68">
        <v>45383</v>
      </c>
      <c r="B573" s="54" t="s">
        <v>72</v>
      </c>
      <c r="C573">
        <v>2024</v>
      </c>
      <c r="D573" s="53">
        <v>45407</v>
      </c>
      <c r="E573" s="54" t="s">
        <v>50</v>
      </c>
      <c r="F573">
        <v>-2</v>
      </c>
      <c r="G573" s="54"/>
      <c r="H573">
        <v>-1200</v>
      </c>
      <c r="I573">
        <v>2024043559</v>
      </c>
      <c r="J573" s="54"/>
      <c r="K573" s="54">
        <f>IF(STOCKAGE[[#This Row],[Nombre de palettes]]&gt;0,STOCKAGE[[#This Row],[Nombre de palettes]],0)</f>
        <v>0</v>
      </c>
      <c r="L573" s="54">
        <f>IF(STOCKAGE[[#This Row],[Nombre de palettes]]&lt;0,STOCKAGE[[#This Row],[Nombre de palettes]],0)</f>
        <v>-2</v>
      </c>
      <c r="N573"/>
    </row>
    <row r="574" spans="1:14" hidden="1" x14ac:dyDescent="0.25">
      <c r="A574" s="68">
        <v>45383</v>
      </c>
      <c r="B574" s="54" t="s">
        <v>72</v>
      </c>
      <c r="C574">
        <v>2024</v>
      </c>
      <c r="D574" s="53">
        <v>45407</v>
      </c>
      <c r="E574" s="54" t="s">
        <v>51</v>
      </c>
      <c r="F574">
        <v>-1</v>
      </c>
      <c r="G574" s="54"/>
      <c r="H574">
        <v>-1848</v>
      </c>
      <c r="I574">
        <v>2024043559</v>
      </c>
      <c r="J574" s="54"/>
      <c r="K574" s="54">
        <f>IF(STOCKAGE[[#This Row],[Nombre de palettes]]&gt;0,STOCKAGE[[#This Row],[Nombre de palettes]],0)</f>
        <v>0</v>
      </c>
      <c r="L574" s="54">
        <f>IF(STOCKAGE[[#This Row],[Nombre de palettes]]&lt;0,STOCKAGE[[#This Row],[Nombre de palettes]],0)</f>
        <v>-1</v>
      </c>
      <c r="N574"/>
    </row>
    <row r="575" spans="1:14" hidden="1" x14ac:dyDescent="0.25">
      <c r="A575" s="68">
        <v>45383</v>
      </c>
      <c r="B575" s="54" t="s">
        <v>72</v>
      </c>
      <c r="C575">
        <v>2024</v>
      </c>
      <c r="D575" s="53">
        <v>45407</v>
      </c>
      <c r="E575" s="54" t="s">
        <v>48</v>
      </c>
      <c r="F575">
        <v>-1</v>
      </c>
      <c r="G575" s="54"/>
      <c r="H575">
        <v>-1848</v>
      </c>
      <c r="I575">
        <v>2024043559</v>
      </c>
      <c r="J575" s="54"/>
      <c r="K575" s="54">
        <f>IF(STOCKAGE[[#This Row],[Nombre de palettes]]&gt;0,STOCKAGE[[#This Row],[Nombre de palettes]],0)</f>
        <v>0</v>
      </c>
      <c r="L575" s="54">
        <f>IF(STOCKAGE[[#This Row],[Nombre de palettes]]&lt;0,STOCKAGE[[#This Row],[Nombre de palettes]],0)</f>
        <v>-1</v>
      </c>
      <c r="N575"/>
    </row>
    <row r="576" spans="1:14" hidden="1" x14ac:dyDescent="0.25">
      <c r="A576" s="68">
        <v>45383</v>
      </c>
      <c r="B576" s="54" t="s">
        <v>72</v>
      </c>
      <c r="C576">
        <v>2024</v>
      </c>
      <c r="D576" s="53">
        <v>45408</v>
      </c>
      <c r="E576" s="54" t="s">
        <v>50</v>
      </c>
      <c r="F576">
        <v>-4</v>
      </c>
      <c r="G576" s="54"/>
      <c r="H576">
        <v>-2400</v>
      </c>
      <c r="I576">
        <v>2024043610</v>
      </c>
      <c r="J576" s="54"/>
      <c r="K576" s="54">
        <f>IF(STOCKAGE[[#This Row],[Nombre de palettes]]&gt;0,STOCKAGE[[#This Row],[Nombre de palettes]],0)</f>
        <v>0</v>
      </c>
      <c r="L576" s="54">
        <f>IF(STOCKAGE[[#This Row],[Nombre de palettes]]&lt;0,STOCKAGE[[#This Row],[Nombre de palettes]],0)</f>
        <v>-4</v>
      </c>
      <c r="N576"/>
    </row>
    <row r="577" spans="1:14" hidden="1" x14ac:dyDescent="0.25">
      <c r="A577" s="68">
        <v>45383</v>
      </c>
      <c r="B577" s="54" t="s">
        <v>72</v>
      </c>
      <c r="C577">
        <v>2024</v>
      </c>
      <c r="D577" s="53">
        <v>45408</v>
      </c>
      <c r="E577" s="54" t="s">
        <v>51</v>
      </c>
      <c r="F577">
        <v>-2</v>
      </c>
      <c r="G577" s="54"/>
      <c r="H577">
        <v>-3696</v>
      </c>
      <c r="I577">
        <v>2024043610</v>
      </c>
      <c r="J577" s="54"/>
      <c r="K577" s="54">
        <f>IF(STOCKAGE[[#This Row],[Nombre de palettes]]&gt;0,STOCKAGE[[#This Row],[Nombre de palettes]],0)</f>
        <v>0</v>
      </c>
      <c r="L577" s="54">
        <f>IF(STOCKAGE[[#This Row],[Nombre de palettes]]&lt;0,STOCKAGE[[#This Row],[Nombre de palettes]],0)</f>
        <v>-2</v>
      </c>
      <c r="N577"/>
    </row>
    <row r="578" spans="1:14" hidden="1" x14ac:dyDescent="0.25">
      <c r="A578" s="68">
        <v>45383</v>
      </c>
      <c r="B578" s="54" t="s">
        <v>72</v>
      </c>
      <c r="C578">
        <v>2024</v>
      </c>
      <c r="D578" s="53">
        <v>45408</v>
      </c>
      <c r="E578" s="54" t="s">
        <v>55</v>
      </c>
      <c r="F578">
        <v>-2</v>
      </c>
      <c r="G578" s="54"/>
      <c r="H578">
        <v>-1200</v>
      </c>
      <c r="I578">
        <v>2024043610</v>
      </c>
      <c r="J578" s="54"/>
      <c r="K578" s="54">
        <f>IF(STOCKAGE[[#This Row],[Nombre de palettes]]&gt;0,STOCKAGE[[#This Row],[Nombre de palettes]],0)</f>
        <v>0</v>
      </c>
      <c r="L578" s="54">
        <f>IF(STOCKAGE[[#This Row],[Nombre de palettes]]&lt;0,STOCKAGE[[#This Row],[Nombre de palettes]],0)</f>
        <v>-2</v>
      </c>
      <c r="N578"/>
    </row>
    <row r="579" spans="1:14" hidden="1" x14ac:dyDescent="0.25">
      <c r="A579" s="68">
        <v>45383</v>
      </c>
      <c r="B579" s="54" t="s">
        <v>72</v>
      </c>
      <c r="C579">
        <v>2024</v>
      </c>
      <c r="D579" s="53">
        <v>45411</v>
      </c>
      <c r="E579" s="54" t="s">
        <v>50</v>
      </c>
      <c r="F579">
        <v>-2</v>
      </c>
      <c r="G579" s="54"/>
      <c r="H579">
        <v>-1200</v>
      </c>
      <c r="I579">
        <v>2024043617</v>
      </c>
      <c r="J579" s="54"/>
      <c r="K579" s="54">
        <f>IF(STOCKAGE[[#This Row],[Nombre de palettes]]&gt;0,STOCKAGE[[#This Row],[Nombre de palettes]],0)</f>
        <v>0</v>
      </c>
      <c r="L579" s="54">
        <f>IF(STOCKAGE[[#This Row],[Nombre de palettes]]&lt;0,STOCKAGE[[#This Row],[Nombre de palettes]],0)</f>
        <v>-2</v>
      </c>
      <c r="N579"/>
    </row>
    <row r="580" spans="1:14" hidden="1" x14ac:dyDescent="0.25">
      <c r="A580" s="68">
        <v>45383</v>
      </c>
      <c r="B580" s="54" t="s">
        <v>72</v>
      </c>
      <c r="C580">
        <v>2024</v>
      </c>
      <c r="D580" s="53">
        <v>45411</v>
      </c>
      <c r="E580" s="54" t="s">
        <v>51</v>
      </c>
      <c r="F580">
        <v>-1</v>
      </c>
      <c r="G580" s="54"/>
      <c r="H580">
        <v>-1848</v>
      </c>
      <c r="I580">
        <v>2024043617</v>
      </c>
      <c r="J580" s="54"/>
      <c r="K580" s="54">
        <f>IF(STOCKAGE[[#This Row],[Nombre de palettes]]&gt;0,STOCKAGE[[#This Row],[Nombre de palettes]],0)</f>
        <v>0</v>
      </c>
      <c r="L580" s="54">
        <f>IF(STOCKAGE[[#This Row],[Nombre de palettes]]&lt;0,STOCKAGE[[#This Row],[Nombre de palettes]],0)</f>
        <v>-1</v>
      </c>
      <c r="N580"/>
    </row>
    <row r="581" spans="1:14" hidden="1" x14ac:dyDescent="0.25">
      <c r="A581" s="68">
        <v>45383</v>
      </c>
      <c r="B581" s="54" t="s">
        <v>72</v>
      </c>
      <c r="C581">
        <v>2024</v>
      </c>
      <c r="D581" s="53">
        <v>45411</v>
      </c>
      <c r="E581" s="54" t="s">
        <v>62</v>
      </c>
      <c r="F581">
        <v>-1</v>
      </c>
      <c r="G581" s="54"/>
      <c r="H581">
        <v>-1848</v>
      </c>
      <c r="I581">
        <v>2024043617</v>
      </c>
      <c r="J581" s="54"/>
      <c r="K581" s="54">
        <f>IF(STOCKAGE[[#This Row],[Nombre de palettes]]&gt;0,STOCKAGE[[#This Row],[Nombre de palettes]],0)</f>
        <v>0</v>
      </c>
      <c r="L581" s="54">
        <f>IF(STOCKAGE[[#This Row],[Nombre de palettes]]&lt;0,STOCKAGE[[#This Row],[Nombre de palettes]],0)</f>
        <v>-1</v>
      </c>
      <c r="N581"/>
    </row>
    <row r="582" spans="1:14" hidden="1" x14ac:dyDescent="0.25">
      <c r="A582" s="68">
        <v>45383</v>
      </c>
      <c r="B582" s="54" t="s">
        <v>72</v>
      </c>
      <c r="C582">
        <v>2024</v>
      </c>
      <c r="D582" s="53">
        <v>45411</v>
      </c>
      <c r="E582" s="54" t="s">
        <v>63</v>
      </c>
      <c r="F582">
        <v>-1</v>
      </c>
      <c r="G582" s="54"/>
      <c r="H582">
        <v>-630</v>
      </c>
      <c r="I582">
        <v>2024043617</v>
      </c>
      <c r="J582" s="54"/>
      <c r="K582" s="54">
        <f>IF(STOCKAGE[[#This Row],[Nombre de palettes]]&gt;0,STOCKAGE[[#This Row],[Nombre de palettes]],0)</f>
        <v>0</v>
      </c>
      <c r="L582" s="54">
        <f>IF(STOCKAGE[[#This Row],[Nombre de palettes]]&lt;0,STOCKAGE[[#This Row],[Nombre de palettes]],0)</f>
        <v>-1</v>
      </c>
      <c r="N582"/>
    </row>
    <row r="583" spans="1:14" hidden="1" x14ac:dyDescent="0.25">
      <c r="A583" s="68">
        <v>45383</v>
      </c>
      <c r="B583" s="54" t="s">
        <v>72</v>
      </c>
      <c r="C583">
        <v>2024</v>
      </c>
      <c r="D583" s="53">
        <v>45411</v>
      </c>
      <c r="E583" s="54" t="s">
        <v>50</v>
      </c>
      <c r="F583">
        <v>-1</v>
      </c>
      <c r="G583" s="54"/>
      <c r="H583">
        <v>-600</v>
      </c>
      <c r="I583">
        <v>2024043620</v>
      </c>
      <c r="J583" s="54"/>
      <c r="K583" s="54">
        <f>IF(STOCKAGE[[#This Row],[Nombre de palettes]]&gt;0,STOCKAGE[[#This Row],[Nombre de palettes]],0)</f>
        <v>0</v>
      </c>
      <c r="L583" s="54">
        <f>IF(STOCKAGE[[#This Row],[Nombre de palettes]]&lt;0,STOCKAGE[[#This Row],[Nombre de palettes]],0)</f>
        <v>-1</v>
      </c>
      <c r="N583"/>
    </row>
    <row r="584" spans="1:14" hidden="1" x14ac:dyDescent="0.25">
      <c r="A584" s="68">
        <v>45383</v>
      </c>
      <c r="B584" s="54" t="s">
        <v>72</v>
      </c>
      <c r="C584">
        <v>2024</v>
      </c>
      <c r="D584" s="53">
        <v>45411</v>
      </c>
      <c r="E584" s="54" t="s">
        <v>55</v>
      </c>
      <c r="F584">
        <v>-1</v>
      </c>
      <c r="G584" s="54"/>
      <c r="H584">
        <v>-600</v>
      </c>
      <c r="I584">
        <v>2024043620</v>
      </c>
      <c r="J584" s="54"/>
      <c r="K584" s="54">
        <f>IF(STOCKAGE[[#This Row],[Nombre de palettes]]&gt;0,STOCKAGE[[#This Row],[Nombre de palettes]],0)</f>
        <v>0</v>
      </c>
      <c r="L584" s="54">
        <f>IF(STOCKAGE[[#This Row],[Nombre de palettes]]&lt;0,STOCKAGE[[#This Row],[Nombre de palettes]],0)</f>
        <v>-1</v>
      </c>
      <c r="N584"/>
    </row>
    <row r="585" spans="1:14" hidden="1" x14ac:dyDescent="0.25">
      <c r="A585" s="68">
        <v>45383</v>
      </c>
      <c r="B585" s="54" t="s">
        <v>72</v>
      </c>
      <c r="C585">
        <v>2024</v>
      </c>
      <c r="D585" s="53">
        <v>45411</v>
      </c>
      <c r="E585" s="54" t="s">
        <v>50</v>
      </c>
      <c r="F585">
        <v>-1</v>
      </c>
      <c r="G585" s="54"/>
      <c r="H585">
        <v>-600</v>
      </c>
      <c r="I585">
        <v>2024043625</v>
      </c>
      <c r="J585" s="54"/>
      <c r="K585" s="54">
        <f>IF(STOCKAGE[[#This Row],[Nombre de palettes]]&gt;0,STOCKAGE[[#This Row],[Nombre de palettes]],0)</f>
        <v>0</v>
      </c>
      <c r="L585" s="54">
        <f>IF(STOCKAGE[[#This Row],[Nombre de palettes]]&lt;0,STOCKAGE[[#This Row],[Nombre de palettes]],0)</f>
        <v>-1</v>
      </c>
      <c r="N585"/>
    </row>
    <row r="586" spans="1:14" hidden="1" x14ac:dyDescent="0.25">
      <c r="A586" s="68">
        <v>45383</v>
      </c>
      <c r="B586" s="54" t="s">
        <v>72</v>
      </c>
      <c r="C586">
        <v>2024</v>
      </c>
      <c r="D586" s="53">
        <v>45411</v>
      </c>
      <c r="E586" s="54" t="s">
        <v>63</v>
      </c>
      <c r="F586">
        <v>-1</v>
      </c>
      <c r="G586" s="54"/>
      <c r="H586">
        <v>-630</v>
      </c>
      <c r="I586">
        <v>2024043625</v>
      </c>
      <c r="J586" s="54"/>
      <c r="K586" s="54">
        <f>IF(STOCKAGE[[#This Row],[Nombre de palettes]]&gt;0,STOCKAGE[[#This Row],[Nombre de palettes]],0)</f>
        <v>0</v>
      </c>
      <c r="L586" s="54">
        <f>IF(STOCKAGE[[#This Row],[Nombre de palettes]]&lt;0,STOCKAGE[[#This Row],[Nombre de palettes]],0)</f>
        <v>-1</v>
      </c>
      <c r="N586"/>
    </row>
    <row r="587" spans="1:14" hidden="1" x14ac:dyDescent="0.25">
      <c r="A587" s="68">
        <v>45383</v>
      </c>
      <c r="B587" s="54" t="s">
        <v>72</v>
      </c>
      <c r="C587">
        <v>2024</v>
      </c>
      <c r="D587" s="53">
        <v>45411</v>
      </c>
      <c r="E587" s="54" t="s">
        <v>50</v>
      </c>
      <c r="F587">
        <v>-2</v>
      </c>
      <c r="G587" s="54"/>
      <c r="H587">
        <v>-1200</v>
      </c>
      <c r="I587">
        <v>2024043562</v>
      </c>
      <c r="J587" s="54"/>
      <c r="K587" s="54">
        <f>IF(STOCKAGE[[#This Row],[Nombre de palettes]]&gt;0,STOCKAGE[[#This Row],[Nombre de palettes]],0)</f>
        <v>0</v>
      </c>
      <c r="L587" s="54">
        <f>IF(STOCKAGE[[#This Row],[Nombre de palettes]]&lt;0,STOCKAGE[[#This Row],[Nombre de palettes]],0)</f>
        <v>-2</v>
      </c>
      <c r="N587"/>
    </row>
    <row r="588" spans="1:14" hidden="1" x14ac:dyDescent="0.25">
      <c r="A588" s="68">
        <v>45383</v>
      </c>
      <c r="B588" s="54" t="s">
        <v>72</v>
      </c>
      <c r="C588">
        <v>2024</v>
      </c>
      <c r="D588" s="53">
        <v>45411</v>
      </c>
      <c r="E588" s="54" t="s">
        <v>55</v>
      </c>
      <c r="F588">
        <v>-1</v>
      </c>
      <c r="G588" s="54"/>
      <c r="H588">
        <v>-600</v>
      </c>
      <c r="I588">
        <v>2024043562</v>
      </c>
      <c r="J588" s="54"/>
      <c r="K588" s="54">
        <f>IF(STOCKAGE[[#This Row],[Nombre de palettes]]&gt;0,STOCKAGE[[#This Row],[Nombre de palettes]],0)</f>
        <v>0</v>
      </c>
      <c r="L588" s="54">
        <f>IF(STOCKAGE[[#This Row],[Nombre de palettes]]&lt;0,STOCKAGE[[#This Row],[Nombre de palettes]],0)</f>
        <v>-1</v>
      </c>
      <c r="N588"/>
    </row>
    <row r="589" spans="1:14" hidden="1" x14ac:dyDescent="0.25">
      <c r="A589" s="68">
        <v>45383</v>
      </c>
      <c r="B589" s="54" t="s">
        <v>72</v>
      </c>
      <c r="C589">
        <v>2024</v>
      </c>
      <c r="D589" s="53">
        <v>45411</v>
      </c>
      <c r="E589" s="54" t="s">
        <v>51</v>
      </c>
      <c r="F589">
        <v>-1</v>
      </c>
      <c r="G589" s="54"/>
      <c r="H589">
        <v>-1848</v>
      </c>
      <c r="I589">
        <v>2024043562</v>
      </c>
      <c r="J589" s="54"/>
      <c r="K589" s="54">
        <f>IF(STOCKAGE[[#This Row],[Nombre de palettes]]&gt;0,STOCKAGE[[#This Row],[Nombre de palettes]],0)</f>
        <v>0</v>
      </c>
      <c r="L589" s="54">
        <f>IF(STOCKAGE[[#This Row],[Nombre de palettes]]&lt;0,STOCKAGE[[#This Row],[Nombre de palettes]],0)</f>
        <v>-1</v>
      </c>
      <c r="N589"/>
    </row>
    <row r="590" spans="1:14" hidden="1" x14ac:dyDescent="0.25">
      <c r="A590" s="68">
        <v>45383</v>
      </c>
      <c r="B590" s="54" t="s">
        <v>72</v>
      </c>
      <c r="C590">
        <v>2024</v>
      </c>
      <c r="D590" s="53">
        <v>45411</v>
      </c>
      <c r="E590" s="54" t="s">
        <v>50</v>
      </c>
      <c r="F590">
        <v>-3</v>
      </c>
      <c r="G590" s="54"/>
      <c r="H590">
        <v>-1800</v>
      </c>
      <c r="I590">
        <v>2024043557</v>
      </c>
      <c r="J590" s="54"/>
      <c r="K590" s="54">
        <f>IF(STOCKAGE[[#This Row],[Nombre de palettes]]&gt;0,STOCKAGE[[#This Row],[Nombre de palettes]],0)</f>
        <v>0</v>
      </c>
      <c r="L590" s="54">
        <f>IF(STOCKAGE[[#This Row],[Nombre de palettes]]&lt;0,STOCKAGE[[#This Row],[Nombre de palettes]],0)</f>
        <v>-3</v>
      </c>
      <c r="N590"/>
    </row>
    <row r="591" spans="1:14" hidden="1" x14ac:dyDescent="0.25">
      <c r="A591" s="68">
        <v>45383</v>
      </c>
      <c r="B591" s="54" t="s">
        <v>72</v>
      </c>
      <c r="C591">
        <v>2024</v>
      </c>
      <c r="D591" s="53">
        <v>45412</v>
      </c>
      <c r="E591" s="54" t="s">
        <v>50</v>
      </c>
      <c r="F591">
        <v>-2</v>
      </c>
      <c r="G591" s="54"/>
      <c r="H591">
        <v>-1200</v>
      </c>
      <c r="I591">
        <v>2024043570</v>
      </c>
      <c r="J591" s="54"/>
      <c r="K591" s="54">
        <f>IF(STOCKAGE[[#This Row],[Nombre de palettes]]&gt;0,STOCKAGE[[#This Row],[Nombre de palettes]],0)</f>
        <v>0</v>
      </c>
      <c r="L591" s="54">
        <f>IF(STOCKAGE[[#This Row],[Nombre de palettes]]&lt;0,STOCKAGE[[#This Row],[Nombre de palettes]],0)</f>
        <v>-2</v>
      </c>
      <c r="N591"/>
    </row>
    <row r="592" spans="1:14" hidden="1" x14ac:dyDescent="0.25">
      <c r="A592" s="68">
        <v>45383</v>
      </c>
      <c r="B592" s="54" t="s">
        <v>72</v>
      </c>
      <c r="C592">
        <v>2024</v>
      </c>
      <c r="D592" s="53">
        <v>45412</v>
      </c>
      <c r="E592" s="54" t="s">
        <v>55</v>
      </c>
      <c r="F592">
        <v>-1</v>
      </c>
      <c r="G592" s="54"/>
      <c r="H592">
        <v>-600</v>
      </c>
      <c r="I592">
        <v>2024043570</v>
      </c>
      <c r="J592" s="54"/>
      <c r="K592" s="54">
        <f>IF(STOCKAGE[[#This Row],[Nombre de palettes]]&gt;0,STOCKAGE[[#This Row],[Nombre de palettes]],0)</f>
        <v>0</v>
      </c>
      <c r="L592" s="54">
        <f>IF(STOCKAGE[[#This Row],[Nombre de palettes]]&lt;0,STOCKAGE[[#This Row],[Nombre de palettes]],0)</f>
        <v>-1</v>
      </c>
      <c r="N592"/>
    </row>
    <row r="593" spans="1:14" hidden="1" x14ac:dyDescent="0.25">
      <c r="A593" s="68">
        <v>45413</v>
      </c>
      <c r="B593" s="54" t="s">
        <v>74</v>
      </c>
      <c r="C593">
        <v>2024</v>
      </c>
      <c r="D593" s="53">
        <v>45414</v>
      </c>
      <c r="E593" s="54" t="s">
        <v>51</v>
      </c>
      <c r="F593">
        <v>22</v>
      </c>
      <c r="G593" s="54"/>
      <c r="H593">
        <v>40656</v>
      </c>
      <c r="I593" t="s">
        <v>64</v>
      </c>
      <c r="J593" s="54"/>
      <c r="K593" s="54">
        <f>IF(STOCKAGE[[#This Row],[Nombre de palettes]]&gt;0,STOCKAGE[[#This Row],[Nombre de palettes]],0)</f>
        <v>22</v>
      </c>
      <c r="L593" s="54">
        <f>IF(STOCKAGE[[#This Row],[Nombre de palettes]]&lt;0,STOCKAGE[[#This Row],[Nombre de palettes]],0)</f>
        <v>0</v>
      </c>
      <c r="N593"/>
    </row>
    <row r="594" spans="1:14" hidden="1" x14ac:dyDescent="0.25">
      <c r="A594" s="68">
        <v>45413</v>
      </c>
      <c r="B594" s="54" t="s">
        <v>74</v>
      </c>
      <c r="C594">
        <v>2024</v>
      </c>
      <c r="D594" s="53">
        <v>45414</v>
      </c>
      <c r="E594" s="54" t="s">
        <v>52</v>
      </c>
      <c r="F594">
        <v>2</v>
      </c>
      <c r="G594" s="54"/>
      <c r="H594">
        <v>1260</v>
      </c>
      <c r="I594" t="s">
        <v>64</v>
      </c>
      <c r="J594" s="54"/>
      <c r="K594" s="54">
        <f>IF(STOCKAGE[[#This Row],[Nombre de palettes]]&gt;0,STOCKAGE[[#This Row],[Nombre de palettes]],0)</f>
        <v>2</v>
      </c>
      <c r="L594" s="54">
        <f>IF(STOCKAGE[[#This Row],[Nombre de palettes]]&lt;0,STOCKAGE[[#This Row],[Nombre de palettes]],0)</f>
        <v>0</v>
      </c>
      <c r="N594"/>
    </row>
    <row r="595" spans="1:14" hidden="1" x14ac:dyDescent="0.25">
      <c r="A595" s="68">
        <v>45413</v>
      </c>
      <c r="B595" s="54" t="s">
        <v>74</v>
      </c>
      <c r="C595">
        <v>2024</v>
      </c>
      <c r="D595" s="53">
        <v>45414</v>
      </c>
      <c r="E595" s="54" t="s">
        <v>56</v>
      </c>
      <c r="F595">
        <v>2</v>
      </c>
      <c r="G595" s="54"/>
      <c r="H595">
        <v>1260</v>
      </c>
      <c r="I595" t="s">
        <v>64</v>
      </c>
      <c r="J595" s="54"/>
      <c r="K595" s="54">
        <f>IF(STOCKAGE[[#This Row],[Nombre de palettes]]&gt;0,STOCKAGE[[#This Row],[Nombre de palettes]],0)</f>
        <v>2</v>
      </c>
      <c r="L595" s="54">
        <f>IF(STOCKAGE[[#This Row],[Nombre de palettes]]&lt;0,STOCKAGE[[#This Row],[Nombre de palettes]],0)</f>
        <v>0</v>
      </c>
      <c r="N595"/>
    </row>
    <row r="596" spans="1:14" hidden="1" x14ac:dyDescent="0.25">
      <c r="A596" s="68">
        <v>45413</v>
      </c>
      <c r="B596" s="54" t="s">
        <v>74</v>
      </c>
      <c r="C596">
        <v>2024</v>
      </c>
      <c r="D596" s="53">
        <v>45414</v>
      </c>
      <c r="E596" s="54" t="s">
        <v>50</v>
      </c>
      <c r="F596">
        <v>-5</v>
      </c>
      <c r="G596" s="54"/>
      <c r="H596">
        <v>-3000</v>
      </c>
      <c r="I596">
        <v>2024043616</v>
      </c>
      <c r="J596" s="54"/>
      <c r="K596" s="54">
        <f>IF(STOCKAGE[[#This Row],[Nombre de palettes]]&gt;0,STOCKAGE[[#This Row],[Nombre de palettes]],0)</f>
        <v>0</v>
      </c>
      <c r="L596" s="54">
        <f>IF(STOCKAGE[[#This Row],[Nombre de palettes]]&lt;0,STOCKAGE[[#This Row],[Nombre de palettes]],0)</f>
        <v>-5</v>
      </c>
      <c r="N596"/>
    </row>
    <row r="597" spans="1:14" hidden="1" x14ac:dyDescent="0.25">
      <c r="A597" s="68">
        <v>45413</v>
      </c>
      <c r="B597" s="54" t="s">
        <v>74</v>
      </c>
      <c r="C597">
        <v>2024</v>
      </c>
      <c r="D597" s="53">
        <v>45414</v>
      </c>
      <c r="E597" s="54" t="s">
        <v>55</v>
      </c>
      <c r="F597">
        <v>-1</v>
      </c>
      <c r="G597" s="54"/>
      <c r="H597">
        <v>-600</v>
      </c>
      <c r="I597">
        <v>2024043616</v>
      </c>
      <c r="J597" s="54"/>
      <c r="K597" s="54">
        <f>IF(STOCKAGE[[#This Row],[Nombre de palettes]]&gt;0,STOCKAGE[[#This Row],[Nombre de palettes]],0)</f>
        <v>0</v>
      </c>
      <c r="L597" s="54">
        <f>IF(STOCKAGE[[#This Row],[Nombre de palettes]]&lt;0,STOCKAGE[[#This Row],[Nombre de palettes]],0)</f>
        <v>-1</v>
      </c>
      <c r="N597"/>
    </row>
    <row r="598" spans="1:14" hidden="1" x14ac:dyDescent="0.25">
      <c r="A598" s="68">
        <v>45413</v>
      </c>
      <c r="B598" s="54" t="s">
        <v>74</v>
      </c>
      <c r="C598">
        <v>2024</v>
      </c>
      <c r="D598" s="53">
        <v>45414</v>
      </c>
      <c r="E598" s="54" t="s">
        <v>51</v>
      </c>
      <c r="F598">
        <v>-2</v>
      </c>
      <c r="G598" s="54"/>
      <c r="H598">
        <v>-3696</v>
      </c>
      <c r="I598">
        <v>2024043616</v>
      </c>
      <c r="J598" s="54"/>
      <c r="K598" s="54">
        <f>IF(STOCKAGE[[#This Row],[Nombre de palettes]]&gt;0,STOCKAGE[[#This Row],[Nombre de palettes]],0)</f>
        <v>0</v>
      </c>
      <c r="L598" s="54">
        <f>IF(STOCKAGE[[#This Row],[Nombre de palettes]]&lt;0,STOCKAGE[[#This Row],[Nombre de palettes]],0)</f>
        <v>-2</v>
      </c>
      <c r="N598"/>
    </row>
    <row r="599" spans="1:14" hidden="1" x14ac:dyDescent="0.25">
      <c r="A599" s="68">
        <v>45413</v>
      </c>
      <c r="B599" s="54" t="s">
        <v>74</v>
      </c>
      <c r="C599">
        <v>2024</v>
      </c>
      <c r="D599" s="53">
        <v>45414</v>
      </c>
      <c r="E599" s="54" t="s">
        <v>48</v>
      </c>
      <c r="F599">
        <v>-1</v>
      </c>
      <c r="G599" s="54"/>
      <c r="H599">
        <v>-1848</v>
      </c>
      <c r="I599">
        <v>2024043616</v>
      </c>
      <c r="J599" s="54"/>
      <c r="K599" s="54">
        <f>IF(STOCKAGE[[#This Row],[Nombre de palettes]]&gt;0,STOCKAGE[[#This Row],[Nombre de palettes]],0)</f>
        <v>0</v>
      </c>
      <c r="L599" s="54">
        <f>IF(STOCKAGE[[#This Row],[Nombre de palettes]]&lt;0,STOCKAGE[[#This Row],[Nombre de palettes]],0)</f>
        <v>-1</v>
      </c>
      <c r="N599"/>
    </row>
    <row r="600" spans="1:14" hidden="1" x14ac:dyDescent="0.25">
      <c r="A600" s="68">
        <v>45413</v>
      </c>
      <c r="B600" s="54" t="s">
        <v>74</v>
      </c>
      <c r="C600">
        <v>2024</v>
      </c>
      <c r="D600" s="53">
        <v>45414</v>
      </c>
      <c r="E600" s="54" t="s">
        <v>50</v>
      </c>
      <c r="F600">
        <v>-6</v>
      </c>
      <c r="G600" s="54"/>
      <c r="H600">
        <v>-3600</v>
      </c>
      <c r="I600">
        <v>2024043628</v>
      </c>
      <c r="J600" s="54"/>
      <c r="K600" s="54">
        <f>IF(STOCKAGE[[#This Row],[Nombre de palettes]]&gt;0,STOCKAGE[[#This Row],[Nombre de palettes]],0)</f>
        <v>0</v>
      </c>
      <c r="L600" s="54">
        <f>IF(STOCKAGE[[#This Row],[Nombre de palettes]]&lt;0,STOCKAGE[[#This Row],[Nombre de palettes]],0)</f>
        <v>-6</v>
      </c>
      <c r="N600"/>
    </row>
    <row r="601" spans="1:14" hidden="1" x14ac:dyDescent="0.25">
      <c r="A601" s="68">
        <v>45413</v>
      </c>
      <c r="B601" s="54" t="s">
        <v>74</v>
      </c>
      <c r="C601">
        <v>2024</v>
      </c>
      <c r="D601" s="53">
        <v>45414</v>
      </c>
      <c r="E601" s="54" t="s">
        <v>55</v>
      </c>
      <c r="F601">
        <v>-4</v>
      </c>
      <c r="G601" s="54"/>
      <c r="H601">
        <v>-2400</v>
      </c>
      <c r="I601">
        <v>2024043628</v>
      </c>
      <c r="J601" s="54"/>
      <c r="K601" s="54">
        <f>IF(STOCKAGE[[#This Row],[Nombre de palettes]]&gt;0,STOCKAGE[[#This Row],[Nombre de palettes]],0)</f>
        <v>0</v>
      </c>
      <c r="L601" s="54">
        <f>IF(STOCKAGE[[#This Row],[Nombre de palettes]]&lt;0,STOCKAGE[[#This Row],[Nombre de palettes]],0)</f>
        <v>-4</v>
      </c>
      <c r="N601"/>
    </row>
    <row r="602" spans="1:14" hidden="1" x14ac:dyDescent="0.25">
      <c r="A602" s="68">
        <v>45413</v>
      </c>
      <c r="B602" s="54" t="s">
        <v>74</v>
      </c>
      <c r="C602">
        <v>2024</v>
      </c>
      <c r="D602" s="53">
        <v>45414</v>
      </c>
      <c r="E602" s="54" t="s">
        <v>51</v>
      </c>
      <c r="F602">
        <v>-1</v>
      </c>
      <c r="G602" s="54"/>
      <c r="H602">
        <v>-1848</v>
      </c>
      <c r="I602">
        <v>2024043628</v>
      </c>
      <c r="J602" s="54"/>
      <c r="K602" s="54">
        <f>IF(STOCKAGE[[#This Row],[Nombre de palettes]]&gt;0,STOCKAGE[[#This Row],[Nombre de palettes]],0)</f>
        <v>0</v>
      </c>
      <c r="L602" s="54">
        <f>IF(STOCKAGE[[#This Row],[Nombre de palettes]]&lt;0,STOCKAGE[[#This Row],[Nombre de palettes]],0)</f>
        <v>-1</v>
      </c>
      <c r="N602"/>
    </row>
    <row r="603" spans="1:14" hidden="1" x14ac:dyDescent="0.25">
      <c r="A603" s="68">
        <v>45413</v>
      </c>
      <c r="B603" s="54" t="s">
        <v>74</v>
      </c>
      <c r="C603">
        <v>2024</v>
      </c>
      <c r="D603" s="53">
        <v>45414</v>
      </c>
      <c r="E603" s="54" t="s">
        <v>54</v>
      </c>
      <c r="F603">
        <v>-1</v>
      </c>
      <c r="G603" s="54"/>
      <c r="H603">
        <v>-1848</v>
      </c>
      <c r="I603">
        <v>2024043628</v>
      </c>
      <c r="J603" s="54"/>
      <c r="K603" s="54">
        <f>IF(STOCKAGE[[#This Row],[Nombre de palettes]]&gt;0,STOCKAGE[[#This Row],[Nombre de palettes]],0)</f>
        <v>0</v>
      </c>
      <c r="L603" s="54">
        <f>IF(STOCKAGE[[#This Row],[Nombre de palettes]]&lt;0,STOCKAGE[[#This Row],[Nombre de palettes]],0)</f>
        <v>-1</v>
      </c>
      <c r="N603"/>
    </row>
    <row r="604" spans="1:14" hidden="1" x14ac:dyDescent="0.25">
      <c r="A604" s="68">
        <v>45413</v>
      </c>
      <c r="B604" s="54" t="s">
        <v>74</v>
      </c>
      <c r="C604">
        <v>2024</v>
      </c>
      <c r="D604" s="53">
        <v>45414</v>
      </c>
      <c r="E604" s="54" t="s">
        <v>62</v>
      </c>
      <c r="F604">
        <v>-1</v>
      </c>
      <c r="G604" s="54"/>
      <c r="H604">
        <v>-1848</v>
      </c>
      <c r="I604">
        <v>2024043628</v>
      </c>
      <c r="J604" s="54"/>
      <c r="K604" s="54">
        <f>IF(STOCKAGE[[#This Row],[Nombre de palettes]]&gt;0,STOCKAGE[[#This Row],[Nombre de palettes]],0)</f>
        <v>0</v>
      </c>
      <c r="L604" s="54">
        <f>IF(STOCKAGE[[#This Row],[Nombre de palettes]]&lt;0,STOCKAGE[[#This Row],[Nombre de palettes]],0)</f>
        <v>-1</v>
      </c>
      <c r="N604"/>
    </row>
    <row r="605" spans="1:14" hidden="1" x14ac:dyDescent="0.25">
      <c r="A605" s="68">
        <v>45413</v>
      </c>
      <c r="B605" s="54" t="s">
        <v>74</v>
      </c>
      <c r="C605">
        <v>2024</v>
      </c>
      <c r="D605" s="53">
        <v>45414</v>
      </c>
      <c r="E605" s="54" t="s">
        <v>50</v>
      </c>
      <c r="F605">
        <v>-2</v>
      </c>
      <c r="G605" s="54"/>
      <c r="H605">
        <v>-1200</v>
      </c>
      <c r="I605">
        <v>2024043636</v>
      </c>
      <c r="J605" s="54"/>
      <c r="K605" s="54">
        <f>IF(STOCKAGE[[#This Row],[Nombre de palettes]]&gt;0,STOCKAGE[[#This Row],[Nombre de palettes]],0)</f>
        <v>0</v>
      </c>
      <c r="L605" s="54">
        <f>IF(STOCKAGE[[#This Row],[Nombre de palettes]]&lt;0,STOCKAGE[[#This Row],[Nombre de palettes]],0)</f>
        <v>-2</v>
      </c>
      <c r="N605"/>
    </row>
    <row r="606" spans="1:14" hidden="1" x14ac:dyDescent="0.25">
      <c r="A606" s="68">
        <v>45413</v>
      </c>
      <c r="B606" s="54" t="s">
        <v>74</v>
      </c>
      <c r="C606">
        <v>2024</v>
      </c>
      <c r="D606" s="53">
        <v>45414</v>
      </c>
      <c r="E606" s="54" t="s">
        <v>55</v>
      </c>
      <c r="F606">
        <v>-2</v>
      </c>
      <c r="G606" s="54"/>
      <c r="H606">
        <v>-1200</v>
      </c>
      <c r="I606">
        <v>2024043636</v>
      </c>
      <c r="J606" s="54"/>
      <c r="K606" s="54">
        <f>IF(STOCKAGE[[#This Row],[Nombre de palettes]]&gt;0,STOCKAGE[[#This Row],[Nombre de palettes]],0)</f>
        <v>0</v>
      </c>
      <c r="L606" s="54">
        <f>IF(STOCKAGE[[#This Row],[Nombre de palettes]]&lt;0,STOCKAGE[[#This Row],[Nombre de palettes]],0)</f>
        <v>-2</v>
      </c>
      <c r="N606"/>
    </row>
    <row r="607" spans="1:14" hidden="1" x14ac:dyDescent="0.25">
      <c r="A607" s="68">
        <v>45413</v>
      </c>
      <c r="B607" s="54" t="s">
        <v>74</v>
      </c>
      <c r="C607">
        <v>2024</v>
      </c>
      <c r="D607" s="53">
        <v>45414</v>
      </c>
      <c r="E607" s="54" t="s">
        <v>55</v>
      </c>
      <c r="F607">
        <v>-1</v>
      </c>
      <c r="G607" s="54"/>
      <c r="H607">
        <v>-600</v>
      </c>
      <c r="I607">
        <v>2024043640</v>
      </c>
      <c r="J607" s="54"/>
      <c r="K607" s="54">
        <f>IF(STOCKAGE[[#This Row],[Nombre de palettes]]&gt;0,STOCKAGE[[#This Row],[Nombre de palettes]],0)</f>
        <v>0</v>
      </c>
      <c r="L607" s="54">
        <f>IF(STOCKAGE[[#This Row],[Nombre de palettes]]&lt;0,STOCKAGE[[#This Row],[Nombre de palettes]],0)</f>
        <v>-1</v>
      </c>
      <c r="N607"/>
    </row>
    <row r="608" spans="1:14" hidden="1" x14ac:dyDescent="0.25">
      <c r="A608" s="68">
        <v>45413</v>
      </c>
      <c r="B608" s="54" t="s">
        <v>74</v>
      </c>
      <c r="C608">
        <v>2024</v>
      </c>
      <c r="D608" s="53">
        <v>45414</v>
      </c>
      <c r="E608" s="54" t="s">
        <v>51</v>
      </c>
      <c r="F608">
        <v>-1</v>
      </c>
      <c r="G608" s="54"/>
      <c r="H608">
        <v>-1848</v>
      </c>
      <c r="I608">
        <v>2024043640</v>
      </c>
      <c r="J608" s="54"/>
      <c r="K608" s="54">
        <f>IF(STOCKAGE[[#This Row],[Nombre de palettes]]&gt;0,STOCKAGE[[#This Row],[Nombre de palettes]],0)</f>
        <v>0</v>
      </c>
      <c r="L608" s="54">
        <f>IF(STOCKAGE[[#This Row],[Nombre de palettes]]&lt;0,STOCKAGE[[#This Row],[Nombre de palettes]],0)</f>
        <v>-1</v>
      </c>
      <c r="N608"/>
    </row>
    <row r="609" spans="1:14" hidden="1" x14ac:dyDescent="0.25">
      <c r="A609" s="68">
        <v>45413</v>
      </c>
      <c r="B609" s="54" t="s">
        <v>74</v>
      </c>
      <c r="C609">
        <v>2024</v>
      </c>
      <c r="D609" s="53">
        <v>45414</v>
      </c>
      <c r="E609" s="54" t="s">
        <v>50</v>
      </c>
      <c r="F609">
        <v>-1</v>
      </c>
      <c r="G609" s="54"/>
      <c r="H609">
        <v>-600</v>
      </c>
      <c r="I609">
        <v>2024043627</v>
      </c>
      <c r="J609" s="54"/>
      <c r="K609" s="54">
        <f>IF(STOCKAGE[[#This Row],[Nombre de palettes]]&gt;0,STOCKAGE[[#This Row],[Nombre de palettes]],0)</f>
        <v>0</v>
      </c>
      <c r="L609" s="54">
        <f>IF(STOCKAGE[[#This Row],[Nombre de palettes]]&lt;0,STOCKAGE[[#This Row],[Nombre de palettes]],0)</f>
        <v>-1</v>
      </c>
      <c r="N609"/>
    </row>
    <row r="610" spans="1:14" hidden="1" x14ac:dyDescent="0.25">
      <c r="A610" s="68">
        <v>45413</v>
      </c>
      <c r="B610" s="54" t="s">
        <v>74</v>
      </c>
      <c r="C610">
        <v>2024</v>
      </c>
      <c r="D610" s="53">
        <v>45414</v>
      </c>
      <c r="E610" s="54" t="s">
        <v>54</v>
      </c>
      <c r="F610">
        <v>-1</v>
      </c>
      <c r="G610" s="54"/>
      <c r="H610">
        <v>-1848</v>
      </c>
      <c r="I610">
        <v>2024043627</v>
      </c>
      <c r="J610" s="54"/>
      <c r="K610" s="54">
        <f>IF(STOCKAGE[[#This Row],[Nombre de palettes]]&gt;0,STOCKAGE[[#This Row],[Nombre de palettes]],0)</f>
        <v>0</v>
      </c>
      <c r="L610" s="54">
        <f>IF(STOCKAGE[[#This Row],[Nombre de palettes]]&lt;0,STOCKAGE[[#This Row],[Nombre de palettes]],0)</f>
        <v>-1</v>
      </c>
      <c r="N610"/>
    </row>
    <row r="611" spans="1:14" hidden="1" x14ac:dyDescent="0.25">
      <c r="A611" s="68">
        <v>45413</v>
      </c>
      <c r="B611" s="54" t="s">
        <v>74</v>
      </c>
      <c r="C611">
        <v>2024</v>
      </c>
      <c r="D611" s="53">
        <v>45414</v>
      </c>
      <c r="E611" s="54" t="s">
        <v>51</v>
      </c>
      <c r="F611">
        <v>-1</v>
      </c>
      <c r="G611" s="54"/>
      <c r="H611">
        <v>-1848</v>
      </c>
      <c r="I611">
        <v>2024043627</v>
      </c>
      <c r="J611" s="54"/>
      <c r="K611" s="54">
        <f>IF(STOCKAGE[[#This Row],[Nombre de palettes]]&gt;0,STOCKAGE[[#This Row],[Nombre de palettes]],0)</f>
        <v>0</v>
      </c>
      <c r="L611" s="54">
        <f>IF(STOCKAGE[[#This Row],[Nombre de palettes]]&lt;0,STOCKAGE[[#This Row],[Nombre de palettes]],0)</f>
        <v>-1</v>
      </c>
      <c r="N611"/>
    </row>
    <row r="612" spans="1:14" hidden="1" x14ac:dyDescent="0.25">
      <c r="A612" s="68">
        <v>45413</v>
      </c>
      <c r="B612" s="54" t="s">
        <v>74</v>
      </c>
      <c r="C612">
        <v>2024</v>
      </c>
      <c r="D612" s="53">
        <v>45414</v>
      </c>
      <c r="E612" s="54" t="s">
        <v>50</v>
      </c>
      <c r="F612">
        <v>-2</v>
      </c>
      <c r="G612" s="54"/>
      <c r="H612">
        <v>-1200</v>
      </c>
      <c r="I612">
        <v>2024043565</v>
      </c>
      <c r="J612" s="54"/>
      <c r="K612" s="54">
        <f>IF(STOCKAGE[[#This Row],[Nombre de palettes]]&gt;0,STOCKAGE[[#This Row],[Nombre de palettes]],0)</f>
        <v>0</v>
      </c>
      <c r="L612" s="54">
        <f>IF(STOCKAGE[[#This Row],[Nombre de palettes]]&lt;0,STOCKAGE[[#This Row],[Nombre de palettes]],0)</f>
        <v>-2</v>
      </c>
      <c r="N612"/>
    </row>
    <row r="613" spans="1:14" hidden="1" x14ac:dyDescent="0.25">
      <c r="A613" s="68">
        <v>45413</v>
      </c>
      <c r="B613" s="54" t="s">
        <v>74</v>
      </c>
      <c r="C613">
        <v>2024</v>
      </c>
      <c r="D613" s="53">
        <v>45414</v>
      </c>
      <c r="E613" s="54" t="s">
        <v>55</v>
      </c>
      <c r="F613">
        <v>-1</v>
      </c>
      <c r="G613" s="54"/>
      <c r="H613">
        <v>-600</v>
      </c>
      <c r="I613">
        <v>2024043565</v>
      </c>
      <c r="J613" s="54"/>
      <c r="K613" s="54">
        <f>IF(STOCKAGE[[#This Row],[Nombre de palettes]]&gt;0,STOCKAGE[[#This Row],[Nombre de palettes]],0)</f>
        <v>0</v>
      </c>
      <c r="L613" s="54">
        <f>IF(STOCKAGE[[#This Row],[Nombre de palettes]]&lt;0,STOCKAGE[[#This Row],[Nombre de palettes]],0)</f>
        <v>-1</v>
      </c>
      <c r="N613"/>
    </row>
    <row r="614" spans="1:14" hidden="1" x14ac:dyDescent="0.25">
      <c r="A614" s="68">
        <v>45413</v>
      </c>
      <c r="B614" s="54" t="s">
        <v>74</v>
      </c>
      <c r="C614">
        <v>2024</v>
      </c>
      <c r="D614" s="53">
        <v>45414</v>
      </c>
      <c r="E614" s="54" t="s">
        <v>51</v>
      </c>
      <c r="F614">
        <v>-1</v>
      </c>
      <c r="G614" s="54"/>
      <c r="H614">
        <v>-1848</v>
      </c>
      <c r="I614">
        <v>2024043565</v>
      </c>
      <c r="J614" s="54"/>
      <c r="K614" s="54">
        <f>IF(STOCKAGE[[#This Row],[Nombre de palettes]]&gt;0,STOCKAGE[[#This Row],[Nombre de palettes]],0)</f>
        <v>0</v>
      </c>
      <c r="L614" s="54">
        <f>IF(STOCKAGE[[#This Row],[Nombre de palettes]]&lt;0,STOCKAGE[[#This Row],[Nombre de palettes]],0)</f>
        <v>-1</v>
      </c>
      <c r="N614"/>
    </row>
    <row r="615" spans="1:14" hidden="1" x14ac:dyDescent="0.25">
      <c r="A615" s="68">
        <v>45413</v>
      </c>
      <c r="B615" s="54" t="s">
        <v>74</v>
      </c>
      <c r="C615">
        <v>2024</v>
      </c>
      <c r="D615" s="53">
        <v>45414</v>
      </c>
      <c r="E615" s="54" t="s">
        <v>55</v>
      </c>
      <c r="F615">
        <v>-2</v>
      </c>
      <c r="G615" s="54"/>
      <c r="H615">
        <v>-1200</v>
      </c>
      <c r="I615">
        <v>2024043611</v>
      </c>
      <c r="J615" s="54"/>
      <c r="K615" s="54">
        <f>IF(STOCKAGE[[#This Row],[Nombre de palettes]]&gt;0,STOCKAGE[[#This Row],[Nombre de palettes]],0)</f>
        <v>0</v>
      </c>
      <c r="L615" s="54">
        <f>IF(STOCKAGE[[#This Row],[Nombre de palettes]]&lt;0,STOCKAGE[[#This Row],[Nombre de palettes]],0)</f>
        <v>-2</v>
      </c>
      <c r="N615"/>
    </row>
    <row r="616" spans="1:14" hidden="1" x14ac:dyDescent="0.25">
      <c r="A616" s="68">
        <v>45413</v>
      </c>
      <c r="B616" s="54" t="s">
        <v>74</v>
      </c>
      <c r="C616">
        <v>2024</v>
      </c>
      <c r="D616" s="53">
        <v>45414</v>
      </c>
      <c r="E616" s="54" t="s">
        <v>50</v>
      </c>
      <c r="F616">
        <v>-2</v>
      </c>
      <c r="G616" s="54"/>
      <c r="H616">
        <v>-1200</v>
      </c>
      <c r="I616">
        <v>2024043611</v>
      </c>
      <c r="J616" s="54"/>
      <c r="K616" s="54">
        <f>IF(STOCKAGE[[#This Row],[Nombre de palettes]]&gt;0,STOCKAGE[[#This Row],[Nombre de palettes]],0)</f>
        <v>0</v>
      </c>
      <c r="L616" s="54">
        <f>IF(STOCKAGE[[#This Row],[Nombre de palettes]]&lt;0,STOCKAGE[[#This Row],[Nombre de palettes]],0)</f>
        <v>-2</v>
      </c>
      <c r="N616"/>
    </row>
    <row r="617" spans="1:14" hidden="1" x14ac:dyDescent="0.25">
      <c r="A617" s="68">
        <v>45413</v>
      </c>
      <c r="B617" s="54" t="s">
        <v>74</v>
      </c>
      <c r="C617">
        <v>2024</v>
      </c>
      <c r="D617" s="53">
        <v>45414</v>
      </c>
      <c r="E617" s="54" t="s">
        <v>54</v>
      </c>
      <c r="F617">
        <v>-1</v>
      </c>
      <c r="G617" s="54"/>
      <c r="H617">
        <v>-1848</v>
      </c>
      <c r="I617">
        <v>2024043611</v>
      </c>
      <c r="J617" s="54"/>
      <c r="K617" s="54">
        <f>IF(STOCKAGE[[#This Row],[Nombre de palettes]]&gt;0,STOCKAGE[[#This Row],[Nombre de palettes]],0)</f>
        <v>0</v>
      </c>
      <c r="L617" s="54">
        <f>IF(STOCKAGE[[#This Row],[Nombre de palettes]]&lt;0,STOCKAGE[[#This Row],[Nombre de palettes]],0)</f>
        <v>-1</v>
      </c>
      <c r="N617"/>
    </row>
    <row r="618" spans="1:14" hidden="1" x14ac:dyDescent="0.25">
      <c r="A618" s="68">
        <v>45413</v>
      </c>
      <c r="B618" s="54" t="s">
        <v>74</v>
      </c>
      <c r="C618">
        <v>2024</v>
      </c>
      <c r="D618" s="53">
        <v>45414</v>
      </c>
      <c r="E618" s="54" t="s">
        <v>62</v>
      </c>
      <c r="F618">
        <v>-1</v>
      </c>
      <c r="G618" s="54"/>
      <c r="H618">
        <v>-1848</v>
      </c>
      <c r="I618">
        <v>2024043611</v>
      </c>
      <c r="J618" s="54"/>
      <c r="K618" s="54">
        <f>IF(STOCKAGE[[#This Row],[Nombre de palettes]]&gt;0,STOCKAGE[[#This Row],[Nombre de palettes]],0)</f>
        <v>0</v>
      </c>
      <c r="L618" s="54">
        <f>IF(STOCKAGE[[#This Row],[Nombre de palettes]]&lt;0,STOCKAGE[[#This Row],[Nombre de palettes]],0)</f>
        <v>-1</v>
      </c>
      <c r="N618"/>
    </row>
    <row r="619" spans="1:14" hidden="1" x14ac:dyDescent="0.25">
      <c r="A619" s="68">
        <v>45413</v>
      </c>
      <c r="B619" s="54" t="s">
        <v>74</v>
      </c>
      <c r="C619">
        <v>2024</v>
      </c>
      <c r="D619" s="53">
        <v>45414</v>
      </c>
      <c r="E619" s="54" t="s">
        <v>55</v>
      </c>
      <c r="F619">
        <v>-32</v>
      </c>
      <c r="G619" s="54"/>
      <c r="H619">
        <v>-19200</v>
      </c>
      <c r="I619">
        <v>2024043622</v>
      </c>
      <c r="J619" s="54"/>
      <c r="K619" s="54">
        <f>IF(STOCKAGE[[#This Row],[Nombre de palettes]]&gt;0,STOCKAGE[[#This Row],[Nombre de palettes]],0)</f>
        <v>0</v>
      </c>
      <c r="L619" s="54">
        <f>IF(STOCKAGE[[#This Row],[Nombre de palettes]]&lt;0,STOCKAGE[[#This Row],[Nombre de palettes]],0)</f>
        <v>-32</v>
      </c>
      <c r="N619"/>
    </row>
    <row r="620" spans="1:14" hidden="1" x14ac:dyDescent="0.25">
      <c r="A620" s="68">
        <v>45413</v>
      </c>
      <c r="B620" s="54" t="s">
        <v>74</v>
      </c>
      <c r="C620">
        <v>2024</v>
      </c>
      <c r="D620" s="53">
        <v>45415</v>
      </c>
      <c r="E620" s="54" t="s">
        <v>50</v>
      </c>
      <c r="F620">
        <v>-1</v>
      </c>
      <c r="G620" s="54"/>
      <c r="H620">
        <v>-600</v>
      </c>
      <c r="I620">
        <v>2024043632</v>
      </c>
      <c r="J620" s="54"/>
      <c r="K620" s="54">
        <f>IF(STOCKAGE[[#This Row],[Nombre de palettes]]&gt;0,STOCKAGE[[#This Row],[Nombre de palettes]],0)</f>
        <v>0</v>
      </c>
      <c r="L620" s="54">
        <f>IF(STOCKAGE[[#This Row],[Nombre de palettes]]&lt;0,STOCKAGE[[#This Row],[Nombre de palettes]],0)</f>
        <v>-1</v>
      </c>
      <c r="N620"/>
    </row>
    <row r="621" spans="1:14" hidden="1" x14ac:dyDescent="0.25">
      <c r="A621" s="68">
        <v>45413</v>
      </c>
      <c r="B621" s="54" t="s">
        <v>74</v>
      </c>
      <c r="C621">
        <v>2024</v>
      </c>
      <c r="D621" s="53">
        <v>45415</v>
      </c>
      <c r="E621" s="54" t="s">
        <v>55</v>
      </c>
      <c r="F621">
        <v>-2</v>
      </c>
      <c r="G621" s="54"/>
      <c r="H621">
        <v>-1200</v>
      </c>
      <c r="I621">
        <v>2024043632</v>
      </c>
      <c r="J621" s="54"/>
      <c r="K621" s="54">
        <f>IF(STOCKAGE[[#This Row],[Nombre de palettes]]&gt;0,STOCKAGE[[#This Row],[Nombre de palettes]],0)</f>
        <v>0</v>
      </c>
      <c r="L621" s="54">
        <f>IF(STOCKAGE[[#This Row],[Nombre de palettes]]&lt;0,STOCKAGE[[#This Row],[Nombre de palettes]],0)</f>
        <v>-2</v>
      </c>
      <c r="N621"/>
    </row>
    <row r="622" spans="1:14" hidden="1" x14ac:dyDescent="0.25">
      <c r="A622" s="68">
        <v>45413</v>
      </c>
      <c r="B622" s="54" t="s">
        <v>74</v>
      </c>
      <c r="C622">
        <v>2024</v>
      </c>
      <c r="D622" s="53">
        <v>45415</v>
      </c>
      <c r="E622" s="54" t="s">
        <v>51</v>
      </c>
      <c r="F622">
        <v>-1</v>
      </c>
      <c r="G622" s="54"/>
      <c r="H622">
        <v>-1848</v>
      </c>
      <c r="I622">
        <v>2024043632</v>
      </c>
      <c r="J622" s="54"/>
      <c r="K622" s="54">
        <f>IF(STOCKAGE[[#This Row],[Nombre de palettes]]&gt;0,STOCKAGE[[#This Row],[Nombre de palettes]],0)</f>
        <v>0</v>
      </c>
      <c r="L622" s="54">
        <f>IF(STOCKAGE[[#This Row],[Nombre de palettes]]&lt;0,STOCKAGE[[#This Row],[Nombre de palettes]],0)</f>
        <v>-1</v>
      </c>
      <c r="N622"/>
    </row>
    <row r="623" spans="1:14" hidden="1" x14ac:dyDescent="0.25">
      <c r="A623" s="68">
        <v>45413</v>
      </c>
      <c r="B623" s="54" t="s">
        <v>74</v>
      </c>
      <c r="C623">
        <v>2024</v>
      </c>
      <c r="D623" s="53">
        <v>45415</v>
      </c>
      <c r="E623" s="54" t="s">
        <v>48</v>
      </c>
      <c r="F623">
        <v>-1</v>
      </c>
      <c r="G623" s="54"/>
      <c r="H623">
        <v>-1848</v>
      </c>
      <c r="I623">
        <v>2024043632</v>
      </c>
      <c r="J623" s="54"/>
      <c r="K623" s="54">
        <f>IF(STOCKAGE[[#This Row],[Nombre de palettes]]&gt;0,STOCKAGE[[#This Row],[Nombre de palettes]],0)</f>
        <v>0</v>
      </c>
      <c r="L623" s="54">
        <f>IF(STOCKAGE[[#This Row],[Nombre de palettes]]&lt;0,STOCKAGE[[#This Row],[Nombre de palettes]],0)</f>
        <v>-1</v>
      </c>
      <c r="N623"/>
    </row>
    <row r="624" spans="1:14" hidden="1" x14ac:dyDescent="0.25">
      <c r="A624" s="68">
        <v>45413</v>
      </c>
      <c r="B624" s="54" t="s">
        <v>74</v>
      </c>
      <c r="C624">
        <v>2024</v>
      </c>
      <c r="D624" s="53">
        <v>45415</v>
      </c>
      <c r="E624" s="54" t="s">
        <v>56</v>
      </c>
      <c r="F624">
        <v>-1</v>
      </c>
      <c r="G624" s="54"/>
      <c r="H624">
        <v>-630</v>
      </c>
      <c r="I624">
        <v>2024043632</v>
      </c>
      <c r="J624" s="54"/>
      <c r="K624" s="54">
        <f>IF(STOCKAGE[[#This Row],[Nombre de palettes]]&gt;0,STOCKAGE[[#This Row],[Nombre de palettes]],0)</f>
        <v>0</v>
      </c>
      <c r="L624" s="54">
        <f>IF(STOCKAGE[[#This Row],[Nombre de palettes]]&lt;0,STOCKAGE[[#This Row],[Nombre de palettes]],0)</f>
        <v>-1</v>
      </c>
      <c r="N624"/>
    </row>
    <row r="625" spans="1:14" hidden="1" x14ac:dyDescent="0.25">
      <c r="A625" s="68">
        <v>45413</v>
      </c>
      <c r="B625" s="54" t="s">
        <v>74</v>
      </c>
      <c r="C625">
        <v>2024</v>
      </c>
      <c r="D625" s="53">
        <v>45415</v>
      </c>
      <c r="E625" s="54" t="s">
        <v>52</v>
      </c>
      <c r="F625">
        <v>-1</v>
      </c>
      <c r="G625" s="54"/>
      <c r="H625">
        <v>-630</v>
      </c>
      <c r="I625">
        <v>2024043632</v>
      </c>
      <c r="J625" s="54"/>
      <c r="K625" s="54">
        <f>IF(STOCKAGE[[#This Row],[Nombre de palettes]]&gt;0,STOCKAGE[[#This Row],[Nombre de palettes]],0)</f>
        <v>0</v>
      </c>
      <c r="L625" s="54">
        <f>IF(STOCKAGE[[#This Row],[Nombre de palettes]]&lt;0,STOCKAGE[[#This Row],[Nombre de palettes]],0)</f>
        <v>-1</v>
      </c>
      <c r="N625"/>
    </row>
    <row r="626" spans="1:14" hidden="1" x14ac:dyDescent="0.25">
      <c r="A626" s="68">
        <v>45413</v>
      </c>
      <c r="B626" s="54" t="s">
        <v>74</v>
      </c>
      <c r="C626">
        <v>2024</v>
      </c>
      <c r="D626" s="53">
        <v>45415</v>
      </c>
      <c r="E626" s="54" t="s">
        <v>50</v>
      </c>
      <c r="F626">
        <v>-6</v>
      </c>
      <c r="G626" s="54"/>
      <c r="H626">
        <v>-3600</v>
      </c>
      <c r="I626">
        <v>2024043550</v>
      </c>
      <c r="J626" s="54"/>
      <c r="K626" s="54">
        <f>IF(STOCKAGE[[#This Row],[Nombre de palettes]]&gt;0,STOCKAGE[[#This Row],[Nombre de palettes]],0)</f>
        <v>0</v>
      </c>
      <c r="L626" s="54">
        <f>IF(STOCKAGE[[#This Row],[Nombre de palettes]]&lt;0,STOCKAGE[[#This Row],[Nombre de palettes]],0)</f>
        <v>-6</v>
      </c>
      <c r="N626"/>
    </row>
    <row r="627" spans="1:14" hidden="1" x14ac:dyDescent="0.25">
      <c r="A627" s="68">
        <v>45413</v>
      </c>
      <c r="B627" s="54" t="s">
        <v>74</v>
      </c>
      <c r="C627">
        <v>2024</v>
      </c>
      <c r="D627" s="53">
        <v>45415</v>
      </c>
      <c r="E627" s="54" t="s">
        <v>55</v>
      </c>
      <c r="F627">
        <v>-3</v>
      </c>
      <c r="G627" s="54"/>
      <c r="H627">
        <v>-1800</v>
      </c>
      <c r="I627">
        <v>2024043550</v>
      </c>
      <c r="J627" s="54"/>
      <c r="K627" s="54">
        <f>IF(STOCKAGE[[#This Row],[Nombre de palettes]]&gt;0,STOCKAGE[[#This Row],[Nombre de palettes]],0)</f>
        <v>0</v>
      </c>
      <c r="L627" s="54">
        <f>IF(STOCKAGE[[#This Row],[Nombre de palettes]]&lt;0,STOCKAGE[[#This Row],[Nombre de palettes]],0)</f>
        <v>-3</v>
      </c>
      <c r="N627"/>
    </row>
    <row r="628" spans="1:14" hidden="1" x14ac:dyDescent="0.25">
      <c r="A628" s="68">
        <v>45413</v>
      </c>
      <c r="B628" s="54" t="s">
        <v>74</v>
      </c>
      <c r="C628">
        <v>2024</v>
      </c>
      <c r="D628" s="53">
        <v>45415</v>
      </c>
      <c r="E628" s="54" t="s">
        <v>51</v>
      </c>
      <c r="F628">
        <v>-1</v>
      </c>
      <c r="G628" s="54"/>
      <c r="H628">
        <v>-1848</v>
      </c>
      <c r="I628">
        <v>2024043550</v>
      </c>
      <c r="J628" s="54"/>
      <c r="K628" s="54">
        <f>IF(STOCKAGE[[#This Row],[Nombre de palettes]]&gt;0,STOCKAGE[[#This Row],[Nombre de palettes]],0)</f>
        <v>0</v>
      </c>
      <c r="L628" s="54">
        <f>IF(STOCKAGE[[#This Row],[Nombre de palettes]]&lt;0,STOCKAGE[[#This Row],[Nombre de palettes]],0)</f>
        <v>-1</v>
      </c>
      <c r="N628"/>
    </row>
    <row r="629" spans="1:14" hidden="1" x14ac:dyDescent="0.25">
      <c r="A629" s="68">
        <v>45413</v>
      </c>
      <c r="B629" s="54" t="s">
        <v>74</v>
      </c>
      <c r="C629">
        <v>2024</v>
      </c>
      <c r="D629" s="53">
        <v>45415</v>
      </c>
      <c r="E629" s="54" t="s">
        <v>70</v>
      </c>
      <c r="F629">
        <v>-2</v>
      </c>
      <c r="G629" s="54"/>
      <c r="H629">
        <v>-1200</v>
      </c>
      <c r="I629">
        <v>2024043550</v>
      </c>
      <c r="J629" s="54"/>
      <c r="K629" s="54">
        <f>IF(STOCKAGE[[#This Row],[Nombre de palettes]]&gt;0,STOCKAGE[[#This Row],[Nombre de palettes]],0)</f>
        <v>0</v>
      </c>
      <c r="L629" s="54">
        <f>IF(STOCKAGE[[#This Row],[Nombre de palettes]]&lt;0,STOCKAGE[[#This Row],[Nombre de palettes]],0)</f>
        <v>-2</v>
      </c>
      <c r="N629"/>
    </row>
    <row r="630" spans="1:14" hidden="1" x14ac:dyDescent="0.25">
      <c r="A630" s="68">
        <v>45413</v>
      </c>
      <c r="B630" s="54" t="s">
        <v>74</v>
      </c>
      <c r="C630">
        <v>2024</v>
      </c>
      <c r="D630" s="53">
        <v>45415</v>
      </c>
      <c r="E630" s="54" t="s">
        <v>50</v>
      </c>
      <c r="F630">
        <v>-6</v>
      </c>
      <c r="G630" s="54"/>
      <c r="H630">
        <v>-3600</v>
      </c>
      <c r="I630">
        <v>2024043638</v>
      </c>
      <c r="J630" s="54"/>
      <c r="K630" s="54">
        <f>IF(STOCKAGE[[#This Row],[Nombre de palettes]]&gt;0,STOCKAGE[[#This Row],[Nombre de palettes]],0)</f>
        <v>0</v>
      </c>
      <c r="L630" s="54">
        <f>IF(STOCKAGE[[#This Row],[Nombre de palettes]]&lt;0,STOCKAGE[[#This Row],[Nombre de palettes]],0)</f>
        <v>-6</v>
      </c>
      <c r="N630"/>
    </row>
    <row r="631" spans="1:14" hidden="1" x14ac:dyDescent="0.25">
      <c r="A631" s="68">
        <v>45413</v>
      </c>
      <c r="B631" s="54" t="s">
        <v>74</v>
      </c>
      <c r="C631">
        <v>2024</v>
      </c>
      <c r="D631" s="53">
        <v>45415</v>
      </c>
      <c r="E631" s="54" t="s">
        <v>51</v>
      </c>
      <c r="F631">
        <v>-1</v>
      </c>
      <c r="G631" s="54"/>
      <c r="H631">
        <v>-1848</v>
      </c>
      <c r="I631">
        <v>2024043638</v>
      </c>
      <c r="J631" s="54"/>
      <c r="K631" s="54">
        <f>IF(STOCKAGE[[#This Row],[Nombre de palettes]]&gt;0,STOCKAGE[[#This Row],[Nombre de palettes]],0)</f>
        <v>0</v>
      </c>
      <c r="L631" s="54">
        <f>IF(STOCKAGE[[#This Row],[Nombre de palettes]]&lt;0,STOCKAGE[[#This Row],[Nombre de palettes]],0)</f>
        <v>-1</v>
      </c>
      <c r="N631"/>
    </row>
    <row r="632" spans="1:14" hidden="1" x14ac:dyDescent="0.25">
      <c r="A632" s="68">
        <v>45413</v>
      </c>
      <c r="B632" s="54" t="s">
        <v>74</v>
      </c>
      <c r="C632">
        <v>2024</v>
      </c>
      <c r="D632" s="53">
        <v>45418</v>
      </c>
      <c r="E632" s="54" t="s">
        <v>52</v>
      </c>
      <c r="F632">
        <v>-1</v>
      </c>
      <c r="G632" s="54"/>
      <c r="H632">
        <v>-630</v>
      </c>
      <c r="I632">
        <v>2024053647</v>
      </c>
      <c r="J632" s="54"/>
      <c r="K632" s="54">
        <f>IF(STOCKAGE[[#This Row],[Nombre de palettes]]&gt;0,STOCKAGE[[#This Row],[Nombre de palettes]],0)</f>
        <v>0</v>
      </c>
      <c r="L632" s="54">
        <f>IF(STOCKAGE[[#This Row],[Nombre de palettes]]&lt;0,STOCKAGE[[#This Row],[Nombre de palettes]],0)</f>
        <v>-1</v>
      </c>
      <c r="N632"/>
    </row>
    <row r="633" spans="1:14" hidden="1" x14ac:dyDescent="0.25">
      <c r="A633" s="68">
        <v>45413</v>
      </c>
      <c r="B633" s="54" t="s">
        <v>74</v>
      </c>
      <c r="C633">
        <v>2024</v>
      </c>
      <c r="D633" s="53">
        <v>45418</v>
      </c>
      <c r="E633" s="54" t="s">
        <v>51</v>
      </c>
      <c r="F633">
        <v>-2</v>
      </c>
      <c r="G633" s="54"/>
      <c r="H633">
        <v>-3696</v>
      </c>
      <c r="I633">
        <v>2024053647</v>
      </c>
      <c r="J633" s="54"/>
      <c r="K633" s="54">
        <f>IF(STOCKAGE[[#This Row],[Nombre de palettes]]&gt;0,STOCKAGE[[#This Row],[Nombre de palettes]],0)</f>
        <v>0</v>
      </c>
      <c r="L633" s="54">
        <f>IF(STOCKAGE[[#This Row],[Nombre de palettes]]&lt;0,STOCKAGE[[#This Row],[Nombre de palettes]],0)</f>
        <v>-2</v>
      </c>
      <c r="N633"/>
    </row>
    <row r="634" spans="1:14" hidden="1" x14ac:dyDescent="0.25">
      <c r="A634" s="68">
        <v>45413</v>
      </c>
      <c r="B634" s="54" t="s">
        <v>74</v>
      </c>
      <c r="C634">
        <v>2024</v>
      </c>
      <c r="D634" s="53">
        <v>45418</v>
      </c>
      <c r="E634" s="54" t="s">
        <v>50</v>
      </c>
      <c r="F634">
        <v>-1</v>
      </c>
      <c r="G634" s="54"/>
      <c r="H634">
        <v>-600</v>
      </c>
      <c r="I634">
        <v>2024043623</v>
      </c>
      <c r="J634" s="54"/>
      <c r="K634" s="54">
        <f>IF(STOCKAGE[[#This Row],[Nombre de palettes]]&gt;0,STOCKAGE[[#This Row],[Nombre de palettes]],0)</f>
        <v>0</v>
      </c>
      <c r="L634" s="54">
        <f>IF(STOCKAGE[[#This Row],[Nombre de palettes]]&lt;0,STOCKAGE[[#This Row],[Nombre de palettes]],0)</f>
        <v>-1</v>
      </c>
      <c r="N634"/>
    </row>
    <row r="635" spans="1:14" hidden="1" x14ac:dyDescent="0.25">
      <c r="A635" s="68">
        <v>45413</v>
      </c>
      <c r="B635" s="54" t="s">
        <v>74</v>
      </c>
      <c r="C635">
        <v>2024</v>
      </c>
      <c r="D635" s="53">
        <v>45418</v>
      </c>
      <c r="E635" s="54" t="s">
        <v>55</v>
      </c>
      <c r="F635">
        <v>-1</v>
      </c>
      <c r="G635" s="54"/>
      <c r="H635">
        <v>-600</v>
      </c>
      <c r="I635">
        <v>2024043623</v>
      </c>
      <c r="J635" s="54"/>
      <c r="K635" s="54">
        <f>IF(STOCKAGE[[#This Row],[Nombre de palettes]]&gt;0,STOCKAGE[[#This Row],[Nombre de palettes]],0)</f>
        <v>0</v>
      </c>
      <c r="L635" s="54">
        <f>IF(STOCKAGE[[#This Row],[Nombre de palettes]]&lt;0,STOCKAGE[[#This Row],[Nombre de palettes]],0)</f>
        <v>-1</v>
      </c>
      <c r="N635"/>
    </row>
    <row r="636" spans="1:14" hidden="1" x14ac:dyDescent="0.25">
      <c r="A636" s="68">
        <v>45413</v>
      </c>
      <c r="B636" s="54" t="s">
        <v>74</v>
      </c>
      <c r="C636">
        <v>2024</v>
      </c>
      <c r="D636" s="53">
        <v>45418</v>
      </c>
      <c r="E636" s="54" t="s">
        <v>51</v>
      </c>
      <c r="F636">
        <v>-1</v>
      </c>
      <c r="G636" s="54"/>
      <c r="H636">
        <v>-1848</v>
      </c>
      <c r="I636">
        <v>2024043623</v>
      </c>
      <c r="J636" s="54"/>
      <c r="K636" s="54">
        <f>IF(STOCKAGE[[#This Row],[Nombre de palettes]]&gt;0,STOCKAGE[[#This Row],[Nombre de palettes]],0)</f>
        <v>0</v>
      </c>
      <c r="L636" s="54">
        <f>IF(STOCKAGE[[#This Row],[Nombre de palettes]]&lt;0,STOCKAGE[[#This Row],[Nombre de palettes]],0)</f>
        <v>-1</v>
      </c>
      <c r="N636"/>
    </row>
    <row r="637" spans="1:14" hidden="1" x14ac:dyDescent="0.25">
      <c r="A637" s="68">
        <v>45413</v>
      </c>
      <c r="B637" s="54" t="s">
        <v>74</v>
      </c>
      <c r="C637">
        <v>2024</v>
      </c>
      <c r="D637" s="53">
        <v>45418</v>
      </c>
      <c r="E637" s="54" t="s">
        <v>55</v>
      </c>
      <c r="F637">
        <v>-2</v>
      </c>
      <c r="G637" s="54"/>
      <c r="H637">
        <v>-1200</v>
      </c>
      <c r="I637">
        <v>2024043626</v>
      </c>
      <c r="J637" s="54"/>
      <c r="K637" s="54">
        <f>IF(STOCKAGE[[#This Row],[Nombre de palettes]]&gt;0,STOCKAGE[[#This Row],[Nombre de palettes]],0)</f>
        <v>0</v>
      </c>
      <c r="L637" s="54">
        <f>IF(STOCKAGE[[#This Row],[Nombre de palettes]]&lt;0,STOCKAGE[[#This Row],[Nombre de palettes]],0)</f>
        <v>-2</v>
      </c>
      <c r="N637"/>
    </row>
    <row r="638" spans="1:14" hidden="1" x14ac:dyDescent="0.25">
      <c r="A638" s="68">
        <v>45413</v>
      </c>
      <c r="B638" s="54" t="s">
        <v>74</v>
      </c>
      <c r="C638">
        <v>2024</v>
      </c>
      <c r="D638" s="53">
        <v>45418</v>
      </c>
      <c r="E638" s="54" t="s">
        <v>50</v>
      </c>
      <c r="F638">
        <v>-1</v>
      </c>
      <c r="G638" s="54"/>
      <c r="H638">
        <v>-600</v>
      </c>
      <c r="I638">
        <v>2024043626</v>
      </c>
      <c r="J638" s="54"/>
      <c r="K638" s="54">
        <f>IF(STOCKAGE[[#This Row],[Nombre de palettes]]&gt;0,STOCKAGE[[#This Row],[Nombre de palettes]],0)</f>
        <v>0</v>
      </c>
      <c r="L638" s="54">
        <f>IF(STOCKAGE[[#This Row],[Nombre de palettes]]&lt;0,STOCKAGE[[#This Row],[Nombre de palettes]],0)</f>
        <v>-1</v>
      </c>
      <c r="N638"/>
    </row>
    <row r="639" spans="1:14" hidden="1" x14ac:dyDescent="0.25">
      <c r="A639" s="68">
        <v>45413</v>
      </c>
      <c r="B639" s="54" t="s">
        <v>74</v>
      </c>
      <c r="C639">
        <v>2024</v>
      </c>
      <c r="D639" s="53">
        <v>45418</v>
      </c>
      <c r="E639" s="54" t="s">
        <v>51</v>
      </c>
      <c r="F639">
        <v>-1</v>
      </c>
      <c r="G639" s="54"/>
      <c r="H639">
        <v>-1848</v>
      </c>
      <c r="I639">
        <v>2024043626</v>
      </c>
      <c r="J639" s="54"/>
      <c r="K639" s="54">
        <f>IF(STOCKAGE[[#This Row],[Nombre de palettes]]&gt;0,STOCKAGE[[#This Row],[Nombre de palettes]],0)</f>
        <v>0</v>
      </c>
      <c r="L639" s="54">
        <f>IF(STOCKAGE[[#This Row],[Nombre de palettes]]&lt;0,STOCKAGE[[#This Row],[Nombre de palettes]],0)</f>
        <v>-1</v>
      </c>
      <c r="N639"/>
    </row>
    <row r="640" spans="1:14" hidden="1" x14ac:dyDescent="0.25">
      <c r="A640" s="68">
        <v>45413</v>
      </c>
      <c r="B640" s="54" t="s">
        <v>74</v>
      </c>
      <c r="C640">
        <v>2024</v>
      </c>
      <c r="D640" s="53">
        <v>45418</v>
      </c>
      <c r="E640" s="54" t="s">
        <v>50</v>
      </c>
      <c r="F640">
        <v>-5</v>
      </c>
      <c r="G640" s="54"/>
      <c r="H640">
        <v>-3000</v>
      </c>
      <c r="I640">
        <v>2024043637</v>
      </c>
      <c r="J640" s="54"/>
      <c r="K640" s="54">
        <f>IF(STOCKAGE[[#This Row],[Nombre de palettes]]&gt;0,STOCKAGE[[#This Row],[Nombre de palettes]],0)</f>
        <v>0</v>
      </c>
      <c r="L640" s="54">
        <f>IF(STOCKAGE[[#This Row],[Nombre de palettes]]&lt;0,STOCKAGE[[#This Row],[Nombre de palettes]],0)</f>
        <v>-5</v>
      </c>
      <c r="N640"/>
    </row>
    <row r="641" spans="1:14" hidden="1" x14ac:dyDescent="0.25">
      <c r="A641" s="68">
        <v>45413</v>
      </c>
      <c r="B641" s="54" t="s">
        <v>74</v>
      </c>
      <c r="C641">
        <v>2024</v>
      </c>
      <c r="D641" s="53">
        <v>45418</v>
      </c>
      <c r="E641" s="54" t="s">
        <v>51</v>
      </c>
      <c r="F641">
        <v>-1</v>
      </c>
      <c r="G641" s="54"/>
      <c r="H641">
        <v>-1848</v>
      </c>
      <c r="I641">
        <v>2024043637</v>
      </c>
      <c r="J641" s="54"/>
      <c r="K641" s="54">
        <f>IF(STOCKAGE[[#This Row],[Nombre de palettes]]&gt;0,STOCKAGE[[#This Row],[Nombre de palettes]],0)</f>
        <v>0</v>
      </c>
      <c r="L641" s="54">
        <f>IF(STOCKAGE[[#This Row],[Nombre de palettes]]&lt;0,STOCKAGE[[#This Row],[Nombre de palettes]],0)</f>
        <v>-1</v>
      </c>
      <c r="N641"/>
    </row>
    <row r="642" spans="1:14" hidden="1" x14ac:dyDescent="0.25">
      <c r="A642" s="68">
        <v>45413</v>
      </c>
      <c r="B642" s="54" t="s">
        <v>74</v>
      </c>
      <c r="C642">
        <v>2024</v>
      </c>
      <c r="D642" s="53">
        <v>45418</v>
      </c>
      <c r="E642" s="54" t="s">
        <v>50</v>
      </c>
      <c r="F642">
        <v>-4</v>
      </c>
      <c r="G642" s="54"/>
      <c r="H642">
        <v>-2400</v>
      </c>
      <c r="I642">
        <v>2024053643</v>
      </c>
      <c r="J642" s="54"/>
      <c r="K642" s="54">
        <f>IF(STOCKAGE[[#This Row],[Nombre de palettes]]&gt;0,STOCKAGE[[#This Row],[Nombre de palettes]],0)</f>
        <v>0</v>
      </c>
      <c r="L642" s="54">
        <f>IF(STOCKAGE[[#This Row],[Nombre de palettes]]&lt;0,STOCKAGE[[#This Row],[Nombre de palettes]],0)</f>
        <v>-4</v>
      </c>
      <c r="N642"/>
    </row>
    <row r="643" spans="1:14" hidden="1" x14ac:dyDescent="0.25">
      <c r="A643" s="68">
        <v>45413</v>
      </c>
      <c r="B643" s="54" t="s">
        <v>74</v>
      </c>
      <c r="C643">
        <v>2024</v>
      </c>
      <c r="D643" s="53">
        <v>45418</v>
      </c>
      <c r="E643" s="54" t="s">
        <v>50</v>
      </c>
      <c r="F643">
        <v>-5</v>
      </c>
      <c r="G643" s="54"/>
      <c r="H643">
        <v>-3000</v>
      </c>
      <c r="I643">
        <v>2024043635</v>
      </c>
      <c r="J643" s="54"/>
      <c r="K643" s="54">
        <f>IF(STOCKAGE[[#This Row],[Nombre de palettes]]&gt;0,STOCKAGE[[#This Row],[Nombre de palettes]],0)</f>
        <v>0</v>
      </c>
      <c r="L643" s="54">
        <f>IF(STOCKAGE[[#This Row],[Nombre de palettes]]&lt;0,STOCKAGE[[#This Row],[Nombre de palettes]],0)</f>
        <v>-5</v>
      </c>
      <c r="N643"/>
    </row>
    <row r="644" spans="1:14" hidden="1" x14ac:dyDescent="0.25">
      <c r="A644" s="68">
        <v>45413</v>
      </c>
      <c r="B644" s="54" t="s">
        <v>74</v>
      </c>
      <c r="C644">
        <v>2024</v>
      </c>
      <c r="D644" s="53">
        <v>45418</v>
      </c>
      <c r="E644" s="54" t="s">
        <v>51</v>
      </c>
      <c r="F644">
        <v>-2</v>
      </c>
      <c r="G644" s="54"/>
      <c r="H644">
        <v>-3696</v>
      </c>
      <c r="I644">
        <v>2024043635</v>
      </c>
      <c r="J644" s="54"/>
      <c r="K644" s="54">
        <f>IF(STOCKAGE[[#This Row],[Nombre de palettes]]&gt;0,STOCKAGE[[#This Row],[Nombre de palettes]],0)</f>
        <v>0</v>
      </c>
      <c r="L644" s="54">
        <f>IF(STOCKAGE[[#This Row],[Nombre de palettes]]&lt;0,STOCKAGE[[#This Row],[Nombre de palettes]],0)</f>
        <v>-2</v>
      </c>
      <c r="N644"/>
    </row>
    <row r="645" spans="1:14" hidden="1" x14ac:dyDescent="0.25">
      <c r="A645" s="68">
        <v>45413</v>
      </c>
      <c r="B645" s="54" t="s">
        <v>74</v>
      </c>
      <c r="C645">
        <v>2024</v>
      </c>
      <c r="D645" s="53">
        <v>45418</v>
      </c>
      <c r="E645" s="54" t="s">
        <v>50</v>
      </c>
      <c r="F645">
        <v>-2</v>
      </c>
      <c r="G645" s="54"/>
      <c r="H645">
        <v>-1200</v>
      </c>
      <c r="I645">
        <v>2024053653</v>
      </c>
      <c r="J645" s="54"/>
      <c r="K645" s="54">
        <f>IF(STOCKAGE[[#This Row],[Nombre de palettes]]&gt;0,STOCKAGE[[#This Row],[Nombre de palettes]],0)</f>
        <v>0</v>
      </c>
      <c r="L645" s="54">
        <f>IF(STOCKAGE[[#This Row],[Nombre de palettes]]&lt;0,STOCKAGE[[#This Row],[Nombre de palettes]],0)</f>
        <v>-2</v>
      </c>
      <c r="N645"/>
    </row>
    <row r="646" spans="1:14" hidden="1" x14ac:dyDescent="0.25">
      <c r="A646" s="68">
        <v>45413</v>
      </c>
      <c r="B646" s="54" t="s">
        <v>74</v>
      </c>
      <c r="C646">
        <v>2024</v>
      </c>
      <c r="D646" s="53">
        <v>45418</v>
      </c>
      <c r="E646" s="54" t="s">
        <v>55</v>
      </c>
      <c r="F646">
        <v>-2</v>
      </c>
      <c r="G646" s="54"/>
      <c r="H646">
        <v>-1200</v>
      </c>
      <c r="I646">
        <v>2024053653</v>
      </c>
      <c r="J646" s="54"/>
      <c r="K646" s="54">
        <f>IF(STOCKAGE[[#This Row],[Nombre de palettes]]&gt;0,STOCKAGE[[#This Row],[Nombre de palettes]],0)</f>
        <v>0</v>
      </c>
      <c r="L646" s="54">
        <f>IF(STOCKAGE[[#This Row],[Nombre de palettes]]&lt;0,STOCKAGE[[#This Row],[Nombre de palettes]],0)</f>
        <v>-2</v>
      </c>
      <c r="N646"/>
    </row>
    <row r="647" spans="1:14" hidden="1" x14ac:dyDescent="0.25">
      <c r="A647" s="68">
        <v>45413</v>
      </c>
      <c r="B647" s="54" t="s">
        <v>74</v>
      </c>
      <c r="C647">
        <v>2024</v>
      </c>
      <c r="D647" s="53">
        <v>45418</v>
      </c>
      <c r="E647" s="54" t="s">
        <v>56</v>
      </c>
      <c r="F647">
        <v>-1</v>
      </c>
      <c r="G647" s="54"/>
      <c r="H647">
        <v>-630</v>
      </c>
      <c r="I647">
        <v>2024053653</v>
      </c>
      <c r="J647" s="54"/>
      <c r="K647" s="54">
        <f>IF(STOCKAGE[[#This Row],[Nombre de palettes]]&gt;0,STOCKAGE[[#This Row],[Nombre de palettes]],0)</f>
        <v>0</v>
      </c>
      <c r="L647" s="54">
        <f>IF(STOCKAGE[[#This Row],[Nombre de palettes]]&lt;0,STOCKAGE[[#This Row],[Nombre de palettes]],0)</f>
        <v>-1</v>
      </c>
      <c r="N647"/>
    </row>
    <row r="648" spans="1:14" hidden="1" x14ac:dyDescent="0.25">
      <c r="A648" s="68">
        <v>45413</v>
      </c>
      <c r="B648" s="54" t="s">
        <v>74</v>
      </c>
      <c r="C648">
        <v>2024</v>
      </c>
      <c r="D648" s="53">
        <v>45418</v>
      </c>
      <c r="E648" s="54" t="s">
        <v>62</v>
      </c>
      <c r="F648">
        <v>-1</v>
      </c>
      <c r="G648" s="54"/>
      <c r="H648">
        <v>-1848</v>
      </c>
      <c r="I648">
        <v>2024053653</v>
      </c>
      <c r="J648" s="54"/>
      <c r="K648" s="54">
        <f>IF(STOCKAGE[[#This Row],[Nombre de palettes]]&gt;0,STOCKAGE[[#This Row],[Nombre de palettes]],0)</f>
        <v>0</v>
      </c>
      <c r="L648" s="54">
        <f>IF(STOCKAGE[[#This Row],[Nombre de palettes]]&lt;0,STOCKAGE[[#This Row],[Nombre de palettes]],0)</f>
        <v>-1</v>
      </c>
      <c r="N648"/>
    </row>
    <row r="649" spans="1:14" hidden="1" x14ac:dyDescent="0.25">
      <c r="A649" s="68">
        <v>45413</v>
      </c>
      <c r="B649" s="54" t="s">
        <v>74</v>
      </c>
      <c r="C649">
        <v>2024</v>
      </c>
      <c r="D649" s="53">
        <v>45418</v>
      </c>
      <c r="E649" s="54" t="s">
        <v>50</v>
      </c>
      <c r="F649">
        <v>6</v>
      </c>
      <c r="G649" s="54"/>
      <c r="H649">
        <v>3600</v>
      </c>
      <c r="I649" t="s">
        <v>73</v>
      </c>
      <c r="J649" s="54"/>
      <c r="K649" s="54">
        <f>IF(STOCKAGE[[#This Row],[Nombre de palettes]]&gt;0,STOCKAGE[[#This Row],[Nombre de palettes]],0)</f>
        <v>6</v>
      </c>
      <c r="L649" s="54">
        <f>IF(STOCKAGE[[#This Row],[Nombre de palettes]]&lt;0,STOCKAGE[[#This Row],[Nombre de palettes]],0)</f>
        <v>0</v>
      </c>
      <c r="N649"/>
    </row>
    <row r="650" spans="1:14" hidden="1" x14ac:dyDescent="0.25">
      <c r="A650" s="68">
        <v>45413</v>
      </c>
      <c r="B650" s="54" t="s">
        <v>74</v>
      </c>
      <c r="C650">
        <v>2024</v>
      </c>
      <c r="D650" s="53">
        <v>45418</v>
      </c>
      <c r="E650" s="54" t="s">
        <v>55</v>
      </c>
      <c r="F650">
        <v>-2</v>
      </c>
      <c r="G650" s="54"/>
      <c r="H650">
        <v>-1200</v>
      </c>
      <c r="I650" t="s">
        <v>73</v>
      </c>
      <c r="J650" s="54"/>
      <c r="K650" s="54">
        <f>IF(STOCKAGE[[#This Row],[Nombre de palettes]]&gt;0,STOCKAGE[[#This Row],[Nombre de palettes]],0)</f>
        <v>0</v>
      </c>
      <c r="L650" s="54">
        <f>IF(STOCKAGE[[#This Row],[Nombre de palettes]]&lt;0,STOCKAGE[[#This Row],[Nombre de palettes]],0)</f>
        <v>-2</v>
      </c>
      <c r="N650"/>
    </row>
    <row r="651" spans="1:14" hidden="1" x14ac:dyDescent="0.25">
      <c r="A651" s="68">
        <v>45413</v>
      </c>
      <c r="B651" s="54" t="s">
        <v>74</v>
      </c>
      <c r="C651">
        <v>2024</v>
      </c>
      <c r="D651" s="53">
        <v>45419</v>
      </c>
      <c r="E651" s="54" t="s">
        <v>61</v>
      </c>
      <c r="F651">
        <v>-28</v>
      </c>
      <c r="G651" s="54"/>
      <c r="H651">
        <v>-16800</v>
      </c>
      <c r="I651">
        <v>2024043639</v>
      </c>
      <c r="J651" s="54"/>
      <c r="K651" s="54">
        <f>IF(STOCKAGE[[#This Row],[Nombre de palettes]]&gt;0,STOCKAGE[[#This Row],[Nombre de palettes]],0)</f>
        <v>0</v>
      </c>
      <c r="L651" s="54">
        <f>IF(STOCKAGE[[#This Row],[Nombre de palettes]]&lt;0,STOCKAGE[[#This Row],[Nombre de palettes]],0)</f>
        <v>-28</v>
      </c>
      <c r="N651"/>
    </row>
    <row r="652" spans="1:14" hidden="1" x14ac:dyDescent="0.25">
      <c r="A652" s="68">
        <v>45413</v>
      </c>
      <c r="B652" s="54" t="s">
        <v>74</v>
      </c>
      <c r="C652">
        <v>2024</v>
      </c>
      <c r="D652" s="53">
        <v>45419</v>
      </c>
      <c r="E652" s="54" t="s">
        <v>50</v>
      </c>
      <c r="F652">
        <v>-1</v>
      </c>
      <c r="G652" s="54"/>
      <c r="H652">
        <v>-600</v>
      </c>
      <c r="I652">
        <v>2024043619</v>
      </c>
      <c r="J652" s="54"/>
      <c r="K652" s="54">
        <f>IF(STOCKAGE[[#This Row],[Nombre de palettes]]&gt;0,STOCKAGE[[#This Row],[Nombre de palettes]],0)</f>
        <v>0</v>
      </c>
      <c r="L652" s="54">
        <f>IF(STOCKAGE[[#This Row],[Nombre de palettes]]&lt;0,STOCKAGE[[#This Row],[Nombre de palettes]],0)</f>
        <v>-1</v>
      </c>
      <c r="N652"/>
    </row>
    <row r="653" spans="1:14" hidden="1" x14ac:dyDescent="0.25">
      <c r="A653" s="68">
        <v>45413</v>
      </c>
      <c r="B653" s="54" t="s">
        <v>74</v>
      </c>
      <c r="C653">
        <v>2024</v>
      </c>
      <c r="D653" s="53">
        <v>45419</v>
      </c>
      <c r="E653" s="54" t="s">
        <v>55</v>
      </c>
      <c r="F653">
        <v>-1</v>
      </c>
      <c r="G653" s="54"/>
      <c r="H653">
        <v>-600</v>
      </c>
      <c r="I653">
        <v>2024043619</v>
      </c>
      <c r="J653" s="54"/>
      <c r="K653" s="54">
        <f>IF(STOCKAGE[[#This Row],[Nombre de palettes]]&gt;0,STOCKAGE[[#This Row],[Nombre de palettes]],0)</f>
        <v>0</v>
      </c>
      <c r="L653" s="54">
        <f>IF(STOCKAGE[[#This Row],[Nombre de palettes]]&lt;0,STOCKAGE[[#This Row],[Nombre de palettes]],0)</f>
        <v>-1</v>
      </c>
      <c r="N653"/>
    </row>
    <row r="654" spans="1:14" hidden="1" x14ac:dyDescent="0.25">
      <c r="A654" s="68">
        <v>45413</v>
      </c>
      <c r="B654" s="54" t="s">
        <v>74</v>
      </c>
      <c r="C654">
        <v>2024</v>
      </c>
      <c r="D654" s="53">
        <v>45419</v>
      </c>
      <c r="E654" s="54" t="s">
        <v>50</v>
      </c>
      <c r="F654">
        <v>-1</v>
      </c>
      <c r="G654" s="54"/>
      <c r="H654">
        <v>-600</v>
      </c>
      <c r="I654">
        <v>2024043634</v>
      </c>
      <c r="J654" s="54"/>
      <c r="K654" s="54">
        <f>IF(STOCKAGE[[#This Row],[Nombre de palettes]]&gt;0,STOCKAGE[[#This Row],[Nombre de palettes]],0)</f>
        <v>0</v>
      </c>
      <c r="L654" s="54">
        <f>IF(STOCKAGE[[#This Row],[Nombre de palettes]]&lt;0,STOCKAGE[[#This Row],[Nombre de palettes]],0)</f>
        <v>-1</v>
      </c>
      <c r="N654"/>
    </row>
    <row r="655" spans="1:14" hidden="1" x14ac:dyDescent="0.25">
      <c r="A655" s="68">
        <v>45413</v>
      </c>
      <c r="B655" s="54" t="s">
        <v>74</v>
      </c>
      <c r="C655">
        <v>2024</v>
      </c>
      <c r="D655" s="53">
        <v>45419</v>
      </c>
      <c r="E655" s="54" t="s">
        <v>55</v>
      </c>
      <c r="F655">
        <v>-2</v>
      </c>
      <c r="G655" s="54"/>
      <c r="H655">
        <v>-1200</v>
      </c>
      <c r="I655">
        <v>2024043634</v>
      </c>
      <c r="J655" s="54"/>
      <c r="K655" s="54">
        <f>IF(STOCKAGE[[#This Row],[Nombre de palettes]]&gt;0,STOCKAGE[[#This Row],[Nombre de palettes]],0)</f>
        <v>0</v>
      </c>
      <c r="L655" s="54">
        <f>IF(STOCKAGE[[#This Row],[Nombre de palettes]]&lt;0,STOCKAGE[[#This Row],[Nombre de palettes]],0)</f>
        <v>-2</v>
      </c>
      <c r="N655"/>
    </row>
    <row r="656" spans="1:14" hidden="1" x14ac:dyDescent="0.25">
      <c r="A656" s="68">
        <v>45413</v>
      </c>
      <c r="B656" s="54" t="s">
        <v>74</v>
      </c>
      <c r="C656">
        <v>2024</v>
      </c>
      <c r="D656" s="53">
        <v>45419</v>
      </c>
      <c r="E656" s="54" t="s">
        <v>50</v>
      </c>
      <c r="F656">
        <v>-6</v>
      </c>
      <c r="G656" s="54"/>
      <c r="H656">
        <v>-3600</v>
      </c>
      <c r="I656">
        <v>2024043633</v>
      </c>
      <c r="J656" s="54"/>
      <c r="K656" s="54">
        <f>IF(STOCKAGE[[#This Row],[Nombre de palettes]]&gt;0,STOCKAGE[[#This Row],[Nombre de palettes]],0)</f>
        <v>0</v>
      </c>
      <c r="L656" s="54">
        <f>IF(STOCKAGE[[#This Row],[Nombre de palettes]]&lt;0,STOCKAGE[[#This Row],[Nombre de palettes]],0)</f>
        <v>-6</v>
      </c>
      <c r="N656"/>
    </row>
    <row r="657" spans="1:14" hidden="1" x14ac:dyDescent="0.25">
      <c r="A657" s="68">
        <v>45413</v>
      </c>
      <c r="B657" s="54" t="s">
        <v>74</v>
      </c>
      <c r="C657">
        <v>2024</v>
      </c>
      <c r="D657" s="53">
        <v>45419</v>
      </c>
      <c r="E657" s="54" t="s">
        <v>50</v>
      </c>
      <c r="F657">
        <v>-2</v>
      </c>
      <c r="G657" s="54"/>
      <c r="H657">
        <v>-1200</v>
      </c>
      <c r="I657">
        <v>2024053654</v>
      </c>
      <c r="J657" s="54"/>
      <c r="K657" s="54">
        <f>IF(STOCKAGE[[#This Row],[Nombre de palettes]]&gt;0,STOCKAGE[[#This Row],[Nombre de palettes]],0)</f>
        <v>0</v>
      </c>
      <c r="L657" s="54">
        <f>IF(STOCKAGE[[#This Row],[Nombre de palettes]]&lt;0,STOCKAGE[[#This Row],[Nombre de palettes]],0)</f>
        <v>-2</v>
      </c>
      <c r="N657"/>
    </row>
    <row r="658" spans="1:14" hidden="1" x14ac:dyDescent="0.25">
      <c r="A658" s="68">
        <v>45413</v>
      </c>
      <c r="B658" s="54" t="s">
        <v>74</v>
      </c>
      <c r="C658">
        <v>2024</v>
      </c>
      <c r="D658" s="53">
        <v>45419</v>
      </c>
      <c r="E658" s="54" t="s">
        <v>51</v>
      </c>
      <c r="F658">
        <v>-1</v>
      </c>
      <c r="G658" s="54"/>
      <c r="H658">
        <v>-1848</v>
      </c>
      <c r="I658">
        <v>2024053654</v>
      </c>
      <c r="J658" s="54"/>
      <c r="K658" s="54">
        <f>IF(STOCKAGE[[#This Row],[Nombre de palettes]]&gt;0,STOCKAGE[[#This Row],[Nombre de palettes]],0)</f>
        <v>0</v>
      </c>
      <c r="L658" s="54">
        <f>IF(STOCKAGE[[#This Row],[Nombre de palettes]]&lt;0,STOCKAGE[[#This Row],[Nombre de palettes]],0)</f>
        <v>-1</v>
      </c>
      <c r="N658"/>
    </row>
    <row r="659" spans="1:14" hidden="1" x14ac:dyDescent="0.25">
      <c r="A659" s="68">
        <v>45413</v>
      </c>
      <c r="B659" s="54" t="s">
        <v>74</v>
      </c>
      <c r="C659">
        <v>2024</v>
      </c>
      <c r="D659" s="53">
        <v>45422</v>
      </c>
      <c r="E659" s="54" t="s">
        <v>50</v>
      </c>
      <c r="F659">
        <v>-30</v>
      </c>
      <c r="G659" s="54"/>
      <c r="H659">
        <v>-18000</v>
      </c>
      <c r="I659">
        <v>2024043524</v>
      </c>
      <c r="J659" s="54"/>
      <c r="K659" s="54">
        <f>IF(STOCKAGE[[#This Row],[Nombre de palettes]]&gt;0,STOCKAGE[[#This Row],[Nombre de palettes]],0)</f>
        <v>0</v>
      </c>
      <c r="L659" s="54">
        <f>IF(STOCKAGE[[#This Row],[Nombre de palettes]]&lt;0,STOCKAGE[[#This Row],[Nombre de palettes]],0)</f>
        <v>-30</v>
      </c>
      <c r="N659"/>
    </row>
    <row r="660" spans="1:14" hidden="1" x14ac:dyDescent="0.25">
      <c r="A660" s="68">
        <v>45413</v>
      </c>
      <c r="B660" s="54" t="s">
        <v>74</v>
      </c>
      <c r="C660">
        <v>2024</v>
      </c>
      <c r="D660" s="53">
        <v>45425</v>
      </c>
      <c r="E660" s="54" t="s">
        <v>50</v>
      </c>
      <c r="F660">
        <v>-10</v>
      </c>
      <c r="G660" s="54"/>
      <c r="H660">
        <v>-6000</v>
      </c>
      <c r="I660">
        <v>2024053649</v>
      </c>
      <c r="J660" s="54"/>
      <c r="K660" s="54">
        <f>IF(STOCKAGE[[#This Row],[Nombre de palettes]]&gt;0,STOCKAGE[[#This Row],[Nombre de palettes]],0)</f>
        <v>0</v>
      </c>
      <c r="L660" s="54">
        <f>IF(STOCKAGE[[#This Row],[Nombre de palettes]]&lt;0,STOCKAGE[[#This Row],[Nombre de palettes]],0)</f>
        <v>-10</v>
      </c>
      <c r="N660"/>
    </row>
    <row r="661" spans="1:14" hidden="1" x14ac:dyDescent="0.25">
      <c r="A661" s="68">
        <v>45413</v>
      </c>
      <c r="B661" s="54" t="s">
        <v>74</v>
      </c>
      <c r="C661">
        <v>2024</v>
      </c>
      <c r="D661" s="53">
        <v>45425</v>
      </c>
      <c r="E661" s="54" t="s">
        <v>55</v>
      </c>
      <c r="F661">
        <v>-10</v>
      </c>
      <c r="G661" s="54"/>
      <c r="H661">
        <v>-6000</v>
      </c>
      <c r="I661">
        <v>2024053649</v>
      </c>
      <c r="J661" s="54"/>
      <c r="K661" s="54">
        <f>IF(STOCKAGE[[#This Row],[Nombre de palettes]]&gt;0,STOCKAGE[[#This Row],[Nombre de palettes]],0)</f>
        <v>0</v>
      </c>
      <c r="L661" s="54">
        <f>IF(STOCKAGE[[#This Row],[Nombre de palettes]]&lt;0,STOCKAGE[[#This Row],[Nombre de palettes]],0)</f>
        <v>-10</v>
      </c>
      <c r="N661"/>
    </row>
    <row r="662" spans="1:14" hidden="1" x14ac:dyDescent="0.25">
      <c r="A662" s="68">
        <v>45413</v>
      </c>
      <c r="B662" s="54" t="s">
        <v>74</v>
      </c>
      <c r="C662">
        <v>2024</v>
      </c>
      <c r="D662" s="53">
        <v>45425</v>
      </c>
      <c r="E662" s="54" t="s">
        <v>50</v>
      </c>
      <c r="F662">
        <v>-32</v>
      </c>
      <c r="G662" s="54"/>
      <c r="H662">
        <v>-19200</v>
      </c>
      <c r="I662">
        <v>2024053648</v>
      </c>
      <c r="J662" s="54"/>
      <c r="K662" s="54">
        <f>IF(STOCKAGE[[#This Row],[Nombre de palettes]]&gt;0,STOCKAGE[[#This Row],[Nombre de palettes]],0)</f>
        <v>0</v>
      </c>
      <c r="L662" s="54">
        <f>IF(STOCKAGE[[#This Row],[Nombre de palettes]]&lt;0,STOCKAGE[[#This Row],[Nombre de palettes]],0)</f>
        <v>-32</v>
      </c>
      <c r="N662"/>
    </row>
    <row r="663" spans="1:14" hidden="1" x14ac:dyDescent="0.25">
      <c r="A663" s="68">
        <v>45413</v>
      </c>
      <c r="B663" s="54" t="s">
        <v>74</v>
      </c>
      <c r="C663">
        <v>2024</v>
      </c>
      <c r="D663" s="53">
        <v>45425</v>
      </c>
      <c r="E663" s="54" t="s">
        <v>50</v>
      </c>
      <c r="F663">
        <v>-4</v>
      </c>
      <c r="G663" s="54"/>
      <c r="H663">
        <v>-2400</v>
      </c>
      <c r="I663">
        <v>2024053643</v>
      </c>
      <c r="J663" s="54"/>
      <c r="K663" s="54">
        <f>IF(STOCKAGE[[#This Row],[Nombre de palettes]]&gt;0,STOCKAGE[[#This Row],[Nombre de palettes]],0)</f>
        <v>0</v>
      </c>
      <c r="L663" s="54">
        <f>IF(STOCKAGE[[#This Row],[Nombre de palettes]]&lt;0,STOCKAGE[[#This Row],[Nombre de palettes]],0)</f>
        <v>-4</v>
      </c>
      <c r="N663"/>
    </row>
    <row r="664" spans="1:14" hidden="1" x14ac:dyDescent="0.25">
      <c r="A664" s="68">
        <v>45413</v>
      </c>
      <c r="B664" s="54" t="s">
        <v>74</v>
      </c>
      <c r="C664">
        <v>2024</v>
      </c>
      <c r="D664" s="53">
        <v>45425</v>
      </c>
      <c r="E664" s="54" t="s">
        <v>50</v>
      </c>
      <c r="F664">
        <v>-3</v>
      </c>
      <c r="G664" s="54"/>
      <c r="H664">
        <v>-1800</v>
      </c>
      <c r="I664">
        <v>2024053656</v>
      </c>
      <c r="J664" s="54"/>
      <c r="K664" s="54">
        <f>IF(STOCKAGE[[#This Row],[Nombre de palettes]]&gt;0,STOCKAGE[[#This Row],[Nombre de palettes]],0)</f>
        <v>0</v>
      </c>
      <c r="L664" s="54">
        <f>IF(STOCKAGE[[#This Row],[Nombre de palettes]]&lt;0,STOCKAGE[[#This Row],[Nombre de palettes]],0)</f>
        <v>-3</v>
      </c>
      <c r="N664"/>
    </row>
    <row r="665" spans="1:14" hidden="1" x14ac:dyDescent="0.25">
      <c r="A665" s="68">
        <v>45413</v>
      </c>
      <c r="B665" s="54" t="s">
        <v>74</v>
      </c>
      <c r="C665">
        <v>2024</v>
      </c>
      <c r="D665" s="53">
        <v>45425</v>
      </c>
      <c r="E665" s="54" t="s">
        <v>55</v>
      </c>
      <c r="F665">
        <v>-1</v>
      </c>
      <c r="G665" s="54"/>
      <c r="H665">
        <v>-600</v>
      </c>
      <c r="I665">
        <v>2024053656</v>
      </c>
      <c r="J665" s="54"/>
      <c r="K665" s="54">
        <f>IF(STOCKAGE[[#This Row],[Nombre de palettes]]&gt;0,STOCKAGE[[#This Row],[Nombre de palettes]],0)</f>
        <v>0</v>
      </c>
      <c r="L665" s="54">
        <f>IF(STOCKAGE[[#This Row],[Nombre de palettes]]&lt;0,STOCKAGE[[#This Row],[Nombre de palettes]],0)</f>
        <v>-1</v>
      </c>
      <c r="N665"/>
    </row>
    <row r="666" spans="1:14" hidden="1" x14ac:dyDescent="0.25">
      <c r="A666" s="68">
        <v>45413</v>
      </c>
      <c r="B666" s="54" t="s">
        <v>74</v>
      </c>
      <c r="C666">
        <v>2024</v>
      </c>
      <c r="D666" s="53">
        <v>45425</v>
      </c>
      <c r="E666" s="54" t="s">
        <v>70</v>
      </c>
      <c r="F666">
        <v>-1</v>
      </c>
      <c r="G666" s="54"/>
      <c r="H666">
        <v>-600</v>
      </c>
      <c r="I666">
        <v>2024043640</v>
      </c>
      <c r="J666" s="54"/>
      <c r="K666" s="54">
        <f>IF(STOCKAGE[[#This Row],[Nombre de palettes]]&gt;0,STOCKAGE[[#This Row],[Nombre de palettes]],0)</f>
        <v>0</v>
      </c>
      <c r="L666" s="54">
        <f>IF(STOCKAGE[[#This Row],[Nombre de palettes]]&lt;0,STOCKAGE[[#This Row],[Nombre de palettes]],0)</f>
        <v>-1</v>
      </c>
      <c r="N666"/>
    </row>
    <row r="667" spans="1:14" hidden="1" x14ac:dyDescent="0.25">
      <c r="A667" s="68">
        <v>45413</v>
      </c>
      <c r="B667" s="54" t="s">
        <v>74</v>
      </c>
      <c r="C667">
        <v>2024</v>
      </c>
      <c r="D667" s="53">
        <v>45426</v>
      </c>
      <c r="E667" s="54" t="s">
        <v>50</v>
      </c>
      <c r="F667">
        <v>-1</v>
      </c>
      <c r="G667" s="54"/>
      <c r="H667">
        <v>-600</v>
      </c>
      <c r="I667">
        <v>2024053666</v>
      </c>
      <c r="J667" s="54"/>
      <c r="K667" s="54">
        <f>IF(STOCKAGE[[#This Row],[Nombre de palettes]]&gt;0,STOCKAGE[[#This Row],[Nombre de palettes]],0)</f>
        <v>0</v>
      </c>
      <c r="L667" s="54">
        <f>IF(STOCKAGE[[#This Row],[Nombre de palettes]]&lt;0,STOCKAGE[[#This Row],[Nombre de palettes]],0)</f>
        <v>-1</v>
      </c>
      <c r="N667"/>
    </row>
    <row r="668" spans="1:14" hidden="1" x14ac:dyDescent="0.25">
      <c r="A668" s="68">
        <v>45413</v>
      </c>
      <c r="B668" s="54" t="s">
        <v>74</v>
      </c>
      <c r="C668">
        <v>2024</v>
      </c>
      <c r="D668" s="53">
        <v>45426</v>
      </c>
      <c r="E668" s="54" t="s">
        <v>55</v>
      </c>
      <c r="F668">
        <v>-1</v>
      </c>
      <c r="G668" s="54"/>
      <c r="H668">
        <v>-600</v>
      </c>
      <c r="I668">
        <v>2024053666</v>
      </c>
      <c r="J668" s="54"/>
      <c r="K668" s="54">
        <f>IF(STOCKAGE[[#This Row],[Nombre de palettes]]&gt;0,STOCKAGE[[#This Row],[Nombre de palettes]],0)</f>
        <v>0</v>
      </c>
      <c r="L668" s="54">
        <f>IF(STOCKAGE[[#This Row],[Nombre de palettes]]&lt;0,STOCKAGE[[#This Row],[Nombre de palettes]],0)</f>
        <v>-1</v>
      </c>
      <c r="N668"/>
    </row>
    <row r="669" spans="1:14" hidden="1" x14ac:dyDescent="0.25">
      <c r="A669" s="68">
        <v>45413</v>
      </c>
      <c r="B669" s="54" t="s">
        <v>74</v>
      </c>
      <c r="C669">
        <v>2024</v>
      </c>
      <c r="D669" s="53">
        <v>45426</v>
      </c>
      <c r="E669" s="54" t="s">
        <v>55</v>
      </c>
      <c r="F669">
        <v>-6</v>
      </c>
      <c r="G669" s="54"/>
      <c r="H669">
        <v>-3600</v>
      </c>
      <c r="I669">
        <v>2024043615</v>
      </c>
      <c r="J669" s="54"/>
      <c r="K669" s="54">
        <f>IF(STOCKAGE[[#This Row],[Nombre de palettes]]&gt;0,STOCKAGE[[#This Row],[Nombre de palettes]],0)</f>
        <v>0</v>
      </c>
      <c r="L669" s="54">
        <f>IF(STOCKAGE[[#This Row],[Nombre de palettes]]&lt;0,STOCKAGE[[#This Row],[Nombre de palettes]],0)</f>
        <v>-6</v>
      </c>
      <c r="N669"/>
    </row>
    <row r="670" spans="1:14" hidden="1" x14ac:dyDescent="0.25">
      <c r="A670" s="68">
        <v>45413</v>
      </c>
      <c r="B670" s="54" t="s">
        <v>74</v>
      </c>
      <c r="C670">
        <v>2024</v>
      </c>
      <c r="D670" s="53">
        <v>45426</v>
      </c>
      <c r="E670" s="54" t="s">
        <v>51</v>
      </c>
      <c r="F670">
        <v>-3</v>
      </c>
      <c r="G670" s="54"/>
      <c r="H670">
        <v>-5544</v>
      </c>
      <c r="I670">
        <v>2024043615</v>
      </c>
      <c r="J670" s="54"/>
      <c r="K670" s="54">
        <f>IF(STOCKAGE[[#This Row],[Nombre de palettes]]&gt;0,STOCKAGE[[#This Row],[Nombre de palettes]],0)</f>
        <v>0</v>
      </c>
      <c r="L670" s="54">
        <f>IF(STOCKAGE[[#This Row],[Nombre de palettes]]&lt;0,STOCKAGE[[#This Row],[Nombre de palettes]],0)</f>
        <v>-3</v>
      </c>
      <c r="N670"/>
    </row>
    <row r="671" spans="1:14" hidden="1" x14ac:dyDescent="0.25">
      <c r="A671" s="68">
        <v>45413</v>
      </c>
      <c r="B671" s="54" t="s">
        <v>74</v>
      </c>
      <c r="C671">
        <v>2024</v>
      </c>
      <c r="D671" s="53">
        <v>45426</v>
      </c>
      <c r="E671" s="54" t="s">
        <v>54</v>
      </c>
      <c r="F671">
        <v>-1</v>
      </c>
      <c r="G671" s="54"/>
      <c r="H671">
        <v>-1848</v>
      </c>
      <c r="I671">
        <v>2024043615</v>
      </c>
      <c r="J671" s="54"/>
      <c r="K671" s="54">
        <f>IF(STOCKAGE[[#This Row],[Nombre de palettes]]&gt;0,STOCKAGE[[#This Row],[Nombre de palettes]],0)</f>
        <v>0</v>
      </c>
      <c r="L671" s="54">
        <f>IF(STOCKAGE[[#This Row],[Nombre de palettes]]&lt;0,STOCKAGE[[#This Row],[Nombre de palettes]],0)</f>
        <v>-1</v>
      </c>
      <c r="N671"/>
    </row>
    <row r="672" spans="1:14" hidden="1" x14ac:dyDescent="0.25">
      <c r="A672" s="68">
        <v>45413</v>
      </c>
      <c r="B672" s="54" t="s">
        <v>74</v>
      </c>
      <c r="C672">
        <v>2024</v>
      </c>
      <c r="D672" s="53">
        <v>45427</v>
      </c>
      <c r="E672" s="54" t="s">
        <v>50</v>
      </c>
      <c r="F672">
        <v>-2</v>
      </c>
      <c r="G672" s="54"/>
      <c r="H672">
        <v>-1200</v>
      </c>
      <c r="I672">
        <v>2024053655</v>
      </c>
      <c r="J672" s="54"/>
      <c r="K672" s="54">
        <f>IF(STOCKAGE[[#This Row],[Nombre de palettes]]&gt;0,STOCKAGE[[#This Row],[Nombre de palettes]],0)</f>
        <v>0</v>
      </c>
      <c r="L672" s="54">
        <f>IF(STOCKAGE[[#This Row],[Nombre de palettes]]&lt;0,STOCKAGE[[#This Row],[Nombre de palettes]],0)</f>
        <v>-2</v>
      </c>
      <c r="N672"/>
    </row>
    <row r="673" spans="1:14" hidden="1" x14ac:dyDescent="0.25">
      <c r="A673" s="68">
        <v>45413</v>
      </c>
      <c r="B673" s="54" t="s">
        <v>74</v>
      </c>
      <c r="C673">
        <v>2024</v>
      </c>
      <c r="D673" s="53">
        <v>45427</v>
      </c>
      <c r="E673" s="54" t="s">
        <v>55</v>
      </c>
      <c r="F673">
        <v>-2</v>
      </c>
      <c r="G673" s="54"/>
      <c r="H673">
        <v>-1200</v>
      </c>
      <c r="I673">
        <v>2024053655</v>
      </c>
      <c r="J673" s="54"/>
      <c r="K673" s="54">
        <f>IF(STOCKAGE[[#This Row],[Nombre de palettes]]&gt;0,STOCKAGE[[#This Row],[Nombre de palettes]],0)</f>
        <v>0</v>
      </c>
      <c r="L673" s="54">
        <f>IF(STOCKAGE[[#This Row],[Nombre de palettes]]&lt;0,STOCKAGE[[#This Row],[Nombre de palettes]],0)</f>
        <v>-2</v>
      </c>
      <c r="N673"/>
    </row>
    <row r="674" spans="1:14" hidden="1" x14ac:dyDescent="0.25">
      <c r="A674" s="68">
        <v>45413</v>
      </c>
      <c r="B674" s="54" t="s">
        <v>74</v>
      </c>
      <c r="C674">
        <v>2024</v>
      </c>
      <c r="D674" s="53">
        <v>45427</v>
      </c>
      <c r="E674" s="54" t="s">
        <v>50</v>
      </c>
      <c r="F674">
        <v>-2</v>
      </c>
      <c r="G674" s="54"/>
      <c r="H674">
        <v>-1200</v>
      </c>
      <c r="I674">
        <v>2024053644</v>
      </c>
      <c r="J674" s="54"/>
      <c r="K674" s="54">
        <f>IF(STOCKAGE[[#This Row],[Nombre de palettes]]&gt;0,STOCKAGE[[#This Row],[Nombre de palettes]],0)</f>
        <v>0</v>
      </c>
      <c r="L674" s="54">
        <f>IF(STOCKAGE[[#This Row],[Nombre de palettes]]&lt;0,STOCKAGE[[#This Row],[Nombre de palettes]],0)</f>
        <v>-2</v>
      </c>
      <c r="N674"/>
    </row>
    <row r="675" spans="1:14" hidden="1" x14ac:dyDescent="0.25">
      <c r="A675" s="68">
        <v>45413</v>
      </c>
      <c r="B675" s="54" t="s">
        <v>74</v>
      </c>
      <c r="C675">
        <v>2024</v>
      </c>
      <c r="D675" s="53">
        <v>45427</v>
      </c>
      <c r="E675" s="54" t="s">
        <v>55</v>
      </c>
      <c r="F675">
        <v>-2</v>
      </c>
      <c r="G675" s="54"/>
      <c r="H675">
        <v>-1200</v>
      </c>
      <c r="I675">
        <v>2024053644</v>
      </c>
      <c r="J675" s="54"/>
      <c r="K675" s="54">
        <f>IF(STOCKAGE[[#This Row],[Nombre de palettes]]&gt;0,STOCKAGE[[#This Row],[Nombre de palettes]],0)</f>
        <v>0</v>
      </c>
      <c r="L675" s="54">
        <f>IF(STOCKAGE[[#This Row],[Nombre de palettes]]&lt;0,STOCKAGE[[#This Row],[Nombre de palettes]],0)</f>
        <v>-2</v>
      </c>
      <c r="N675"/>
    </row>
    <row r="676" spans="1:14" hidden="1" x14ac:dyDescent="0.25">
      <c r="A676" s="68">
        <v>45413</v>
      </c>
      <c r="B676" s="54" t="s">
        <v>74</v>
      </c>
      <c r="C676">
        <v>2024</v>
      </c>
      <c r="D676" s="53">
        <v>45427</v>
      </c>
      <c r="E676" s="54" t="s">
        <v>48</v>
      </c>
      <c r="F676">
        <v>-1</v>
      </c>
      <c r="G676" s="54"/>
      <c r="H676">
        <v>-1848</v>
      </c>
      <c r="I676">
        <v>2024053644</v>
      </c>
      <c r="J676" s="54"/>
      <c r="K676" s="54">
        <f>IF(STOCKAGE[[#This Row],[Nombre de palettes]]&gt;0,STOCKAGE[[#This Row],[Nombre de palettes]],0)</f>
        <v>0</v>
      </c>
      <c r="L676" s="54">
        <f>IF(STOCKAGE[[#This Row],[Nombre de palettes]]&lt;0,STOCKAGE[[#This Row],[Nombre de palettes]],0)</f>
        <v>-1</v>
      </c>
      <c r="N676"/>
    </row>
    <row r="677" spans="1:14" hidden="1" x14ac:dyDescent="0.25">
      <c r="A677" s="68">
        <v>45413</v>
      </c>
      <c r="B677" s="54" t="s">
        <v>74</v>
      </c>
      <c r="C677">
        <v>2024</v>
      </c>
      <c r="D677" s="53">
        <v>45427</v>
      </c>
      <c r="E677" s="54" t="s">
        <v>54</v>
      </c>
      <c r="F677">
        <v>-1</v>
      </c>
      <c r="G677" s="54"/>
      <c r="H677">
        <v>-1848</v>
      </c>
      <c r="I677">
        <v>2024053644</v>
      </c>
      <c r="J677" s="54"/>
      <c r="K677" s="54">
        <f>IF(STOCKAGE[[#This Row],[Nombre de palettes]]&gt;0,STOCKAGE[[#This Row],[Nombre de palettes]],0)</f>
        <v>0</v>
      </c>
      <c r="L677" s="54">
        <f>IF(STOCKAGE[[#This Row],[Nombre de palettes]]&lt;0,STOCKAGE[[#This Row],[Nombre de palettes]],0)</f>
        <v>-1</v>
      </c>
      <c r="N677"/>
    </row>
    <row r="678" spans="1:14" hidden="1" x14ac:dyDescent="0.25">
      <c r="A678" s="68">
        <v>45413</v>
      </c>
      <c r="B678" s="54" t="s">
        <v>74</v>
      </c>
      <c r="C678">
        <v>2024</v>
      </c>
      <c r="D678" s="53">
        <v>45427</v>
      </c>
      <c r="E678" s="54" t="s">
        <v>50</v>
      </c>
      <c r="F678">
        <v>-3</v>
      </c>
      <c r="G678" s="54"/>
      <c r="H678">
        <v>-1800</v>
      </c>
      <c r="I678">
        <v>2024053667</v>
      </c>
      <c r="J678" s="54"/>
      <c r="K678" s="54">
        <f>IF(STOCKAGE[[#This Row],[Nombre de palettes]]&gt;0,STOCKAGE[[#This Row],[Nombre de palettes]],0)</f>
        <v>0</v>
      </c>
      <c r="L678" s="54">
        <f>IF(STOCKAGE[[#This Row],[Nombre de palettes]]&lt;0,STOCKAGE[[#This Row],[Nombre de palettes]],0)</f>
        <v>-3</v>
      </c>
      <c r="N678"/>
    </row>
    <row r="679" spans="1:14" hidden="1" x14ac:dyDescent="0.25">
      <c r="A679" s="68">
        <v>45413</v>
      </c>
      <c r="B679" s="54" t="s">
        <v>74</v>
      </c>
      <c r="C679">
        <v>2024</v>
      </c>
      <c r="D679" s="53">
        <v>45427</v>
      </c>
      <c r="E679" s="54" t="s">
        <v>55</v>
      </c>
      <c r="F679">
        <v>-2</v>
      </c>
      <c r="G679" s="54"/>
      <c r="H679">
        <v>-1200</v>
      </c>
      <c r="I679">
        <v>2024053667</v>
      </c>
      <c r="J679" s="54"/>
      <c r="K679" s="54">
        <f>IF(STOCKAGE[[#This Row],[Nombre de palettes]]&gt;0,STOCKAGE[[#This Row],[Nombre de palettes]],0)</f>
        <v>0</v>
      </c>
      <c r="L679" s="54">
        <f>IF(STOCKAGE[[#This Row],[Nombre de palettes]]&lt;0,STOCKAGE[[#This Row],[Nombre de palettes]],0)</f>
        <v>-2</v>
      </c>
      <c r="N679"/>
    </row>
    <row r="680" spans="1:14" hidden="1" x14ac:dyDescent="0.25">
      <c r="A680" s="68">
        <v>45413</v>
      </c>
      <c r="B680" s="54" t="s">
        <v>74</v>
      </c>
      <c r="C680">
        <v>2024</v>
      </c>
      <c r="D680" s="53">
        <v>45427</v>
      </c>
      <c r="E680" s="54" t="s">
        <v>55</v>
      </c>
      <c r="F680">
        <v>32</v>
      </c>
      <c r="G680" s="54"/>
      <c r="H680">
        <v>19200</v>
      </c>
      <c r="I680" t="s">
        <v>65</v>
      </c>
      <c r="J680" s="54"/>
      <c r="K680" s="54">
        <f>IF(STOCKAGE[[#This Row],[Nombre de palettes]]&gt;0,STOCKAGE[[#This Row],[Nombre de palettes]],0)</f>
        <v>32</v>
      </c>
      <c r="L680" s="54">
        <f>IF(STOCKAGE[[#This Row],[Nombre de palettes]]&lt;0,STOCKAGE[[#This Row],[Nombre de palettes]],0)</f>
        <v>0</v>
      </c>
      <c r="N680"/>
    </row>
    <row r="681" spans="1:14" hidden="1" x14ac:dyDescent="0.25">
      <c r="A681" s="68">
        <v>45413</v>
      </c>
      <c r="B681" s="54" t="s">
        <v>74</v>
      </c>
      <c r="C681">
        <v>2024</v>
      </c>
      <c r="D681" s="53">
        <v>45428</v>
      </c>
      <c r="E681" s="54" t="s">
        <v>50</v>
      </c>
      <c r="F681">
        <v>-5</v>
      </c>
      <c r="G681" s="54"/>
      <c r="H681">
        <v>-3000</v>
      </c>
      <c r="I681">
        <v>2024053658</v>
      </c>
      <c r="J681" s="54"/>
      <c r="K681" s="54">
        <f>IF(STOCKAGE[[#This Row],[Nombre de palettes]]&gt;0,STOCKAGE[[#This Row],[Nombre de palettes]],0)</f>
        <v>0</v>
      </c>
      <c r="L681" s="54">
        <f>IF(STOCKAGE[[#This Row],[Nombre de palettes]]&lt;0,STOCKAGE[[#This Row],[Nombre de palettes]],0)</f>
        <v>-5</v>
      </c>
      <c r="N681"/>
    </row>
    <row r="682" spans="1:14" hidden="1" x14ac:dyDescent="0.25">
      <c r="A682" s="68">
        <v>45413</v>
      </c>
      <c r="B682" s="54" t="s">
        <v>74</v>
      </c>
      <c r="C682">
        <v>2024</v>
      </c>
      <c r="D682" s="53">
        <v>45428</v>
      </c>
      <c r="E682" s="54" t="s">
        <v>55</v>
      </c>
      <c r="F682">
        <v>-3</v>
      </c>
      <c r="G682" s="54"/>
      <c r="H682">
        <v>-1800</v>
      </c>
      <c r="I682">
        <v>2024053658</v>
      </c>
      <c r="J682" s="54"/>
      <c r="K682" s="54">
        <f>IF(STOCKAGE[[#This Row],[Nombre de palettes]]&gt;0,STOCKAGE[[#This Row],[Nombre de palettes]],0)</f>
        <v>0</v>
      </c>
      <c r="L682" s="54">
        <f>IF(STOCKAGE[[#This Row],[Nombre de palettes]]&lt;0,STOCKAGE[[#This Row],[Nombre de palettes]],0)</f>
        <v>-3</v>
      </c>
      <c r="N682"/>
    </row>
    <row r="683" spans="1:14" hidden="1" x14ac:dyDescent="0.25">
      <c r="A683" s="68">
        <v>45413</v>
      </c>
      <c r="B683" s="54" t="s">
        <v>74</v>
      </c>
      <c r="C683">
        <v>2024</v>
      </c>
      <c r="D683" s="53">
        <v>45428</v>
      </c>
      <c r="E683" s="54" t="s">
        <v>55</v>
      </c>
      <c r="F683">
        <v>32</v>
      </c>
      <c r="G683" s="54"/>
      <c r="H683">
        <v>19200</v>
      </c>
      <c r="I683" t="s">
        <v>65</v>
      </c>
      <c r="J683" s="54"/>
      <c r="K683" s="54">
        <f>IF(STOCKAGE[[#This Row],[Nombre de palettes]]&gt;0,STOCKAGE[[#This Row],[Nombre de palettes]],0)</f>
        <v>32</v>
      </c>
      <c r="L683" s="54">
        <f>IF(STOCKAGE[[#This Row],[Nombre de palettes]]&lt;0,STOCKAGE[[#This Row],[Nombre de palettes]],0)</f>
        <v>0</v>
      </c>
      <c r="N683"/>
    </row>
    <row r="684" spans="1:14" hidden="1" x14ac:dyDescent="0.25">
      <c r="A684" s="68">
        <v>45413</v>
      </c>
      <c r="B684" s="54" t="s">
        <v>74</v>
      </c>
      <c r="C684">
        <v>2024</v>
      </c>
      <c r="D684" s="53">
        <v>45428</v>
      </c>
      <c r="E684" s="54" t="s">
        <v>55</v>
      </c>
      <c r="F684">
        <v>32</v>
      </c>
      <c r="G684" s="54"/>
      <c r="H684">
        <v>19200</v>
      </c>
      <c r="I684" t="s">
        <v>65</v>
      </c>
      <c r="J684" s="54"/>
      <c r="K684" s="54">
        <f>IF(STOCKAGE[[#This Row],[Nombre de palettes]]&gt;0,STOCKAGE[[#This Row],[Nombre de palettes]],0)</f>
        <v>32</v>
      </c>
      <c r="L684" s="54">
        <f>IF(STOCKAGE[[#This Row],[Nombre de palettes]]&lt;0,STOCKAGE[[#This Row],[Nombre de palettes]],0)</f>
        <v>0</v>
      </c>
      <c r="N684"/>
    </row>
    <row r="685" spans="1:14" hidden="1" x14ac:dyDescent="0.25">
      <c r="A685" s="68">
        <v>45413</v>
      </c>
      <c r="B685" s="54" t="s">
        <v>74</v>
      </c>
      <c r="C685">
        <v>2024</v>
      </c>
      <c r="D685" s="53">
        <v>45428</v>
      </c>
      <c r="E685" s="54" t="s">
        <v>70</v>
      </c>
      <c r="F685">
        <v>32</v>
      </c>
      <c r="G685" s="54"/>
      <c r="H685">
        <v>19200</v>
      </c>
      <c r="I685" t="s">
        <v>65</v>
      </c>
      <c r="J685" s="54"/>
      <c r="K685" s="54">
        <f>IF(STOCKAGE[[#This Row],[Nombre de palettes]]&gt;0,STOCKAGE[[#This Row],[Nombre de palettes]],0)</f>
        <v>32</v>
      </c>
      <c r="L685" s="54">
        <f>IF(STOCKAGE[[#This Row],[Nombre de palettes]]&lt;0,STOCKAGE[[#This Row],[Nombre de palettes]],0)</f>
        <v>0</v>
      </c>
      <c r="N685"/>
    </row>
    <row r="686" spans="1:14" hidden="1" x14ac:dyDescent="0.25">
      <c r="A686" s="68">
        <v>45413</v>
      </c>
      <c r="B686" s="54" t="s">
        <v>74</v>
      </c>
      <c r="C686">
        <v>2024</v>
      </c>
      <c r="D686" s="53">
        <v>45428</v>
      </c>
      <c r="E686" s="54" t="s">
        <v>55</v>
      </c>
      <c r="F686">
        <v>32</v>
      </c>
      <c r="G686" s="54"/>
      <c r="H686">
        <v>19200</v>
      </c>
      <c r="I686" t="s">
        <v>65</v>
      </c>
      <c r="J686" s="54"/>
      <c r="K686" s="54">
        <f>IF(STOCKAGE[[#This Row],[Nombre de palettes]]&gt;0,STOCKAGE[[#This Row],[Nombre de palettes]],0)</f>
        <v>32</v>
      </c>
      <c r="L686" s="54">
        <f>IF(STOCKAGE[[#This Row],[Nombre de palettes]]&lt;0,STOCKAGE[[#This Row],[Nombre de palettes]],0)</f>
        <v>0</v>
      </c>
      <c r="N686"/>
    </row>
    <row r="687" spans="1:14" hidden="1" x14ac:dyDescent="0.25">
      <c r="A687" s="68">
        <v>45413</v>
      </c>
      <c r="B687" s="54" t="s">
        <v>74</v>
      </c>
      <c r="C687">
        <v>2024</v>
      </c>
      <c r="D687" s="53">
        <v>45428</v>
      </c>
      <c r="E687" s="54" t="s">
        <v>50</v>
      </c>
      <c r="F687">
        <v>-3</v>
      </c>
      <c r="G687" s="54"/>
      <c r="H687">
        <v>-1800</v>
      </c>
      <c r="I687">
        <v>2024053652</v>
      </c>
      <c r="J687" s="54"/>
      <c r="K687" s="54">
        <f>IF(STOCKAGE[[#This Row],[Nombre de palettes]]&gt;0,STOCKAGE[[#This Row],[Nombre de palettes]],0)</f>
        <v>0</v>
      </c>
      <c r="L687" s="54">
        <f>IF(STOCKAGE[[#This Row],[Nombre de palettes]]&lt;0,STOCKAGE[[#This Row],[Nombre de palettes]],0)</f>
        <v>-3</v>
      </c>
      <c r="N687"/>
    </row>
    <row r="688" spans="1:14" hidden="1" x14ac:dyDescent="0.25">
      <c r="A688" s="68">
        <v>45413</v>
      </c>
      <c r="B688" s="54" t="s">
        <v>74</v>
      </c>
      <c r="C688">
        <v>2024</v>
      </c>
      <c r="D688" s="53">
        <v>45428</v>
      </c>
      <c r="E688" s="54" t="s">
        <v>54</v>
      </c>
      <c r="F688">
        <v>-1</v>
      </c>
      <c r="G688" s="54"/>
      <c r="H688">
        <v>-1848</v>
      </c>
      <c r="I688">
        <v>2024053652</v>
      </c>
      <c r="J688" s="54"/>
      <c r="K688" s="54">
        <f>IF(STOCKAGE[[#This Row],[Nombre de palettes]]&gt;0,STOCKAGE[[#This Row],[Nombre de palettes]],0)</f>
        <v>0</v>
      </c>
      <c r="L688" s="54">
        <f>IF(STOCKAGE[[#This Row],[Nombre de palettes]]&lt;0,STOCKAGE[[#This Row],[Nombre de palettes]],0)</f>
        <v>-1</v>
      </c>
      <c r="N688"/>
    </row>
    <row r="689" spans="1:14" hidden="1" x14ac:dyDescent="0.25">
      <c r="A689" s="68">
        <v>45413</v>
      </c>
      <c r="B689" s="54" t="s">
        <v>74</v>
      </c>
      <c r="C689">
        <v>2024</v>
      </c>
      <c r="D689" s="53">
        <v>45428</v>
      </c>
      <c r="E689" s="54" t="s">
        <v>51</v>
      </c>
      <c r="F689">
        <v>-1</v>
      </c>
      <c r="G689" s="54"/>
      <c r="H689">
        <v>-1848</v>
      </c>
      <c r="I689">
        <v>2024053652</v>
      </c>
      <c r="J689" s="54"/>
      <c r="K689" s="54">
        <f>IF(STOCKAGE[[#This Row],[Nombre de palettes]]&gt;0,STOCKAGE[[#This Row],[Nombre de palettes]],0)</f>
        <v>0</v>
      </c>
      <c r="L689" s="54">
        <f>IF(STOCKAGE[[#This Row],[Nombre de palettes]]&lt;0,STOCKAGE[[#This Row],[Nombre de palettes]],0)</f>
        <v>-1</v>
      </c>
      <c r="N689"/>
    </row>
    <row r="690" spans="1:14" hidden="1" x14ac:dyDescent="0.25">
      <c r="A690" s="68">
        <v>45413</v>
      </c>
      <c r="B690" s="54" t="s">
        <v>74</v>
      </c>
      <c r="C690">
        <v>2024</v>
      </c>
      <c r="D690" s="53">
        <v>45428</v>
      </c>
      <c r="E690" s="54" t="s">
        <v>55</v>
      </c>
      <c r="F690">
        <v>-2</v>
      </c>
      <c r="G690" s="54"/>
      <c r="H690">
        <v>-1200</v>
      </c>
      <c r="I690">
        <v>2024053652</v>
      </c>
      <c r="J690" s="54"/>
      <c r="K690" s="54">
        <f>IF(STOCKAGE[[#This Row],[Nombre de palettes]]&gt;0,STOCKAGE[[#This Row],[Nombre de palettes]],0)</f>
        <v>0</v>
      </c>
      <c r="L690" s="54">
        <f>IF(STOCKAGE[[#This Row],[Nombre de palettes]]&lt;0,STOCKAGE[[#This Row],[Nombre de palettes]],0)</f>
        <v>-2</v>
      </c>
      <c r="N690"/>
    </row>
    <row r="691" spans="1:14" hidden="1" x14ac:dyDescent="0.25">
      <c r="A691" s="68">
        <v>45413</v>
      </c>
      <c r="B691" s="54" t="s">
        <v>74</v>
      </c>
      <c r="C691">
        <v>2024</v>
      </c>
      <c r="D691" s="53">
        <v>45433</v>
      </c>
      <c r="E691" s="54" t="s">
        <v>70</v>
      </c>
      <c r="F691">
        <v>29</v>
      </c>
      <c r="G691" s="54"/>
      <c r="H691">
        <v>17400</v>
      </c>
      <c r="I691" t="s">
        <v>65</v>
      </c>
      <c r="J691" s="54"/>
      <c r="K691" s="54">
        <f>IF(STOCKAGE[[#This Row],[Nombre de palettes]]&gt;0,STOCKAGE[[#This Row],[Nombre de palettes]],0)</f>
        <v>29</v>
      </c>
      <c r="L691" s="54">
        <f>IF(STOCKAGE[[#This Row],[Nombre de palettes]]&lt;0,STOCKAGE[[#This Row],[Nombre de palettes]],0)</f>
        <v>0</v>
      </c>
      <c r="N691"/>
    </row>
    <row r="692" spans="1:14" hidden="1" x14ac:dyDescent="0.25">
      <c r="A692" s="68">
        <v>45413</v>
      </c>
      <c r="B692" s="54" t="s">
        <v>74</v>
      </c>
      <c r="C692">
        <v>2024</v>
      </c>
      <c r="D692" s="53">
        <v>45433</v>
      </c>
      <c r="E692" s="54" t="s">
        <v>70</v>
      </c>
      <c r="F692">
        <v>32</v>
      </c>
      <c r="G692" s="54"/>
      <c r="H692">
        <v>19200</v>
      </c>
      <c r="I692" t="s">
        <v>65</v>
      </c>
      <c r="J692" s="54"/>
      <c r="K692" s="54">
        <f>IF(STOCKAGE[[#This Row],[Nombre de palettes]]&gt;0,STOCKAGE[[#This Row],[Nombre de palettes]],0)</f>
        <v>32</v>
      </c>
      <c r="L692" s="54">
        <f>IF(STOCKAGE[[#This Row],[Nombre de palettes]]&lt;0,STOCKAGE[[#This Row],[Nombre de palettes]],0)</f>
        <v>0</v>
      </c>
      <c r="N692"/>
    </row>
    <row r="693" spans="1:14" hidden="1" x14ac:dyDescent="0.25">
      <c r="A693" s="68">
        <v>45413</v>
      </c>
      <c r="B693" s="54" t="s">
        <v>74</v>
      </c>
      <c r="C693">
        <v>2024</v>
      </c>
      <c r="D693" s="53">
        <v>45433</v>
      </c>
      <c r="E693" s="54" t="s">
        <v>50</v>
      </c>
      <c r="F693">
        <v>-1</v>
      </c>
      <c r="G693" s="54"/>
      <c r="H693">
        <v>-600</v>
      </c>
      <c r="I693">
        <v>2024053675</v>
      </c>
      <c r="J693" s="54"/>
      <c r="K693" s="54">
        <f>IF(STOCKAGE[[#This Row],[Nombre de palettes]]&gt;0,STOCKAGE[[#This Row],[Nombre de palettes]],0)</f>
        <v>0</v>
      </c>
      <c r="L693" s="54">
        <f>IF(STOCKAGE[[#This Row],[Nombre de palettes]]&lt;0,STOCKAGE[[#This Row],[Nombre de palettes]],0)</f>
        <v>-1</v>
      </c>
      <c r="N693"/>
    </row>
    <row r="694" spans="1:14" hidden="1" x14ac:dyDescent="0.25">
      <c r="A694" s="68">
        <v>45413</v>
      </c>
      <c r="B694" s="54" t="s">
        <v>74</v>
      </c>
      <c r="C694">
        <v>2024</v>
      </c>
      <c r="D694" s="53">
        <v>45433</v>
      </c>
      <c r="E694" s="54" t="s">
        <v>50</v>
      </c>
      <c r="F694">
        <v>-1</v>
      </c>
      <c r="G694" s="54"/>
      <c r="H694">
        <v>-600</v>
      </c>
      <c r="I694">
        <v>2024053669</v>
      </c>
      <c r="J694" s="54"/>
      <c r="K694" s="54">
        <f>IF(STOCKAGE[[#This Row],[Nombre de palettes]]&gt;0,STOCKAGE[[#This Row],[Nombre de palettes]],0)</f>
        <v>0</v>
      </c>
      <c r="L694" s="54">
        <f>IF(STOCKAGE[[#This Row],[Nombre de palettes]]&lt;0,STOCKAGE[[#This Row],[Nombre de palettes]],0)</f>
        <v>-1</v>
      </c>
      <c r="N694"/>
    </row>
    <row r="695" spans="1:14" hidden="1" x14ac:dyDescent="0.25">
      <c r="A695" s="68">
        <v>45413</v>
      </c>
      <c r="B695" s="54" t="s">
        <v>74</v>
      </c>
      <c r="C695">
        <v>2024</v>
      </c>
      <c r="D695" s="53">
        <v>45433</v>
      </c>
      <c r="E695" s="54" t="s">
        <v>55</v>
      </c>
      <c r="F695">
        <v>-1</v>
      </c>
      <c r="G695" s="54"/>
      <c r="H695">
        <v>-600</v>
      </c>
      <c r="I695">
        <v>2024053669</v>
      </c>
      <c r="J695" s="54"/>
      <c r="K695" s="54">
        <f>IF(STOCKAGE[[#This Row],[Nombre de palettes]]&gt;0,STOCKAGE[[#This Row],[Nombre de palettes]],0)</f>
        <v>0</v>
      </c>
      <c r="L695" s="54">
        <f>IF(STOCKAGE[[#This Row],[Nombre de palettes]]&lt;0,STOCKAGE[[#This Row],[Nombre de palettes]],0)</f>
        <v>-1</v>
      </c>
      <c r="N695"/>
    </row>
    <row r="696" spans="1:14" hidden="1" x14ac:dyDescent="0.25">
      <c r="A696" s="68">
        <v>45413</v>
      </c>
      <c r="B696" s="54" t="s">
        <v>74</v>
      </c>
      <c r="C696">
        <v>2024</v>
      </c>
      <c r="D696" s="53">
        <v>45433</v>
      </c>
      <c r="E696" s="54" t="s">
        <v>70</v>
      </c>
      <c r="F696">
        <v>-1</v>
      </c>
      <c r="G696" s="54"/>
      <c r="H696">
        <v>-600</v>
      </c>
      <c r="I696">
        <v>2024053669</v>
      </c>
      <c r="J696" s="54"/>
      <c r="K696" s="54">
        <f>IF(STOCKAGE[[#This Row],[Nombre de palettes]]&gt;0,STOCKAGE[[#This Row],[Nombre de palettes]],0)</f>
        <v>0</v>
      </c>
      <c r="L696" s="54">
        <f>IF(STOCKAGE[[#This Row],[Nombre de palettes]]&lt;0,STOCKAGE[[#This Row],[Nombre de palettes]],0)</f>
        <v>-1</v>
      </c>
      <c r="N696"/>
    </row>
    <row r="697" spans="1:14" hidden="1" x14ac:dyDescent="0.25">
      <c r="A697" s="68">
        <v>45413</v>
      </c>
      <c r="B697" s="54" t="s">
        <v>74</v>
      </c>
      <c r="C697">
        <v>2024</v>
      </c>
      <c r="D697" s="53">
        <v>45433</v>
      </c>
      <c r="E697" s="54" t="s">
        <v>50</v>
      </c>
      <c r="F697">
        <v>-2</v>
      </c>
      <c r="G697" s="54"/>
      <c r="H697">
        <v>-1200</v>
      </c>
      <c r="I697">
        <v>2024053671</v>
      </c>
      <c r="J697" s="54"/>
      <c r="K697" s="54">
        <f>IF(STOCKAGE[[#This Row],[Nombre de palettes]]&gt;0,STOCKAGE[[#This Row],[Nombre de palettes]],0)</f>
        <v>0</v>
      </c>
      <c r="L697" s="54">
        <f>IF(STOCKAGE[[#This Row],[Nombre de palettes]]&lt;0,STOCKAGE[[#This Row],[Nombre de palettes]],0)</f>
        <v>-2</v>
      </c>
      <c r="N697"/>
    </row>
    <row r="698" spans="1:14" hidden="1" x14ac:dyDescent="0.25">
      <c r="A698" s="68">
        <v>45413</v>
      </c>
      <c r="B698" s="54" t="s">
        <v>74</v>
      </c>
      <c r="C698">
        <v>2024</v>
      </c>
      <c r="D698" s="53">
        <v>45433</v>
      </c>
      <c r="E698" s="54" t="s">
        <v>50</v>
      </c>
      <c r="F698">
        <v>-4</v>
      </c>
      <c r="G698" s="54"/>
      <c r="H698">
        <v>-2400</v>
      </c>
      <c r="I698">
        <v>2024053660</v>
      </c>
      <c r="J698" s="54"/>
      <c r="K698" s="54">
        <f>IF(STOCKAGE[[#This Row],[Nombre de palettes]]&gt;0,STOCKAGE[[#This Row],[Nombre de palettes]],0)</f>
        <v>0</v>
      </c>
      <c r="L698" s="54">
        <f>IF(STOCKAGE[[#This Row],[Nombre de palettes]]&lt;0,STOCKAGE[[#This Row],[Nombre de palettes]],0)</f>
        <v>-4</v>
      </c>
      <c r="N698"/>
    </row>
    <row r="699" spans="1:14" hidden="1" x14ac:dyDescent="0.25">
      <c r="A699" s="68">
        <v>45413</v>
      </c>
      <c r="B699" s="54" t="s">
        <v>74</v>
      </c>
      <c r="C699">
        <v>2024</v>
      </c>
      <c r="D699" s="53">
        <v>45433</v>
      </c>
      <c r="E699" s="54" t="s">
        <v>51</v>
      </c>
      <c r="F699">
        <v>-1</v>
      </c>
      <c r="G699" s="54"/>
      <c r="H699">
        <v>-1848</v>
      </c>
      <c r="I699">
        <v>2024053660</v>
      </c>
      <c r="J699" s="54"/>
      <c r="K699" s="54">
        <f>IF(STOCKAGE[[#This Row],[Nombre de palettes]]&gt;0,STOCKAGE[[#This Row],[Nombre de palettes]],0)</f>
        <v>0</v>
      </c>
      <c r="L699" s="54">
        <f>IF(STOCKAGE[[#This Row],[Nombre de palettes]]&lt;0,STOCKAGE[[#This Row],[Nombre de palettes]],0)</f>
        <v>-1</v>
      </c>
      <c r="N699"/>
    </row>
    <row r="700" spans="1:14" hidden="1" x14ac:dyDescent="0.25">
      <c r="A700" s="68">
        <v>45413</v>
      </c>
      <c r="B700" s="54" t="s">
        <v>74</v>
      </c>
      <c r="C700">
        <v>2024</v>
      </c>
      <c r="D700" s="53">
        <v>45433</v>
      </c>
      <c r="E700" s="54" t="s">
        <v>48</v>
      </c>
      <c r="F700">
        <v>-1</v>
      </c>
      <c r="G700" s="54"/>
      <c r="H700">
        <v>-1848</v>
      </c>
      <c r="I700" t="s">
        <v>73</v>
      </c>
      <c r="J700" s="54"/>
      <c r="K700" s="54">
        <f>IF(STOCKAGE[[#This Row],[Nombre de palettes]]&gt;0,STOCKAGE[[#This Row],[Nombre de palettes]],0)</f>
        <v>0</v>
      </c>
      <c r="L700" s="54">
        <f>IF(STOCKAGE[[#This Row],[Nombre de palettes]]&lt;0,STOCKAGE[[#This Row],[Nombre de palettes]],0)</f>
        <v>-1</v>
      </c>
      <c r="N700"/>
    </row>
    <row r="701" spans="1:14" hidden="1" x14ac:dyDescent="0.25">
      <c r="A701" s="68">
        <v>45413</v>
      </c>
      <c r="B701" s="54" t="s">
        <v>74</v>
      </c>
      <c r="C701">
        <v>2024</v>
      </c>
      <c r="D701" s="53">
        <v>45433</v>
      </c>
      <c r="E701" s="54" t="s">
        <v>54</v>
      </c>
      <c r="F701">
        <v>1</v>
      </c>
      <c r="G701" s="54"/>
      <c r="H701">
        <v>1848</v>
      </c>
      <c r="I701" t="s">
        <v>73</v>
      </c>
      <c r="J701" s="54"/>
      <c r="K701" s="54">
        <f>IF(STOCKAGE[[#This Row],[Nombre de palettes]]&gt;0,STOCKAGE[[#This Row],[Nombre de palettes]],0)</f>
        <v>1</v>
      </c>
      <c r="L701" s="54">
        <f>IF(STOCKAGE[[#This Row],[Nombre de palettes]]&lt;0,STOCKAGE[[#This Row],[Nombre de palettes]],0)</f>
        <v>0</v>
      </c>
      <c r="N701"/>
    </row>
    <row r="702" spans="1:14" hidden="1" x14ac:dyDescent="0.25">
      <c r="A702" s="68">
        <v>45413</v>
      </c>
      <c r="B702" s="54" t="s">
        <v>74</v>
      </c>
      <c r="C702">
        <v>2024</v>
      </c>
      <c r="D702" s="53">
        <v>45433</v>
      </c>
      <c r="E702" s="54" t="s">
        <v>50</v>
      </c>
      <c r="F702">
        <v>32</v>
      </c>
      <c r="G702" s="54"/>
      <c r="H702">
        <v>19200</v>
      </c>
      <c r="I702" t="s">
        <v>65</v>
      </c>
      <c r="J702" s="54"/>
      <c r="K702" s="54">
        <f>IF(STOCKAGE[[#This Row],[Nombre de palettes]]&gt;0,STOCKAGE[[#This Row],[Nombre de palettes]],0)</f>
        <v>32</v>
      </c>
      <c r="L702" s="54">
        <f>IF(STOCKAGE[[#This Row],[Nombre de palettes]]&lt;0,STOCKAGE[[#This Row],[Nombre de palettes]],0)</f>
        <v>0</v>
      </c>
      <c r="N702"/>
    </row>
    <row r="703" spans="1:14" hidden="1" x14ac:dyDescent="0.25">
      <c r="A703" s="68">
        <v>45413</v>
      </c>
      <c r="B703" s="54" t="s">
        <v>74</v>
      </c>
      <c r="C703">
        <v>2024</v>
      </c>
      <c r="D703" s="53">
        <v>45433</v>
      </c>
      <c r="E703" s="54" t="s">
        <v>50</v>
      </c>
      <c r="F703">
        <v>32</v>
      </c>
      <c r="G703" s="54"/>
      <c r="H703">
        <v>19200</v>
      </c>
      <c r="I703" t="s">
        <v>65</v>
      </c>
      <c r="J703" s="54"/>
      <c r="K703" s="54">
        <f>IF(STOCKAGE[[#This Row],[Nombre de palettes]]&gt;0,STOCKAGE[[#This Row],[Nombre de palettes]],0)</f>
        <v>32</v>
      </c>
      <c r="L703" s="54">
        <f>IF(STOCKAGE[[#This Row],[Nombre de palettes]]&lt;0,STOCKAGE[[#This Row],[Nombre de palettes]],0)</f>
        <v>0</v>
      </c>
      <c r="N703"/>
    </row>
    <row r="704" spans="1:14" hidden="1" x14ac:dyDescent="0.25">
      <c r="A704" s="68">
        <v>45413</v>
      </c>
      <c r="B704" s="54" t="s">
        <v>74</v>
      </c>
      <c r="C704">
        <v>2024</v>
      </c>
      <c r="D704" s="53">
        <v>45434</v>
      </c>
      <c r="E704" s="54" t="s">
        <v>50</v>
      </c>
      <c r="F704">
        <v>32</v>
      </c>
      <c r="G704" s="54"/>
      <c r="H704">
        <v>19200</v>
      </c>
      <c r="I704" t="s">
        <v>65</v>
      </c>
      <c r="J704" s="54"/>
      <c r="K704" s="54">
        <f>IF(STOCKAGE[[#This Row],[Nombre de palettes]]&gt;0,STOCKAGE[[#This Row],[Nombre de palettes]],0)</f>
        <v>32</v>
      </c>
      <c r="L704" s="54">
        <f>IF(STOCKAGE[[#This Row],[Nombre de palettes]]&lt;0,STOCKAGE[[#This Row],[Nombre de palettes]],0)</f>
        <v>0</v>
      </c>
      <c r="N704"/>
    </row>
    <row r="705" spans="1:14" hidden="1" x14ac:dyDescent="0.25">
      <c r="A705" s="68">
        <v>45413</v>
      </c>
      <c r="B705" s="54" t="s">
        <v>74</v>
      </c>
      <c r="C705">
        <v>2024</v>
      </c>
      <c r="D705" s="53">
        <v>45434</v>
      </c>
      <c r="E705" s="54" t="s">
        <v>50</v>
      </c>
      <c r="F705">
        <v>32</v>
      </c>
      <c r="G705" s="54"/>
      <c r="H705">
        <v>19200</v>
      </c>
      <c r="I705" t="s">
        <v>65</v>
      </c>
      <c r="J705" s="54"/>
      <c r="K705" s="54">
        <f>IF(STOCKAGE[[#This Row],[Nombre de palettes]]&gt;0,STOCKAGE[[#This Row],[Nombre de palettes]],0)</f>
        <v>32</v>
      </c>
      <c r="L705" s="54">
        <f>IF(STOCKAGE[[#This Row],[Nombre de palettes]]&lt;0,STOCKAGE[[#This Row],[Nombre de palettes]],0)</f>
        <v>0</v>
      </c>
      <c r="N705"/>
    </row>
    <row r="706" spans="1:14" hidden="1" x14ac:dyDescent="0.25">
      <c r="A706" s="68">
        <v>45413</v>
      </c>
      <c r="B706" s="54" t="s">
        <v>74</v>
      </c>
      <c r="C706">
        <v>2024</v>
      </c>
      <c r="D706" s="53">
        <v>45434</v>
      </c>
      <c r="E706" s="54" t="s">
        <v>50</v>
      </c>
      <c r="F706">
        <v>-1</v>
      </c>
      <c r="G706" s="54"/>
      <c r="H706">
        <v>-600</v>
      </c>
      <c r="I706">
        <v>2024053673</v>
      </c>
      <c r="J706" s="54"/>
      <c r="K706" s="54">
        <f>IF(STOCKAGE[[#This Row],[Nombre de palettes]]&gt;0,STOCKAGE[[#This Row],[Nombre de palettes]],0)</f>
        <v>0</v>
      </c>
      <c r="L706" s="54">
        <f>IF(STOCKAGE[[#This Row],[Nombre de palettes]]&lt;0,STOCKAGE[[#This Row],[Nombre de palettes]],0)</f>
        <v>-1</v>
      </c>
      <c r="N706"/>
    </row>
    <row r="707" spans="1:14" hidden="1" x14ac:dyDescent="0.25">
      <c r="A707" s="68">
        <v>45413</v>
      </c>
      <c r="B707" s="54" t="s">
        <v>74</v>
      </c>
      <c r="C707">
        <v>2024</v>
      </c>
      <c r="D707" s="53">
        <v>45434</v>
      </c>
      <c r="E707" s="54" t="s">
        <v>55</v>
      </c>
      <c r="F707">
        <v>-1</v>
      </c>
      <c r="G707" s="54"/>
      <c r="H707">
        <v>-600</v>
      </c>
      <c r="I707">
        <v>2024053673</v>
      </c>
      <c r="J707" s="54"/>
      <c r="K707" s="54">
        <f>IF(STOCKAGE[[#This Row],[Nombre de palettes]]&gt;0,STOCKAGE[[#This Row],[Nombre de palettes]],0)</f>
        <v>0</v>
      </c>
      <c r="L707" s="54">
        <f>IF(STOCKAGE[[#This Row],[Nombre de palettes]]&lt;0,STOCKAGE[[#This Row],[Nombre de palettes]],0)</f>
        <v>-1</v>
      </c>
      <c r="N707"/>
    </row>
    <row r="708" spans="1:14" hidden="1" x14ac:dyDescent="0.25">
      <c r="A708" s="68">
        <v>45413</v>
      </c>
      <c r="B708" s="54" t="s">
        <v>74</v>
      </c>
      <c r="C708">
        <v>2024</v>
      </c>
      <c r="D708" s="53">
        <v>45434</v>
      </c>
      <c r="E708" s="54" t="s">
        <v>70</v>
      </c>
      <c r="F708">
        <v>-1</v>
      </c>
      <c r="G708" s="54"/>
      <c r="H708">
        <v>-600</v>
      </c>
      <c r="I708">
        <v>2024053673</v>
      </c>
      <c r="J708" s="54"/>
      <c r="K708" s="54">
        <f>IF(STOCKAGE[[#This Row],[Nombre de palettes]]&gt;0,STOCKAGE[[#This Row],[Nombre de palettes]],0)</f>
        <v>0</v>
      </c>
      <c r="L708" s="54">
        <f>IF(STOCKAGE[[#This Row],[Nombre de palettes]]&lt;0,STOCKAGE[[#This Row],[Nombre de palettes]],0)</f>
        <v>-1</v>
      </c>
      <c r="N708"/>
    </row>
    <row r="709" spans="1:14" hidden="1" x14ac:dyDescent="0.25">
      <c r="A709" s="68">
        <v>45413</v>
      </c>
      <c r="B709" s="54" t="s">
        <v>74</v>
      </c>
      <c r="C709">
        <v>2024</v>
      </c>
      <c r="D709" s="53">
        <v>45434</v>
      </c>
      <c r="E709" s="54" t="s">
        <v>50</v>
      </c>
      <c r="F709">
        <v>-3</v>
      </c>
      <c r="G709" s="54"/>
      <c r="H709">
        <v>-1800</v>
      </c>
      <c r="I709">
        <v>2024053683</v>
      </c>
      <c r="J709" s="54"/>
      <c r="K709" s="54">
        <f>IF(STOCKAGE[[#This Row],[Nombre de palettes]]&gt;0,STOCKAGE[[#This Row],[Nombre de palettes]],0)</f>
        <v>0</v>
      </c>
      <c r="L709" s="54">
        <f>IF(STOCKAGE[[#This Row],[Nombre de palettes]]&lt;0,STOCKAGE[[#This Row],[Nombre de palettes]],0)</f>
        <v>-3</v>
      </c>
      <c r="N709"/>
    </row>
    <row r="710" spans="1:14" hidden="1" x14ac:dyDescent="0.25">
      <c r="A710" s="68">
        <v>45413</v>
      </c>
      <c r="B710" s="54" t="s">
        <v>74</v>
      </c>
      <c r="C710">
        <v>2024</v>
      </c>
      <c r="D710" s="53">
        <v>45434</v>
      </c>
      <c r="E710" s="54" t="s">
        <v>55</v>
      </c>
      <c r="F710">
        <v>-2</v>
      </c>
      <c r="G710" s="54"/>
      <c r="H710">
        <v>-1200</v>
      </c>
      <c r="I710">
        <v>2024053683</v>
      </c>
      <c r="J710" s="54"/>
      <c r="K710" s="54">
        <f>IF(STOCKAGE[[#This Row],[Nombre de palettes]]&gt;0,STOCKAGE[[#This Row],[Nombre de palettes]],0)</f>
        <v>0</v>
      </c>
      <c r="L710" s="54">
        <f>IF(STOCKAGE[[#This Row],[Nombre de palettes]]&lt;0,STOCKAGE[[#This Row],[Nombre de palettes]],0)</f>
        <v>-2</v>
      </c>
      <c r="N710"/>
    </row>
    <row r="711" spans="1:14" hidden="1" x14ac:dyDescent="0.25">
      <c r="A711" s="68">
        <v>45413</v>
      </c>
      <c r="B711" s="54" t="s">
        <v>74</v>
      </c>
      <c r="C711">
        <v>2024</v>
      </c>
      <c r="D711" s="53">
        <v>45434</v>
      </c>
      <c r="E711" s="54" t="s">
        <v>55</v>
      </c>
      <c r="F711">
        <v>-2</v>
      </c>
      <c r="G711" s="54"/>
      <c r="H711">
        <v>-1200</v>
      </c>
      <c r="I711">
        <v>2024053665</v>
      </c>
      <c r="J711" s="54"/>
      <c r="K711" s="54">
        <f>IF(STOCKAGE[[#This Row],[Nombre de palettes]]&gt;0,STOCKAGE[[#This Row],[Nombre de palettes]],0)</f>
        <v>0</v>
      </c>
      <c r="L711" s="54">
        <f>IF(STOCKAGE[[#This Row],[Nombre de palettes]]&lt;0,STOCKAGE[[#This Row],[Nombre de palettes]],0)</f>
        <v>-2</v>
      </c>
      <c r="N711"/>
    </row>
    <row r="712" spans="1:14" hidden="1" x14ac:dyDescent="0.25">
      <c r="A712" s="68">
        <v>45413</v>
      </c>
      <c r="B712" s="54" t="s">
        <v>74</v>
      </c>
      <c r="C712">
        <v>2024</v>
      </c>
      <c r="D712" s="53">
        <v>45434</v>
      </c>
      <c r="E712" s="54" t="s">
        <v>54</v>
      </c>
      <c r="F712">
        <v>-1</v>
      </c>
      <c r="G712" s="54"/>
      <c r="H712">
        <v>-1848</v>
      </c>
      <c r="I712">
        <v>2024053665</v>
      </c>
      <c r="J712" s="54"/>
      <c r="K712" s="54">
        <f>IF(STOCKAGE[[#This Row],[Nombre de palettes]]&gt;0,STOCKAGE[[#This Row],[Nombre de palettes]],0)</f>
        <v>0</v>
      </c>
      <c r="L712" s="54">
        <f>IF(STOCKAGE[[#This Row],[Nombre de palettes]]&lt;0,STOCKAGE[[#This Row],[Nombre de palettes]],0)</f>
        <v>-1</v>
      </c>
      <c r="N712"/>
    </row>
    <row r="713" spans="1:14" hidden="1" x14ac:dyDescent="0.25">
      <c r="A713" s="68">
        <v>45413</v>
      </c>
      <c r="B713" s="54" t="s">
        <v>74</v>
      </c>
      <c r="C713">
        <v>2024</v>
      </c>
      <c r="D713" s="53">
        <v>45434</v>
      </c>
      <c r="E713" s="54" t="s">
        <v>70</v>
      </c>
      <c r="F713">
        <v>-7</v>
      </c>
      <c r="G713" s="54"/>
      <c r="H713">
        <v>-4200</v>
      </c>
      <c r="I713">
        <v>2024053665</v>
      </c>
      <c r="J713" s="54"/>
      <c r="K713" s="54">
        <f>IF(STOCKAGE[[#This Row],[Nombre de palettes]]&gt;0,STOCKAGE[[#This Row],[Nombre de palettes]],0)</f>
        <v>0</v>
      </c>
      <c r="L713" s="54">
        <f>IF(STOCKAGE[[#This Row],[Nombre de palettes]]&lt;0,STOCKAGE[[#This Row],[Nombre de palettes]],0)</f>
        <v>-7</v>
      </c>
      <c r="N713"/>
    </row>
    <row r="714" spans="1:14" hidden="1" x14ac:dyDescent="0.25">
      <c r="A714" s="68">
        <v>45413</v>
      </c>
      <c r="B714" s="54" t="s">
        <v>74</v>
      </c>
      <c r="C714">
        <v>2024</v>
      </c>
      <c r="D714" s="53">
        <v>45434</v>
      </c>
      <c r="E714" s="54" t="s">
        <v>55</v>
      </c>
      <c r="F714">
        <v>-1</v>
      </c>
      <c r="G714" s="54"/>
      <c r="H714">
        <v>-600</v>
      </c>
      <c r="I714">
        <v>2024053670</v>
      </c>
      <c r="J714" s="54"/>
      <c r="K714" s="54">
        <f>IF(STOCKAGE[[#This Row],[Nombre de palettes]]&gt;0,STOCKAGE[[#This Row],[Nombre de palettes]],0)</f>
        <v>0</v>
      </c>
      <c r="L714" s="54">
        <f>IF(STOCKAGE[[#This Row],[Nombre de palettes]]&lt;0,STOCKAGE[[#This Row],[Nombre de palettes]],0)</f>
        <v>-1</v>
      </c>
      <c r="N714"/>
    </row>
    <row r="715" spans="1:14" hidden="1" x14ac:dyDescent="0.25">
      <c r="A715" s="68">
        <v>45413</v>
      </c>
      <c r="B715" s="54" t="s">
        <v>74</v>
      </c>
      <c r="C715">
        <v>2024</v>
      </c>
      <c r="D715" s="53">
        <v>45434</v>
      </c>
      <c r="E715" s="54" t="s">
        <v>50</v>
      </c>
      <c r="F715">
        <v>-6</v>
      </c>
      <c r="G715" s="54"/>
      <c r="H715">
        <v>-3600</v>
      </c>
      <c r="I715">
        <v>2024053670</v>
      </c>
      <c r="J715" s="54"/>
      <c r="K715" s="54">
        <f>IF(STOCKAGE[[#This Row],[Nombre de palettes]]&gt;0,STOCKAGE[[#This Row],[Nombre de palettes]],0)</f>
        <v>0</v>
      </c>
      <c r="L715" s="54">
        <f>IF(STOCKAGE[[#This Row],[Nombre de palettes]]&lt;0,STOCKAGE[[#This Row],[Nombre de palettes]],0)</f>
        <v>-6</v>
      </c>
      <c r="N715"/>
    </row>
    <row r="716" spans="1:14" hidden="1" x14ac:dyDescent="0.25">
      <c r="A716" s="68">
        <v>45413</v>
      </c>
      <c r="B716" s="54" t="s">
        <v>74</v>
      </c>
      <c r="C716">
        <v>2024</v>
      </c>
      <c r="D716" s="53">
        <v>45434</v>
      </c>
      <c r="E716" s="54" t="s">
        <v>70</v>
      </c>
      <c r="F716">
        <v>-1</v>
      </c>
      <c r="G716" s="54"/>
      <c r="H716">
        <v>-600</v>
      </c>
      <c r="I716">
        <v>2024053670</v>
      </c>
      <c r="J716" s="54"/>
      <c r="K716" s="54">
        <f>IF(STOCKAGE[[#This Row],[Nombre de palettes]]&gt;0,STOCKAGE[[#This Row],[Nombre de palettes]],0)</f>
        <v>0</v>
      </c>
      <c r="L716" s="54">
        <f>IF(STOCKAGE[[#This Row],[Nombre de palettes]]&lt;0,STOCKAGE[[#This Row],[Nombre de palettes]],0)</f>
        <v>-1</v>
      </c>
      <c r="N716"/>
    </row>
    <row r="717" spans="1:14" hidden="1" x14ac:dyDescent="0.25">
      <c r="A717" s="68">
        <v>45413</v>
      </c>
      <c r="B717" s="54" t="s">
        <v>74</v>
      </c>
      <c r="C717">
        <v>2024</v>
      </c>
      <c r="D717" s="53">
        <v>45434</v>
      </c>
      <c r="E717" s="54" t="s">
        <v>54</v>
      </c>
      <c r="F717">
        <v>-1</v>
      </c>
      <c r="G717" s="54"/>
      <c r="H717">
        <v>-1848</v>
      </c>
      <c r="I717">
        <v>2024053670</v>
      </c>
      <c r="J717" s="54"/>
      <c r="K717" s="54">
        <f>IF(STOCKAGE[[#This Row],[Nombre de palettes]]&gt;0,STOCKAGE[[#This Row],[Nombre de palettes]],0)</f>
        <v>0</v>
      </c>
      <c r="L717" s="54">
        <f>IF(STOCKAGE[[#This Row],[Nombre de palettes]]&lt;0,STOCKAGE[[#This Row],[Nombre de palettes]],0)</f>
        <v>-1</v>
      </c>
      <c r="N717"/>
    </row>
    <row r="718" spans="1:14" hidden="1" x14ac:dyDescent="0.25">
      <c r="A718" s="68">
        <v>45413</v>
      </c>
      <c r="B718" s="54" t="s">
        <v>74</v>
      </c>
      <c r="C718">
        <v>2024</v>
      </c>
      <c r="D718" s="53">
        <v>45435</v>
      </c>
      <c r="E718" s="54" t="s">
        <v>51</v>
      </c>
      <c r="F718">
        <v>12</v>
      </c>
      <c r="G718" s="54"/>
      <c r="H718">
        <v>22176</v>
      </c>
      <c r="I718" t="s">
        <v>64</v>
      </c>
      <c r="J718" s="54"/>
      <c r="K718" s="54">
        <f>IF(STOCKAGE[[#This Row],[Nombre de palettes]]&gt;0,STOCKAGE[[#This Row],[Nombre de palettes]],0)</f>
        <v>12</v>
      </c>
      <c r="L718" s="54">
        <f>IF(STOCKAGE[[#This Row],[Nombre de palettes]]&lt;0,STOCKAGE[[#This Row],[Nombre de palettes]],0)</f>
        <v>0</v>
      </c>
      <c r="N718"/>
    </row>
    <row r="719" spans="1:14" hidden="1" x14ac:dyDescent="0.25">
      <c r="A719" s="68">
        <v>45413</v>
      </c>
      <c r="B719" s="54" t="s">
        <v>74</v>
      </c>
      <c r="C719">
        <v>2024</v>
      </c>
      <c r="D719" s="53">
        <v>45435</v>
      </c>
      <c r="E719" s="54" t="s">
        <v>54</v>
      </c>
      <c r="F719">
        <v>8</v>
      </c>
      <c r="G719" s="54"/>
      <c r="H719">
        <v>14784</v>
      </c>
      <c r="I719" t="s">
        <v>64</v>
      </c>
      <c r="J719" s="54"/>
      <c r="K719" s="54">
        <f>IF(STOCKAGE[[#This Row],[Nombre de palettes]]&gt;0,STOCKAGE[[#This Row],[Nombre de palettes]],0)</f>
        <v>8</v>
      </c>
      <c r="L719" s="54">
        <f>IF(STOCKAGE[[#This Row],[Nombre de palettes]]&lt;0,STOCKAGE[[#This Row],[Nombre de palettes]],0)</f>
        <v>0</v>
      </c>
      <c r="N719"/>
    </row>
    <row r="720" spans="1:14" hidden="1" x14ac:dyDescent="0.25">
      <c r="A720" s="68">
        <v>45413</v>
      </c>
      <c r="B720" s="54" t="s">
        <v>74</v>
      </c>
      <c r="C720">
        <v>2024</v>
      </c>
      <c r="D720" s="53">
        <v>45435</v>
      </c>
      <c r="E720" s="54" t="s">
        <v>48</v>
      </c>
      <c r="F720">
        <v>1</v>
      </c>
      <c r="G720" s="54"/>
      <c r="H720">
        <v>1848</v>
      </c>
      <c r="I720" t="s">
        <v>64</v>
      </c>
      <c r="J720" s="54"/>
      <c r="K720" s="54">
        <f>IF(STOCKAGE[[#This Row],[Nombre de palettes]]&gt;0,STOCKAGE[[#This Row],[Nombre de palettes]],0)</f>
        <v>1</v>
      </c>
      <c r="L720" s="54">
        <f>IF(STOCKAGE[[#This Row],[Nombre de palettes]]&lt;0,STOCKAGE[[#This Row],[Nombre de palettes]],0)</f>
        <v>0</v>
      </c>
      <c r="N720"/>
    </row>
    <row r="721" spans="1:14" hidden="1" x14ac:dyDescent="0.25">
      <c r="A721" s="68">
        <v>45413</v>
      </c>
      <c r="B721" s="54" t="s">
        <v>74</v>
      </c>
      <c r="C721">
        <v>2024</v>
      </c>
      <c r="D721" s="53">
        <v>45435</v>
      </c>
      <c r="E721" s="54" t="s">
        <v>62</v>
      </c>
      <c r="F721">
        <v>1</v>
      </c>
      <c r="G721" s="54"/>
      <c r="H721">
        <v>1848</v>
      </c>
      <c r="I721" t="s">
        <v>64</v>
      </c>
      <c r="J721" s="54"/>
      <c r="K721" s="54">
        <f>IF(STOCKAGE[[#This Row],[Nombre de palettes]]&gt;0,STOCKAGE[[#This Row],[Nombre de palettes]],0)</f>
        <v>1</v>
      </c>
      <c r="L721" s="54">
        <f>IF(STOCKAGE[[#This Row],[Nombre de palettes]]&lt;0,STOCKAGE[[#This Row],[Nombre de palettes]],0)</f>
        <v>0</v>
      </c>
      <c r="N721"/>
    </row>
    <row r="722" spans="1:14" hidden="1" x14ac:dyDescent="0.25">
      <c r="A722" s="68">
        <v>45413</v>
      </c>
      <c r="B722" s="54" t="s">
        <v>74</v>
      </c>
      <c r="C722">
        <v>2024</v>
      </c>
      <c r="D722" s="53">
        <v>45435</v>
      </c>
      <c r="E722" s="54" t="s">
        <v>50</v>
      </c>
      <c r="F722">
        <v>32</v>
      </c>
      <c r="G722" s="54"/>
      <c r="H722">
        <v>19200</v>
      </c>
      <c r="I722" t="s">
        <v>65</v>
      </c>
      <c r="J722" s="54"/>
      <c r="K722" s="54">
        <f>IF(STOCKAGE[[#This Row],[Nombre de palettes]]&gt;0,STOCKAGE[[#This Row],[Nombre de palettes]],0)</f>
        <v>32</v>
      </c>
      <c r="L722" s="54">
        <f>IF(STOCKAGE[[#This Row],[Nombre de palettes]]&lt;0,STOCKAGE[[#This Row],[Nombre de palettes]],0)</f>
        <v>0</v>
      </c>
      <c r="N722"/>
    </row>
    <row r="723" spans="1:14" hidden="1" x14ac:dyDescent="0.25">
      <c r="A723" s="68">
        <v>45413</v>
      </c>
      <c r="B723" s="54" t="s">
        <v>74</v>
      </c>
      <c r="C723">
        <v>2024</v>
      </c>
      <c r="D723" s="53">
        <v>45435</v>
      </c>
      <c r="E723" s="54" t="s">
        <v>50</v>
      </c>
      <c r="F723">
        <v>32</v>
      </c>
      <c r="G723" s="54"/>
      <c r="H723">
        <v>19200</v>
      </c>
      <c r="I723" t="s">
        <v>65</v>
      </c>
      <c r="J723" s="54"/>
      <c r="K723" s="54">
        <f>IF(STOCKAGE[[#This Row],[Nombre de palettes]]&gt;0,STOCKAGE[[#This Row],[Nombre de palettes]],0)</f>
        <v>32</v>
      </c>
      <c r="L723" s="54">
        <f>IF(STOCKAGE[[#This Row],[Nombre de palettes]]&lt;0,STOCKAGE[[#This Row],[Nombre de palettes]],0)</f>
        <v>0</v>
      </c>
      <c r="N723"/>
    </row>
    <row r="724" spans="1:14" hidden="1" x14ac:dyDescent="0.25">
      <c r="A724" s="68">
        <v>45413</v>
      </c>
      <c r="B724" s="54" t="s">
        <v>74</v>
      </c>
      <c r="C724">
        <v>2024</v>
      </c>
      <c r="D724" s="53">
        <v>45435</v>
      </c>
      <c r="E724" s="54" t="s">
        <v>48</v>
      </c>
      <c r="F724">
        <v>-1</v>
      </c>
      <c r="G724" s="54"/>
      <c r="H724">
        <v>-1848</v>
      </c>
      <c r="I724">
        <v>2024053674</v>
      </c>
      <c r="J724" s="54"/>
      <c r="K724" s="54">
        <f>IF(STOCKAGE[[#This Row],[Nombre de palettes]]&gt;0,STOCKAGE[[#This Row],[Nombre de palettes]],0)</f>
        <v>0</v>
      </c>
      <c r="L724" s="54">
        <f>IF(STOCKAGE[[#This Row],[Nombre de palettes]]&lt;0,STOCKAGE[[#This Row],[Nombre de palettes]],0)</f>
        <v>-1</v>
      </c>
      <c r="N724"/>
    </row>
    <row r="725" spans="1:14" hidden="1" x14ac:dyDescent="0.25">
      <c r="A725" s="68">
        <v>45413</v>
      </c>
      <c r="B725" s="54" t="s">
        <v>74</v>
      </c>
      <c r="C725">
        <v>2024</v>
      </c>
      <c r="D725" s="53">
        <v>45435</v>
      </c>
      <c r="E725" s="54" t="s">
        <v>54</v>
      </c>
      <c r="F725">
        <v>-1</v>
      </c>
      <c r="G725" s="54"/>
      <c r="H725">
        <v>-1848</v>
      </c>
      <c r="I725">
        <v>2024053674</v>
      </c>
      <c r="J725" s="54"/>
      <c r="K725" s="54">
        <f>IF(STOCKAGE[[#This Row],[Nombre de palettes]]&gt;0,STOCKAGE[[#This Row],[Nombre de palettes]],0)</f>
        <v>0</v>
      </c>
      <c r="L725" s="54">
        <f>IF(STOCKAGE[[#This Row],[Nombre de palettes]]&lt;0,STOCKAGE[[#This Row],[Nombre de palettes]],0)</f>
        <v>-1</v>
      </c>
      <c r="N725"/>
    </row>
    <row r="726" spans="1:14" hidden="1" x14ac:dyDescent="0.25">
      <c r="A726" s="68">
        <v>45413</v>
      </c>
      <c r="B726" s="54" t="s">
        <v>74</v>
      </c>
      <c r="C726">
        <v>2024</v>
      </c>
      <c r="D726" s="53">
        <v>45435</v>
      </c>
      <c r="E726" s="54" t="s">
        <v>50</v>
      </c>
      <c r="F726">
        <v>-3</v>
      </c>
      <c r="G726" s="54"/>
      <c r="H726">
        <v>-1800</v>
      </c>
      <c r="I726">
        <v>2024053679</v>
      </c>
      <c r="J726" s="54"/>
      <c r="K726" s="54">
        <f>IF(STOCKAGE[[#This Row],[Nombre de palettes]]&gt;0,STOCKAGE[[#This Row],[Nombre de palettes]],0)</f>
        <v>0</v>
      </c>
      <c r="L726" s="54">
        <f>IF(STOCKAGE[[#This Row],[Nombre de palettes]]&lt;0,STOCKAGE[[#This Row],[Nombre de palettes]],0)</f>
        <v>-3</v>
      </c>
      <c r="N726"/>
    </row>
    <row r="727" spans="1:14" hidden="1" x14ac:dyDescent="0.25">
      <c r="A727" s="68">
        <v>45413</v>
      </c>
      <c r="B727" s="54" t="s">
        <v>74</v>
      </c>
      <c r="C727">
        <v>2024</v>
      </c>
      <c r="D727" s="53">
        <v>45435</v>
      </c>
      <c r="E727" s="54" t="s">
        <v>51</v>
      </c>
      <c r="F727">
        <v>-1</v>
      </c>
      <c r="G727" s="54"/>
      <c r="H727">
        <v>-1848</v>
      </c>
      <c r="I727">
        <v>2024053679</v>
      </c>
      <c r="J727" s="54"/>
      <c r="K727" s="54">
        <f>IF(STOCKAGE[[#This Row],[Nombre de palettes]]&gt;0,STOCKAGE[[#This Row],[Nombre de palettes]],0)</f>
        <v>0</v>
      </c>
      <c r="L727" s="54">
        <f>IF(STOCKAGE[[#This Row],[Nombre de palettes]]&lt;0,STOCKAGE[[#This Row],[Nombre de palettes]],0)</f>
        <v>-1</v>
      </c>
      <c r="N727"/>
    </row>
    <row r="728" spans="1:14" hidden="1" x14ac:dyDescent="0.25">
      <c r="A728" s="68">
        <v>45413</v>
      </c>
      <c r="B728" s="54" t="s">
        <v>74</v>
      </c>
      <c r="C728">
        <v>2024</v>
      </c>
      <c r="D728" s="53">
        <v>45435</v>
      </c>
      <c r="E728" s="54" t="s">
        <v>54</v>
      </c>
      <c r="F728">
        <v>-1</v>
      </c>
      <c r="G728" s="54"/>
      <c r="H728">
        <v>-1848</v>
      </c>
      <c r="I728">
        <v>2024053679</v>
      </c>
      <c r="J728" s="54"/>
      <c r="K728" s="54">
        <f>IF(STOCKAGE[[#This Row],[Nombre de palettes]]&gt;0,STOCKAGE[[#This Row],[Nombre de palettes]],0)</f>
        <v>0</v>
      </c>
      <c r="L728" s="54">
        <f>IF(STOCKAGE[[#This Row],[Nombre de palettes]]&lt;0,STOCKAGE[[#This Row],[Nombre de palettes]],0)</f>
        <v>-1</v>
      </c>
      <c r="N728"/>
    </row>
    <row r="729" spans="1:14" hidden="1" x14ac:dyDescent="0.25">
      <c r="A729" s="68">
        <v>45413</v>
      </c>
      <c r="B729" s="54" t="s">
        <v>74</v>
      </c>
      <c r="C729">
        <v>2024</v>
      </c>
      <c r="D729" s="53">
        <v>45435</v>
      </c>
      <c r="E729" s="54" t="s">
        <v>50</v>
      </c>
      <c r="F729">
        <v>-2</v>
      </c>
      <c r="G729" s="54"/>
      <c r="H729">
        <v>-1200</v>
      </c>
      <c r="I729">
        <v>2024053692</v>
      </c>
      <c r="J729" s="54"/>
      <c r="K729" s="54">
        <f>IF(STOCKAGE[[#This Row],[Nombre de palettes]]&gt;0,STOCKAGE[[#This Row],[Nombre de palettes]],0)</f>
        <v>0</v>
      </c>
      <c r="L729" s="54">
        <f>IF(STOCKAGE[[#This Row],[Nombre de palettes]]&lt;0,STOCKAGE[[#This Row],[Nombre de palettes]],0)</f>
        <v>-2</v>
      </c>
      <c r="N729"/>
    </row>
    <row r="730" spans="1:14" hidden="1" x14ac:dyDescent="0.25">
      <c r="A730" s="68">
        <v>45413</v>
      </c>
      <c r="B730" s="54" t="s">
        <v>74</v>
      </c>
      <c r="C730">
        <v>2024</v>
      </c>
      <c r="D730" s="53">
        <v>45435</v>
      </c>
      <c r="E730" s="54" t="s">
        <v>51</v>
      </c>
      <c r="F730">
        <v>-1</v>
      </c>
      <c r="G730" s="54"/>
      <c r="H730">
        <v>-1848</v>
      </c>
      <c r="I730">
        <v>2024053670</v>
      </c>
      <c r="J730" s="54"/>
      <c r="K730" s="54">
        <f>IF(STOCKAGE[[#This Row],[Nombre de palettes]]&gt;0,STOCKAGE[[#This Row],[Nombre de palettes]],0)</f>
        <v>0</v>
      </c>
      <c r="L730" s="54">
        <f>IF(STOCKAGE[[#This Row],[Nombre de palettes]]&lt;0,STOCKAGE[[#This Row],[Nombre de palettes]],0)</f>
        <v>-1</v>
      </c>
      <c r="N730"/>
    </row>
    <row r="731" spans="1:14" hidden="1" x14ac:dyDescent="0.25">
      <c r="A731" s="68">
        <v>45413</v>
      </c>
      <c r="B731" s="54" t="s">
        <v>74</v>
      </c>
      <c r="C731">
        <v>2024</v>
      </c>
      <c r="D731" s="53">
        <v>45435</v>
      </c>
      <c r="E731" s="54" t="s">
        <v>50</v>
      </c>
      <c r="F731">
        <v>-1</v>
      </c>
      <c r="G731" s="54"/>
      <c r="H731">
        <v>-600</v>
      </c>
      <c r="I731">
        <v>2024053676</v>
      </c>
      <c r="J731" s="54"/>
      <c r="K731" s="54">
        <f>IF(STOCKAGE[[#This Row],[Nombre de palettes]]&gt;0,STOCKAGE[[#This Row],[Nombre de palettes]],0)</f>
        <v>0</v>
      </c>
      <c r="L731" s="54">
        <f>IF(STOCKAGE[[#This Row],[Nombre de palettes]]&lt;0,STOCKAGE[[#This Row],[Nombre de palettes]],0)</f>
        <v>-1</v>
      </c>
      <c r="N731"/>
    </row>
    <row r="732" spans="1:14" hidden="1" x14ac:dyDescent="0.25">
      <c r="A732" s="68">
        <v>45413</v>
      </c>
      <c r="B732" s="54" t="s">
        <v>74</v>
      </c>
      <c r="C732">
        <v>2024</v>
      </c>
      <c r="D732" s="53">
        <v>45435</v>
      </c>
      <c r="E732" s="54" t="s">
        <v>54</v>
      </c>
      <c r="F732">
        <v>-1</v>
      </c>
      <c r="G732" s="54"/>
      <c r="H732">
        <v>-1848</v>
      </c>
      <c r="I732">
        <v>2024053676</v>
      </c>
      <c r="J732" s="54"/>
      <c r="K732" s="54">
        <f>IF(STOCKAGE[[#This Row],[Nombre de palettes]]&gt;0,STOCKAGE[[#This Row],[Nombre de palettes]],0)</f>
        <v>0</v>
      </c>
      <c r="L732" s="54">
        <f>IF(STOCKAGE[[#This Row],[Nombre de palettes]]&lt;0,STOCKAGE[[#This Row],[Nombre de palettes]],0)</f>
        <v>-1</v>
      </c>
      <c r="N732"/>
    </row>
    <row r="733" spans="1:14" hidden="1" x14ac:dyDescent="0.25">
      <c r="A733" s="68">
        <v>45413</v>
      </c>
      <c r="B733" s="54" t="s">
        <v>74</v>
      </c>
      <c r="C733">
        <v>2024</v>
      </c>
      <c r="D733" s="53">
        <v>45436</v>
      </c>
      <c r="E733" s="54" t="s">
        <v>50</v>
      </c>
      <c r="F733">
        <v>-17</v>
      </c>
      <c r="G733" s="54"/>
      <c r="H733">
        <v>-10200</v>
      </c>
      <c r="I733">
        <v>2024053689</v>
      </c>
      <c r="J733" s="54"/>
      <c r="K733" s="54">
        <f>IF(STOCKAGE[[#This Row],[Nombre de palettes]]&gt;0,STOCKAGE[[#This Row],[Nombre de palettes]],0)</f>
        <v>0</v>
      </c>
      <c r="L733" s="54">
        <f>IF(STOCKAGE[[#This Row],[Nombre de palettes]]&lt;0,STOCKAGE[[#This Row],[Nombre de palettes]],0)</f>
        <v>-17</v>
      </c>
      <c r="N733"/>
    </row>
    <row r="734" spans="1:14" hidden="1" x14ac:dyDescent="0.25">
      <c r="A734" s="68">
        <v>45413</v>
      </c>
      <c r="B734" s="54" t="s">
        <v>74</v>
      </c>
      <c r="C734">
        <v>2024</v>
      </c>
      <c r="D734" s="53">
        <v>45436</v>
      </c>
      <c r="E734" s="54" t="s">
        <v>55</v>
      </c>
      <c r="F734">
        <v>-3</v>
      </c>
      <c r="G734" s="54"/>
      <c r="H734">
        <v>-1800</v>
      </c>
      <c r="I734">
        <v>2024053689</v>
      </c>
      <c r="J734" s="54"/>
      <c r="K734" s="54">
        <f>IF(STOCKAGE[[#This Row],[Nombre de palettes]]&gt;0,STOCKAGE[[#This Row],[Nombre de palettes]],0)</f>
        <v>0</v>
      </c>
      <c r="L734" s="54">
        <f>IF(STOCKAGE[[#This Row],[Nombre de palettes]]&lt;0,STOCKAGE[[#This Row],[Nombre de palettes]],0)</f>
        <v>-3</v>
      </c>
      <c r="N734"/>
    </row>
    <row r="735" spans="1:14" hidden="1" x14ac:dyDescent="0.25">
      <c r="A735" s="68">
        <v>45413</v>
      </c>
      <c r="B735" s="54" t="s">
        <v>74</v>
      </c>
      <c r="C735">
        <v>2024</v>
      </c>
      <c r="D735" s="53">
        <v>45436</v>
      </c>
      <c r="E735" s="54" t="s">
        <v>70</v>
      </c>
      <c r="F735">
        <v>-12</v>
      </c>
      <c r="G735" s="54"/>
      <c r="H735">
        <v>-7200</v>
      </c>
      <c r="I735">
        <v>2024053689</v>
      </c>
      <c r="J735" s="54"/>
      <c r="K735" s="54">
        <f>IF(STOCKAGE[[#This Row],[Nombre de palettes]]&gt;0,STOCKAGE[[#This Row],[Nombre de palettes]],0)</f>
        <v>0</v>
      </c>
      <c r="L735" s="54">
        <f>IF(STOCKAGE[[#This Row],[Nombre de palettes]]&lt;0,STOCKAGE[[#This Row],[Nombre de palettes]],0)</f>
        <v>-12</v>
      </c>
      <c r="N735"/>
    </row>
    <row r="736" spans="1:14" hidden="1" x14ac:dyDescent="0.25">
      <c r="A736" s="68">
        <v>45413</v>
      </c>
      <c r="B736" s="54" t="s">
        <v>74</v>
      </c>
      <c r="C736">
        <v>2024</v>
      </c>
      <c r="D736" s="53">
        <v>45439</v>
      </c>
      <c r="E736" s="54" t="s">
        <v>50</v>
      </c>
      <c r="F736">
        <v>-4</v>
      </c>
      <c r="G736" s="54"/>
      <c r="H736">
        <v>-2400</v>
      </c>
      <c r="I736">
        <v>2024053672</v>
      </c>
      <c r="J736" s="54"/>
      <c r="K736" s="54">
        <f>IF(STOCKAGE[[#This Row],[Nombre de palettes]]&gt;0,STOCKAGE[[#This Row],[Nombre de palettes]],0)</f>
        <v>0</v>
      </c>
      <c r="L736" s="54">
        <f>IF(STOCKAGE[[#This Row],[Nombre de palettes]]&lt;0,STOCKAGE[[#This Row],[Nombre de palettes]],0)</f>
        <v>-4</v>
      </c>
      <c r="N736"/>
    </row>
    <row r="737" spans="1:14" hidden="1" x14ac:dyDescent="0.25">
      <c r="A737" s="68">
        <v>45413</v>
      </c>
      <c r="B737" s="54" t="s">
        <v>74</v>
      </c>
      <c r="C737">
        <v>2024</v>
      </c>
      <c r="D737" s="53">
        <v>45439</v>
      </c>
      <c r="E737" s="54" t="s">
        <v>55</v>
      </c>
      <c r="F737">
        <v>-3</v>
      </c>
      <c r="G737" s="54"/>
      <c r="H737">
        <v>-1800</v>
      </c>
      <c r="I737">
        <v>2024053672</v>
      </c>
      <c r="J737" s="54"/>
      <c r="K737" s="54">
        <f>IF(STOCKAGE[[#This Row],[Nombre de palettes]]&gt;0,STOCKAGE[[#This Row],[Nombre de palettes]],0)</f>
        <v>0</v>
      </c>
      <c r="L737" s="54">
        <f>IF(STOCKAGE[[#This Row],[Nombre de palettes]]&lt;0,STOCKAGE[[#This Row],[Nombre de palettes]],0)</f>
        <v>-3</v>
      </c>
      <c r="N737"/>
    </row>
    <row r="738" spans="1:14" hidden="1" x14ac:dyDescent="0.25">
      <c r="A738" s="68">
        <v>45413</v>
      </c>
      <c r="B738" s="54" t="s">
        <v>74</v>
      </c>
      <c r="C738">
        <v>2024</v>
      </c>
      <c r="D738" s="53">
        <v>45439</v>
      </c>
      <c r="E738" s="54" t="s">
        <v>51</v>
      </c>
      <c r="F738">
        <v>-2</v>
      </c>
      <c r="G738" s="54"/>
      <c r="H738">
        <v>-3696</v>
      </c>
      <c r="I738">
        <v>2024053672</v>
      </c>
      <c r="J738" s="54"/>
      <c r="K738" s="54">
        <f>IF(STOCKAGE[[#This Row],[Nombre de palettes]]&gt;0,STOCKAGE[[#This Row],[Nombre de palettes]],0)</f>
        <v>0</v>
      </c>
      <c r="L738" s="54">
        <f>IF(STOCKAGE[[#This Row],[Nombre de palettes]]&lt;0,STOCKAGE[[#This Row],[Nombre de palettes]],0)</f>
        <v>-2</v>
      </c>
      <c r="N738"/>
    </row>
    <row r="739" spans="1:14" hidden="1" x14ac:dyDescent="0.25">
      <c r="A739" s="68">
        <v>45413</v>
      </c>
      <c r="B739" s="54" t="s">
        <v>74</v>
      </c>
      <c r="C739">
        <v>2024</v>
      </c>
      <c r="D739" s="53">
        <v>45439</v>
      </c>
      <c r="E739" s="54" t="s">
        <v>54</v>
      </c>
      <c r="F739">
        <v>-1</v>
      </c>
      <c r="G739" s="54"/>
      <c r="H739">
        <v>-1848</v>
      </c>
      <c r="I739">
        <v>2024053672</v>
      </c>
      <c r="J739" s="54"/>
      <c r="K739" s="54">
        <f>IF(STOCKAGE[[#This Row],[Nombre de palettes]]&gt;0,STOCKAGE[[#This Row],[Nombre de palettes]],0)</f>
        <v>0</v>
      </c>
      <c r="L739" s="54">
        <f>IF(STOCKAGE[[#This Row],[Nombre de palettes]]&lt;0,STOCKAGE[[#This Row],[Nombre de palettes]],0)</f>
        <v>-1</v>
      </c>
      <c r="N739"/>
    </row>
    <row r="740" spans="1:14" hidden="1" x14ac:dyDescent="0.25">
      <c r="A740" s="68">
        <v>45413</v>
      </c>
      <c r="B740" s="54" t="s">
        <v>74</v>
      </c>
      <c r="C740">
        <v>2024</v>
      </c>
      <c r="D740" s="53">
        <v>45439</v>
      </c>
      <c r="E740" s="54" t="s">
        <v>50</v>
      </c>
      <c r="F740">
        <v>-27</v>
      </c>
      <c r="G740" s="54"/>
      <c r="H740">
        <v>-16200</v>
      </c>
      <c r="I740">
        <v>2024053678</v>
      </c>
      <c r="J740" s="54"/>
      <c r="K740" s="54">
        <f>IF(STOCKAGE[[#This Row],[Nombre de palettes]]&gt;0,STOCKAGE[[#This Row],[Nombre de palettes]],0)</f>
        <v>0</v>
      </c>
      <c r="L740" s="54">
        <f>IF(STOCKAGE[[#This Row],[Nombre de palettes]]&lt;0,STOCKAGE[[#This Row],[Nombre de palettes]],0)</f>
        <v>-27</v>
      </c>
      <c r="N740"/>
    </row>
    <row r="741" spans="1:14" hidden="1" x14ac:dyDescent="0.25">
      <c r="A741" s="68">
        <v>45413</v>
      </c>
      <c r="B741" s="54" t="s">
        <v>74</v>
      </c>
      <c r="C741">
        <v>2024</v>
      </c>
      <c r="D741" s="53">
        <v>45439</v>
      </c>
      <c r="E741" s="54" t="s">
        <v>70</v>
      </c>
      <c r="F741">
        <v>-5</v>
      </c>
      <c r="G741" s="54"/>
      <c r="H741">
        <v>-3000</v>
      </c>
      <c r="I741">
        <v>2024053678</v>
      </c>
      <c r="J741" s="54"/>
      <c r="K741" s="54">
        <f>IF(STOCKAGE[[#This Row],[Nombre de palettes]]&gt;0,STOCKAGE[[#This Row],[Nombre de palettes]],0)</f>
        <v>0</v>
      </c>
      <c r="L741" s="54">
        <f>IF(STOCKAGE[[#This Row],[Nombre de palettes]]&lt;0,STOCKAGE[[#This Row],[Nombre de palettes]],0)</f>
        <v>-5</v>
      </c>
      <c r="N741"/>
    </row>
    <row r="742" spans="1:14" hidden="1" x14ac:dyDescent="0.25">
      <c r="A742" s="68">
        <v>45413</v>
      </c>
      <c r="B742" s="54" t="s">
        <v>74</v>
      </c>
      <c r="C742">
        <v>2024</v>
      </c>
      <c r="D742" s="53">
        <v>45439</v>
      </c>
      <c r="E742" s="54" t="s">
        <v>50</v>
      </c>
      <c r="F742">
        <v>-5</v>
      </c>
      <c r="G742" s="54"/>
      <c r="H742">
        <v>-3000</v>
      </c>
      <c r="I742">
        <v>2024053690</v>
      </c>
      <c r="J742" s="54"/>
      <c r="K742" s="54">
        <f>IF(STOCKAGE[[#This Row],[Nombre de palettes]]&gt;0,STOCKAGE[[#This Row],[Nombre de palettes]],0)</f>
        <v>0</v>
      </c>
      <c r="L742" s="54">
        <f>IF(STOCKAGE[[#This Row],[Nombre de palettes]]&lt;0,STOCKAGE[[#This Row],[Nombre de palettes]],0)</f>
        <v>-5</v>
      </c>
      <c r="N742"/>
    </row>
    <row r="743" spans="1:14" hidden="1" x14ac:dyDescent="0.25">
      <c r="A743" s="68">
        <v>45413</v>
      </c>
      <c r="B743" s="54" t="s">
        <v>74</v>
      </c>
      <c r="C743">
        <v>2024</v>
      </c>
      <c r="D743" s="53">
        <v>45439</v>
      </c>
      <c r="E743" s="54" t="s">
        <v>55</v>
      </c>
      <c r="F743">
        <v>-3</v>
      </c>
      <c r="G743" s="54"/>
      <c r="H743">
        <v>-1800</v>
      </c>
      <c r="I743">
        <v>2024053690</v>
      </c>
      <c r="J743" s="54"/>
      <c r="K743" s="54">
        <f>IF(STOCKAGE[[#This Row],[Nombre de palettes]]&gt;0,STOCKAGE[[#This Row],[Nombre de palettes]],0)</f>
        <v>0</v>
      </c>
      <c r="L743" s="54">
        <f>IF(STOCKAGE[[#This Row],[Nombre de palettes]]&lt;0,STOCKAGE[[#This Row],[Nombre de palettes]],0)</f>
        <v>-3</v>
      </c>
      <c r="N743"/>
    </row>
    <row r="744" spans="1:14" hidden="1" x14ac:dyDescent="0.25">
      <c r="A744" s="68">
        <v>45413</v>
      </c>
      <c r="B744" s="54" t="s">
        <v>74</v>
      </c>
      <c r="C744">
        <v>2024</v>
      </c>
      <c r="D744" s="53">
        <v>45439</v>
      </c>
      <c r="E744" s="54" t="s">
        <v>70</v>
      </c>
      <c r="F744">
        <v>-15</v>
      </c>
      <c r="G744" s="54"/>
      <c r="H744">
        <v>-9000</v>
      </c>
      <c r="I744">
        <v>2024053690</v>
      </c>
      <c r="J744" s="54"/>
      <c r="K744" s="54">
        <f>IF(STOCKAGE[[#This Row],[Nombre de palettes]]&gt;0,STOCKAGE[[#This Row],[Nombre de palettes]],0)</f>
        <v>0</v>
      </c>
      <c r="L744" s="54">
        <f>IF(STOCKAGE[[#This Row],[Nombre de palettes]]&lt;0,STOCKAGE[[#This Row],[Nombre de palettes]],0)</f>
        <v>-15</v>
      </c>
      <c r="N744"/>
    </row>
    <row r="745" spans="1:14" hidden="1" x14ac:dyDescent="0.25">
      <c r="A745" s="68">
        <v>45413</v>
      </c>
      <c r="B745" s="54" t="s">
        <v>74</v>
      </c>
      <c r="C745">
        <v>2024</v>
      </c>
      <c r="D745" s="53">
        <v>45439</v>
      </c>
      <c r="E745" s="54" t="s">
        <v>50</v>
      </c>
      <c r="F745">
        <v>32</v>
      </c>
      <c r="G745" s="54"/>
      <c r="H745">
        <v>19200</v>
      </c>
      <c r="I745" t="s">
        <v>65</v>
      </c>
      <c r="J745" s="54"/>
      <c r="K745" s="54">
        <f>IF(STOCKAGE[[#This Row],[Nombre de palettes]]&gt;0,STOCKAGE[[#This Row],[Nombre de palettes]],0)</f>
        <v>32</v>
      </c>
      <c r="L745" s="54">
        <f>IF(STOCKAGE[[#This Row],[Nombre de palettes]]&lt;0,STOCKAGE[[#This Row],[Nombre de palettes]],0)</f>
        <v>0</v>
      </c>
      <c r="N745"/>
    </row>
    <row r="746" spans="1:14" hidden="1" x14ac:dyDescent="0.25">
      <c r="A746" s="68">
        <v>45413</v>
      </c>
      <c r="B746" s="54" t="s">
        <v>74</v>
      </c>
      <c r="C746">
        <v>2024</v>
      </c>
      <c r="D746" s="53">
        <v>45439</v>
      </c>
      <c r="E746" s="54" t="s">
        <v>50</v>
      </c>
      <c r="F746">
        <v>32</v>
      </c>
      <c r="G746" s="54"/>
      <c r="H746">
        <v>19200</v>
      </c>
      <c r="I746" t="s">
        <v>65</v>
      </c>
      <c r="J746" s="54"/>
      <c r="K746" s="54">
        <f>IF(STOCKAGE[[#This Row],[Nombre de palettes]]&gt;0,STOCKAGE[[#This Row],[Nombre de palettes]],0)</f>
        <v>32</v>
      </c>
      <c r="L746" s="54">
        <f>IF(STOCKAGE[[#This Row],[Nombre de palettes]]&lt;0,STOCKAGE[[#This Row],[Nombre de palettes]],0)</f>
        <v>0</v>
      </c>
      <c r="N746"/>
    </row>
    <row r="747" spans="1:14" hidden="1" x14ac:dyDescent="0.25">
      <c r="A747" s="68">
        <v>45413</v>
      </c>
      <c r="B747" s="54" t="s">
        <v>74</v>
      </c>
      <c r="C747">
        <v>2024</v>
      </c>
      <c r="D747" s="53">
        <v>45439</v>
      </c>
      <c r="E747" s="54" t="s">
        <v>50</v>
      </c>
      <c r="F747">
        <v>32</v>
      </c>
      <c r="G747" s="54"/>
      <c r="H747">
        <v>19200</v>
      </c>
      <c r="I747" t="s">
        <v>65</v>
      </c>
      <c r="J747" s="54"/>
      <c r="K747" s="54">
        <f>IF(STOCKAGE[[#This Row],[Nombre de palettes]]&gt;0,STOCKAGE[[#This Row],[Nombre de palettes]],0)</f>
        <v>32</v>
      </c>
      <c r="L747" s="54">
        <f>IF(STOCKAGE[[#This Row],[Nombre de palettes]]&lt;0,STOCKAGE[[#This Row],[Nombre de palettes]],0)</f>
        <v>0</v>
      </c>
      <c r="N747"/>
    </row>
    <row r="748" spans="1:14" hidden="1" x14ac:dyDescent="0.25">
      <c r="A748" s="68">
        <v>45413</v>
      </c>
      <c r="B748" s="54" t="s">
        <v>74</v>
      </c>
      <c r="C748">
        <v>2024</v>
      </c>
      <c r="D748" s="53">
        <v>45439</v>
      </c>
      <c r="E748" s="54" t="s">
        <v>50</v>
      </c>
      <c r="F748">
        <v>27</v>
      </c>
      <c r="G748" s="54"/>
      <c r="H748">
        <v>16200</v>
      </c>
      <c r="I748" t="s">
        <v>65</v>
      </c>
      <c r="J748" s="54"/>
      <c r="K748" s="54">
        <f>IF(STOCKAGE[[#This Row],[Nombre de palettes]]&gt;0,STOCKAGE[[#This Row],[Nombre de palettes]],0)</f>
        <v>27</v>
      </c>
      <c r="L748" s="54">
        <f>IF(STOCKAGE[[#This Row],[Nombre de palettes]]&lt;0,STOCKAGE[[#This Row],[Nombre de palettes]],0)</f>
        <v>0</v>
      </c>
      <c r="N748"/>
    </row>
    <row r="749" spans="1:14" hidden="1" x14ac:dyDescent="0.25">
      <c r="A749" s="68">
        <v>45413</v>
      </c>
      <c r="B749" s="54" t="s">
        <v>74</v>
      </c>
      <c r="C749">
        <v>2024</v>
      </c>
      <c r="D749" s="53">
        <v>45439</v>
      </c>
      <c r="E749" s="54" t="s">
        <v>55</v>
      </c>
      <c r="F749">
        <v>1</v>
      </c>
      <c r="G749" s="54"/>
      <c r="H749">
        <v>600</v>
      </c>
      <c r="I749" t="s">
        <v>73</v>
      </c>
      <c r="J749" s="54"/>
      <c r="K749" s="54">
        <f>IF(STOCKAGE[[#This Row],[Nombre de palettes]]&gt;0,STOCKAGE[[#This Row],[Nombre de palettes]],0)</f>
        <v>1</v>
      </c>
      <c r="L749" s="54">
        <f>IF(STOCKAGE[[#This Row],[Nombre de palettes]]&lt;0,STOCKAGE[[#This Row],[Nombre de palettes]],0)</f>
        <v>0</v>
      </c>
      <c r="N749"/>
    </row>
    <row r="750" spans="1:14" hidden="1" x14ac:dyDescent="0.25">
      <c r="A750" s="68">
        <v>45413</v>
      </c>
      <c r="B750" s="54" t="s">
        <v>74</v>
      </c>
      <c r="C750">
        <v>2024</v>
      </c>
      <c r="D750" s="53">
        <v>45440</v>
      </c>
      <c r="E750" s="54" t="s">
        <v>50</v>
      </c>
      <c r="F750">
        <v>-10</v>
      </c>
      <c r="G750" s="54"/>
      <c r="H750">
        <v>-6000</v>
      </c>
      <c r="I750">
        <v>2024053697</v>
      </c>
      <c r="J750" s="54"/>
      <c r="K750" s="54">
        <f>IF(STOCKAGE[[#This Row],[Nombre de palettes]]&gt;0,STOCKAGE[[#This Row],[Nombre de palettes]],0)</f>
        <v>0</v>
      </c>
      <c r="L750" s="54">
        <f>IF(STOCKAGE[[#This Row],[Nombre de palettes]]&lt;0,STOCKAGE[[#This Row],[Nombre de palettes]],0)</f>
        <v>-10</v>
      </c>
      <c r="N750"/>
    </row>
    <row r="751" spans="1:14" hidden="1" x14ac:dyDescent="0.25">
      <c r="A751" s="68">
        <v>45413</v>
      </c>
      <c r="B751" s="54" t="s">
        <v>74</v>
      </c>
      <c r="C751">
        <v>2024</v>
      </c>
      <c r="D751" s="53">
        <v>45440</v>
      </c>
      <c r="E751" s="54" t="s">
        <v>51</v>
      </c>
      <c r="F751">
        <v>-1</v>
      </c>
      <c r="G751" s="54"/>
      <c r="H751">
        <v>-1848</v>
      </c>
      <c r="I751">
        <v>2024053680</v>
      </c>
      <c r="J751" s="54"/>
      <c r="K751" s="54">
        <f>IF(STOCKAGE[[#This Row],[Nombre de palettes]]&gt;0,STOCKAGE[[#This Row],[Nombre de palettes]],0)</f>
        <v>0</v>
      </c>
      <c r="L751" s="54">
        <f>IF(STOCKAGE[[#This Row],[Nombre de palettes]]&lt;0,STOCKAGE[[#This Row],[Nombre de palettes]],0)</f>
        <v>-1</v>
      </c>
      <c r="N751"/>
    </row>
    <row r="752" spans="1:14" hidden="1" x14ac:dyDescent="0.25">
      <c r="A752" s="68">
        <v>45413</v>
      </c>
      <c r="B752" s="54" t="s">
        <v>74</v>
      </c>
      <c r="C752">
        <v>2024</v>
      </c>
      <c r="D752" s="53">
        <v>45440</v>
      </c>
      <c r="E752" s="54" t="s">
        <v>50</v>
      </c>
      <c r="F752">
        <v>-5</v>
      </c>
      <c r="G752" s="54"/>
      <c r="H752">
        <v>-3000</v>
      </c>
      <c r="I752">
        <v>2024053691</v>
      </c>
      <c r="J752" s="54"/>
      <c r="K752" s="54">
        <f>IF(STOCKAGE[[#This Row],[Nombre de palettes]]&gt;0,STOCKAGE[[#This Row],[Nombre de palettes]],0)</f>
        <v>0</v>
      </c>
      <c r="L752" s="54">
        <f>IF(STOCKAGE[[#This Row],[Nombre de palettes]]&lt;0,STOCKAGE[[#This Row],[Nombre de palettes]],0)</f>
        <v>-5</v>
      </c>
      <c r="N752"/>
    </row>
    <row r="753" spans="1:14" hidden="1" x14ac:dyDescent="0.25">
      <c r="A753" s="68">
        <v>45413</v>
      </c>
      <c r="B753" s="54" t="s">
        <v>74</v>
      </c>
      <c r="C753">
        <v>2024</v>
      </c>
      <c r="D753" s="53">
        <v>45440</v>
      </c>
      <c r="E753" s="54" t="s">
        <v>55</v>
      </c>
      <c r="F753">
        <v>-4</v>
      </c>
      <c r="G753" s="54"/>
      <c r="H753">
        <v>-2400</v>
      </c>
      <c r="I753">
        <v>2024053691</v>
      </c>
      <c r="J753" s="54"/>
      <c r="K753" s="54">
        <f>IF(STOCKAGE[[#This Row],[Nombre de palettes]]&gt;0,STOCKAGE[[#This Row],[Nombre de palettes]],0)</f>
        <v>0</v>
      </c>
      <c r="L753" s="54">
        <f>IF(STOCKAGE[[#This Row],[Nombre de palettes]]&lt;0,STOCKAGE[[#This Row],[Nombre de palettes]],0)</f>
        <v>-4</v>
      </c>
      <c r="N753"/>
    </row>
    <row r="754" spans="1:14" hidden="1" x14ac:dyDescent="0.25">
      <c r="A754" s="68">
        <v>45413</v>
      </c>
      <c r="B754" s="54" t="s">
        <v>74</v>
      </c>
      <c r="C754">
        <v>2024</v>
      </c>
      <c r="D754" s="53">
        <v>45440</v>
      </c>
      <c r="E754" s="54" t="s">
        <v>54</v>
      </c>
      <c r="F754">
        <v>-1</v>
      </c>
      <c r="G754" s="54"/>
      <c r="H754">
        <v>-1848</v>
      </c>
      <c r="I754">
        <v>2024053691</v>
      </c>
      <c r="J754" s="54"/>
      <c r="K754" s="54">
        <f>IF(STOCKAGE[[#This Row],[Nombre de palettes]]&gt;0,STOCKAGE[[#This Row],[Nombre de palettes]],0)</f>
        <v>0</v>
      </c>
      <c r="L754" s="54">
        <f>IF(STOCKAGE[[#This Row],[Nombre de palettes]]&lt;0,STOCKAGE[[#This Row],[Nombre de palettes]],0)</f>
        <v>-1</v>
      </c>
      <c r="N754"/>
    </row>
    <row r="755" spans="1:14" hidden="1" x14ac:dyDescent="0.25">
      <c r="A755" s="68">
        <v>45413</v>
      </c>
      <c r="B755" s="54" t="s">
        <v>74</v>
      </c>
      <c r="C755">
        <v>2024</v>
      </c>
      <c r="D755" s="53">
        <v>45441</v>
      </c>
      <c r="E755" s="54" t="s">
        <v>50</v>
      </c>
      <c r="F755">
        <v>-4</v>
      </c>
      <c r="G755" s="54"/>
      <c r="H755">
        <v>-2400</v>
      </c>
      <c r="I755">
        <v>2024053685</v>
      </c>
      <c r="J755" s="54"/>
      <c r="K755" s="54">
        <f>IF(STOCKAGE[[#This Row],[Nombre de palettes]]&gt;0,STOCKAGE[[#This Row],[Nombre de palettes]],0)</f>
        <v>0</v>
      </c>
      <c r="L755" s="54">
        <f>IF(STOCKAGE[[#This Row],[Nombre de palettes]]&lt;0,STOCKAGE[[#This Row],[Nombre de palettes]],0)</f>
        <v>-4</v>
      </c>
      <c r="N755"/>
    </row>
    <row r="756" spans="1:14" hidden="1" x14ac:dyDescent="0.25">
      <c r="A756" s="68">
        <v>45413</v>
      </c>
      <c r="B756" s="54" t="s">
        <v>74</v>
      </c>
      <c r="C756">
        <v>2024</v>
      </c>
      <c r="D756" s="53">
        <v>45441</v>
      </c>
      <c r="E756" s="54" t="s">
        <v>55</v>
      </c>
      <c r="F756">
        <v>-1</v>
      </c>
      <c r="G756" s="54"/>
      <c r="H756">
        <v>-600</v>
      </c>
      <c r="I756">
        <v>2024053685</v>
      </c>
      <c r="J756" s="54"/>
      <c r="K756" s="54">
        <f>IF(STOCKAGE[[#This Row],[Nombre de palettes]]&gt;0,STOCKAGE[[#This Row],[Nombre de palettes]],0)</f>
        <v>0</v>
      </c>
      <c r="L756" s="54">
        <f>IF(STOCKAGE[[#This Row],[Nombre de palettes]]&lt;0,STOCKAGE[[#This Row],[Nombre de palettes]],0)</f>
        <v>-1</v>
      </c>
      <c r="N756"/>
    </row>
    <row r="757" spans="1:14" hidden="1" x14ac:dyDescent="0.25">
      <c r="A757" s="68">
        <v>45413</v>
      </c>
      <c r="B757" s="54" t="s">
        <v>74</v>
      </c>
      <c r="C757">
        <v>2024</v>
      </c>
      <c r="D757" s="53">
        <v>45441</v>
      </c>
      <c r="E757" s="54" t="s">
        <v>51</v>
      </c>
      <c r="F757">
        <v>-1</v>
      </c>
      <c r="G757" s="54"/>
      <c r="H757">
        <v>-1848</v>
      </c>
      <c r="I757">
        <v>2024053685</v>
      </c>
      <c r="J757" s="54"/>
      <c r="K757" s="54">
        <f>IF(STOCKAGE[[#This Row],[Nombre de palettes]]&gt;0,STOCKAGE[[#This Row],[Nombre de palettes]],0)</f>
        <v>0</v>
      </c>
      <c r="L757" s="54">
        <f>IF(STOCKAGE[[#This Row],[Nombre de palettes]]&lt;0,STOCKAGE[[#This Row],[Nombre de palettes]],0)</f>
        <v>-1</v>
      </c>
      <c r="N757"/>
    </row>
    <row r="758" spans="1:14" hidden="1" x14ac:dyDescent="0.25">
      <c r="A758" s="68">
        <v>45413</v>
      </c>
      <c r="B758" s="54" t="s">
        <v>74</v>
      </c>
      <c r="C758">
        <v>2024</v>
      </c>
      <c r="D758" s="53">
        <v>45441</v>
      </c>
      <c r="E758" s="54" t="s">
        <v>50</v>
      </c>
      <c r="F758">
        <v>-2</v>
      </c>
      <c r="G758" s="54"/>
      <c r="H758">
        <v>-1200</v>
      </c>
      <c r="I758">
        <v>2024053684</v>
      </c>
      <c r="J758" s="54"/>
      <c r="K758" s="54">
        <f>IF(STOCKAGE[[#This Row],[Nombre de palettes]]&gt;0,STOCKAGE[[#This Row],[Nombre de palettes]],0)</f>
        <v>0</v>
      </c>
      <c r="L758" s="54">
        <f>IF(STOCKAGE[[#This Row],[Nombre de palettes]]&lt;0,STOCKAGE[[#This Row],[Nombre de palettes]],0)</f>
        <v>-2</v>
      </c>
      <c r="N758"/>
    </row>
    <row r="759" spans="1:14" hidden="1" x14ac:dyDescent="0.25">
      <c r="A759" s="68">
        <v>45413</v>
      </c>
      <c r="B759" s="54" t="s">
        <v>74</v>
      </c>
      <c r="C759">
        <v>2024</v>
      </c>
      <c r="D759" s="53">
        <v>45441</v>
      </c>
      <c r="E759" s="54" t="s">
        <v>51</v>
      </c>
      <c r="F759">
        <v>-1</v>
      </c>
      <c r="G759" s="54"/>
      <c r="H759">
        <v>-1848</v>
      </c>
      <c r="I759">
        <v>2024053684</v>
      </c>
      <c r="J759" s="54"/>
      <c r="K759" s="54">
        <f>IF(STOCKAGE[[#This Row],[Nombre de palettes]]&gt;0,STOCKAGE[[#This Row],[Nombre de palettes]],0)</f>
        <v>0</v>
      </c>
      <c r="L759" s="54">
        <f>IF(STOCKAGE[[#This Row],[Nombre de palettes]]&lt;0,STOCKAGE[[#This Row],[Nombre de palettes]],0)</f>
        <v>-1</v>
      </c>
      <c r="N759"/>
    </row>
    <row r="760" spans="1:14" hidden="1" x14ac:dyDescent="0.25">
      <c r="A760" s="68">
        <v>45413</v>
      </c>
      <c r="B760" s="54" t="s">
        <v>74</v>
      </c>
      <c r="C760">
        <v>2024</v>
      </c>
      <c r="D760" s="53">
        <v>45441</v>
      </c>
      <c r="E760" s="54" t="s">
        <v>62</v>
      </c>
      <c r="F760">
        <v>-1</v>
      </c>
      <c r="G760" s="54"/>
      <c r="H760">
        <v>-1848</v>
      </c>
      <c r="I760">
        <v>2024053684</v>
      </c>
      <c r="J760" s="54"/>
      <c r="K760" s="54">
        <f>IF(STOCKAGE[[#This Row],[Nombre de palettes]]&gt;0,STOCKAGE[[#This Row],[Nombre de palettes]],0)</f>
        <v>0</v>
      </c>
      <c r="L760" s="54">
        <f>IF(STOCKAGE[[#This Row],[Nombre de palettes]]&lt;0,STOCKAGE[[#This Row],[Nombre de palettes]],0)</f>
        <v>-1</v>
      </c>
      <c r="N760"/>
    </row>
    <row r="761" spans="1:14" hidden="1" x14ac:dyDescent="0.25">
      <c r="A761" s="68">
        <v>45413</v>
      </c>
      <c r="B761" s="54" t="s">
        <v>74</v>
      </c>
      <c r="C761">
        <v>2024</v>
      </c>
      <c r="D761" s="53">
        <v>45441</v>
      </c>
      <c r="E761" s="54" t="s">
        <v>50</v>
      </c>
      <c r="F761">
        <v>-6</v>
      </c>
      <c r="G761" s="54"/>
      <c r="H761">
        <v>-3600</v>
      </c>
      <c r="I761">
        <v>2024053695</v>
      </c>
      <c r="J761" s="54"/>
      <c r="K761" s="54">
        <f>IF(STOCKAGE[[#This Row],[Nombre de palettes]]&gt;0,STOCKAGE[[#This Row],[Nombre de palettes]],0)</f>
        <v>0</v>
      </c>
      <c r="L761" s="54">
        <f>IF(STOCKAGE[[#This Row],[Nombre de palettes]]&lt;0,STOCKAGE[[#This Row],[Nombre de palettes]],0)</f>
        <v>-6</v>
      </c>
      <c r="N761"/>
    </row>
    <row r="762" spans="1:14" hidden="1" x14ac:dyDescent="0.25">
      <c r="A762" s="68">
        <v>45413</v>
      </c>
      <c r="B762" s="54" t="s">
        <v>74</v>
      </c>
      <c r="C762">
        <v>2024</v>
      </c>
      <c r="D762" s="53">
        <v>45441</v>
      </c>
      <c r="E762" s="54" t="s">
        <v>55</v>
      </c>
      <c r="F762">
        <v>-4</v>
      </c>
      <c r="G762" s="54"/>
      <c r="H762">
        <v>-2400</v>
      </c>
      <c r="I762">
        <v>2024053695</v>
      </c>
      <c r="J762" s="54"/>
      <c r="K762" s="54">
        <f>IF(STOCKAGE[[#This Row],[Nombre de palettes]]&gt;0,STOCKAGE[[#This Row],[Nombre de palettes]],0)</f>
        <v>0</v>
      </c>
      <c r="L762" s="54">
        <f>IF(STOCKAGE[[#This Row],[Nombre de palettes]]&lt;0,STOCKAGE[[#This Row],[Nombre de palettes]],0)</f>
        <v>-4</v>
      </c>
      <c r="N762"/>
    </row>
    <row r="763" spans="1:14" hidden="1" x14ac:dyDescent="0.25">
      <c r="A763" s="68">
        <v>45413</v>
      </c>
      <c r="B763" s="54" t="s">
        <v>74</v>
      </c>
      <c r="C763">
        <v>2024</v>
      </c>
      <c r="D763" s="53">
        <v>45441</v>
      </c>
      <c r="E763" s="54" t="s">
        <v>54</v>
      </c>
      <c r="F763">
        <v>-1</v>
      </c>
      <c r="G763" s="54"/>
      <c r="H763">
        <v>-1848</v>
      </c>
      <c r="I763">
        <v>2024053695</v>
      </c>
      <c r="J763" s="54"/>
      <c r="K763" s="54">
        <f>IF(STOCKAGE[[#This Row],[Nombre de palettes]]&gt;0,STOCKAGE[[#This Row],[Nombre de palettes]],0)</f>
        <v>0</v>
      </c>
      <c r="L763" s="54">
        <f>IF(STOCKAGE[[#This Row],[Nombre de palettes]]&lt;0,STOCKAGE[[#This Row],[Nombre de palettes]],0)</f>
        <v>-1</v>
      </c>
      <c r="N763"/>
    </row>
    <row r="764" spans="1:14" hidden="1" x14ac:dyDescent="0.25">
      <c r="A764" s="68">
        <v>45413</v>
      </c>
      <c r="B764" s="54" t="s">
        <v>74</v>
      </c>
      <c r="C764">
        <v>2024</v>
      </c>
      <c r="D764" s="53">
        <v>45441</v>
      </c>
      <c r="E764" s="54" t="s">
        <v>51</v>
      </c>
      <c r="F764">
        <v>-1</v>
      </c>
      <c r="G764" s="54"/>
      <c r="H764">
        <v>-1848</v>
      </c>
      <c r="I764">
        <v>2024053695</v>
      </c>
      <c r="J764" s="54"/>
      <c r="K764" s="54">
        <f>IF(STOCKAGE[[#This Row],[Nombre de palettes]]&gt;0,STOCKAGE[[#This Row],[Nombre de palettes]],0)</f>
        <v>0</v>
      </c>
      <c r="L764" s="54">
        <f>IF(STOCKAGE[[#This Row],[Nombre de palettes]]&lt;0,STOCKAGE[[#This Row],[Nombre de palettes]],0)</f>
        <v>-1</v>
      </c>
      <c r="N764"/>
    </row>
    <row r="765" spans="1:14" hidden="1" x14ac:dyDescent="0.25">
      <c r="A765" s="68">
        <v>45413</v>
      </c>
      <c r="B765" s="54" t="s">
        <v>74</v>
      </c>
      <c r="C765">
        <v>2024</v>
      </c>
      <c r="D765" s="53">
        <v>45441</v>
      </c>
      <c r="E765" s="54" t="s">
        <v>50</v>
      </c>
      <c r="F765">
        <v>-2</v>
      </c>
      <c r="G765" s="54"/>
      <c r="H765">
        <v>-1200</v>
      </c>
      <c r="I765">
        <v>2024053693</v>
      </c>
      <c r="J765" s="54"/>
      <c r="K765" s="54">
        <f>IF(STOCKAGE[[#This Row],[Nombre de palettes]]&gt;0,STOCKAGE[[#This Row],[Nombre de palettes]],0)</f>
        <v>0</v>
      </c>
      <c r="L765" s="54">
        <f>IF(STOCKAGE[[#This Row],[Nombre de palettes]]&lt;0,STOCKAGE[[#This Row],[Nombre de palettes]],0)</f>
        <v>-2</v>
      </c>
      <c r="N765"/>
    </row>
    <row r="766" spans="1:14" hidden="1" x14ac:dyDescent="0.25">
      <c r="A766" s="68">
        <v>45413</v>
      </c>
      <c r="B766" s="54" t="s">
        <v>74</v>
      </c>
      <c r="C766">
        <v>2024</v>
      </c>
      <c r="D766" s="53">
        <v>45441</v>
      </c>
      <c r="E766" s="54" t="s">
        <v>55</v>
      </c>
      <c r="F766">
        <v>-7</v>
      </c>
      <c r="G766" s="54"/>
      <c r="H766">
        <v>-4200</v>
      </c>
      <c r="I766">
        <v>2024053693</v>
      </c>
      <c r="J766" s="54"/>
      <c r="K766" s="54">
        <f>IF(STOCKAGE[[#This Row],[Nombre de palettes]]&gt;0,STOCKAGE[[#This Row],[Nombre de palettes]],0)</f>
        <v>0</v>
      </c>
      <c r="L766" s="54">
        <f>IF(STOCKAGE[[#This Row],[Nombre de palettes]]&lt;0,STOCKAGE[[#This Row],[Nombre de palettes]],0)</f>
        <v>-7</v>
      </c>
      <c r="N766"/>
    </row>
    <row r="767" spans="1:14" hidden="1" x14ac:dyDescent="0.25">
      <c r="A767" s="68">
        <v>45413</v>
      </c>
      <c r="B767" s="54" t="s">
        <v>74</v>
      </c>
      <c r="C767">
        <v>2024</v>
      </c>
      <c r="D767" s="53">
        <v>45441</v>
      </c>
      <c r="E767" s="54" t="s">
        <v>50</v>
      </c>
      <c r="F767">
        <v>-4</v>
      </c>
      <c r="G767" s="54"/>
      <c r="H767">
        <v>-2400</v>
      </c>
      <c r="I767">
        <v>2024053668</v>
      </c>
      <c r="J767" s="54"/>
      <c r="K767" s="54">
        <f>IF(STOCKAGE[[#This Row],[Nombre de palettes]]&gt;0,STOCKAGE[[#This Row],[Nombre de palettes]],0)</f>
        <v>0</v>
      </c>
      <c r="L767" s="54">
        <f>IF(STOCKAGE[[#This Row],[Nombre de palettes]]&lt;0,STOCKAGE[[#This Row],[Nombre de palettes]],0)</f>
        <v>-4</v>
      </c>
      <c r="N767"/>
    </row>
    <row r="768" spans="1:14" hidden="1" x14ac:dyDescent="0.25">
      <c r="A768" s="68">
        <v>45413</v>
      </c>
      <c r="B768" s="54" t="s">
        <v>74</v>
      </c>
      <c r="C768">
        <v>2024</v>
      </c>
      <c r="D768" s="53">
        <v>45441</v>
      </c>
      <c r="E768" s="54" t="s">
        <v>55</v>
      </c>
      <c r="F768">
        <v>-2</v>
      </c>
      <c r="G768" s="54"/>
      <c r="H768">
        <v>-1200</v>
      </c>
      <c r="I768">
        <v>2024053668</v>
      </c>
      <c r="J768" s="54"/>
      <c r="K768" s="54">
        <f>IF(STOCKAGE[[#This Row],[Nombre de palettes]]&gt;0,STOCKAGE[[#This Row],[Nombre de palettes]],0)</f>
        <v>0</v>
      </c>
      <c r="L768" s="54">
        <f>IF(STOCKAGE[[#This Row],[Nombre de palettes]]&lt;0,STOCKAGE[[#This Row],[Nombre de palettes]],0)</f>
        <v>-2</v>
      </c>
      <c r="N768"/>
    </row>
    <row r="769" spans="1:14" hidden="1" x14ac:dyDescent="0.25">
      <c r="A769" s="68">
        <v>45413</v>
      </c>
      <c r="B769" s="54" t="s">
        <v>74</v>
      </c>
      <c r="C769">
        <v>2024</v>
      </c>
      <c r="D769" s="53">
        <v>45441</v>
      </c>
      <c r="E769" s="54" t="s">
        <v>51</v>
      </c>
      <c r="F769">
        <v>-1</v>
      </c>
      <c r="G769" s="54"/>
      <c r="H769">
        <v>-1848</v>
      </c>
      <c r="I769">
        <v>2024053668</v>
      </c>
      <c r="J769" s="54"/>
      <c r="K769" s="54">
        <f>IF(STOCKAGE[[#This Row],[Nombre de palettes]]&gt;0,STOCKAGE[[#This Row],[Nombre de palettes]],0)</f>
        <v>0</v>
      </c>
      <c r="L769" s="54">
        <f>IF(STOCKAGE[[#This Row],[Nombre de palettes]]&lt;0,STOCKAGE[[#This Row],[Nombre de palettes]],0)</f>
        <v>-1</v>
      </c>
      <c r="N769"/>
    </row>
    <row r="770" spans="1:14" hidden="1" x14ac:dyDescent="0.25">
      <c r="A770" s="68">
        <v>45413</v>
      </c>
      <c r="B770" s="54" t="s">
        <v>74</v>
      </c>
      <c r="C770">
        <v>2024</v>
      </c>
      <c r="D770" s="53">
        <v>45441</v>
      </c>
      <c r="E770" s="54" t="s">
        <v>50</v>
      </c>
      <c r="F770">
        <v>-1</v>
      </c>
      <c r="G770" s="54"/>
      <c r="H770">
        <v>-600</v>
      </c>
      <c r="I770">
        <v>2024053701</v>
      </c>
      <c r="J770" s="54"/>
      <c r="K770" s="54">
        <f>IF(STOCKAGE[[#This Row],[Nombre de palettes]]&gt;0,STOCKAGE[[#This Row],[Nombre de palettes]],0)</f>
        <v>0</v>
      </c>
      <c r="L770" s="54">
        <f>IF(STOCKAGE[[#This Row],[Nombre de palettes]]&lt;0,STOCKAGE[[#This Row],[Nombre de palettes]],0)</f>
        <v>-1</v>
      </c>
      <c r="N770"/>
    </row>
    <row r="771" spans="1:14" hidden="1" x14ac:dyDescent="0.25">
      <c r="A771" s="68">
        <v>45413</v>
      </c>
      <c r="B771" s="54" t="s">
        <v>74</v>
      </c>
      <c r="C771">
        <v>2024</v>
      </c>
      <c r="D771" s="53">
        <v>45441</v>
      </c>
      <c r="E771" s="54" t="s">
        <v>55</v>
      </c>
      <c r="F771">
        <v>-2</v>
      </c>
      <c r="G771" s="54"/>
      <c r="H771">
        <v>-1200</v>
      </c>
      <c r="I771">
        <v>2024053701</v>
      </c>
      <c r="J771" s="54"/>
      <c r="K771" s="54">
        <f>IF(STOCKAGE[[#This Row],[Nombre de palettes]]&gt;0,STOCKAGE[[#This Row],[Nombre de palettes]],0)</f>
        <v>0</v>
      </c>
      <c r="L771" s="54">
        <f>IF(STOCKAGE[[#This Row],[Nombre de palettes]]&lt;0,STOCKAGE[[#This Row],[Nombre de palettes]],0)</f>
        <v>-2</v>
      </c>
      <c r="N771"/>
    </row>
    <row r="772" spans="1:14" hidden="1" x14ac:dyDescent="0.25">
      <c r="A772" s="68">
        <v>45413</v>
      </c>
      <c r="B772" s="54" t="s">
        <v>74</v>
      </c>
      <c r="C772">
        <v>2024</v>
      </c>
      <c r="D772" s="53">
        <v>45441</v>
      </c>
      <c r="E772" s="54" t="s">
        <v>54</v>
      </c>
      <c r="F772">
        <v>-1</v>
      </c>
      <c r="G772" s="54"/>
      <c r="H772">
        <v>-1848</v>
      </c>
      <c r="I772">
        <v>2024053701</v>
      </c>
      <c r="J772" s="54"/>
      <c r="K772" s="54">
        <f>IF(STOCKAGE[[#This Row],[Nombre de palettes]]&gt;0,STOCKAGE[[#This Row],[Nombre de palettes]],0)</f>
        <v>0</v>
      </c>
      <c r="L772" s="54">
        <f>IF(STOCKAGE[[#This Row],[Nombre de palettes]]&lt;0,STOCKAGE[[#This Row],[Nombre de palettes]],0)</f>
        <v>-1</v>
      </c>
      <c r="N772"/>
    </row>
    <row r="773" spans="1:14" hidden="1" x14ac:dyDescent="0.25">
      <c r="A773" s="68">
        <v>45413</v>
      </c>
      <c r="B773" s="54" t="s">
        <v>74</v>
      </c>
      <c r="C773">
        <v>2024</v>
      </c>
      <c r="D773" s="53">
        <v>45441</v>
      </c>
      <c r="E773" s="54" t="s">
        <v>50</v>
      </c>
      <c r="F773">
        <v>32</v>
      </c>
      <c r="G773" s="54"/>
      <c r="H773">
        <v>19200</v>
      </c>
      <c r="I773" t="s">
        <v>65</v>
      </c>
      <c r="J773" s="54"/>
      <c r="K773" s="54">
        <f>IF(STOCKAGE[[#This Row],[Nombre de palettes]]&gt;0,STOCKAGE[[#This Row],[Nombre de palettes]],0)</f>
        <v>32</v>
      </c>
      <c r="L773" s="54">
        <f>IF(STOCKAGE[[#This Row],[Nombre de palettes]]&lt;0,STOCKAGE[[#This Row],[Nombre de palettes]],0)</f>
        <v>0</v>
      </c>
      <c r="N773"/>
    </row>
    <row r="774" spans="1:14" hidden="1" x14ac:dyDescent="0.25">
      <c r="A774" s="68">
        <v>45413</v>
      </c>
      <c r="B774" s="54" t="s">
        <v>74</v>
      </c>
      <c r="C774">
        <v>2024</v>
      </c>
      <c r="D774" s="53">
        <v>45441</v>
      </c>
      <c r="E774" s="54" t="s">
        <v>52</v>
      </c>
      <c r="F774">
        <v>2</v>
      </c>
      <c r="G774" s="54"/>
      <c r="H774">
        <v>1260</v>
      </c>
      <c r="I774" t="s">
        <v>64</v>
      </c>
      <c r="J774" s="54"/>
      <c r="K774" s="54">
        <f>IF(STOCKAGE[[#This Row],[Nombre de palettes]]&gt;0,STOCKAGE[[#This Row],[Nombre de palettes]],0)</f>
        <v>2</v>
      </c>
      <c r="L774" s="54">
        <f>IF(STOCKAGE[[#This Row],[Nombre de palettes]]&lt;0,STOCKAGE[[#This Row],[Nombre de palettes]],0)</f>
        <v>0</v>
      </c>
      <c r="N774"/>
    </row>
    <row r="775" spans="1:14" hidden="1" x14ac:dyDescent="0.25">
      <c r="A775" s="68">
        <v>45413</v>
      </c>
      <c r="B775" s="54" t="s">
        <v>74</v>
      </c>
      <c r="C775">
        <v>2024</v>
      </c>
      <c r="D775" s="53">
        <v>45441</v>
      </c>
      <c r="E775" s="54" t="s">
        <v>51</v>
      </c>
      <c r="F775">
        <v>14</v>
      </c>
      <c r="G775" s="54"/>
      <c r="H775">
        <v>25872</v>
      </c>
      <c r="I775" t="s">
        <v>64</v>
      </c>
      <c r="J775" s="54"/>
      <c r="K775" s="54">
        <f>IF(STOCKAGE[[#This Row],[Nombre de palettes]]&gt;0,STOCKAGE[[#This Row],[Nombre de palettes]],0)</f>
        <v>14</v>
      </c>
      <c r="L775" s="54">
        <f>IF(STOCKAGE[[#This Row],[Nombre de palettes]]&lt;0,STOCKAGE[[#This Row],[Nombre de palettes]],0)</f>
        <v>0</v>
      </c>
      <c r="N775"/>
    </row>
    <row r="776" spans="1:14" hidden="1" x14ac:dyDescent="0.25">
      <c r="A776" s="68">
        <v>45413</v>
      </c>
      <c r="B776" s="54" t="s">
        <v>74</v>
      </c>
      <c r="C776">
        <v>2024</v>
      </c>
      <c r="D776" s="53">
        <v>45441</v>
      </c>
      <c r="E776" s="54" t="s">
        <v>54</v>
      </c>
      <c r="F776">
        <v>8</v>
      </c>
      <c r="G776" s="54"/>
      <c r="H776">
        <v>14784</v>
      </c>
      <c r="I776" t="s">
        <v>64</v>
      </c>
      <c r="J776" s="54"/>
      <c r="K776" s="54">
        <f>IF(STOCKAGE[[#This Row],[Nombre de palettes]]&gt;0,STOCKAGE[[#This Row],[Nombre de palettes]],0)</f>
        <v>8</v>
      </c>
      <c r="L776" s="54">
        <f>IF(STOCKAGE[[#This Row],[Nombre de palettes]]&lt;0,STOCKAGE[[#This Row],[Nombre de palettes]],0)</f>
        <v>0</v>
      </c>
      <c r="N776"/>
    </row>
    <row r="777" spans="1:14" hidden="1" x14ac:dyDescent="0.25">
      <c r="A777" s="68">
        <v>45413</v>
      </c>
      <c r="B777" s="54" t="s">
        <v>74</v>
      </c>
      <c r="C777">
        <v>2024</v>
      </c>
      <c r="D777" s="53">
        <v>45441</v>
      </c>
      <c r="E777" s="54" t="s">
        <v>62</v>
      </c>
      <c r="F777">
        <v>2</v>
      </c>
      <c r="G777" s="54"/>
      <c r="H777">
        <v>3696</v>
      </c>
      <c r="I777" t="s">
        <v>64</v>
      </c>
      <c r="J777" s="54"/>
      <c r="K777" s="54">
        <f>IF(STOCKAGE[[#This Row],[Nombre de palettes]]&gt;0,STOCKAGE[[#This Row],[Nombre de palettes]],0)</f>
        <v>2</v>
      </c>
      <c r="L777" s="54">
        <f>IF(STOCKAGE[[#This Row],[Nombre de palettes]]&lt;0,STOCKAGE[[#This Row],[Nombre de palettes]],0)</f>
        <v>0</v>
      </c>
      <c r="N777"/>
    </row>
    <row r="778" spans="1:14" hidden="1" x14ac:dyDescent="0.25">
      <c r="A778" s="68">
        <v>45413</v>
      </c>
      <c r="B778" s="54" t="s">
        <v>74</v>
      </c>
      <c r="C778">
        <v>2024</v>
      </c>
      <c r="D778" s="53">
        <v>45442</v>
      </c>
      <c r="E778" s="54" t="s">
        <v>50</v>
      </c>
      <c r="F778">
        <v>-2</v>
      </c>
      <c r="G778" s="54"/>
      <c r="H778">
        <v>-1200</v>
      </c>
      <c r="I778">
        <v>2024053706</v>
      </c>
      <c r="J778" s="54"/>
      <c r="K778" s="54">
        <f>IF(STOCKAGE[[#This Row],[Nombre de palettes]]&gt;0,STOCKAGE[[#This Row],[Nombre de palettes]],0)</f>
        <v>0</v>
      </c>
      <c r="L778" s="54">
        <f>IF(STOCKAGE[[#This Row],[Nombre de palettes]]&lt;0,STOCKAGE[[#This Row],[Nombre de palettes]],0)</f>
        <v>-2</v>
      </c>
      <c r="N778"/>
    </row>
    <row r="779" spans="1:14" hidden="1" x14ac:dyDescent="0.25">
      <c r="A779" s="68">
        <v>45413</v>
      </c>
      <c r="B779" s="54" t="s">
        <v>74</v>
      </c>
      <c r="C779">
        <v>2024</v>
      </c>
      <c r="D779" s="53">
        <v>45442</v>
      </c>
      <c r="E779" s="54" t="s">
        <v>55</v>
      </c>
      <c r="F779">
        <v>-2</v>
      </c>
      <c r="G779" s="54"/>
      <c r="H779">
        <v>-1200</v>
      </c>
      <c r="I779">
        <v>2024053706</v>
      </c>
      <c r="J779" s="54"/>
      <c r="K779" s="54">
        <f>IF(STOCKAGE[[#This Row],[Nombre de palettes]]&gt;0,STOCKAGE[[#This Row],[Nombre de palettes]],0)</f>
        <v>0</v>
      </c>
      <c r="L779" s="54">
        <f>IF(STOCKAGE[[#This Row],[Nombre de palettes]]&lt;0,STOCKAGE[[#This Row],[Nombre de palettes]],0)</f>
        <v>-2</v>
      </c>
      <c r="N779"/>
    </row>
    <row r="780" spans="1:14" hidden="1" x14ac:dyDescent="0.25">
      <c r="A780" s="68">
        <v>45413</v>
      </c>
      <c r="B780" s="54" t="s">
        <v>74</v>
      </c>
      <c r="C780">
        <v>2024</v>
      </c>
      <c r="D780" s="53">
        <v>45442</v>
      </c>
      <c r="E780" s="54" t="s">
        <v>50</v>
      </c>
      <c r="F780">
        <v>-1</v>
      </c>
      <c r="G780" s="54"/>
      <c r="H780">
        <v>-600</v>
      </c>
      <c r="I780">
        <v>2024053708</v>
      </c>
      <c r="J780" s="54"/>
      <c r="K780" s="54">
        <f>IF(STOCKAGE[[#This Row],[Nombre de palettes]]&gt;0,STOCKAGE[[#This Row],[Nombre de palettes]],0)</f>
        <v>0</v>
      </c>
      <c r="L780" s="54">
        <f>IF(STOCKAGE[[#This Row],[Nombre de palettes]]&lt;0,STOCKAGE[[#This Row],[Nombre de palettes]],0)</f>
        <v>-1</v>
      </c>
      <c r="N780"/>
    </row>
    <row r="781" spans="1:14" hidden="1" x14ac:dyDescent="0.25">
      <c r="A781" s="68">
        <v>45413</v>
      </c>
      <c r="B781" s="54" t="s">
        <v>74</v>
      </c>
      <c r="C781">
        <v>2024</v>
      </c>
      <c r="D781" s="53">
        <v>45442</v>
      </c>
      <c r="E781" s="54" t="s">
        <v>55</v>
      </c>
      <c r="F781">
        <v>-1</v>
      </c>
      <c r="G781" s="54"/>
      <c r="H781">
        <v>-600</v>
      </c>
      <c r="I781">
        <v>2024053708</v>
      </c>
      <c r="J781" s="54"/>
      <c r="K781" s="54">
        <f>IF(STOCKAGE[[#This Row],[Nombre de palettes]]&gt;0,STOCKAGE[[#This Row],[Nombre de palettes]],0)</f>
        <v>0</v>
      </c>
      <c r="L781" s="54">
        <f>IF(STOCKAGE[[#This Row],[Nombre de palettes]]&lt;0,STOCKAGE[[#This Row],[Nombre de palettes]],0)</f>
        <v>-1</v>
      </c>
      <c r="N781"/>
    </row>
    <row r="782" spans="1:14" hidden="1" x14ac:dyDescent="0.25">
      <c r="A782" s="68">
        <v>45413</v>
      </c>
      <c r="B782" s="54" t="s">
        <v>74</v>
      </c>
      <c r="C782">
        <v>2024</v>
      </c>
      <c r="D782" s="53">
        <v>45442</v>
      </c>
      <c r="E782" s="54" t="s">
        <v>70</v>
      </c>
      <c r="F782">
        <v>-1</v>
      </c>
      <c r="G782" s="54"/>
      <c r="H782">
        <v>-600</v>
      </c>
      <c r="I782">
        <v>2024053708</v>
      </c>
      <c r="J782" s="54"/>
      <c r="K782" s="54">
        <f>IF(STOCKAGE[[#This Row],[Nombre de palettes]]&gt;0,STOCKAGE[[#This Row],[Nombre de palettes]],0)</f>
        <v>0</v>
      </c>
      <c r="L782" s="54">
        <f>IF(STOCKAGE[[#This Row],[Nombre de palettes]]&lt;0,STOCKAGE[[#This Row],[Nombre de palettes]],0)</f>
        <v>-1</v>
      </c>
      <c r="N782"/>
    </row>
    <row r="783" spans="1:14" hidden="1" x14ac:dyDescent="0.25">
      <c r="A783" s="68">
        <v>45413</v>
      </c>
      <c r="B783" s="54" t="s">
        <v>74</v>
      </c>
      <c r="C783">
        <v>2024</v>
      </c>
      <c r="D783" s="53">
        <v>45442</v>
      </c>
      <c r="E783" s="54" t="s">
        <v>50</v>
      </c>
      <c r="F783">
        <v>32</v>
      </c>
      <c r="G783" s="54"/>
      <c r="H783">
        <v>19200</v>
      </c>
      <c r="I783" t="s">
        <v>65</v>
      </c>
      <c r="J783" s="54"/>
      <c r="K783" s="54">
        <f>IF(STOCKAGE[[#This Row],[Nombre de palettes]]&gt;0,STOCKAGE[[#This Row],[Nombre de palettes]],0)</f>
        <v>32</v>
      </c>
      <c r="L783" s="54">
        <f>IF(STOCKAGE[[#This Row],[Nombre de palettes]]&lt;0,STOCKAGE[[#This Row],[Nombre de palettes]],0)</f>
        <v>0</v>
      </c>
      <c r="N783"/>
    </row>
    <row r="784" spans="1:14" hidden="1" x14ac:dyDescent="0.25">
      <c r="A784" s="68">
        <v>45413</v>
      </c>
      <c r="B784" s="54" t="s">
        <v>74</v>
      </c>
      <c r="C784">
        <v>2024</v>
      </c>
      <c r="D784" s="53">
        <v>45442</v>
      </c>
      <c r="E784" s="54" t="s">
        <v>51</v>
      </c>
      <c r="F784">
        <v>1</v>
      </c>
      <c r="G784" s="54"/>
      <c r="H784">
        <v>1848</v>
      </c>
      <c r="I784" t="s">
        <v>75</v>
      </c>
      <c r="J784" s="54"/>
      <c r="K784" s="54">
        <f>IF(STOCKAGE[[#This Row],[Nombre de palettes]]&gt;0,STOCKAGE[[#This Row],[Nombre de palettes]],0)</f>
        <v>1</v>
      </c>
      <c r="L784" s="54">
        <f>IF(STOCKAGE[[#This Row],[Nombre de palettes]]&lt;0,STOCKAGE[[#This Row],[Nombre de palettes]],0)</f>
        <v>0</v>
      </c>
      <c r="N784"/>
    </row>
    <row r="785" spans="1:14" hidden="1" x14ac:dyDescent="0.25">
      <c r="A785" s="68">
        <v>45444</v>
      </c>
      <c r="B785" s="54" t="s">
        <v>76</v>
      </c>
      <c r="C785">
        <v>2024</v>
      </c>
      <c r="D785" s="53">
        <v>45446</v>
      </c>
      <c r="E785" s="54" t="s">
        <v>50</v>
      </c>
      <c r="F785">
        <v>-4</v>
      </c>
      <c r="G785" s="54"/>
      <c r="H785">
        <v>-2400</v>
      </c>
      <c r="I785">
        <v>2024053702</v>
      </c>
      <c r="J785" s="54"/>
      <c r="K785" s="54">
        <f>IF(STOCKAGE[[#This Row],[Nombre de palettes]]&gt;0,STOCKAGE[[#This Row],[Nombre de palettes]],0)</f>
        <v>0</v>
      </c>
      <c r="L785" s="54">
        <f>IF(STOCKAGE[[#This Row],[Nombre de palettes]]&lt;0,STOCKAGE[[#This Row],[Nombre de palettes]],0)</f>
        <v>-4</v>
      </c>
      <c r="N785"/>
    </row>
    <row r="786" spans="1:14" hidden="1" x14ac:dyDescent="0.25">
      <c r="A786" s="68">
        <v>45444</v>
      </c>
      <c r="B786" s="54" t="s">
        <v>76</v>
      </c>
      <c r="C786">
        <v>2024</v>
      </c>
      <c r="D786" s="53">
        <v>45446</v>
      </c>
      <c r="E786" s="54" t="s">
        <v>50</v>
      </c>
      <c r="F786">
        <v>-1</v>
      </c>
      <c r="G786" s="54"/>
      <c r="H786">
        <v>-600</v>
      </c>
      <c r="I786">
        <v>2024053713</v>
      </c>
      <c r="J786" s="54"/>
      <c r="K786" s="54">
        <f>IF(STOCKAGE[[#This Row],[Nombre de palettes]]&gt;0,STOCKAGE[[#This Row],[Nombre de palettes]],0)</f>
        <v>0</v>
      </c>
      <c r="L786" s="54">
        <f>IF(STOCKAGE[[#This Row],[Nombre de palettes]]&lt;0,STOCKAGE[[#This Row],[Nombre de palettes]],0)</f>
        <v>-1</v>
      </c>
      <c r="N786"/>
    </row>
    <row r="787" spans="1:14" hidden="1" x14ac:dyDescent="0.25">
      <c r="A787" s="68">
        <v>45444</v>
      </c>
      <c r="B787" s="54" t="s">
        <v>76</v>
      </c>
      <c r="C787">
        <v>2024</v>
      </c>
      <c r="D787" s="53">
        <v>45446</v>
      </c>
      <c r="E787" s="54" t="s">
        <v>55</v>
      </c>
      <c r="F787">
        <v>-4</v>
      </c>
      <c r="G787" s="54"/>
      <c r="H787">
        <v>-2400</v>
      </c>
      <c r="I787">
        <v>2024053713</v>
      </c>
      <c r="J787" s="54"/>
      <c r="K787" s="54">
        <f>IF(STOCKAGE[[#This Row],[Nombre de palettes]]&gt;0,STOCKAGE[[#This Row],[Nombre de palettes]],0)</f>
        <v>0</v>
      </c>
      <c r="L787" s="54">
        <f>IF(STOCKAGE[[#This Row],[Nombre de palettes]]&lt;0,STOCKAGE[[#This Row],[Nombre de palettes]],0)</f>
        <v>-4</v>
      </c>
      <c r="N787"/>
    </row>
    <row r="788" spans="1:14" hidden="1" x14ac:dyDescent="0.25">
      <c r="A788" s="68">
        <v>45444</v>
      </c>
      <c r="B788" s="54" t="s">
        <v>76</v>
      </c>
      <c r="C788">
        <v>2024</v>
      </c>
      <c r="D788" s="53">
        <v>45447</v>
      </c>
      <c r="E788" s="54" t="s">
        <v>50</v>
      </c>
      <c r="F788">
        <v>-1</v>
      </c>
      <c r="G788" s="54"/>
      <c r="H788">
        <v>-600</v>
      </c>
      <c r="I788">
        <v>2024053707</v>
      </c>
      <c r="J788" s="54"/>
      <c r="K788" s="54">
        <f>IF(STOCKAGE[[#This Row],[Nombre de palettes]]&gt;0,STOCKAGE[[#This Row],[Nombre de palettes]],0)</f>
        <v>0</v>
      </c>
      <c r="L788" s="54">
        <f>IF(STOCKAGE[[#This Row],[Nombre de palettes]]&lt;0,STOCKAGE[[#This Row],[Nombre de palettes]],0)</f>
        <v>-1</v>
      </c>
      <c r="N788"/>
    </row>
    <row r="789" spans="1:14" hidden="1" x14ac:dyDescent="0.25">
      <c r="A789" s="68">
        <v>45444</v>
      </c>
      <c r="B789" s="54" t="s">
        <v>76</v>
      </c>
      <c r="C789">
        <v>2024</v>
      </c>
      <c r="D789" s="53">
        <v>45447</v>
      </c>
      <c r="E789" s="54" t="s">
        <v>55</v>
      </c>
      <c r="F789">
        <v>-1</v>
      </c>
      <c r="G789" s="54"/>
      <c r="H789">
        <v>-600</v>
      </c>
      <c r="I789">
        <v>2024053707</v>
      </c>
      <c r="J789" s="54"/>
      <c r="K789" s="54">
        <f>IF(STOCKAGE[[#This Row],[Nombre de palettes]]&gt;0,STOCKAGE[[#This Row],[Nombre de palettes]],0)</f>
        <v>0</v>
      </c>
      <c r="L789" s="54">
        <f>IF(STOCKAGE[[#This Row],[Nombre de palettes]]&lt;0,STOCKAGE[[#This Row],[Nombre de palettes]],0)</f>
        <v>-1</v>
      </c>
      <c r="N789"/>
    </row>
    <row r="790" spans="1:14" hidden="1" x14ac:dyDescent="0.25">
      <c r="A790" s="68">
        <v>45444</v>
      </c>
      <c r="B790" s="54" t="s">
        <v>76</v>
      </c>
      <c r="C790">
        <v>2024</v>
      </c>
      <c r="D790" s="53">
        <v>45447</v>
      </c>
      <c r="E790" s="54" t="s">
        <v>50</v>
      </c>
      <c r="F790">
        <v>-32</v>
      </c>
      <c r="G790" s="54"/>
      <c r="H790">
        <v>-19200</v>
      </c>
      <c r="I790">
        <v>2024053712</v>
      </c>
      <c r="J790" s="54"/>
      <c r="K790" s="54">
        <f>IF(STOCKAGE[[#This Row],[Nombre de palettes]]&gt;0,STOCKAGE[[#This Row],[Nombre de palettes]],0)</f>
        <v>0</v>
      </c>
      <c r="L790" s="54">
        <f>IF(STOCKAGE[[#This Row],[Nombre de palettes]]&lt;0,STOCKAGE[[#This Row],[Nombre de palettes]],0)</f>
        <v>-32</v>
      </c>
      <c r="N790"/>
    </row>
    <row r="791" spans="1:14" hidden="1" x14ac:dyDescent="0.25">
      <c r="A791" s="68">
        <v>45444</v>
      </c>
      <c r="B791" s="54" t="s">
        <v>76</v>
      </c>
      <c r="C791">
        <v>2024</v>
      </c>
      <c r="D791" s="53">
        <v>45447</v>
      </c>
      <c r="E791" s="54" t="s">
        <v>50</v>
      </c>
      <c r="F791">
        <v>-4</v>
      </c>
      <c r="G791" s="54"/>
      <c r="H791">
        <v>-2400</v>
      </c>
      <c r="I791">
        <v>2024053704</v>
      </c>
      <c r="J791" s="54"/>
      <c r="K791" s="54">
        <f>IF(STOCKAGE[[#This Row],[Nombre de palettes]]&gt;0,STOCKAGE[[#This Row],[Nombre de palettes]],0)</f>
        <v>0</v>
      </c>
      <c r="L791" s="54">
        <f>IF(STOCKAGE[[#This Row],[Nombre de palettes]]&lt;0,STOCKAGE[[#This Row],[Nombre de palettes]],0)</f>
        <v>-4</v>
      </c>
      <c r="N791"/>
    </row>
    <row r="792" spans="1:14" hidden="1" x14ac:dyDescent="0.25">
      <c r="A792" s="68">
        <v>45444</v>
      </c>
      <c r="B792" s="54" t="s">
        <v>76</v>
      </c>
      <c r="C792">
        <v>2024</v>
      </c>
      <c r="D792" s="53">
        <v>45447</v>
      </c>
      <c r="E792" s="54" t="s">
        <v>55</v>
      </c>
      <c r="F792">
        <v>-2</v>
      </c>
      <c r="G792" s="54"/>
      <c r="H792">
        <v>-1200</v>
      </c>
      <c r="I792">
        <v>2024053704</v>
      </c>
      <c r="J792" s="54"/>
      <c r="K792" s="54">
        <f>IF(STOCKAGE[[#This Row],[Nombre de palettes]]&gt;0,STOCKAGE[[#This Row],[Nombre de palettes]],0)</f>
        <v>0</v>
      </c>
      <c r="L792" s="54">
        <f>IF(STOCKAGE[[#This Row],[Nombre de palettes]]&lt;0,STOCKAGE[[#This Row],[Nombre de palettes]],0)</f>
        <v>-2</v>
      </c>
      <c r="N792"/>
    </row>
    <row r="793" spans="1:14" hidden="1" x14ac:dyDescent="0.25">
      <c r="A793" s="68">
        <v>45444</v>
      </c>
      <c r="B793" s="54" t="s">
        <v>76</v>
      </c>
      <c r="C793">
        <v>2024</v>
      </c>
      <c r="D793" s="53">
        <v>45447</v>
      </c>
      <c r="E793" s="54" t="s">
        <v>51</v>
      </c>
      <c r="F793">
        <v>-1</v>
      </c>
      <c r="G793" s="54"/>
      <c r="H793">
        <v>-1848</v>
      </c>
      <c r="I793">
        <v>2024053704</v>
      </c>
      <c r="J793" s="54"/>
      <c r="K793" s="54">
        <f>IF(STOCKAGE[[#This Row],[Nombre de palettes]]&gt;0,STOCKAGE[[#This Row],[Nombre de palettes]],0)</f>
        <v>0</v>
      </c>
      <c r="L793" s="54">
        <f>IF(STOCKAGE[[#This Row],[Nombre de palettes]]&lt;0,STOCKAGE[[#This Row],[Nombre de palettes]],0)</f>
        <v>-1</v>
      </c>
      <c r="N793"/>
    </row>
    <row r="794" spans="1:14" hidden="1" x14ac:dyDescent="0.25">
      <c r="A794" s="68">
        <v>45444</v>
      </c>
      <c r="B794" s="54" t="s">
        <v>76</v>
      </c>
      <c r="C794">
        <v>2024</v>
      </c>
      <c r="D794" s="53">
        <v>45448</v>
      </c>
      <c r="E794" s="54" t="s">
        <v>51</v>
      </c>
      <c r="F794">
        <v>-1</v>
      </c>
      <c r="G794" s="54"/>
      <c r="H794">
        <v>-1848</v>
      </c>
      <c r="I794">
        <v>2024053705</v>
      </c>
      <c r="J794" s="54"/>
      <c r="K794" s="54">
        <f>IF(STOCKAGE[[#This Row],[Nombre de palettes]]&gt;0,STOCKAGE[[#This Row],[Nombre de palettes]],0)</f>
        <v>0</v>
      </c>
      <c r="L794" s="54">
        <f>IF(STOCKAGE[[#This Row],[Nombre de palettes]]&lt;0,STOCKAGE[[#This Row],[Nombre de palettes]],0)</f>
        <v>-1</v>
      </c>
      <c r="N794"/>
    </row>
    <row r="795" spans="1:14" hidden="1" x14ac:dyDescent="0.25">
      <c r="A795" s="68">
        <v>45444</v>
      </c>
      <c r="B795" s="54" t="s">
        <v>76</v>
      </c>
      <c r="C795">
        <v>2024</v>
      </c>
      <c r="D795" s="53">
        <v>45448</v>
      </c>
      <c r="E795" s="54" t="s">
        <v>52</v>
      </c>
      <c r="F795">
        <v>-1</v>
      </c>
      <c r="G795" s="54"/>
      <c r="H795">
        <v>-630</v>
      </c>
      <c r="I795">
        <v>2024053705</v>
      </c>
      <c r="J795" s="54"/>
      <c r="K795" s="54">
        <f>IF(STOCKAGE[[#This Row],[Nombre de palettes]]&gt;0,STOCKAGE[[#This Row],[Nombre de palettes]],0)</f>
        <v>0</v>
      </c>
      <c r="L795" s="54">
        <f>IF(STOCKAGE[[#This Row],[Nombre de palettes]]&lt;0,STOCKAGE[[#This Row],[Nombre de palettes]],0)</f>
        <v>-1</v>
      </c>
      <c r="N795"/>
    </row>
    <row r="796" spans="1:14" hidden="1" x14ac:dyDescent="0.25">
      <c r="A796" s="68">
        <v>45444</v>
      </c>
      <c r="B796" s="54" t="s">
        <v>76</v>
      </c>
      <c r="C796">
        <v>2024</v>
      </c>
      <c r="D796" s="53">
        <v>45448</v>
      </c>
      <c r="E796" s="54" t="s">
        <v>50</v>
      </c>
      <c r="F796">
        <v>-12</v>
      </c>
      <c r="G796" s="54"/>
      <c r="H796">
        <v>-7200</v>
      </c>
      <c r="I796">
        <v>2024053711</v>
      </c>
      <c r="J796" s="54"/>
      <c r="K796" s="54">
        <f>IF(STOCKAGE[[#This Row],[Nombre de palettes]]&gt;0,STOCKAGE[[#This Row],[Nombre de palettes]],0)</f>
        <v>0</v>
      </c>
      <c r="L796" s="54">
        <f>IF(STOCKAGE[[#This Row],[Nombre de palettes]]&lt;0,STOCKAGE[[#This Row],[Nombre de palettes]],0)</f>
        <v>-12</v>
      </c>
      <c r="N796"/>
    </row>
    <row r="797" spans="1:14" hidden="1" x14ac:dyDescent="0.25">
      <c r="A797" s="68">
        <v>45444</v>
      </c>
      <c r="B797" s="54" t="s">
        <v>76</v>
      </c>
      <c r="C797">
        <v>2024</v>
      </c>
      <c r="D797" s="53">
        <v>45448</v>
      </c>
      <c r="E797" s="54" t="s">
        <v>55</v>
      </c>
      <c r="F797">
        <v>-5</v>
      </c>
      <c r="G797" s="54"/>
      <c r="H797">
        <v>-3000</v>
      </c>
      <c r="I797">
        <v>2024053711</v>
      </c>
      <c r="J797" s="54"/>
      <c r="K797" s="54">
        <f>IF(STOCKAGE[[#This Row],[Nombre de palettes]]&gt;0,STOCKAGE[[#This Row],[Nombre de palettes]],0)</f>
        <v>0</v>
      </c>
      <c r="L797" s="54">
        <f>IF(STOCKAGE[[#This Row],[Nombre de palettes]]&lt;0,STOCKAGE[[#This Row],[Nombre de palettes]],0)</f>
        <v>-5</v>
      </c>
      <c r="N797"/>
    </row>
    <row r="798" spans="1:14" hidden="1" x14ac:dyDescent="0.25">
      <c r="A798" s="68">
        <v>45444</v>
      </c>
      <c r="B798" s="54" t="s">
        <v>76</v>
      </c>
      <c r="C798">
        <v>2024</v>
      </c>
      <c r="D798" s="53">
        <v>45448</v>
      </c>
      <c r="E798" s="54" t="s">
        <v>51</v>
      </c>
      <c r="F798">
        <v>-5</v>
      </c>
      <c r="G798" s="54"/>
      <c r="H798">
        <v>-9240</v>
      </c>
      <c r="I798">
        <v>2024053711</v>
      </c>
      <c r="J798" s="54"/>
      <c r="K798" s="54">
        <f>IF(STOCKAGE[[#This Row],[Nombre de palettes]]&gt;0,STOCKAGE[[#This Row],[Nombre de palettes]],0)</f>
        <v>0</v>
      </c>
      <c r="L798" s="54">
        <f>IF(STOCKAGE[[#This Row],[Nombre de palettes]]&lt;0,STOCKAGE[[#This Row],[Nombre de palettes]],0)</f>
        <v>-5</v>
      </c>
      <c r="N798"/>
    </row>
    <row r="799" spans="1:14" hidden="1" x14ac:dyDescent="0.25">
      <c r="A799" s="68">
        <v>45444</v>
      </c>
      <c r="B799" s="54" t="s">
        <v>76</v>
      </c>
      <c r="C799">
        <v>2024</v>
      </c>
      <c r="D799" s="53">
        <v>45448</v>
      </c>
      <c r="E799" s="54" t="s">
        <v>54</v>
      </c>
      <c r="F799">
        <v>-3</v>
      </c>
      <c r="G799" s="54"/>
      <c r="H799">
        <v>-5544</v>
      </c>
      <c r="I799">
        <v>2024053711</v>
      </c>
      <c r="J799" s="54"/>
      <c r="K799" s="54">
        <f>IF(STOCKAGE[[#This Row],[Nombre de palettes]]&gt;0,STOCKAGE[[#This Row],[Nombre de palettes]],0)</f>
        <v>0</v>
      </c>
      <c r="L799" s="54">
        <f>IF(STOCKAGE[[#This Row],[Nombre de palettes]]&lt;0,STOCKAGE[[#This Row],[Nombre de palettes]],0)</f>
        <v>-3</v>
      </c>
      <c r="N799"/>
    </row>
    <row r="800" spans="1:14" hidden="1" x14ac:dyDescent="0.25">
      <c r="A800" s="68">
        <v>45444</v>
      </c>
      <c r="B800" s="54" t="s">
        <v>76</v>
      </c>
      <c r="C800">
        <v>2024</v>
      </c>
      <c r="D800" s="53">
        <v>45448</v>
      </c>
      <c r="E800" s="54" t="s">
        <v>70</v>
      </c>
      <c r="F800">
        <v>-5</v>
      </c>
      <c r="G800" s="54"/>
      <c r="H800">
        <v>-3000</v>
      </c>
      <c r="I800">
        <v>2024053711</v>
      </c>
      <c r="J800" s="54"/>
      <c r="K800" s="54">
        <f>IF(STOCKAGE[[#This Row],[Nombre de palettes]]&gt;0,STOCKAGE[[#This Row],[Nombre de palettes]],0)</f>
        <v>0</v>
      </c>
      <c r="L800" s="54">
        <f>IF(STOCKAGE[[#This Row],[Nombre de palettes]]&lt;0,STOCKAGE[[#This Row],[Nombre de palettes]],0)</f>
        <v>-5</v>
      </c>
      <c r="N800"/>
    </row>
    <row r="801" spans="1:14" hidden="1" x14ac:dyDescent="0.25">
      <c r="A801" s="68">
        <v>45444</v>
      </c>
      <c r="B801" s="54" t="s">
        <v>76</v>
      </c>
      <c r="C801">
        <v>2024</v>
      </c>
      <c r="D801" s="53">
        <v>45449</v>
      </c>
      <c r="E801" s="54" t="s">
        <v>50</v>
      </c>
      <c r="F801">
        <v>-25</v>
      </c>
      <c r="G801" s="54"/>
      <c r="H801">
        <v>-15000</v>
      </c>
      <c r="I801">
        <v>2024063716</v>
      </c>
      <c r="J801" s="54"/>
      <c r="K801" s="54">
        <f>IF(STOCKAGE[[#This Row],[Nombre de palettes]]&gt;0,STOCKAGE[[#This Row],[Nombre de palettes]],0)</f>
        <v>0</v>
      </c>
      <c r="L801" s="54">
        <f>IF(STOCKAGE[[#This Row],[Nombre de palettes]]&lt;0,STOCKAGE[[#This Row],[Nombre de palettes]],0)</f>
        <v>-25</v>
      </c>
      <c r="N801"/>
    </row>
    <row r="802" spans="1:14" hidden="1" x14ac:dyDescent="0.25">
      <c r="A802" s="68">
        <v>45444</v>
      </c>
      <c r="B802" s="54" t="s">
        <v>76</v>
      </c>
      <c r="C802">
        <v>2024</v>
      </c>
      <c r="D802" s="53">
        <v>45449</v>
      </c>
      <c r="E802" s="54" t="s">
        <v>55</v>
      </c>
      <c r="F802">
        <v>-7</v>
      </c>
      <c r="G802" s="54"/>
      <c r="H802">
        <v>-4200</v>
      </c>
      <c r="I802">
        <v>2024063716</v>
      </c>
      <c r="J802" s="54"/>
      <c r="K802" s="54">
        <f>IF(STOCKAGE[[#This Row],[Nombre de palettes]]&gt;0,STOCKAGE[[#This Row],[Nombre de palettes]],0)</f>
        <v>0</v>
      </c>
      <c r="L802" s="54">
        <f>IF(STOCKAGE[[#This Row],[Nombre de palettes]]&lt;0,STOCKAGE[[#This Row],[Nombre de palettes]],0)</f>
        <v>-7</v>
      </c>
      <c r="N802"/>
    </row>
    <row r="803" spans="1:14" hidden="1" x14ac:dyDescent="0.25">
      <c r="A803" s="68">
        <v>45444</v>
      </c>
      <c r="B803" s="54" t="s">
        <v>76</v>
      </c>
      <c r="C803">
        <v>2024</v>
      </c>
      <c r="D803" s="53">
        <v>45449</v>
      </c>
      <c r="E803" s="54" t="s">
        <v>50</v>
      </c>
      <c r="F803">
        <v>-2</v>
      </c>
      <c r="G803" s="54"/>
      <c r="H803">
        <v>-1200</v>
      </c>
      <c r="I803">
        <v>2024063718</v>
      </c>
      <c r="J803" s="54"/>
      <c r="K803" s="54">
        <f>IF(STOCKAGE[[#This Row],[Nombre de palettes]]&gt;0,STOCKAGE[[#This Row],[Nombre de palettes]],0)</f>
        <v>0</v>
      </c>
      <c r="L803" s="54">
        <f>IF(STOCKAGE[[#This Row],[Nombre de palettes]]&lt;0,STOCKAGE[[#This Row],[Nombre de palettes]],0)</f>
        <v>-2</v>
      </c>
      <c r="N803"/>
    </row>
    <row r="804" spans="1:14" hidden="1" x14ac:dyDescent="0.25">
      <c r="A804" s="68">
        <v>45444</v>
      </c>
      <c r="B804" s="54" t="s">
        <v>76</v>
      </c>
      <c r="C804">
        <v>2024</v>
      </c>
      <c r="D804" s="53">
        <v>45449</v>
      </c>
      <c r="E804" s="54" t="s">
        <v>51</v>
      </c>
      <c r="F804">
        <v>-1</v>
      </c>
      <c r="G804" s="54"/>
      <c r="H804">
        <v>-1848</v>
      </c>
      <c r="I804">
        <v>2024063718</v>
      </c>
      <c r="J804" s="54"/>
      <c r="K804" s="54">
        <f>IF(STOCKAGE[[#This Row],[Nombre de palettes]]&gt;0,STOCKAGE[[#This Row],[Nombre de palettes]],0)</f>
        <v>0</v>
      </c>
      <c r="L804" s="54">
        <f>IF(STOCKAGE[[#This Row],[Nombre de palettes]]&lt;0,STOCKAGE[[#This Row],[Nombre de palettes]],0)</f>
        <v>-1</v>
      </c>
      <c r="N804"/>
    </row>
    <row r="805" spans="1:14" hidden="1" x14ac:dyDescent="0.25">
      <c r="A805" s="68">
        <v>45444</v>
      </c>
      <c r="B805" s="54" t="s">
        <v>76</v>
      </c>
      <c r="C805">
        <v>2024</v>
      </c>
      <c r="D805" s="53">
        <v>45449</v>
      </c>
      <c r="E805" s="54" t="s">
        <v>50</v>
      </c>
      <c r="F805">
        <v>-2</v>
      </c>
      <c r="G805" s="54"/>
      <c r="H805">
        <v>-1200</v>
      </c>
      <c r="I805">
        <v>2024063725</v>
      </c>
      <c r="J805" s="54"/>
      <c r="K805" s="54">
        <f>IF(STOCKAGE[[#This Row],[Nombre de palettes]]&gt;0,STOCKAGE[[#This Row],[Nombre de palettes]],0)</f>
        <v>0</v>
      </c>
      <c r="L805" s="54">
        <f>IF(STOCKAGE[[#This Row],[Nombre de palettes]]&lt;0,STOCKAGE[[#This Row],[Nombre de palettes]],0)</f>
        <v>-2</v>
      </c>
      <c r="N805"/>
    </row>
    <row r="806" spans="1:14" hidden="1" x14ac:dyDescent="0.25">
      <c r="A806" s="68">
        <v>45444</v>
      </c>
      <c r="B806" s="54" t="s">
        <v>76</v>
      </c>
      <c r="C806">
        <v>2024</v>
      </c>
      <c r="D806" s="53">
        <v>45449</v>
      </c>
      <c r="E806" s="54" t="s">
        <v>55</v>
      </c>
      <c r="F806">
        <v>-2</v>
      </c>
      <c r="G806" s="54"/>
      <c r="H806">
        <v>-1200</v>
      </c>
      <c r="I806">
        <v>2024063725</v>
      </c>
      <c r="J806" s="54"/>
      <c r="K806" s="54">
        <f>IF(STOCKAGE[[#This Row],[Nombre de palettes]]&gt;0,STOCKAGE[[#This Row],[Nombre de palettes]],0)</f>
        <v>0</v>
      </c>
      <c r="L806" s="54">
        <f>IF(STOCKAGE[[#This Row],[Nombre de palettes]]&lt;0,STOCKAGE[[#This Row],[Nombre de palettes]],0)</f>
        <v>-2</v>
      </c>
      <c r="N806"/>
    </row>
    <row r="807" spans="1:14" hidden="1" x14ac:dyDescent="0.25">
      <c r="A807" s="68">
        <v>45444</v>
      </c>
      <c r="B807" s="54" t="s">
        <v>76</v>
      </c>
      <c r="C807">
        <v>2024</v>
      </c>
      <c r="D807" s="53">
        <v>45449</v>
      </c>
      <c r="E807" s="54" t="s">
        <v>50</v>
      </c>
      <c r="F807">
        <v>-4</v>
      </c>
      <c r="G807" s="54"/>
      <c r="H807">
        <v>-2400</v>
      </c>
      <c r="I807">
        <v>2024063724</v>
      </c>
      <c r="J807" s="54"/>
      <c r="K807" s="54">
        <f>IF(STOCKAGE[[#This Row],[Nombre de palettes]]&gt;0,STOCKAGE[[#This Row],[Nombre de palettes]],0)</f>
        <v>0</v>
      </c>
      <c r="L807" s="54">
        <f>IF(STOCKAGE[[#This Row],[Nombre de palettes]]&lt;0,STOCKAGE[[#This Row],[Nombre de palettes]],0)</f>
        <v>-4</v>
      </c>
      <c r="N807"/>
    </row>
    <row r="808" spans="1:14" hidden="1" x14ac:dyDescent="0.25">
      <c r="A808" s="68">
        <v>45444</v>
      </c>
      <c r="B808" s="54" t="s">
        <v>76</v>
      </c>
      <c r="C808">
        <v>2024</v>
      </c>
      <c r="D808" s="53">
        <v>45449</v>
      </c>
      <c r="E808" s="54" t="s">
        <v>55</v>
      </c>
      <c r="F808">
        <v>-2</v>
      </c>
      <c r="G808" s="54"/>
      <c r="H808">
        <v>-1200</v>
      </c>
      <c r="I808">
        <v>2024063724</v>
      </c>
      <c r="J808" s="54"/>
      <c r="K808" s="54">
        <f>IF(STOCKAGE[[#This Row],[Nombre de palettes]]&gt;0,STOCKAGE[[#This Row],[Nombre de palettes]],0)</f>
        <v>0</v>
      </c>
      <c r="L808" s="54">
        <f>IF(STOCKAGE[[#This Row],[Nombre de palettes]]&lt;0,STOCKAGE[[#This Row],[Nombre de palettes]],0)</f>
        <v>-2</v>
      </c>
      <c r="N808"/>
    </row>
    <row r="809" spans="1:14" hidden="1" x14ac:dyDescent="0.25">
      <c r="A809" s="68">
        <v>45444</v>
      </c>
      <c r="B809" s="54" t="s">
        <v>76</v>
      </c>
      <c r="C809">
        <v>2024</v>
      </c>
      <c r="D809" s="53">
        <v>45449</v>
      </c>
      <c r="E809" s="54" t="s">
        <v>51</v>
      </c>
      <c r="F809">
        <v>-1</v>
      </c>
      <c r="G809" s="54"/>
      <c r="H809">
        <v>-1848</v>
      </c>
      <c r="I809">
        <v>2024063724</v>
      </c>
      <c r="J809" s="54"/>
      <c r="K809" s="54">
        <f>IF(STOCKAGE[[#This Row],[Nombre de palettes]]&gt;0,STOCKAGE[[#This Row],[Nombre de palettes]],0)</f>
        <v>0</v>
      </c>
      <c r="L809" s="54">
        <f>IF(STOCKAGE[[#This Row],[Nombre de palettes]]&lt;0,STOCKAGE[[#This Row],[Nombre de palettes]],0)</f>
        <v>-1</v>
      </c>
      <c r="N809"/>
    </row>
    <row r="810" spans="1:14" hidden="1" x14ac:dyDescent="0.25">
      <c r="A810" s="68">
        <v>45444</v>
      </c>
      <c r="B810" s="54" t="s">
        <v>76</v>
      </c>
      <c r="C810">
        <v>2024</v>
      </c>
      <c r="D810" s="53">
        <v>45453</v>
      </c>
      <c r="E810" s="54" t="s">
        <v>50</v>
      </c>
      <c r="F810">
        <v>-2</v>
      </c>
      <c r="G810" s="54"/>
      <c r="H810">
        <v>-1200</v>
      </c>
      <c r="I810">
        <v>2024063719</v>
      </c>
      <c r="J810" s="54"/>
      <c r="K810" s="54">
        <f>IF(STOCKAGE[[#This Row],[Nombre de palettes]]&gt;0,STOCKAGE[[#This Row],[Nombre de palettes]],0)</f>
        <v>0</v>
      </c>
      <c r="L810" s="54">
        <f>IF(STOCKAGE[[#This Row],[Nombre de palettes]]&lt;0,STOCKAGE[[#This Row],[Nombre de palettes]],0)</f>
        <v>-2</v>
      </c>
      <c r="N810"/>
    </row>
    <row r="811" spans="1:14" hidden="1" x14ac:dyDescent="0.25">
      <c r="A811" s="68">
        <v>45444</v>
      </c>
      <c r="B811" s="54" t="s">
        <v>76</v>
      </c>
      <c r="C811">
        <v>2024</v>
      </c>
      <c r="D811" s="53">
        <v>45453</v>
      </c>
      <c r="E811" s="54" t="s">
        <v>55</v>
      </c>
      <c r="F811">
        <v>-1</v>
      </c>
      <c r="G811" s="54"/>
      <c r="H811">
        <v>-600</v>
      </c>
      <c r="I811">
        <v>2024063719</v>
      </c>
      <c r="J811" s="54"/>
      <c r="K811" s="54">
        <f>IF(STOCKAGE[[#This Row],[Nombre de palettes]]&gt;0,STOCKAGE[[#This Row],[Nombre de palettes]],0)</f>
        <v>0</v>
      </c>
      <c r="L811" s="54">
        <f>IF(STOCKAGE[[#This Row],[Nombre de palettes]]&lt;0,STOCKAGE[[#This Row],[Nombre de palettes]],0)</f>
        <v>-1</v>
      </c>
      <c r="N811"/>
    </row>
    <row r="812" spans="1:14" hidden="1" x14ac:dyDescent="0.25">
      <c r="A812" s="68">
        <v>45444</v>
      </c>
      <c r="B812" s="54" t="s">
        <v>76</v>
      </c>
      <c r="C812">
        <v>2024</v>
      </c>
      <c r="D812" s="53">
        <v>45453</v>
      </c>
      <c r="E812" s="54" t="s">
        <v>50</v>
      </c>
      <c r="F812">
        <v>-1</v>
      </c>
      <c r="G812" s="54"/>
      <c r="H812">
        <v>-600</v>
      </c>
      <c r="I812">
        <v>2024063756</v>
      </c>
      <c r="J812" s="54"/>
      <c r="K812" s="54">
        <f>IF(STOCKAGE[[#This Row],[Nombre de palettes]]&gt;0,STOCKAGE[[#This Row],[Nombre de palettes]],0)</f>
        <v>0</v>
      </c>
      <c r="L812" s="54">
        <f>IF(STOCKAGE[[#This Row],[Nombre de palettes]]&lt;0,STOCKAGE[[#This Row],[Nombre de palettes]],0)</f>
        <v>-1</v>
      </c>
      <c r="N812"/>
    </row>
    <row r="813" spans="1:14" hidden="1" x14ac:dyDescent="0.25">
      <c r="A813" s="68">
        <v>45444</v>
      </c>
      <c r="B813" s="54" t="s">
        <v>76</v>
      </c>
      <c r="C813">
        <v>2024</v>
      </c>
      <c r="D813" s="53">
        <v>45453</v>
      </c>
      <c r="E813" s="54" t="s">
        <v>55</v>
      </c>
      <c r="F813">
        <v>-1</v>
      </c>
      <c r="G813" s="54"/>
      <c r="H813">
        <v>-600</v>
      </c>
      <c r="I813">
        <v>2024063756</v>
      </c>
      <c r="J813" s="54"/>
      <c r="K813" s="54">
        <f>IF(STOCKAGE[[#This Row],[Nombre de palettes]]&gt;0,STOCKAGE[[#This Row],[Nombre de palettes]],0)</f>
        <v>0</v>
      </c>
      <c r="L813" s="54">
        <f>IF(STOCKAGE[[#This Row],[Nombre de palettes]]&lt;0,STOCKAGE[[#This Row],[Nombre de palettes]],0)</f>
        <v>-1</v>
      </c>
      <c r="N813"/>
    </row>
    <row r="814" spans="1:14" hidden="1" x14ac:dyDescent="0.25">
      <c r="A814" s="68">
        <v>45444</v>
      </c>
      <c r="B814" s="54" t="s">
        <v>76</v>
      </c>
      <c r="C814">
        <v>2024</v>
      </c>
      <c r="D814" s="53">
        <v>45453</v>
      </c>
      <c r="E814" s="54" t="s">
        <v>54</v>
      </c>
      <c r="F814">
        <v>4</v>
      </c>
      <c r="G814" s="54"/>
      <c r="H814">
        <v>7392</v>
      </c>
      <c r="I814" t="s">
        <v>64</v>
      </c>
      <c r="J814" s="54"/>
      <c r="K814" s="54">
        <f>IF(STOCKAGE[[#This Row],[Nombre de palettes]]&gt;0,STOCKAGE[[#This Row],[Nombre de palettes]],0)</f>
        <v>4</v>
      </c>
      <c r="L814" s="54">
        <f>IF(STOCKAGE[[#This Row],[Nombre de palettes]]&lt;0,STOCKAGE[[#This Row],[Nombre de palettes]],0)</f>
        <v>0</v>
      </c>
      <c r="N814"/>
    </row>
    <row r="815" spans="1:14" hidden="1" x14ac:dyDescent="0.25">
      <c r="A815" s="68">
        <v>45444</v>
      </c>
      <c r="B815" s="54" t="s">
        <v>76</v>
      </c>
      <c r="C815">
        <v>2024</v>
      </c>
      <c r="D815" s="53">
        <v>45453</v>
      </c>
      <c r="E815" s="54" t="s">
        <v>62</v>
      </c>
      <c r="F815">
        <v>5</v>
      </c>
      <c r="G815" s="54"/>
      <c r="H815">
        <v>9240</v>
      </c>
      <c r="I815" t="s">
        <v>64</v>
      </c>
      <c r="J815" s="54"/>
      <c r="K815" s="54">
        <f>IF(STOCKAGE[[#This Row],[Nombre de palettes]]&gt;0,STOCKAGE[[#This Row],[Nombre de palettes]],0)</f>
        <v>5</v>
      </c>
      <c r="L815" s="54">
        <f>IF(STOCKAGE[[#This Row],[Nombre de palettes]]&lt;0,STOCKAGE[[#This Row],[Nombre de palettes]],0)</f>
        <v>0</v>
      </c>
      <c r="N815"/>
    </row>
    <row r="816" spans="1:14" hidden="1" x14ac:dyDescent="0.25">
      <c r="A816" s="68">
        <v>45444</v>
      </c>
      <c r="B816" s="54" t="s">
        <v>76</v>
      </c>
      <c r="C816">
        <v>2024</v>
      </c>
      <c r="D816" s="53">
        <v>45453</v>
      </c>
      <c r="E816" s="54" t="s">
        <v>51</v>
      </c>
      <c r="F816">
        <v>12</v>
      </c>
      <c r="G816" s="54"/>
      <c r="H816">
        <v>22176</v>
      </c>
      <c r="I816" t="s">
        <v>64</v>
      </c>
      <c r="J816" s="54"/>
      <c r="K816" s="54">
        <f>IF(STOCKAGE[[#This Row],[Nombre de palettes]]&gt;0,STOCKAGE[[#This Row],[Nombre de palettes]],0)</f>
        <v>12</v>
      </c>
      <c r="L816" s="54">
        <f>IF(STOCKAGE[[#This Row],[Nombre de palettes]]&lt;0,STOCKAGE[[#This Row],[Nombre de palettes]],0)</f>
        <v>0</v>
      </c>
      <c r="N816"/>
    </row>
    <row r="817" spans="1:14" hidden="1" x14ac:dyDescent="0.25">
      <c r="A817" s="68">
        <v>45444</v>
      </c>
      <c r="B817" s="54" t="s">
        <v>76</v>
      </c>
      <c r="C817">
        <v>2024</v>
      </c>
      <c r="D817" s="53">
        <v>45453</v>
      </c>
      <c r="E817" s="54" t="s">
        <v>48</v>
      </c>
      <c r="F817">
        <v>2</v>
      </c>
      <c r="G817" s="54"/>
      <c r="H817">
        <v>3696</v>
      </c>
      <c r="I817" t="s">
        <v>64</v>
      </c>
      <c r="J817" s="54"/>
      <c r="K817" s="54">
        <f>IF(STOCKAGE[[#This Row],[Nombre de palettes]]&gt;0,STOCKAGE[[#This Row],[Nombre de palettes]],0)</f>
        <v>2</v>
      </c>
      <c r="L817" s="54">
        <f>IF(STOCKAGE[[#This Row],[Nombre de palettes]]&lt;0,STOCKAGE[[#This Row],[Nombre de palettes]],0)</f>
        <v>0</v>
      </c>
      <c r="N817"/>
    </row>
    <row r="818" spans="1:14" hidden="1" x14ac:dyDescent="0.25">
      <c r="A818" s="68">
        <v>45444</v>
      </c>
      <c r="B818" s="54" t="s">
        <v>76</v>
      </c>
      <c r="C818">
        <v>2024</v>
      </c>
      <c r="D818" s="53">
        <v>45453</v>
      </c>
      <c r="E818" s="54" t="s">
        <v>70</v>
      </c>
      <c r="F818">
        <v>32</v>
      </c>
      <c r="G818" s="54"/>
      <c r="H818">
        <v>19200</v>
      </c>
      <c r="I818" t="s">
        <v>65</v>
      </c>
      <c r="J818" s="54"/>
      <c r="K818" s="54">
        <f>IF(STOCKAGE[[#This Row],[Nombre de palettes]]&gt;0,STOCKAGE[[#This Row],[Nombre de palettes]],0)</f>
        <v>32</v>
      </c>
      <c r="L818" s="54">
        <f>IF(STOCKAGE[[#This Row],[Nombre de palettes]]&lt;0,STOCKAGE[[#This Row],[Nombre de palettes]],0)</f>
        <v>0</v>
      </c>
      <c r="N818"/>
    </row>
    <row r="819" spans="1:14" hidden="1" x14ac:dyDescent="0.25">
      <c r="A819" s="68">
        <v>45444</v>
      </c>
      <c r="B819" s="54" t="s">
        <v>76</v>
      </c>
      <c r="C819">
        <v>2024</v>
      </c>
      <c r="D819" s="53">
        <v>45453</v>
      </c>
      <c r="E819" s="54" t="s">
        <v>55</v>
      </c>
      <c r="F819">
        <v>32</v>
      </c>
      <c r="G819" s="54"/>
      <c r="H819">
        <v>19200</v>
      </c>
      <c r="I819" t="s">
        <v>65</v>
      </c>
      <c r="J819" s="54"/>
      <c r="K819" s="54">
        <f>IF(STOCKAGE[[#This Row],[Nombre de palettes]]&gt;0,STOCKAGE[[#This Row],[Nombre de palettes]],0)</f>
        <v>32</v>
      </c>
      <c r="L819" s="54">
        <f>IF(STOCKAGE[[#This Row],[Nombre de palettes]]&lt;0,STOCKAGE[[#This Row],[Nombre de palettes]],0)</f>
        <v>0</v>
      </c>
      <c r="N819"/>
    </row>
    <row r="820" spans="1:14" hidden="1" x14ac:dyDescent="0.25">
      <c r="A820" s="68">
        <v>45444</v>
      </c>
      <c r="B820" s="54" t="s">
        <v>76</v>
      </c>
      <c r="C820">
        <v>2024</v>
      </c>
      <c r="D820" s="53">
        <v>45453</v>
      </c>
      <c r="E820" s="54" t="s">
        <v>55</v>
      </c>
      <c r="F820">
        <v>32</v>
      </c>
      <c r="G820" s="54"/>
      <c r="H820">
        <v>19200</v>
      </c>
      <c r="I820" t="s">
        <v>65</v>
      </c>
      <c r="J820" s="54"/>
      <c r="K820" s="54">
        <f>IF(STOCKAGE[[#This Row],[Nombre de palettes]]&gt;0,STOCKAGE[[#This Row],[Nombre de palettes]],0)</f>
        <v>32</v>
      </c>
      <c r="L820" s="54">
        <f>IF(STOCKAGE[[#This Row],[Nombre de palettes]]&lt;0,STOCKAGE[[#This Row],[Nombre de palettes]],0)</f>
        <v>0</v>
      </c>
      <c r="N820"/>
    </row>
    <row r="821" spans="1:14" hidden="1" x14ac:dyDescent="0.25">
      <c r="A821" s="68">
        <v>45444</v>
      </c>
      <c r="B821" s="54" t="s">
        <v>76</v>
      </c>
      <c r="C821">
        <v>2024</v>
      </c>
      <c r="D821" s="53">
        <v>45453</v>
      </c>
      <c r="E821" s="54" t="s">
        <v>55</v>
      </c>
      <c r="F821">
        <v>32</v>
      </c>
      <c r="G821" s="54"/>
      <c r="H821">
        <v>19200</v>
      </c>
      <c r="I821" t="s">
        <v>65</v>
      </c>
      <c r="J821" s="54"/>
      <c r="K821" s="54">
        <f>IF(STOCKAGE[[#This Row],[Nombre de palettes]]&gt;0,STOCKAGE[[#This Row],[Nombre de palettes]],0)</f>
        <v>32</v>
      </c>
      <c r="L821" s="54">
        <f>IF(STOCKAGE[[#This Row],[Nombre de palettes]]&lt;0,STOCKAGE[[#This Row],[Nombre de palettes]],0)</f>
        <v>0</v>
      </c>
      <c r="N821"/>
    </row>
    <row r="822" spans="1:14" hidden="1" x14ac:dyDescent="0.25">
      <c r="A822" s="68">
        <v>45444</v>
      </c>
      <c r="B822" s="54" t="s">
        <v>76</v>
      </c>
      <c r="C822">
        <v>2024</v>
      </c>
      <c r="D822" s="53">
        <v>45454</v>
      </c>
      <c r="E822" s="54" t="s">
        <v>50</v>
      </c>
      <c r="F822">
        <v>-1</v>
      </c>
      <c r="G822" s="54"/>
      <c r="H822">
        <v>-600</v>
      </c>
      <c r="I822">
        <v>2024063726</v>
      </c>
      <c r="J822" s="54"/>
      <c r="K822" s="54">
        <f>IF(STOCKAGE[[#This Row],[Nombre de palettes]]&gt;0,STOCKAGE[[#This Row],[Nombre de palettes]],0)</f>
        <v>0</v>
      </c>
      <c r="L822" s="54">
        <f>IF(STOCKAGE[[#This Row],[Nombre de palettes]]&lt;0,STOCKAGE[[#This Row],[Nombre de palettes]],0)</f>
        <v>-1</v>
      </c>
      <c r="N822"/>
    </row>
    <row r="823" spans="1:14" hidden="1" x14ac:dyDescent="0.25">
      <c r="A823" s="68">
        <v>45444</v>
      </c>
      <c r="B823" s="54" t="s">
        <v>76</v>
      </c>
      <c r="C823">
        <v>2024</v>
      </c>
      <c r="D823" s="53">
        <v>45454</v>
      </c>
      <c r="E823" s="54" t="s">
        <v>55</v>
      </c>
      <c r="F823">
        <v>-1</v>
      </c>
      <c r="G823" s="54"/>
      <c r="H823">
        <v>-600</v>
      </c>
      <c r="I823">
        <v>2024063726</v>
      </c>
      <c r="J823" s="54"/>
      <c r="K823" s="54">
        <f>IF(STOCKAGE[[#This Row],[Nombre de palettes]]&gt;0,STOCKAGE[[#This Row],[Nombre de palettes]],0)</f>
        <v>0</v>
      </c>
      <c r="L823" s="54">
        <f>IF(STOCKAGE[[#This Row],[Nombre de palettes]]&lt;0,STOCKAGE[[#This Row],[Nombre de palettes]],0)</f>
        <v>-1</v>
      </c>
      <c r="N823"/>
    </row>
    <row r="824" spans="1:14" hidden="1" x14ac:dyDescent="0.25">
      <c r="A824" s="68">
        <v>45444</v>
      </c>
      <c r="B824" s="54" t="s">
        <v>76</v>
      </c>
      <c r="C824">
        <v>2024</v>
      </c>
      <c r="D824" s="53">
        <v>45454</v>
      </c>
      <c r="E824" s="54" t="s">
        <v>50</v>
      </c>
      <c r="F824">
        <v>-20</v>
      </c>
      <c r="G824" s="54"/>
      <c r="H824">
        <v>-12000</v>
      </c>
      <c r="I824">
        <v>2024063717</v>
      </c>
      <c r="J824" s="54"/>
      <c r="K824" s="54">
        <f>IF(STOCKAGE[[#This Row],[Nombre de palettes]]&gt;0,STOCKAGE[[#This Row],[Nombre de palettes]],0)</f>
        <v>0</v>
      </c>
      <c r="L824" s="54">
        <f>IF(STOCKAGE[[#This Row],[Nombre de palettes]]&lt;0,STOCKAGE[[#This Row],[Nombre de palettes]],0)</f>
        <v>-20</v>
      </c>
      <c r="N824"/>
    </row>
    <row r="825" spans="1:14" hidden="1" x14ac:dyDescent="0.25">
      <c r="A825" s="68">
        <v>45444</v>
      </c>
      <c r="B825" s="54" t="s">
        <v>76</v>
      </c>
      <c r="C825">
        <v>2024</v>
      </c>
      <c r="D825" s="53">
        <v>45454</v>
      </c>
      <c r="E825" s="54" t="s">
        <v>51</v>
      </c>
      <c r="F825">
        <v>-6</v>
      </c>
      <c r="G825" s="54"/>
      <c r="H825">
        <v>-11088</v>
      </c>
      <c r="I825">
        <v>2024063717</v>
      </c>
      <c r="J825" s="54"/>
      <c r="K825" s="54">
        <f>IF(STOCKAGE[[#This Row],[Nombre de palettes]]&gt;0,STOCKAGE[[#This Row],[Nombre de palettes]],0)</f>
        <v>0</v>
      </c>
      <c r="L825" s="54">
        <f>IF(STOCKAGE[[#This Row],[Nombre de palettes]]&lt;0,STOCKAGE[[#This Row],[Nombre de palettes]],0)</f>
        <v>-6</v>
      </c>
      <c r="N825"/>
    </row>
    <row r="826" spans="1:14" hidden="1" x14ac:dyDescent="0.25">
      <c r="A826" s="68">
        <v>45444</v>
      </c>
      <c r="B826" s="54" t="s">
        <v>76</v>
      </c>
      <c r="C826">
        <v>2024</v>
      </c>
      <c r="D826" s="53">
        <v>45454</v>
      </c>
      <c r="E826" s="54" t="s">
        <v>54</v>
      </c>
      <c r="F826">
        <v>-4</v>
      </c>
      <c r="G826" s="54"/>
      <c r="H826">
        <v>-7392</v>
      </c>
      <c r="I826">
        <v>2024063717</v>
      </c>
      <c r="J826" s="54"/>
      <c r="K826" s="54">
        <f>IF(STOCKAGE[[#This Row],[Nombre de palettes]]&gt;0,STOCKAGE[[#This Row],[Nombre de palettes]],0)</f>
        <v>0</v>
      </c>
      <c r="L826" s="54">
        <f>IF(STOCKAGE[[#This Row],[Nombre de palettes]]&lt;0,STOCKAGE[[#This Row],[Nombre de palettes]],0)</f>
        <v>-4</v>
      </c>
      <c r="N826"/>
    </row>
    <row r="827" spans="1:14" hidden="1" x14ac:dyDescent="0.25">
      <c r="A827" s="68">
        <v>45444</v>
      </c>
      <c r="B827" s="54" t="s">
        <v>76</v>
      </c>
      <c r="C827">
        <v>2024</v>
      </c>
      <c r="D827" s="53">
        <v>45454</v>
      </c>
      <c r="E827" s="54" t="s">
        <v>62</v>
      </c>
      <c r="F827">
        <v>-2</v>
      </c>
      <c r="G827" s="54"/>
      <c r="H827">
        <v>-3696</v>
      </c>
      <c r="I827">
        <v>2024063717</v>
      </c>
      <c r="J827" s="54"/>
      <c r="K827" s="54">
        <f>IF(STOCKAGE[[#This Row],[Nombre de palettes]]&gt;0,STOCKAGE[[#This Row],[Nombre de palettes]],0)</f>
        <v>0</v>
      </c>
      <c r="L827" s="54">
        <f>IF(STOCKAGE[[#This Row],[Nombre de palettes]]&lt;0,STOCKAGE[[#This Row],[Nombre de palettes]],0)</f>
        <v>-2</v>
      </c>
      <c r="N827"/>
    </row>
    <row r="828" spans="1:14" hidden="1" x14ac:dyDescent="0.25">
      <c r="A828" s="68">
        <v>45444</v>
      </c>
      <c r="B828" s="54" t="s">
        <v>76</v>
      </c>
      <c r="C828">
        <v>2024</v>
      </c>
      <c r="D828" s="53">
        <v>45454</v>
      </c>
      <c r="E828" s="54" t="s">
        <v>50</v>
      </c>
      <c r="F828">
        <v>-6</v>
      </c>
      <c r="G828" s="54"/>
      <c r="H828">
        <v>-3600</v>
      </c>
      <c r="I828">
        <v>2024063735</v>
      </c>
      <c r="J828" s="54"/>
      <c r="K828" s="54">
        <f>IF(STOCKAGE[[#This Row],[Nombre de palettes]]&gt;0,STOCKAGE[[#This Row],[Nombre de palettes]],0)</f>
        <v>0</v>
      </c>
      <c r="L828" s="54">
        <f>IF(STOCKAGE[[#This Row],[Nombre de palettes]]&lt;0,STOCKAGE[[#This Row],[Nombre de palettes]],0)</f>
        <v>-6</v>
      </c>
      <c r="N828"/>
    </row>
    <row r="829" spans="1:14" hidden="1" x14ac:dyDescent="0.25">
      <c r="A829" s="68">
        <v>45444</v>
      </c>
      <c r="B829" s="54" t="s">
        <v>76</v>
      </c>
      <c r="C829">
        <v>2024</v>
      </c>
      <c r="D829" s="53">
        <v>45454</v>
      </c>
      <c r="E829" s="54" t="s">
        <v>55</v>
      </c>
      <c r="F829">
        <v>-5</v>
      </c>
      <c r="G829" s="54"/>
      <c r="H829">
        <v>-3000</v>
      </c>
      <c r="I829">
        <v>2024063735</v>
      </c>
      <c r="J829" s="54"/>
      <c r="K829" s="54">
        <f>IF(STOCKAGE[[#This Row],[Nombre de palettes]]&gt;0,STOCKAGE[[#This Row],[Nombre de palettes]],0)</f>
        <v>0</v>
      </c>
      <c r="L829" s="54">
        <f>IF(STOCKAGE[[#This Row],[Nombre de palettes]]&lt;0,STOCKAGE[[#This Row],[Nombre de palettes]],0)</f>
        <v>-5</v>
      </c>
      <c r="N829"/>
    </row>
    <row r="830" spans="1:14" hidden="1" x14ac:dyDescent="0.25">
      <c r="A830" s="68">
        <v>45444</v>
      </c>
      <c r="B830" s="54" t="s">
        <v>76</v>
      </c>
      <c r="C830">
        <v>2024</v>
      </c>
      <c r="D830" s="53">
        <v>45454</v>
      </c>
      <c r="E830" s="54" t="s">
        <v>70</v>
      </c>
      <c r="F830">
        <v>-1</v>
      </c>
      <c r="G830" s="54"/>
      <c r="H830">
        <v>-600</v>
      </c>
      <c r="I830">
        <v>2024063735</v>
      </c>
      <c r="J830" s="54"/>
      <c r="K830" s="54">
        <f>IF(STOCKAGE[[#This Row],[Nombre de palettes]]&gt;0,STOCKAGE[[#This Row],[Nombre de palettes]],0)</f>
        <v>0</v>
      </c>
      <c r="L830" s="54">
        <f>IF(STOCKAGE[[#This Row],[Nombre de palettes]]&lt;0,STOCKAGE[[#This Row],[Nombre de palettes]],0)</f>
        <v>-1</v>
      </c>
      <c r="N830"/>
    </row>
    <row r="831" spans="1:14" hidden="1" x14ac:dyDescent="0.25">
      <c r="A831" s="68">
        <v>45444</v>
      </c>
      <c r="B831" s="54" t="s">
        <v>76</v>
      </c>
      <c r="C831">
        <v>2024</v>
      </c>
      <c r="D831" s="53">
        <v>45454</v>
      </c>
      <c r="E831" s="54" t="s">
        <v>51</v>
      </c>
      <c r="F831">
        <v>-2</v>
      </c>
      <c r="G831" s="54"/>
      <c r="H831">
        <v>-3696</v>
      </c>
      <c r="I831">
        <v>2024063735</v>
      </c>
      <c r="J831" s="54"/>
      <c r="K831" s="54">
        <f>IF(STOCKAGE[[#This Row],[Nombre de palettes]]&gt;0,STOCKAGE[[#This Row],[Nombre de palettes]],0)</f>
        <v>0</v>
      </c>
      <c r="L831" s="54">
        <f>IF(STOCKAGE[[#This Row],[Nombre de palettes]]&lt;0,STOCKAGE[[#This Row],[Nombre de palettes]],0)</f>
        <v>-2</v>
      </c>
      <c r="N831"/>
    </row>
    <row r="832" spans="1:14" hidden="1" x14ac:dyDescent="0.25">
      <c r="A832" s="68">
        <v>45444</v>
      </c>
      <c r="B832" s="54" t="s">
        <v>76</v>
      </c>
      <c r="C832">
        <v>2024</v>
      </c>
      <c r="D832" s="53">
        <v>45454</v>
      </c>
      <c r="E832" s="54" t="s">
        <v>54</v>
      </c>
      <c r="F832">
        <v>-1</v>
      </c>
      <c r="G832" s="54"/>
      <c r="H832">
        <v>-1848</v>
      </c>
      <c r="I832">
        <v>2024063735</v>
      </c>
      <c r="J832" s="54"/>
      <c r="K832" s="54">
        <f>IF(STOCKAGE[[#This Row],[Nombre de palettes]]&gt;0,STOCKAGE[[#This Row],[Nombre de palettes]],0)</f>
        <v>0</v>
      </c>
      <c r="L832" s="54">
        <f>IF(STOCKAGE[[#This Row],[Nombre de palettes]]&lt;0,STOCKAGE[[#This Row],[Nombre de palettes]],0)</f>
        <v>-1</v>
      </c>
      <c r="N832"/>
    </row>
    <row r="833" spans="1:14" hidden="1" x14ac:dyDescent="0.25">
      <c r="A833" s="68">
        <v>45444</v>
      </c>
      <c r="B833" s="54" t="s">
        <v>76</v>
      </c>
      <c r="C833">
        <v>2024</v>
      </c>
      <c r="D833" s="53">
        <v>45454</v>
      </c>
      <c r="E833" s="54" t="s">
        <v>50</v>
      </c>
      <c r="F833">
        <v>-5</v>
      </c>
      <c r="G833" s="54"/>
      <c r="H833">
        <v>-3000</v>
      </c>
      <c r="I833">
        <v>2024063733</v>
      </c>
      <c r="J833" s="54"/>
      <c r="K833" s="54">
        <f>IF(STOCKAGE[[#This Row],[Nombre de palettes]]&gt;0,STOCKAGE[[#This Row],[Nombre de palettes]],0)</f>
        <v>0</v>
      </c>
      <c r="L833" s="54">
        <f>IF(STOCKAGE[[#This Row],[Nombre de palettes]]&lt;0,STOCKAGE[[#This Row],[Nombre de palettes]],0)</f>
        <v>-5</v>
      </c>
      <c r="N833"/>
    </row>
    <row r="834" spans="1:14" hidden="1" x14ac:dyDescent="0.25">
      <c r="A834" s="68">
        <v>45444</v>
      </c>
      <c r="B834" s="54" t="s">
        <v>76</v>
      </c>
      <c r="C834">
        <v>2024</v>
      </c>
      <c r="D834" s="53">
        <v>45454</v>
      </c>
      <c r="E834" s="54" t="s">
        <v>55</v>
      </c>
      <c r="F834">
        <v>-5</v>
      </c>
      <c r="G834" s="54"/>
      <c r="H834">
        <v>-3000</v>
      </c>
      <c r="I834">
        <v>2024063733</v>
      </c>
      <c r="J834" s="54"/>
      <c r="K834" s="54">
        <f>IF(STOCKAGE[[#This Row],[Nombre de palettes]]&gt;0,STOCKAGE[[#This Row],[Nombre de palettes]],0)</f>
        <v>0</v>
      </c>
      <c r="L834" s="54">
        <f>IF(STOCKAGE[[#This Row],[Nombre de palettes]]&lt;0,STOCKAGE[[#This Row],[Nombre de palettes]],0)</f>
        <v>-5</v>
      </c>
      <c r="N834"/>
    </row>
    <row r="835" spans="1:14" hidden="1" x14ac:dyDescent="0.25">
      <c r="A835" s="68">
        <v>45444</v>
      </c>
      <c r="B835" s="54" t="s">
        <v>76</v>
      </c>
      <c r="C835">
        <v>2024</v>
      </c>
      <c r="D835" s="53">
        <v>45454</v>
      </c>
      <c r="E835" s="54" t="s">
        <v>51</v>
      </c>
      <c r="F835">
        <v>-1</v>
      </c>
      <c r="G835" s="54"/>
      <c r="H835">
        <v>-1848</v>
      </c>
      <c r="I835">
        <v>2024063733</v>
      </c>
      <c r="J835" s="54"/>
      <c r="K835" s="54">
        <f>IF(STOCKAGE[[#This Row],[Nombre de palettes]]&gt;0,STOCKAGE[[#This Row],[Nombre de palettes]],0)</f>
        <v>0</v>
      </c>
      <c r="L835" s="54">
        <f>IF(STOCKAGE[[#This Row],[Nombre de palettes]]&lt;0,STOCKAGE[[#This Row],[Nombre de palettes]],0)</f>
        <v>-1</v>
      </c>
      <c r="N835"/>
    </row>
    <row r="836" spans="1:14" hidden="1" x14ac:dyDescent="0.25">
      <c r="A836" s="68">
        <v>45444</v>
      </c>
      <c r="B836" s="54" t="s">
        <v>76</v>
      </c>
      <c r="C836">
        <v>2024</v>
      </c>
      <c r="D836" s="53">
        <v>45454</v>
      </c>
      <c r="E836" s="54" t="s">
        <v>50</v>
      </c>
      <c r="F836">
        <v>32</v>
      </c>
      <c r="G836" s="54"/>
      <c r="H836">
        <v>19200</v>
      </c>
      <c r="I836" t="s">
        <v>65</v>
      </c>
      <c r="J836" s="54"/>
      <c r="K836" s="54">
        <f>IF(STOCKAGE[[#This Row],[Nombre de palettes]]&gt;0,STOCKAGE[[#This Row],[Nombre de palettes]],0)</f>
        <v>32</v>
      </c>
      <c r="L836" s="54">
        <f>IF(STOCKAGE[[#This Row],[Nombre de palettes]]&lt;0,STOCKAGE[[#This Row],[Nombre de palettes]],0)</f>
        <v>0</v>
      </c>
      <c r="N836"/>
    </row>
    <row r="837" spans="1:14" hidden="1" x14ac:dyDescent="0.25">
      <c r="A837" s="68">
        <v>45444</v>
      </c>
      <c r="B837" s="54" t="s">
        <v>76</v>
      </c>
      <c r="C837">
        <v>2024</v>
      </c>
      <c r="D837" s="53">
        <v>45454</v>
      </c>
      <c r="E837" s="54" t="s">
        <v>50</v>
      </c>
      <c r="F837">
        <v>32</v>
      </c>
      <c r="G837" s="54"/>
      <c r="H837">
        <v>19200</v>
      </c>
      <c r="I837" t="s">
        <v>65</v>
      </c>
      <c r="J837" s="54"/>
      <c r="K837" s="54">
        <f>IF(STOCKAGE[[#This Row],[Nombre de palettes]]&gt;0,STOCKAGE[[#This Row],[Nombre de palettes]],0)</f>
        <v>32</v>
      </c>
      <c r="L837" s="54">
        <f>IF(STOCKAGE[[#This Row],[Nombre de palettes]]&lt;0,STOCKAGE[[#This Row],[Nombre de palettes]],0)</f>
        <v>0</v>
      </c>
      <c r="N837"/>
    </row>
    <row r="838" spans="1:14" hidden="1" x14ac:dyDescent="0.25">
      <c r="A838" s="68">
        <v>45444</v>
      </c>
      <c r="B838" s="54" t="s">
        <v>76</v>
      </c>
      <c r="C838">
        <v>2024</v>
      </c>
      <c r="D838" s="53">
        <v>45454</v>
      </c>
      <c r="E838" s="54" t="s">
        <v>50</v>
      </c>
      <c r="F838">
        <v>32</v>
      </c>
      <c r="G838" s="54"/>
      <c r="H838">
        <v>19200</v>
      </c>
      <c r="I838" t="s">
        <v>65</v>
      </c>
      <c r="J838" s="54"/>
      <c r="K838" s="54">
        <f>IF(STOCKAGE[[#This Row],[Nombre de palettes]]&gt;0,STOCKAGE[[#This Row],[Nombre de palettes]],0)</f>
        <v>32</v>
      </c>
      <c r="L838" s="54">
        <f>IF(STOCKAGE[[#This Row],[Nombre de palettes]]&lt;0,STOCKAGE[[#This Row],[Nombre de palettes]],0)</f>
        <v>0</v>
      </c>
      <c r="N838"/>
    </row>
    <row r="839" spans="1:14" hidden="1" x14ac:dyDescent="0.25">
      <c r="A839" s="68">
        <v>45444</v>
      </c>
      <c r="B839" s="54" t="s">
        <v>76</v>
      </c>
      <c r="C839">
        <v>2024</v>
      </c>
      <c r="D839" s="53">
        <v>45454</v>
      </c>
      <c r="E839" s="54" t="s">
        <v>50</v>
      </c>
      <c r="F839">
        <v>32</v>
      </c>
      <c r="G839" s="54"/>
      <c r="H839">
        <v>19200</v>
      </c>
      <c r="I839" t="s">
        <v>65</v>
      </c>
      <c r="J839" s="54"/>
      <c r="K839" s="54">
        <f>IF(STOCKAGE[[#This Row],[Nombre de palettes]]&gt;0,STOCKAGE[[#This Row],[Nombre de palettes]],0)</f>
        <v>32</v>
      </c>
      <c r="L839" s="54">
        <f>IF(STOCKAGE[[#This Row],[Nombre de palettes]]&lt;0,STOCKAGE[[#This Row],[Nombre de palettes]],0)</f>
        <v>0</v>
      </c>
      <c r="N839"/>
    </row>
    <row r="840" spans="1:14" hidden="1" x14ac:dyDescent="0.25">
      <c r="A840" s="68">
        <v>45444</v>
      </c>
      <c r="B840" s="54" t="s">
        <v>76</v>
      </c>
      <c r="C840">
        <v>2024</v>
      </c>
      <c r="D840" s="53">
        <v>45454</v>
      </c>
      <c r="E840" s="54" t="s">
        <v>50</v>
      </c>
      <c r="F840">
        <v>32</v>
      </c>
      <c r="G840" s="54"/>
      <c r="H840">
        <v>19200</v>
      </c>
      <c r="I840" t="s">
        <v>65</v>
      </c>
      <c r="J840" s="54"/>
      <c r="K840" s="54">
        <f>IF(STOCKAGE[[#This Row],[Nombre de palettes]]&gt;0,STOCKAGE[[#This Row],[Nombre de palettes]],0)</f>
        <v>32</v>
      </c>
      <c r="L840" s="54">
        <f>IF(STOCKAGE[[#This Row],[Nombre de palettes]]&lt;0,STOCKAGE[[#This Row],[Nombre de palettes]],0)</f>
        <v>0</v>
      </c>
      <c r="N840"/>
    </row>
    <row r="841" spans="1:14" hidden="1" x14ac:dyDescent="0.25">
      <c r="A841" s="68">
        <v>45444</v>
      </c>
      <c r="B841" s="54" t="s">
        <v>76</v>
      </c>
      <c r="C841">
        <v>2024</v>
      </c>
      <c r="D841" s="53">
        <v>45455</v>
      </c>
      <c r="E841" s="54" t="s">
        <v>51</v>
      </c>
      <c r="F841">
        <v>-1</v>
      </c>
      <c r="G841" s="54"/>
      <c r="H841">
        <v>-1848</v>
      </c>
      <c r="I841">
        <v>2024063752</v>
      </c>
      <c r="J841" s="54"/>
      <c r="K841" s="54">
        <f>IF(STOCKAGE[[#This Row],[Nombre de palettes]]&gt;0,STOCKAGE[[#This Row],[Nombre de palettes]],0)</f>
        <v>0</v>
      </c>
      <c r="L841" s="54">
        <f>IF(STOCKAGE[[#This Row],[Nombre de palettes]]&lt;0,STOCKAGE[[#This Row],[Nombre de palettes]],0)</f>
        <v>-1</v>
      </c>
      <c r="N841"/>
    </row>
    <row r="842" spans="1:14" hidden="1" x14ac:dyDescent="0.25">
      <c r="A842" s="68">
        <v>45444</v>
      </c>
      <c r="B842" s="54" t="s">
        <v>76</v>
      </c>
      <c r="C842">
        <v>2024</v>
      </c>
      <c r="D842" s="53">
        <v>45455</v>
      </c>
      <c r="E842" s="54" t="s">
        <v>50</v>
      </c>
      <c r="F842">
        <v>-4</v>
      </c>
      <c r="G842" s="54"/>
      <c r="H842">
        <v>-2400</v>
      </c>
      <c r="I842">
        <v>2024063755</v>
      </c>
      <c r="J842" s="54"/>
      <c r="K842" s="54">
        <f>IF(STOCKAGE[[#This Row],[Nombre de palettes]]&gt;0,STOCKAGE[[#This Row],[Nombre de palettes]],0)</f>
        <v>0</v>
      </c>
      <c r="L842" s="54">
        <f>IF(STOCKAGE[[#This Row],[Nombre de palettes]]&lt;0,STOCKAGE[[#This Row],[Nombre de palettes]],0)</f>
        <v>-4</v>
      </c>
      <c r="N842"/>
    </row>
    <row r="843" spans="1:14" hidden="1" x14ac:dyDescent="0.25">
      <c r="A843" s="68">
        <v>45444</v>
      </c>
      <c r="B843" s="54" t="s">
        <v>76</v>
      </c>
      <c r="C843">
        <v>2024</v>
      </c>
      <c r="D843" s="53">
        <v>45455</v>
      </c>
      <c r="E843" s="54" t="s">
        <v>51</v>
      </c>
      <c r="F843">
        <v>-1</v>
      </c>
      <c r="G843" s="54"/>
      <c r="H843">
        <v>-1848</v>
      </c>
      <c r="I843">
        <v>2024063755</v>
      </c>
      <c r="J843" s="54"/>
      <c r="K843" s="54">
        <f>IF(STOCKAGE[[#This Row],[Nombre de palettes]]&gt;0,STOCKAGE[[#This Row],[Nombre de palettes]],0)</f>
        <v>0</v>
      </c>
      <c r="L843" s="54">
        <f>IF(STOCKAGE[[#This Row],[Nombre de palettes]]&lt;0,STOCKAGE[[#This Row],[Nombre de palettes]],0)</f>
        <v>-1</v>
      </c>
      <c r="N843"/>
    </row>
    <row r="844" spans="1:14" hidden="1" x14ac:dyDescent="0.25">
      <c r="A844" s="68">
        <v>45444</v>
      </c>
      <c r="B844" s="54" t="s">
        <v>76</v>
      </c>
      <c r="C844">
        <v>2024</v>
      </c>
      <c r="D844" s="53">
        <v>45455</v>
      </c>
      <c r="E844" s="54" t="s">
        <v>54</v>
      </c>
      <c r="F844">
        <v>-1</v>
      </c>
      <c r="G844" s="54"/>
      <c r="H844">
        <v>-1848</v>
      </c>
      <c r="I844">
        <v>2024063755</v>
      </c>
      <c r="J844" s="54"/>
      <c r="K844" s="54">
        <f>IF(STOCKAGE[[#This Row],[Nombre de palettes]]&gt;0,STOCKAGE[[#This Row],[Nombre de palettes]],0)</f>
        <v>0</v>
      </c>
      <c r="L844" s="54">
        <f>IF(STOCKAGE[[#This Row],[Nombre de palettes]]&lt;0,STOCKAGE[[#This Row],[Nombre de palettes]],0)</f>
        <v>-1</v>
      </c>
      <c r="N844"/>
    </row>
    <row r="845" spans="1:14" hidden="1" x14ac:dyDescent="0.25">
      <c r="A845" s="68">
        <v>45444</v>
      </c>
      <c r="B845" s="54" t="s">
        <v>76</v>
      </c>
      <c r="C845">
        <v>2024</v>
      </c>
      <c r="D845" s="53">
        <v>45455</v>
      </c>
      <c r="E845" s="54" t="s">
        <v>50</v>
      </c>
      <c r="F845">
        <v>-4</v>
      </c>
      <c r="G845" s="54"/>
      <c r="H845">
        <v>-2400</v>
      </c>
      <c r="I845">
        <v>2024063764</v>
      </c>
      <c r="J845" s="54"/>
      <c r="K845" s="54">
        <f>IF(STOCKAGE[[#This Row],[Nombre de palettes]]&gt;0,STOCKAGE[[#This Row],[Nombre de palettes]],0)</f>
        <v>0</v>
      </c>
      <c r="L845" s="54">
        <f>IF(STOCKAGE[[#This Row],[Nombre de palettes]]&lt;0,STOCKAGE[[#This Row],[Nombre de palettes]],0)</f>
        <v>-4</v>
      </c>
      <c r="N845"/>
    </row>
    <row r="846" spans="1:14" hidden="1" x14ac:dyDescent="0.25">
      <c r="A846" s="68">
        <v>45444</v>
      </c>
      <c r="B846" s="54" t="s">
        <v>76</v>
      </c>
      <c r="C846">
        <v>2024</v>
      </c>
      <c r="D846" s="53">
        <v>45455</v>
      </c>
      <c r="E846" s="54" t="s">
        <v>50</v>
      </c>
      <c r="F846">
        <v>32</v>
      </c>
      <c r="G846" s="54"/>
      <c r="H846">
        <v>19200</v>
      </c>
      <c r="I846" t="s">
        <v>65</v>
      </c>
      <c r="J846" s="54"/>
      <c r="K846" s="54">
        <f>IF(STOCKAGE[[#This Row],[Nombre de palettes]]&gt;0,STOCKAGE[[#This Row],[Nombre de palettes]],0)</f>
        <v>32</v>
      </c>
      <c r="L846" s="54">
        <f>IF(STOCKAGE[[#This Row],[Nombre de palettes]]&lt;0,STOCKAGE[[#This Row],[Nombre de palettes]],0)</f>
        <v>0</v>
      </c>
      <c r="N846"/>
    </row>
    <row r="847" spans="1:14" hidden="1" x14ac:dyDescent="0.25">
      <c r="A847" s="68">
        <v>45444</v>
      </c>
      <c r="B847" s="54" t="s">
        <v>76</v>
      </c>
      <c r="C847">
        <v>2024</v>
      </c>
      <c r="D847" s="53">
        <v>45455</v>
      </c>
      <c r="E847" s="54" t="s">
        <v>50</v>
      </c>
      <c r="F847">
        <v>32</v>
      </c>
      <c r="G847" s="54"/>
      <c r="H847">
        <v>19200</v>
      </c>
      <c r="I847" t="s">
        <v>65</v>
      </c>
      <c r="J847" s="54"/>
      <c r="K847" s="54">
        <f>IF(STOCKAGE[[#This Row],[Nombre de palettes]]&gt;0,STOCKAGE[[#This Row],[Nombre de palettes]],0)</f>
        <v>32</v>
      </c>
      <c r="L847" s="54">
        <f>IF(STOCKAGE[[#This Row],[Nombre de palettes]]&lt;0,STOCKAGE[[#This Row],[Nombre de palettes]],0)</f>
        <v>0</v>
      </c>
      <c r="N847"/>
    </row>
    <row r="848" spans="1:14" hidden="1" x14ac:dyDescent="0.25">
      <c r="A848" s="68">
        <v>45444</v>
      </c>
      <c r="B848" s="54" t="s">
        <v>76</v>
      </c>
      <c r="C848">
        <v>2024</v>
      </c>
      <c r="D848" s="53">
        <v>45455</v>
      </c>
      <c r="E848" s="54" t="s">
        <v>50</v>
      </c>
      <c r="F848">
        <v>32</v>
      </c>
      <c r="G848" s="54"/>
      <c r="H848">
        <v>19200</v>
      </c>
      <c r="I848" t="s">
        <v>65</v>
      </c>
      <c r="J848" s="54"/>
      <c r="K848" s="54">
        <f>IF(STOCKAGE[[#This Row],[Nombre de palettes]]&gt;0,STOCKAGE[[#This Row],[Nombre de palettes]],0)</f>
        <v>32</v>
      </c>
      <c r="L848" s="54">
        <f>IF(STOCKAGE[[#This Row],[Nombre de palettes]]&lt;0,STOCKAGE[[#This Row],[Nombre de palettes]],0)</f>
        <v>0</v>
      </c>
      <c r="N848"/>
    </row>
    <row r="849" spans="1:14" hidden="1" x14ac:dyDescent="0.25">
      <c r="A849" s="68">
        <v>45444</v>
      </c>
      <c r="B849" s="54" t="s">
        <v>76</v>
      </c>
      <c r="C849">
        <v>2024</v>
      </c>
      <c r="D849" s="53">
        <v>45455</v>
      </c>
      <c r="E849" s="54" t="s">
        <v>50</v>
      </c>
      <c r="F849">
        <v>32</v>
      </c>
      <c r="G849" s="54"/>
      <c r="H849">
        <v>19200</v>
      </c>
      <c r="I849" t="s">
        <v>65</v>
      </c>
      <c r="J849" s="54"/>
      <c r="K849" s="54">
        <f>IF(STOCKAGE[[#This Row],[Nombre de palettes]]&gt;0,STOCKAGE[[#This Row],[Nombre de palettes]],0)</f>
        <v>32</v>
      </c>
      <c r="L849" s="54">
        <f>IF(STOCKAGE[[#This Row],[Nombre de palettes]]&lt;0,STOCKAGE[[#This Row],[Nombre de palettes]],0)</f>
        <v>0</v>
      </c>
      <c r="N849"/>
    </row>
    <row r="850" spans="1:14" hidden="1" x14ac:dyDescent="0.25">
      <c r="A850" s="68">
        <v>45444</v>
      </c>
      <c r="B850" s="54" t="s">
        <v>76</v>
      </c>
      <c r="C850">
        <v>2024</v>
      </c>
      <c r="D850" s="53">
        <v>45455</v>
      </c>
      <c r="E850" s="54" t="s">
        <v>50</v>
      </c>
      <c r="F850">
        <v>32</v>
      </c>
      <c r="G850" s="54"/>
      <c r="H850">
        <v>19200</v>
      </c>
      <c r="I850" t="s">
        <v>65</v>
      </c>
      <c r="J850" s="54"/>
      <c r="K850" s="54">
        <f>IF(STOCKAGE[[#This Row],[Nombre de palettes]]&gt;0,STOCKAGE[[#This Row],[Nombre de palettes]],0)</f>
        <v>32</v>
      </c>
      <c r="L850" s="54">
        <f>IF(STOCKAGE[[#This Row],[Nombre de palettes]]&lt;0,STOCKAGE[[#This Row],[Nombre de palettes]],0)</f>
        <v>0</v>
      </c>
      <c r="N850"/>
    </row>
    <row r="851" spans="1:14" hidden="1" x14ac:dyDescent="0.25">
      <c r="A851" s="68">
        <v>45444</v>
      </c>
      <c r="B851" s="54" t="s">
        <v>76</v>
      </c>
      <c r="C851">
        <v>2024</v>
      </c>
      <c r="D851" s="53">
        <v>45456</v>
      </c>
      <c r="E851" s="54" t="s">
        <v>50</v>
      </c>
      <c r="F851">
        <v>-1</v>
      </c>
      <c r="G851" s="54"/>
      <c r="H851">
        <v>-600</v>
      </c>
      <c r="I851">
        <v>2024063727</v>
      </c>
      <c r="J851" s="54"/>
      <c r="K851" s="54">
        <f>IF(STOCKAGE[[#This Row],[Nombre de palettes]]&gt;0,STOCKAGE[[#This Row],[Nombre de palettes]],0)</f>
        <v>0</v>
      </c>
      <c r="L851" s="54">
        <f>IF(STOCKAGE[[#This Row],[Nombre de palettes]]&lt;0,STOCKAGE[[#This Row],[Nombre de palettes]],0)</f>
        <v>-1</v>
      </c>
      <c r="N851"/>
    </row>
    <row r="852" spans="1:14" hidden="1" x14ac:dyDescent="0.25">
      <c r="A852" s="68">
        <v>45444</v>
      </c>
      <c r="B852" s="54" t="s">
        <v>76</v>
      </c>
      <c r="C852">
        <v>2024</v>
      </c>
      <c r="D852" s="53">
        <v>45456</v>
      </c>
      <c r="E852" s="54" t="s">
        <v>55</v>
      </c>
      <c r="F852">
        <v>-1</v>
      </c>
      <c r="G852" s="54"/>
      <c r="H852">
        <v>-600</v>
      </c>
      <c r="I852">
        <v>2024063727</v>
      </c>
      <c r="J852" s="54"/>
      <c r="K852" s="54">
        <f>IF(STOCKAGE[[#This Row],[Nombre de palettes]]&gt;0,STOCKAGE[[#This Row],[Nombre de palettes]],0)</f>
        <v>0</v>
      </c>
      <c r="L852" s="54">
        <f>IF(STOCKAGE[[#This Row],[Nombre de palettes]]&lt;0,STOCKAGE[[#This Row],[Nombre de palettes]],0)</f>
        <v>-1</v>
      </c>
      <c r="N852"/>
    </row>
    <row r="853" spans="1:14" hidden="1" x14ac:dyDescent="0.25">
      <c r="A853" s="68">
        <v>45444</v>
      </c>
      <c r="B853" s="54" t="s">
        <v>76</v>
      </c>
      <c r="C853">
        <v>2024</v>
      </c>
      <c r="D853" s="53">
        <v>45456</v>
      </c>
      <c r="E853" s="54" t="s">
        <v>70</v>
      </c>
      <c r="F853">
        <v>-1</v>
      </c>
      <c r="G853" s="54"/>
      <c r="H853">
        <v>-600</v>
      </c>
      <c r="I853">
        <v>2024063727</v>
      </c>
      <c r="J853" s="54"/>
      <c r="K853" s="54">
        <f>IF(STOCKAGE[[#This Row],[Nombre de palettes]]&gt;0,STOCKAGE[[#This Row],[Nombre de palettes]],0)</f>
        <v>0</v>
      </c>
      <c r="L853" s="54">
        <f>IF(STOCKAGE[[#This Row],[Nombre de palettes]]&lt;0,STOCKAGE[[#This Row],[Nombre de palettes]],0)</f>
        <v>-1</v>
      </c>
      <c r="N853"/>
    </row>
    <row r="854" spans="1:14" hidden="1" x14ac:dyDescent="0.25">
      <c r="A854" s="68">
        <v>45444</v>
      </c>
      <c r="B854" s="54" t="s">
        <v>76</v>
      </c>
      <c r="C854">
        <v>2024</v>
      </c>
      <c r="D854" s="53">
        <v>45456</v>
      </c>
      <c r="E854" s="54" t="s">
        <v>50</v>
      </c>
      <c r="F854">
        <v>-1</v>
      </c>
      <c r="G854" s="54"/>
      <c r="H854">
        <v>-600</v>
      </c>
      <c r="I854">
        <v>2024063753</v>
      </c>
      <c r="J854" s="54"/>
      <c r="K854" s="54">
        <f>IF(STOCKAGE[[#This Row],[Nombre de palettes]]&gt;0,STOCKAGE[[#This Row],[Nombre de palettes]],0)</f>
        <v>0</v>
      </c>
      <c r="L854" s="54">
        <f>IF(STOCKAGE[[#This Row],[Nombre de palettes]]&lt;0,STOCKAGE[[#This Row],[Nombre de palettes]],0)</f>
        <v>-1</v>
      </c>
      <c r="N854"/>
    </row>
    <row r="855" spans="1:14" hidden="1" x14ac:dyDescent="0.25">
      <c r="A855" s="68">
        <v>45444</v>
      </c>
      <c r="B855" s="54" t="s">
        <v>76</v>
      </c>
      <c r="C855">
        <v>2024</v>
      </c>
      <c r="D855" s="53">
        <v>45456</v>
      </c>
      <c r="E855" s="54" t="s">
        <v>55</v>
      </c>
      <c r="F855">
        <v>-1</v>
      </c>
      <c r="G855" s="54"/>
      <c r="H855">
        <v>-600</v>
      </c>
      <c r="I855">
        <v>2024063753</v>
      </c>
      <c r="J855" s="54"/>
      <c r="K855" s="54">
        <f>IF(STOCKAGE[[#This Row],[Nombre de palettes]]&gt;0,STOCKAGE[[#This Row],[Nombre de palettes]],0)</f>
        <v>0</v>
      </c>
      <c r="L855" s="54">
        <f>IF(STOCKAGE[[#This Row],[Nombre de palettes]]&lt;0,STOCKAGE[[#This Row],[Nombre de palettes]],0)</f>
        <v>-1</v>
      </c>
      <c r="N855"/>
    </row>
    <row r="856" spans="1:14" hidden="1" x14ac:dyDescent="0.25">
      <c r="A856" s="68">
        <v>45444</v>
      </c>
      <c r="B856" s="54" t="s">
        <v>76</v>
      </c>
      <c r="C856">
        <v>2024</v>
      </c>
      <c r="D856" s="53">
        <v>45456</v>
      </c>
      <c r="E856" s="54" t="s">
        <v>70</v>
      </c>
      <c r="F856">
        <v>-1</v>
      </c>
      <c r="G856" s="54"/>
      <c r="H856">
        <v>-600</v>
      </c>
      <c r="I856">
        <v>2024063753</v>
      </c>
      <c r="J856" s="54"/>
      <c r="K856" s="54">
        <f>IF(STOCKAGE[[#This Row],[Nombre de palettes]]&gt;0,STOCKAGE[[#This Row],[Nombre de palettes]],0)</f>
        <v>0</v>
      </c>
      <c r="L856" s="54">
        <f>IF(STOCKAGE[[#This Row],[Nombre de palettes]]&lt;0,STOCKAGE[[#This Row],[Nombre de palettes]],0)</f>
        <v>-1</v>
      </c>
      <c r="N856"/>
    </row>
    <row r="857" spans="1:14" hidden="1" x14ac:dyDescent="0.25">
      <c r="A857" s="68">
        <v>45444</v>
      </c>
      <c r="B857" s="54" t="s">
        <v>76</v>
      </c>
      <c r="C857">
        <v>2024</v>
      </c>
      <c r="D857" s="53">
        <v>45456</v>
      </c>
      <c r="E857" s="54" t="s">
        <v>50</v>
      </c>
      <c r="F857">
        <v>-2</v>
      </c>
      <c r="G857" s="54"/>
      <c r="H857">
        <v>-1200</v>
      </c>
      <c r="I857">
        <v>2024063762</v>
      </c>
      <c r="J857" s="54"/>
      <c r="K857" s="54">
        <f>IF(STOCKAGE[[#This Row],[Nombre de palettes]]&gt;0,STOCKAGE[[#This Row],[Nombre de palettes]],0)</f>
        <v>0</v>
      </c>
      <c r="L857" s="54">
        <f>IF(STOCKAGE[[#This Row],[Nombre de palettes]]&lt;0,STOCKAGE[[#This Row],[Nombre de palettes]],0)</f>
        <v>-2</v>
      </c>
      <c r="N857"/>
    </row>
    <row r="858" spans="1:14" hidden="1" x14ac:dyDescent="0.25">
      <c r="A858" s="68">
        <v>45444</v>
      </c>
      <c r="B858" s="54" t="s">
        <v>76</v>
      </c>
      <c r="C858">
        <v>2024</v>
      </c>
      <c r="D858" s="53">
        <v>45456</v>
      </c>
      <c r="E858" s="54" t="s">
        <v>51</v>
      </c>
      <c r="F858">
        <v>-1</v>
      </c>
      <c r="G858" s="54"/>
      <c r="H858">
        <v>-1848</v>
      </c>
      <c r="I858">
        <v>2024063762</v>
      </c>
      <c r="J858" s="54"/>
      <c r="K858" s="54">
        <f>IF(STOCKAGE[[#This Row],[Nombre de palettes]]&gt;0,STOCKAGE[[#This Row],[Nombre de palettes]],0)</f>
        <v>0</v>
      </c>
      <c r="L858" s="54">
        <f>IF(STOCKAGE[[#This Row],[Nombre de palettes]]&lt;0,STOCKAGE[[#This Row],[Nombre de palettes]],0)</f>
        <v>-1</v>
      </c>
      <c r="N858"/>
    </row>
    <row r="859" spans="1:14" hidden="1" x14ac:dyDescent="0.25">
      <c r="A859" s="68">
        <v>45444</v>
      </c>
      <c r="B859" s="54" t="s">
        <v>76</v>
      </c>
      <c r="C859">
        <v>2024</v>
      </c>
      <c r="D859" s="53">
        <v>45456</v>
      </c>
      <c r="E859" s="54" t="s">
        <v>48</v>
      </c>
      <c r="F859">
        <v>-1</v>
      </c>
      <c r="G859" s="54"/>
      <c r="H859">
        <v>-1848</v>
      </c>
      <c r="I859">
        <v>2024063762</v>
      </c>
      <c r="J859" s="54"/>
      <c r="K859" s="54">
        <f>IF(STOCKAGE[[#This Row],[Nombre de palettes]]&gt;0,STOCKAGE[[#This Row],[Nombre de palettes]],0)</f>
        <v>0</v>
      </c>
      <c r="L859" s="54">
        <f>IF(STOCKAGE[[#This Row],[Nombre de palettes]]&lt;0,STOCKAGE[[#This Row],[Nombre de palettes]],0)</f>
        <v>-1</v>
      </c>
      <c r="N859"/>
    </row>
    <row r="860" spans="1:14" hidden="1" x14ac:dyDescent="0.25">
      <c r="A860" s="68">
        <v>45444</v>
      </c>
      <c r="B860" s="54" t="s">
        <v>76</v>
      </c>
      <c r="C860">
        <v>2024</v>
      </c>
      <c r="D860" s="53">
        <v>45456</v>
      </c>
      <c r="E860" s="54" t="s">
        <v>50</v>
      </c>
      <c r="F860">
        <v>-1</v>
      </c>
      <c r="G860" s="54"/>
      <c r="H860">
        <v>-600</v>
      </c>
      <c r="I860">
        <v>2024063763</v>
      </c>
      <c r="J860" s="54"/>
      <c r="K860" s="54">
        <f>IF(STOCKAGE[[#This Row],[Nombre de palettes]]&gt;0,STOCKAGE[[#This Row],[Nombre de palettes]],0)</f>
        <v>0</v>
      </c>
      <c r="L860" s="54">
        <f>IF(STOCKAGE[[#This Row],[Nombre de palettes]]&lt;0,STOCKAGE[[#This Row],[Nombre de palettes]],0)</f>
        <v>-1</v>
      </c>
      <c r="N860"/>
    </row>
    <row r="861" spans="1:14" hidden="1" x14ac:dyDescent="0.25">
      <c r="A861" s="68">
        <v>45444</v>
      </c>
      <c r="B861" s="54" t="s">
        <v>76</v>
      </c>
      <c r="C861">
        <v>2024</v>
      </c>
      <c r="D861" s="53">
        <v>45456</v>
      </c>
      <c r="E861" s="54" t="s">
        <v>55</v>
      </c>
      <c r="F861">
        <v>-1</v>
      </c>
      <c r="G861" s="54"/>
      <c r="H861">
        <v>-600</v>
      </c>
      <c r="I861">
        <v>2024063763</v>
      </c>
      <c r="J861" s="54"/>
      <c r="K861" s="54">
        <f>IF(STOCKAGE[[#This Row],[Nombre de palettes]]&gt;0,STOCKAGE[[#This Row],[Nombre de palettes]],0)</f>
        <v>0</v>
      </c>
      <c r="L861" s="54">
        <f>IF(STOCKAGE[[#This Row],[Nombre de palettes]]&lt;0,STOCKAGE[[#This Row],[Nombre de palettes]],0)</f>
        <v>-1</v>
      </c>
      <c r="N861"/>
    </row>
    <row r="862" spans="1:14" hidden="1" x14ac:dyDescent="0.25">
      <c r="A862" s="68">
        <v>45444</v>
      </c>
      <c r="B862" s="54" t="s">
        <v>76</v>
      </c>
      <c r="C862">
        <v>2024</v>
      </c>
      <c r="D862" s="53">
        <v>45456</v>
      </c>
      <c r="E862" s="54" t="s">
        <v>50</v>
      </c>
      <c r="F862">
        <v>32</v>
      </c>
      <c r="G862" s="54"/>
      <c r="H862">
        <v>19200</v>
      </c>
      <c r="I862" t="s">
        <v>65</v>
      </c>
      <c r="J862" s="54"/>
      <c r="K862" s="54">
        <f>IF(STOCKAGE[[#This Row],[Nombre de palettes]]&gt;0,STOCKAGE[[#This Row],[Nombre de palettes]],0)</f>
        <v>32</v>
      </c>
      <c r="L862" s="54">
        <f>IF(STOCKAGE[[#This Row],[Nombre de palettes]]&lt;0,STOCKAGE[[#This Row],[Nombre de palettes]],0)</f>
        <v>0</v>
      </c>
      <c r="N862"/>
    </row>
    <row r="863" spans="1:14" hidden="1" x14ac:dyDescent="0.25">
      <c r="A863" s="68">
        <v>45444</v>
      </c>
      <c r="B863" s="54" t="s">
        <v>76</v>
      </c>
      <c r="C863">
        <v>2024</v>
      </c>
      <c r="D863" s="53">
        <v>45456</v>
      </c>
      <c r="E863" s="54" t="s">
        <v>50</v>
      </c>
      <c r="F863">
        <v>30</v>
      </c>
      <c r="G863" s="54"/>
      <c r="H863">
        <v>18000</v>
      </c>
      <c r="I863" t="s">
        <v>65</v>
      </c>
      <c r="J863" s="54"/>
      <c r="K863" s="54">
        <f>IF(STOCKAGE[[#This Row],[Nombre de palettes]]&gt;0,STOCKAGE[[#This Row],[Nombre de palettes]],0)</f>
        <v>30</v>
      </c>
      <c r="L863" s="54">
        <f>IF(STOCKAGE[[#This Row],[Nombre de palettes]]&lt;0,STOCKAGE[[#This Row],[Nombre de palettes]],0)</f>
        <v>0</v>
      </c>
      <c r="N863"/>
    </row>
    <row r="864" spans="1:14" hidden="1" x14ac:dyDescent="0.25">
      <c r="A864" s="68">
        <v>45444</v>
      </c>
      <c r="B864" s="54" t="s">
        <v>76</v>
      </c>
      <c r="C864">
        <v>2024</v>
      </c>
      <c r="D864" s="53">
        <v>45456</v>
      </c>
      <c r="E864" s="54" t="s">
        <v>55</v>
      </c>
      <c r="F864">
        <v>32</v>
      </c>
      <c r="G864" s="54"/>
      <c r="H864">
        <v>19200</v>
      </c>
      <c r="I864" t="s">
        <v>65</v>
      </c>
      <c r="J864" s="54"/>
      <c r="K864" s="54">
        <f>IF(STOCKAGE[[#This Row],[Nombre de palettes]]&gt;0,STOCKAGE[[#This Row],[Nombre de palettes]],0)</f>
        <v>32</v>
      </c>
      <c r="L864" s="54">
        <f>IF(STOCKAGE[[#This Row],[Nombre de palettes]]&lt;0,STOCKAGE[[#This Row],[Nombre de palettes]],0)</f>
        <v>0</v>
      </c>
      <c r="N864"/>
    </row>
    <row r="865" spans="1:14" hidden="1" x14ac:dyDescent="0.25">
      <c r="A865" s="68">
        <v>45444</v>
      </c>
      <c r="B865" s="54" t="s">
        <v>76</v>
      </c>
      <c r="C865">
        <v>2024</v>
      </c>
      <c r="D865" s="53">
        <v>45456</v>
      </c>
      <c r="E865" s="54" t="s">
        <v>55</v>
      </c>
      <c r="F865">
        <v>8</v>
      </c>
      <c r="G865" s="54"/>
      <c r="H865">
        <v>4800</v>
      </c>
      <c r="I865" t="s">
        <v>65</v>
      </c>
      <c r="J865" s="54"/>
      <c r="K865" s="54">
        <f>IF(STOCKAGE[[#This Row],[Nombre de palettes]]&gt;0,STOCKAGE[[#This Row],[Nombre de palettes]],0)</f>
        <v>8</v>
      </c>
      <c r="L865" s="54">
        <f>IF(STOCKAGE[[#This Row],[Nombre de palettes]]&lt;0,STOCKAGE[[#This Row],[Nombre de palettes]],0)</f>
        <v>0</v>
      </c>
      <c r="N865"/>
    </row>
    <row r="866" spans="1:14" hidden="1" x14ac:dyDescent="0.25">
      <c r="A866" s="68">
        <v>45444</v>
      </c>
      <c r="B866" s="54" t="s">
        <v>76</v>
      </c>
      <c r="C866">
        <v>2024</v>
      </c>
      <c r="D866" s="53">
        <v>45456</v>
      </c>
      <c r="E866" s="54" t="s">
        <v>70</v>
      </c>
      <c r="F866">
        <v>14</v>
      </c>
      <c r="G866" s="54"/>
      <c r="H866">
        <v>8400</v>
      </c>
      <c r="I866" t="s">
        <v>65</v>
      </c>
      <c r="J866" s="54"/>
      <c r="K866" s="54">
        <f>IF(STOCKAGE[[#This Row],[Nombre de palettes]]&gt;0,STOCKAGE[[#This Row],[Nombre de palettes]],0)</f>
        <v>14</v>
      </c>
      <c r="L866" s="54">
        <f>IF(STOCKAGE[[#This Row],[Nombre de palettes]]&lt;0,STOCKAGE[[#This Row],[Nombre de palettes]],0)</f>
        <v>0</v>
      </c>
      <c r="N866"/>
    </row>
    <row r="867" spans="1:14" hidden="1" x14ac:dyDescent="0.25">
      <c r="A867" s="68">
        <v>45444</v>
      </c>
      <c r="B867" s="54" t="s">
        <v>76</v>
      </c>
      <c r="C867">
        <v>2024</v>
      </c>
      <c r="D867" s="53">
        <v>45457</v>
      </c>
      <c r="E867" s="54" t="s">
        <v>50</v>
      </c>
      <c r="F867">
        <v>-5</v>
      </c>
      <c r="G867" s="54"/>
      <c r="H867">
        <v>-3000</v>
      </c>
      <c r="I867">
        <v>2024063760</v>
      </c>
      <c r="J867" s="54"/>
      <c r="K867" s="54">
        <f>IF(STOCKAGE[[#This Row],[Nombre de palettes]]&gt;0,STOCKAGE[[#This Row],[Nombre de palettes]],0)</f>
        <v>0</v>
      </c>
      <c r="L867" s="54">
        <f>IF(STOCKAGE[[#This Row],[Nombre de palettes]]&lt;0,STOCKAGE[[#This Row],[Nombre de palettes]],0)</f>
        <v>-5</v>
      </c>
      <c r="N867"/>
    </row>
    <row r="868" spans="1:14" hidden="1" x14ac:dyDescent="0.25">
      <c r="A868" s="68">
        <v>45444</v>
      </c>
      <c r="B868" s="54" t="s">
        <v>76</v>
      </c>
      <c r="C868">
        <v>2024</v>
      </c>
      <c r="D868" s="53">
        <v>45457</v>
      </c>
      <c r="E868" s="54" t="s">
        <v>55</v>
      </c>
      <c r="F868">
        <v>-3</v>
      </c>
      <c r="G868" s="54"/>
      <c r="H868">
        <v>-1800</v>
      </c>
      <c r="I868">
        <v>2024063760</v>
      </c>
      <c r="J868" s="54"/>
      <c r="K868" s="54">
        <f>IF(STOCKAGE[[#This Row],[Nombre de palettes]]&gt;0,STOCKAGE[[#This Row],[Nombre de palettes]],0)</f>
        <v>0</v>
      </c>
      <c r="L868" s="54">
        <f>IF(STOCKAGE[[#This Row],[Nombre de palettes]]&lt;0,STOCKAGE[[#This Row],[Nombre de palettes]],0)</f>
        <v>-3</v>
      </c>
      <c r="N868"/>
    </row>
    <row r="869" spans="1:14" hidden="1" x14ac:dyDescent="0.25">
      <c r="A869" s="68">
        <v>45444</v>
      </c>
      <c r="B869" s="54" t="s">
        <v>76</v>
      </c>
      <c r="C869">
        <v>2024</v>
      </c>
      <c r="D869" s="53">
        <v>45457</v>
      </c>
      <c r="E869" s="54" t="s">
        <v>50</v>
      </c>
      <c r="F869">
        <v>-6</v>
      </c>
      <c r="G869" s="54"/>
      <c r="H869">
        <v>-3600</v>
      </c>
      <c r="I869">
        <v>2024063734</v>
      </c>
      <c r="J869" s="54"/>
      <c r="K869" s="54">
        <f>IF(STOCKAGE[[#This Row],[Nombre de palettes]]&gt;0,STOCKAGE[[#This Row],[Nombre de palettes]],0)</f>
        <v>0</v>
      </c>
      <c r="L869" s="54">
        <f>IF(STOCKAGE[[#This Row],[Nombre de palettes]]&lt;0,STOCKAGE[[#This Row],[Nombre de palettes]],0)</f>
        <v>-6</v>
      </c>
      <c r="N869"/>
    </row>
    <row r="870" spans="1:14" hidden="1" x14ac:dyDescent="0.25">
      <c r="A870" s="68">
        <v>45444</v>
      </c>
      <c r="B870" s="54" t="s">
        <v>76</v>
      </c>
      <c r="C870">
        <v>2024</v>
      </c>
      <c r="D870" s="53">
        <v>45457</v>
      </c>
      <c r="E870" s="54" t="s">
        <v>55</v>
      </c>
      <c r="F870">
        <v>-2</v>
      </c>
      <c r="G870" s="54"/>
      <c r="H870">
        <v>-1200</v>
      </c>
      <c r="I870">
        <v>2024063734</v>
      </c>
      <c r="J870" s="54"/>
      <c r="K870" s="54">
        <f>IF(STOCKAGE[[#This Row],[Nombre de palettes]]&gt;0,STOCKAGE[[#This Row],[Nombre de palettes]],0)</f>
        <v>0</v>
      </c>
      <c r="L870" s="54">
        <f>IF(STOCKAGE[[#This Row],[Nombre de palettes]]&lt;0,STOCKAGE[[#This Row],[Nombre de palettes]],0)</f>
        <v>-2</v>
      </c>
      <c r="N870"/>
    </row>
    <row r="871" spans="1:14" hidden="1" x14ac:dyDescent="0.25">
      <c r="A871" s="68">
        <v>45444</v>
      </c>
      <c r="B871" s="54" t="s">
        <v>76</v>
      </c>
      <c r="C871">
        <v>2024</v>
      </c>
      <c r="D871" s="53">
        <v>45457</v>
      </c>
      <c r="E871" s="54" t="s">
        <v>54</v>
      </c>
      <c r="F871">
        <v>-1</v>
      </c>
      <c r="G871" s="54"/>
      <c r="H871">
        <v>-1848</v>
      </c>
      <c r="I871">
        <v>2024063734</v>
      </c>
      <c r="J871" s="54"/>
      <c r="K871" s="54">
        <f>IF(STOCKAGE[[#This Row],[Nombre de palettes]]&gt;0,STOCKAGE[[#This Row],[Nombre de palettes]],0)</f>
        <v>0</v>
      </c>
      <c r="L871" s="54">
        <f>IF(STOCKAGE[[#This Row],[Nombre de palettes]]&lt;0,STOCKAGE[[#This Row],[Nombre de palettes]],0)</f>
        <v>-1</v>
      </c>
      <c r="N871"/>
    </row>
    <row r="872" spans="1:14" hidden="1" x14ac:dyDescent="0.25">
      <c r="A872" s="68">
        <v>45444</v>
      </c>
      <c r="B872" s="54" t="s">
        <v>76</v>
      </c>
      <c r="C872">
        <v>2024</v>
      </c>
      <c r="D872" s="53">
        <v>45457</v>
      </c>
      <c r="E872" s="54" t="s">
        <v>50</v>
      </c>
      <c r="F872">
        <v>-5</v>
      </c>
      <c r="G872" s="54"/>
      <c r="H872">
        <v>-3000</v>
      </c>
      <c r="I872">
        <v>2024063768</v>
      </c>
      <c r="J872" s="54"/>
      <c r="K872" s="54">
        <f>IF(STOCKAGE[[#This Row],[Nombre de palettes]]&gt;0,STOCKAGE[[#This Row],[Nombre de palettes]],0)</f>
        <v>0</v>
      </c>
      <c r="L872" s="54">
        <f>IF(STOCKAGE[[#This Row],[Nombre de palettes]]&lt;0,STOCKAGE[[#This Row],[Nombre de palettes]],0)</f>
        <v>-5</v>
      </c>
      <c r="N872"/>
    </row>
    <row r="873" spans="1:14" hidden="1" x14ac:dyDescent="0.25">
      <c r="A873" s="68">
        <v>45444</v>
      </c>
      <c r="B873" s="54" t="s">
        <v>76</v>
      </c>
      <c r="C873">
        <v>2024</v>
      </c>
      <c r="D873" s="53">
        <v>45457</v>
      </c>
      <c r="E873" s="54" t="s">
        <v>55</v>
      </c>
      <c r="F873">
        <v>-4</v>
      </c>
      <c r="G873" s="54"/>
      <c r="H873">
        <v>-2400</v>
      </c>
      <c r="I873">
        <v>2024063768</v>
      </c>
      <c r="J873" s="54"/>
      <c r="K873" s="54">
        <f>IF(STOCKAGE[[#This Row],[Nombre de palettes]]&gt;0,STOCKAGE[[#This Row],[Nombre de palettes]],0)</f>
        <v>0</v>
      </c>
      <c r="L873" s="54">
        <f>IF(STOCKAGE[[#This Row],[Nombre de palettes]]&lt;0,STOCKAGE[[#This Row],[Nombre de palettes]],0)</f>
        <v>-4</v>
      </c>
      <c r="N873"/>
    </row>
    <row r="874" spans="1:14" hidden="1" x14ac:dyDescent="0.25">
      <c r="A874" s="68">
        <v>45444</v>
      </c>
      <c r="B874" s="54" t="s">
        <v>76</v>
      </c>
      <c r="C874">
        <v>2024</v>
      </c>
      <c r="D874" s="53">
        <v>45457</v>
      </c>
      <c r="E874" s="54" t="s">
        <v>51</v>
      </c>
      <c r="F874">
        <v>-2</v>
      </c>
      <c r="G874" s="54"/>
      <c r="H874">
        <v>-3696</v>
      </c>
      <c r="I874">
        <v>2024063768</v>
      </c>
      <c r="J874" s="54"/>
      <c r="K874" s="54">
        <f>IF(STOCKAGE[[#This Row],[Nombre de palettes]]&gt;0,STOCKAGE[[#This Row],[Nombre de palettes]],0)</f>
        <v>0</v>
      </c>
      <c r="L874" s="54">
        <f>IF(STOCKAGE[[#This Row],[Nombre de palettes]]&lt;0,STOCKAGE[[#This Row],[Nombre de palettes]],0)</f>
        <v>-2</v>
      </c>
      <c r="N874"/>
    </row>
    <row r="875" spans="1:14" hidden="1" x14ac:dyDescent="0.25">
      <c r="A875" s="68">
        <v>45444</v>
      </c>
      <c r="B875" s="54" t="s">
        <v>76</v>
      </c>
      <c r="C875">
        <v>2024</v>
      </c>
      <c r="D875" s="53">
        <v>45457</v>
      </c>
      <c r="E875" s="54" t="s">
        <v>48</v>
      </c>
      <c r="F875">
        <v>-1</v>
      </c>
      <c r="G875" s="54"/>
      <c r="H875">
        <v>-1848</v>
      </c>
      <c r="I875">
        <v>2024063768</v>
      </c>
      <c r="J875" s="54"/>
      <c r="K875" s="54">
        <f>IF(STOCKAGE[[#This Row],[Nombre de palettes]]&gt;0,STOCKAGE[[#This Row],[Nombre de palettes]],0)</f>
        <v>0</v>
      </c>
      <c r="L875" s="54">
        <f>IF(STOCKAGE[[#This Row],[Nombre de palettes]]&lt;0,STOCKAGE[[#This Row],[Nombre de palettes]],0)</f>
        <v>-1</v>
      </c>
      <c r="N875"/>
    </row>
    <row r="876" spans="1:14" hidden="1" x14ac:dyDescent="0.25">
      <c r="A876" s="68">
        <v>45444</v>
      </c>
      <c r="B876" s="54" t="s">
        <v>76</v>
      </c>
      <c r="C876">
        <v>2024</v>
      </c>
      <c r="D876" s="53">
        <v>45457</v>
      </c>
      <c r="E876" s="54" t="s">
        <v>62</v>
      </c>
      <c r="F876">
        <v>-1</v>
      </c>
      <c r="G876" s="54"/>
      <c r="H876">
        <v>-1848</v>
      </c>
      <c r="I876">
        <v>2024063768</v>
      </c>
      <c r="J876" s="54"/>
      <c r="K876" s="54">
        <f>IF(STOCKAGE[[#This Row],[Nombre de palettes]]&gt;0,STOCKAGE[[#This Row],[Nombre de palettes]],0)</f>
        <v>0</v>
      </c>
      <c r="L876" s="54">
        <f>IF(STOCKAGE[[#This Row],[Nombre de palettes]]&lt;0,STOCKAGE[[#This Row],[Nombre de palettes]],0)</f>
        <v>-1</v>
      </c>
      <c r="N876"/>
    </row>
    <row r="877" spans="1:14" hidden="1" x14ac:dyDescent="0.25">
      <c r="A877" s="68">
        <v>45444</v>
      </c>
      <c r="B877" s="54" t="s">
        <v>76</v>
      </c>
      <c r="C877">
        <v>2024</v>
      </c>
      <c r="D877" s="53">
        <v>45460</v>
      </c>
      <c r="E877" s="54" t="s">
        <v>50</v>
      </c>
      <c r="F877">
        <v>-20</v>
      </c>
      <c r="G877" s="54"/>
      <c r="H877">
        <v>-12000</v>
      </c>
      <c r="I877">
        <v>2024063751</v>
      </c>
      <c r="J877" s="54"/>
      <c r="K877" s="54">
        <f>IF(STOCKAGE[[#This Row],[Nombre de palettes]]&gt;0,STOCKAGE[[#This Row],[Nombre de palettes]],0)</f>
        <v>0</v>
      </c>
      <c r="L877" s="54">
        <f>IF(STOCKAGE[[#This Row],[Nombre de palettes]]&lt;0,STOCKAGE[[#This Row],[Nombre de palettes]],0)</f>
        <v>-20</v>
      </c>
      <c r="N877"/>
    </row>
    <row r="878" spans="1:14" hidden="1" x14ac:dyDescent="0.25">
      <c r="A878" s="68">
        <v>45444</v>
      </c>
      <c r="B878" s="54" t="s">
        <v>76</v>
      </c>
      <c r="C878">
        <v>2024</v>
      </c>
      <c r="D878" s="53">
        <v>45460</v>
      </c>
      <c r="E878" s="54" t="s">
        <v>55</v>
      </c>
      <c r="F878">
        <v>-12</v>
      </c>
      <c r="G878" s="54"/>
      <c r="H878">
        <v>-7200</v>
      </c>
      <c r="I878">
        <v>2024063751</v>
      </c>
      <c r="J878" s="54"/>
      <c r="K878" s="54">
        <f>IF(STOCKAGE[[#This Row],[Nombre de palettes]]&gt;0,STOCKAGE[[#This Row],[Nombre de palettes]],0)</f>
        <v>0</v>
      </c>
      <c r="L878" s="54">
        <f>IF(STOCKAGE[[#This Row],[Nombre de palettes]]&lt;0,STOCKAGE[[#This Row],[Nombre de palettes]],0)</f>
        <v>-12</v>
      </c>
      <c r="N878"/>
    </row>
    <row r="879" spans="1:14" hidden="1" x14ac:dyDescent="0.25">
      <c r="A879" s="68">
        <v>45444</v>
      </c>
      <c r="B879" s="54" t="s">
        <v>76</v>
      </c>
      <c r="C879">
        <v>2024</v>
      </c>
      <c r="D879" s="53">
        <v>45460</v>
      </c>
      <c r="E879" s="54" t="s">
        <v>50</v>
      </c>
      <c r="F879">
        <v>-1</v>
      </c>
      <c r="G879" s="54"/>
      <c r="H879">
        <v>-600</v>
      </c>
      <c r="I879">
        <v>2024063766</v>
      </c>
      <c r="J879" s="54"/>
      <c r="K879" s="54">
        <f>IF(STOCKAGE[[#This Row],[Nombre de palettes]]&gt;0,STOCKAGE[[#This Row],[Nombre de palettes]],0)</f>
        <v>0</v>
      </c>
      <c r="L879" s="54">
        <f>IF(STOCKAGE[[#This Row],[Nombre de palettes]]&lt;0,STOCKAGE[[#This Row],[Nombre de palettes]],0)</f>
        <v>-1</v>
      </c>
      <c r="N879"/>
    </row>
    <row r="880" spans="1:14" hidden="1" x14ac:dyDescent="0.25">
      <c r="A880" s="68">
        <v>45444</v>
      </c>
      <c r="B880" s="54" t="s">
        <v>76</v>
      </c>
      <c r="C880">
        <v>2024</v>
      </c>
      <c r="D880" s="53">
        <v>45460</v>
      </c>
      <c r="E880" s="54" t="s">
        <v>55</v>
      </c>
      <c r="F880">
        <v>-1</v>
      </c>
      <c r="G880" s="54"/>
      <c r="H880">
        <v>-600</v>
      </c>
      <c r="I880">
        <v>2024063766</v>
      </c>
      <c r="J880" s="54"/>
      <c r="K880" s="54">
        <f>IF(STOCKAGE[[#This Row],[Nombre de palettes]]&gt;0,STOCKAGE[[#This Row],[Nombre de palettes]],0)</f>
        <v>0</v>
      </c>
      <c r="L880" s="54">
        <f>IF(STOCKAGE[[#This Row],[Nombre de palettes]]&lt;0,STOCKAGE[[#This Row],[Nombre de palettes]],0)</f>
        <v>-1</v>
      </c>
      <c r="N880"/>
    </row>
    <row r="881" spans="1:14" hidden="1" x14ac:dyDescent="0.25">
      <c r="A881" s="68">
        <v>45444</v>
      </c>
      <c r="B881" s="54" t="s">
        <v>76</v>
      </c>
      <c r="C881">
        <v>2024</v>
      </c>
      <c r="D881" s="53">
        <v>45460</v>
      </c>
      <c r="E881" s="54" t="s">
        <v>50</v>
      </c>
      <c r="F881">
        <v>-1</v>
      </c>
      <c r="G881" s="54"/>
      <c r="H881">
        <v>-600</v>
      </c>
      <c r="I881">
        <v>2024063776</v>
      </c>
      <c r="J881" s="54"/>
      <c r="K881" s="54">
        <f>IF(STOCKAGE[[#This Row],[Nombre de palettes]]&gt;0,STOCKAGE[[#This Row],[Nombre de palettes]],0)</f>
        <v>0</v>
      </c>
      <c r="L881" s="54">
        <f>IF(STOCKAGE[[#This Row],[Nombre de palettes]]&lt;0,STOCKAGE[[#This Row],[Nombre de palettes]],0)</f>
        <v>-1</v>
      </c>
      <c r="N881"/>
    </row>
    <row r="882" spans="1:14" hidden="1" x14ac:dyDescent="0.25">
      <c r="A882" s="68">
        <v>45444</v>
      </c>
      <c r="B882" s="54" t="s">
        <v>76</v>
      </c>
      <c r="C882">
        <v>2024</v>
      </c>
      <c r="D882" s="53">
        <v>45460</v>
      </c>
      <c r="E882" s="54" t="s">
        <v>51</v>
      </c>
      <c r="F882">
        <v>-1</v>
      </c>
      <c r="G882" s="54"/>
      <c r="H882">
        <v>-1848</v>
      </c>
      <c r="I882">
        <v>2024063776</v>
      </c>
      <c r="J882" s="54"/>
      <c r="K882" s="54">
        <f>IF(STOCKAGE[[#This Row],[Nombre de palettes]]&gt;0,STOCKAGE[[#This Row],[Nombre de palettes]],0)</f>
        <v>0</v>
      </c>
      <c r="L882" s="54">
        <f>IF(STOCKAGE[[#This Row],[Nombre de palettes]]&lt;0,STOCKAGE[[#This Row],[Nombre de palettes]],0)</f>
        <v>-1</v>
      </c>
      <c r="N882"/>
    </row>
    <row r="883" spans="1:14" hidden="1" x14ac:dyDescent="0.25">
      <c r="A883" s="68">
        <v>45444</v>
      </c>
      <c r="B883" s="54" t="s">
        <v>76</v>
      </c>
      <c r="C883">
        <v>2024</v>
      </c>
      <c r="D883" s="53">
        <v>45460</v>
      </c>
      <c r="E883" s="54" t="s">
        <v>50</v>
      </c>
      <c r="F883">
        <v>-6</v>
      </c>
      <c r="G883" s="54"/>
      <c r="H883">
        <v>-3600</v>
      </c>
      <c r="I883">
        <v>2024063759</v>
      </c>
      <c r="J883" s="54"/>
      <c r="K883" s="54">
        <f>IF(STOCKAGE[[#This Row],[Nombre de palettes]]&gt;0,STOCKAGE[[#This Row],[Nombre de palettes]],0)</f>
        <v>0</v>
      </c>
      <c r="L883" s="54">
        <f>IF(STOCKAGE[[#This Row],[Nombre de palettes]]&lt;0,STOCKAGE[[#This Row],[Nombre de palettes]],0)</f>
        <v>-6</v>
      </c>
      <c r="N883"/>
    </row>
    <row r="884" spans="1:14" hidden="1" x14ac:dyDescent="0.25">
      <c r="A884" s="68">
        <v>45444</v>
      </c>
      <c r="B884" s="54" t="s">
        <v>76</v>
      </c>
      <c r="C884">
        <v>2024</v>
      </c>
      <c r="D884" s="53">
        <v>45460</v>
      </c>
      <c r="E884" s="54" t="s">
        <v>55</v>
      </c>
      <c r="F884">
        <v>-2</v>
      </c>
      <c r="G884" s="54"/>
      <c r="H884">
        <v>-1200</v>
      </c>
      <c r="I884">
        <v>2024063759</v>
      </c>
      <c r="J884" s="54"/>
      <c r="K884" s="54">
        <f>IF(STOCKAGE[[#This Row],[Nombre de palettes]]&gt;0,STOCKAGE[[#This Row],[Nombre de palettes]],0)</f>
        <v>0</v>
      </c>
      <c r="L884" s="54">
        <f>IF(STOCKAGE[[#This Row],[Nombre de palettes]]&lt;0,STOCKAGE[[#This Row],[Nombre de palettes]],0)</f>
        <v>-2</v>
      </c>
      <c r="N884"/>
    </row>
    <row r="885" spans="1:14" hidden="1" x14ac:dyDescent="0.25">
      <c r="A885" s="68">
        <v>45444</v>
      </c>
      <c r="B885" s="54" t="s">
        <v>76</v>
      </c>
      <c r="C885">
        <v>2024</v>
      </c>
      <c r="D885" s="53">
        <v>45460</v>
      </c>
      <c r="E885" s="54" t="s">
        <v>70</v>
      </c>
      <c r="F885">
        <v>-1</v>
      </c>
      <c r="G885" s="54"/>
      <c r="H885">
        <v>-600</v>
      </c>
      <c r="I885">
        <v>2024063759</v>
      </c>
      <c r="J885" s="54"/>
      <c r="K885" s="54">
        <f>IF(STOCKAGE[[#This Row],[Nombre de palettes]]&gt;0,STOCKAGE[[#This Row],[Nombre de palettes]],0)</f>
        <v>0</v>
      </c>
      <c r="L885" s="54">
        <f>IF(STOCKAGE[[#This Row],[Nombre de palettes]]&lt;0,STOCKAGE[[#This Row],[Nombre de palettes]],0)</f>
        <v>-1</v>
      </c>
      <c r="N885"/>
    </row>
    <row r="886" spans="1:14" hidden="1" x14ac:dyDescent="0.25">
      <c r="A886" s="68">
        <v>45444</v>
      </c>
      <c r="B886" s="54" t="s">
        <v>76</v>
      </c>
      <c r="C886">
        <v>2024</v>
      </c>
      <c r="D886" s="53">
        <v>45460</v>
      </c>
      <c r="E886" s="54" t="s">
        <v>51</v>
      </c>
      <c r="F886">
        <v>-1</v>
      </c>
      <c r="G886" s="54"/>
      <c r="H886">
        <v>-1848</v>
      </c>
      <c r="I886">
        <v>2024063759</v>
      </c>
      <c r="J886" s="54"/>
      <c r="K886" s="54">
        <f>IF(STOCKAGE[[#This Row],[Nombre de palettes]]&gt;0,STOCKAGE[[#This Row],[Nombre de palettes]],0)</f>
        <v>0</v>
      </c>
      <c r="L886" s="54">
        <f>IF(STOCKAGE[[#This Row],[Nombre de palettes]]&lt;0,STOCKAGE[[#This Row],[Nombre de palettes]],0)</f>
        <v>-1</v>
      </c>
      <c r="N886"/>
    </row>
    <row r="887" spans="1:14" hidden="1" x14ac:dyDescent="0.25">
      <c r="A887" s="68">
        <v>45444</v>
      </c>
      <c r="B887" s="54" t="s">
        <v>76</v>
      </c>
      <c r="C887">
        <v>2024</v>
      </c>
      <c r="D887" s="53">
        <v>45460</v>
      </c>
      <c r="E887" s="54" t="s">
        <v>70</v>
      </c>
      <c r="F887">
        <v>-1</v>
      </c>
      <c r="G887" s="54"/>
      <c r="H887">
        <v>-600</v>
      </c>
      <c r="I887">
        <v>2024063783</v>
      </c>
      <c r="J887" s="54"/>
      <c r="K887" s="54">
        <f>IF(STOCKAGE[[#This Row],[Nombre de palettes]]&gt;0,STOCKAGE[[#This Row],[Nombre de palettes]],0)</f>
        <v>0</v>
      </c>
      <c r="L887" s="54">
        <f>IF(STOCKAGE[[#This Row],[Nombre de palettes]]&lt;0,STOCKAGE[[#This Row],[Nombre de palettes]],0)</f>
        <v>-1</v>
      </c>
      <c r="N887"/>
    </row>
    <row r="888" spans="1:14" hidden="1" x14ac:dyDescent="0.25">
      <c r="A888" s="68">
        <v>45444</v>
      </c>
      <c r="B888" s="54" t="s">
        <v>76</v>
      </c>
      <c r="C888">
        <v>2024</v>
      </c>
      <c r="D888" s="53">
        <v>45460</v>
      </c>
      <c r="E888" s="54" t="s">
        <v>51</v>
      </c>
      <c r="F888">
        <v>-1</v>
      </c>
      <c r="G888" s="54"/>
      <c r="H888">
        <v>-1848</v>
      </c>
      <c r="I888">
        <v>2024063783</v>
      </c>
      <c r="J888" s="54"/>
      <c r="K888" s="54">
        <f>IF(STOCKAGE[[#This Row],[Nombre de palettes]]&gt;0,STOCKAGE[[#This Row],[Nombre de palettes]],0)</f>
        <v>0</v>
      </c>
      <c r="L888" s="54">
        <f>IF(STOCKAGE[[#This Row],[Nombre de palettes]]&lt;0,STOCKAGE[[#This Row],[Nombre de palettes]],0)</f>
        <v>-1</v>
      </c>
      <c r="N888"/>
    </row>
    <row r="889" spans="1:14" hidden="1" x14ac:dyDescent="0.25">
      <c r="A889" s="68">
        <v>45444</v>
      </c>
      <c r="B889" s="54" t="s">
        <v>76</v>
      </c>
      <c r="C889">
        <v>2024</v>
      </c>
      <c r="D889" s="53">
        <v>45461</v>
      </c>
      <c r="E889" s="54" t="s">
        <v>50</v>
      </c>
      <c r="F889">
        <v>-3</v>
      </c>
      <c r="G889" s="54"/>
      <c r="H889">
        <v>-1800</v>
      </c>
      <c r="I889">
        <v>2024063736</v>
      </c>
      <c r="J889" s="54"/>
      <c r="K889" s="54">
        <f>IF(STOCKAGE[[#This Row],[Nombre de palettes]]&gt;0,STOCKAGE[[#This Row],[Nombre de palettes]],0)</f>
        <v>0</v>
      </c>
      <c r="L889" s="54">
        <f>IF(STOCKAGE[[#This Row],[Nombre de palettes]]&lt;0,STOCKAGE[[#This Row],[Nombre de palettes]],0)</f>
        <v>-3</v>
      </c>
      <c r="N889"/>
    </row>
    <row r="890" spans="1:14" hidden="1" x14ac:dyDescent="0.25">
      <c r="A890" s="68">
        <v>45444</v>
      </c>
      <c r="B890" s="54" t="s">
        <v>76</v>
      </c>
      <c r="C890">
        <v>2024</v>
      </c>
      <c r="D890" s="53">
        <v>45461</v>
      </c>
      <c r="E890" s="54" t="s">
        <v>54</v>
      </c>
      <c r="F890">
        <v>-1</v>
      </c>
      <c r="G890" s="54"/>
      <c r="H890">
        <v>-1848</v>
      </c>
      <c r="I890">
        <v>2024063736</v>
      </c>
      <c r="J890" s="54"/>
      <c r="K890" s="54">
        <f>IF(STOCKAGE[[#This Row],[Nombre de palettes]]&gt;0,STOCKAGE[[#This Row],[Nombre de palettes]],0)</f>
        <v>0</v>
      </c>
      <c r="L890" s="54">
        <f>IF(STOCKAGE[[#This Row],[Nombre de palettes]]&lt;0,STOCKAGE[[#This Row],[Nombre de palettes]],0)</f>
        <v>-1</v>
      </c>
      <c r="N890"/>
    </row>
    <row r="891" spans="1:14" hidden="1" x14ac:dyDescent="0.25">
      <c r="A891" s="68">
        <v>45444</v>
      </c>
      <c r="B891" s="54" t="s">
        <v>76</v>
      </c>
      <c r="C891">
        <v>2024</v>
      </c>
      <c r="D891" s="53">
        <v>45461</v>
      </c>
      <c r="E891" s="54" t="s">
        <v>50</v>
      </c>
      <c r="F891">
        <v>-2</v>
      </c>
      <c r="G891" s="54"/>
      <c r="H891">
        <v>-1200</v>
      </c>
      <c r="I891">
        <v>2024063767</v>
      </c>
      <c r="J891" s="54"/>
      <c r="K891" s="54">
        <f>IF(STOCKAGE[[#This Row],[Nombre de palettes]]&gt;0,STOCKAGE[[#This Row],[Nombre de palettes]],0)</f>
        <v>0</v>
      </c>
      <c r="L891" s="54">
        <f>IF(STOCKAGE[[#This Row],[Nombre de palettes]]&lt;0,STOCKAGE[[#This Row],[Nombre de palettes]],0)</f>
        <v>-2</v>
      </c>
      <c r="N891"/>
    </row>
    <row r="892" spans="1:14" hidden="1" x14ac:dyDescent="0.25">
      <c r="A892" s="68">
        <v>45444</v>
      </c>
      <c r="B892" s="54" t="s">
        <v>76</v>
      </c>
      <c r="C892">
        <v>2024</v>
      </c>
      <c r="D892" s="53">
        <v>45461</v>
      </c>
      <c r="E892" s="54" t="s">
        <v>55</v>
      </c>
      <c r="F892">
        <v>-1</v>
      </c>
      <c r="G892" s="54"/>
      <c r="H892">
        <v>-600</v>
      </c>
      <c r="I892">
        <v>2024063736</v>
      </c>
      <c r="J892" s="54"/>
      <c r="K892" s="54">
        <f>IF(STOCKAGE[[#This Row],[Nombre de palettes]]&gt;0,STOCKAGE[[#This Row],[Nombre de palettes]],0)</f>
        <v>0</v>
      </c>
      <c r="L892" s="54">
        <f>IF(STOCKAGE[[#This Row],[Nombre de palettes]]&lt;0,STOCKAGE[[#This Row],[Nombre de palettes]],0)</f>
        <v>-1</v>
      </c>
      <c r="N892"/>
    </row>
    <row r="893" spans="1:14" hidden="1" x14ac:dyDescent="0.25">
      <c r="A893" s="68">
        <v>45444</v>
      </c>
      <c r="B893" s="54" t="s">
        <v>76</v>
      </c>
      <c r="C893">
        <v>2024</v>
      </c>
      <c r="D893" s="53">
        <v>45461</v>
      </c>
      <c r="E893" s="54" t="s">
        <v>62</v>
      </c>
      <c r="F893">
        <v>-1</v>
      </c>
      <c r="G893" s="54"/>
      <c r="H893">
        <v>-1848</v>
      </c>
      <c r="I893">
        <v>2024063784</v>
      </c>
      <c r="J893" s="54"/>
      <c r="K893" s="54">
        <f>IF(STOCKAGE[[#This Row],[Nombre de palettes]]&gt;0,STOCKAGE[[#This Row],[Nombre de palettes]],0)</f>
        <v>0</v>
      </c>
      <c r="L893" s="54">
        <f>IF(STOCKAGE[[#This Row],[Nombre de palettes]]&lt;0,STOCKAGE[[#This Row],[Nombre de palettes]],0)</f>
        <v>-1</v>
      </c>
      <c r="N893"/>
    </row>
    <row r="894" spans="1:14" hidden="1" x14ac:dyDescent="0.25">
      <c r="A894" s="68">
        <v>45444</v>
      </c>
      <c r="B894" s="54" t="s">
        <v>76</v>
      </c>
      <c r="C894">
        <v>2024</v>
      </c>
      <c r="D894" s="53">
        <v>45462</v>
      </c>
      <c r="E894" s="54" t="s">
        <v>50</v>
      </c>
      <c r="F894">
        <v>-2</v>
      </c>
      <c r="G894" s="54"/>
      <c r="H894">
        <v>-1200</v>
      </c>
      <c r="I894">
        <v>2024063777</v>
      </c>
      <c r="J894" s="54"/>
      <c r="K894" s="54">
        <f>IF(STOCKAGE[[#This Row],[Nombre de palettes]]&gt;0,STOCKAGE[[#This Row],[Nombre de palettes]],0)</f>
        <v>0</v>
      </c>
      <c r="L894" s="54">
        <f>IF(STOCKAGE[[#This Row],[Nombre de palettes]]&lt;0,STOCKAGE[[#This Row],[Nombre de palettes]],0)</f>
        <v>-2</v>
      </c>
      <c r="N894"/>
    </row>
    <row r="895" spans="1:14" hidden="1" x14ac:dyDescent="0.25">
      <c r="A895" s="68">
        <v>45444</v>
      </c>
      <c r="B895" s="54" t="s">
        <v>76</v>
      </c>
      <c r="C895">
        <v>2024</v>
      </c>
      <c r="D895" s="53">
        <v>45462</v>
      </c>
      <c r="E895" s="54" t="s">
        <v>55</v>
      </c>
      <c r="F895">
        <v>-2</v>
      </c>
      <c r="G895" s="54"/>
      <c r="H895">
        <v>-1200</v>
      </c>
      <c r="I895">
        <v>2024063777</v>
      </c>
      <c r="J895" s="54"/>
      <c r="K895" s="54">
        <f>IF(STOCKAGE[[#This Row],[Nombre de palettes]]&gt;0,STOCKAGE[[#This Row],[Nombre de palettes]],0)</f>
        <v>0</v>
      </c>
      <c r="L895" s="54">
        <f>IF(STOCKAGE[[#This Row],[Nombre de palettes]]&lt;0,STOCKAGE[[#This Row],[Nombre de palettes]],0)</f>
        <v>-2</v>
      </c>
      <c r="N895"/>
    </row>
    <row r="896" spans="1:14" hidden="1" x14ac:dyDescent="0.25">
      <c r="A896" s="68">
        <v>45444</v>
      </c>
      <c r="B896" s="54" t="s">
        <v>76</v>
      </c>
      <c r="C896">
        <v>2024</v>
      </c>
      <c r="D896" s="53">
        <v>45462</v>
      </c>
      <c r="E896" s="54" t="s">
        <v>51</v>
      </c>
      <c r="F896">
        <v>-1</v>
      </c>
      <c r="G896" s="54"/>
      <c r="H896">
        <v>-1848</v>
      </c>
      <c r="I896">
        <v>2024063777</v>
      </c>
      <c r="J896" s="54"/>
      <c r="K896" s="54">
        <f>IF(STOCKAGE[[#This Row],[Nombre de palettes]]&gt;0,STOCKAGE[[#This Row],[Nombre de palettes]],0)</f>
        <v>0</v>
      </c>
      <c r="L896" s="54">
        <f>IF(STOCKAGE[[#This Row],[Nombre de palettes]]&lt;0,STOCKAGE[[#This Row],[Nombre de palettes]],0)</f>
        <v>-1</v>
      </c>
      <c r="N896"/>
    </row>
    <row r="897" spans="1:14" hidden="1" x14ac:dyDescent="0.25">
      <c r="A897" s="68">
        <v>45444</v>
      </c>
      <c r="B897" s="54" t="s">
        <v>76</v>
      </c>
      <c r="C897">
        <v>2024</v>
      </c>
      <c r="D897" s="53">
        <v>45462</v>
      </c>
      <c r="E897" s="54" t="s">
        <v>50</v>
      </c>
      <c r="F897">
        <v>-32</v>
      </c>
      <c r="G897" s="54"/>
      <c r="H897">
        <v>-19200</v>
      </c>
      <c r="I897">
        <v>2024063780</v>
      </c>
      <c r="J897" s="54"/>
      <c r="K897" s="54">
        <f>IF(STOCKAGE[[#This Row],[Nombre de palettes]]&gt;0,STOCKAGE[[#This Row],[Nombre de palettes]],0)</f>
        <v>0</v>
      </c>
      <c r="L897" s="54">
        <f>IF(STOCKAGE[[#This Row],[Nombre de palettes]]&lt;0,STOCKAGE[[#This Row],[Nombre de palettes]],0)</f>
        <v>-32</v>
      </c>
      <c r="N897"/>
    </row>
    <row r="898" spans="1:14" hidden="1" x14ac:dyDescent="0.25">
      <c r="A898" s="68">
        <v>45444</v>
      </c>
      <c r="B898" s="54" t="s">
        <v>76</v>
      </c>
      <c r="C898">
        <v>2024</v>
      </c>
      <c r="D898" s="53">
        <v>45462</v>
      </c>
      <c r="E898" s="54" t="s">
        <v>50</v>
      </c>
      <c r="F898">
        <v>-2</v>
      </c>
      <c r="G898" s="54"/>
      <c r="H898">
        <v>-1200</v>
      </c>
      <c r="I898">
        <v>2024063791</v>
      </c>
      <c r="J898" s="54"/>
      <c r="K898" s="54">
        <f>IF(STOCKAGE[[#This Row],[Nombre de palettes]]&gt;0,STOCKAGE[[#This Row],[Nombre de palettes]],0)</f>
        <v>0</v>
      </c>
      <c r="L898" s="54">
        <f>IF(STOCKAGE[[#This Row],[Nombre de palettes]]&lt;0,STOCKAGE[[#This Row],[Nombre de palettes]],0)</f>
        <v>-2</v>
      </c>
      <c r="N898"/>
    </row>
    <row r="899" spans="1:14" hidden="1" x14ac:dyDescent="0.25">
      <c r="A899" s="68">
        <v>45444</v>
      </c>
      <c r="B899" s="54" t="s">
        <v>76</v>
      </c>
      <c r="C899">
        <v>2024</v>
      </c>
      <c r="D899" s="53">
        <v>45463</v>
      </c>
      <c r="E899" s="54" t="s">
        <v>48</v>
      </c>
      <c r="F899">
        <v>-1</v>
      </c>
      <c r="G899" s="54"/>
      <c r="H899">
        <v>-1848</v>
      </c>
      <c r="I899">
        <v>2024063788</v>
      </c>
      <c r="J899" s="54"/>
      <c r="K899" s="54">
        <f>IF(STOCKAGE[[#This Row],[Nombre de palettes]]&gt;0,STOCKAGE[[#This Row],[Nombre de palettes]],0)</f>
        <v>0</v>
      </c>
      <c r="L899" s="54">
        <f>IF(STOCKAGE[[#This Row],[Nombre de palettes]]&lt;0,STOCKAGE[[#This Row],[Nombre de palettes]],0)</f>
        <v>-1</v>
      </c>
      <c r="N899"/>
    </row>
    <row r="900" spans="1:14" hidden="1" x14ac:dyDescent="0.25">
      <c r="A900" s="68">
        <v>45444</v>
      </c>
      <c r="B900" s="54" t="s">
        <v>76</v>
      </c>
      <c r="C900">
        <v>2024</v>
      </c>
      <c r="D900" s="53">
        <v>45463</v>
      </c>
      <c r="E900" s="54" t="s">
        <v>54</v>
      </c>
      <c r="F900">
        <v>-2</v>
      </c>
      <c r="G900" s="54"/>
      <c r="H900">
        <v>-3696</v>
      </c>
      <c r="I900">
        <v>2024063788</v>
      </c>
      <c r="J900" s="54"/>
      <c r="K900" s="54">
        <f>IF(STOCKAGE[[#This Row],[Nombre de palettes]]&gt;0,STOCKAGE[[#This Row],[Nombre de palettes]],0)</f>
        <v>0</v>
      </c>
      <c r="L900" s="54">
        <f>IF(STOCKAGE[[#This Row],[Nombre de palettes]]&lt;0,STOCKAGE[[#This Row],[Nombre de palettes]],0)</f>
        <v>-2</v>
      </c>
      <c r="N900"/>
    </row>
    <row r="901" spans="1:14" hidden="1" x14ac:dyDescent="0.25">
      <c r="A901" s="68">
        <v>45444</v>
      </c>
      <c r="B901" s="54" t="s">
        <v>76</v>
      </c>
      <c r="C901">
        <v>2024</v>
      </c>
      <c r="D901" s="53">
        <v>45463</v>
      </c>
      <c r="E901" s="54" t="s">
        <v>51</v>
      </c>
      <c r="F901">
        <v>-1</v>
      </c>
      <c r="G901" s="54"/>
      <c r="H901">
        <v>-1848</v>
      </c>
      <c r="I901">
        <v>2024063788</v>
      </c>
      <c r="J901" s="54"/>
      <c r="K901" s="54">
        <f>IF(STOCKAGE[[#This Row],[Nombre de palettes]]&gt;0,STOCKAGE[[#This Row],[Nombre de palettes]],0)</f>
        <v>0</v>
      </c>
      <c r="L901" s="54">
        <f>IF(STOCKAGE[[#This Row],[Nombre de palettes]]&lt;0,STOCKAGE[[#This Row],[Nombre de palettes]],0)</f>
        <v>-1</v>
      </c>
      <c r="N901"/>
    </row>
    <row r="902" spans="1:14" hidden="1" x14ac:dyDescent="0.25">
      <c r="A902" s="68">
        <v>45444</v>
      </c>
      <c r="B902" s="54" t="s">
        <v>76</v>
      </c>
      <c r="C902">
        <v>2024</v>
      </c>
      <c r="D902" s="53">
        <v>45463</v>
      </c>
      <c r="E902" s="54" t="s">
        <v>50</v>
      </c>
      <c r="F902">
        <v>-3</v>
      </c>
      <c r="G902" s="54"/>
      <c r="H902">
        <v>-1800</v>
      </c>
      <c r="I902">
        <v>2024063796</v>
      </c>
      <c r="J902" s="54"/>
      <c r="K902" s="54">
        <f>IF(STOCKAGE[[#This Row],[Nombre de palettes]]&gt;0,STOCKAGE[[#This Row],[Nombre de palettes]],0)</f>
        <v>0</v>
      </c>
      <c r="L902" s="54">
        <f>IF(STOCKAGE[[#This Row],[Nombre de palettes]]&lt;0,STOCKAGE[[#This Row],[Nombre de palettes]],0)</f>
        <v>-3</v>
      </c>
      <c r="N902"/>
    </row>
    <row r="903" spans="1:14" hidden="1" x14ac:dyDescent="0.25">
      <c r="A903" s="68">
        <v>45444</v>
      </c>
      <c r="B903" s="54" t="s">
        <v>76</v>
      </c>
      <c r="C903">
        <v>2024</v>
      </c>
      <c r="D903" s="53">
        <v>45463</v>
      </c>
      <c r="E903" s="54" t="s">
        <v>55</v>
      </c>
      <c r="F903">
        <v>-1</v>
      </c>
      <c r="G903" s="54"/>
      <c r="H903">
        <v>-600</v>
      </c>
      <c r="I903">
        <v>2024063796</v>
      </c>
      <c r="J903" s="54"/>
      <c r="K903" s="54">
        <f>IF(STOCKAGE[[#This Row],[Nombre de palettes]]&gt;0,STOCKAGE[[#This Row],[Nombre de palettes]],0)</f>
        <v>0</v>
      </c>
      <c r="L903" s="54">
        <f>IF(STOCKAGE[[#This Row],[Nombre de palettes]]&lt;0,STOCKAGE[[#This Row],[Nombre de palettes]],0)</f>
        <v>-1</v>
      </c>
      <c r="N903"/>
    </row>
    <row r="904" spans="1:14" hidden="1" x14ac:dyDescent="0.25">
      <c r="A904" s="68">
        <v>45444</v>
      </c>
      <c r="B904" s="54" t="s">
        <v>76</v>
      </c>
      <c r="C904">
        <v>2024</v>
      </c>
      <c r="D904" s="53">
        <v>45463</v>
      </c>
      <c r="E904" s="54" t="s">
        <v>50</v>
      </c>
      <c r="F904">
        <v>-3</v>
      </c>
      <c r="G904" s="54"/>
      <c r="H904">
        <v>-1800</v>
      </c>
      <c r="I904">
        <v>2024063782</v>
      </c>
      <c r="J904" s="54"/>
      <c r="K904" s="54">
        <f>IF(STOCKAGE[[#This Row],[Nombre de palettes]]&gt;0,STOCKAGE[[#This Row],[Nombre de palettes]],0)</f>
        <v>0</v>
      </c>
      <c r="L904" s="54">
        <f>IF(STOCKAGE[[#This Row],[Nombre de palettes]]&lt;0,STOCKAGE[[#This Row],[Nombre de palettes]],0)</f>
        <v>-3</v>
      </c>
      <c r="N904"/>
    </row>
    <row r="905" spans="1:14" hidden="1" x14ac:dyDescent="0.25">
      <c r="A905" s="68">
        <v>45444</v>
      </c>
      <c r="B905" s="54" t="s">
        <v>76</v>
      </c>
      <c r="C905">
        <v>2024</v>
      </c>
      <c r="D905" s="53">
        <v>45463</v>
      </c>
      <c r="E905" s="54" t="s">
        <v>55</v>
      </c>
      <c r="F905">
        <v>-3</v>
      </c>
      <c r="G905" s="54"/>
      <c r="H905">
        <v>-1800</v>
      </c>
      <c r="I905">
        <v>2024063782</v>
      </c>
      <c r="J905" s="54"/>
      <c r="K905" s="54">
        <f>IF(STOCKAGE[[#This Row],[Nombre de palettes]]&gt;0,STOCKAGE[[#This Row],[Nombre de palettes]],0)</f>
        <v>0</v>
      </c>
      <c r="L905" s="54">
        <f>IF(STOCKAGE[[#This Row],[Nombre de palettes]]&lt;0,STOCKAGE[[#This Row],[Nombre de palettes]],0)</f>
        <v>-3</v>
      </c>
      <c r="N905"/>
    </row>
    <row r="906" spans="1:14" hidden="1" x14ac:dyDescent="0.25">
      <c r="A906" s="68">
        <v>45444</v>
      </c>
      <c r="B906" s="54" t="s">
        <v>76</v>
      </c>
      <c r="C906">
        <v>2024</v>
      </c>
      <c r="D906" s="53">
        <v>45463</v>
      </c>
      <c r="E906" s="54" t="s">
        <v>51</v>
      </c>
      <c r="F906">
        <v>-1</v>
      </c>
      <c r="G906" s="54"/>
      <c r="H906">
        <v>-1848</v>
      </c>
      <c r="I906">
        <v>2024063782</v>
      </c>
      <c r="J906" s="54"/>
      <c r="K906" s="54">
        <f>IF(STOCKAGE[[#This Row],[Nombre de palettes]]&gt;0,STOCKAGE[[#This Row],[Nombre de palettes]],0)</f>
        <v>0</v>
      </c>
      <c r="L906" s="54">
        <f>IF(STOCKAGE[[#This Row],[Nombre de palettes]]&lt;0,STOCKAGE[[#This Row],[Nombre de palettes]],0)</f>
        <v>-1</v>
      </c>
      <c r="N906"/>
    </row>
    <row r="907" spans="1:14" hidden="1" x14ac:dyDescent="0.25">
      <c r="A907" s="68">
        <v>45444</v>
      </c>
      <c r="B907" s="54" t="s">
        <v>76</v>
      </c>
      <c r="C907">
        <v>2024</v>
      </c>
      <c r="D907" s="53">
        <v>45463</v>
      </c>
      <c r="E907" s="54" t="s">
        <v>54</v>
      </c>
      <c r="F907">
        <v>-1</v>
      </c>
      <c r="G907" s="54"/>
      <c r="H907">
        <v>-1848</v>
      </c>
      <c r="I907">
        <v>2024063782</v>
      </c>
      <c r="J907" s="54"/>
      <c r="K907" s="54">
        <f>IF(STOCKAGE[[#This Row],[Nombre de palettes]]&gt;0,STOCKAGE[[#This Row],[Nombre de palettes]],0)</f>
        <v>0</v>
      </c>
      <c r="L907" s="54">
        <f>IF(STOCKAGE[[#This Row],[Nombre de palettes]]&lt;0,STOCKAGE[[#This Row],[Nombre de palettes]],0)</f>
        <v>-1</v>
      </c>
      <c r="N907"/>
    </row>
    <row r="908" spans="1:14" hidden="1" x14ac:dyDescent="0.25">
      <c r="A908" s="68">
        <v>45444</v>
      </c>
      <c r="B908" s="54" t="s">
        <v>76</v>
      </c>
      <c r="C908">
        <v>2024</v>
      </c>
      <c r="D908" s="53">
        <v>45463</v>
      </c>
      <c r="E908" s="54" t="s">
        <v>50</v>
      </c>
      <c r="F908">
        <v>-4</v>
      </c>
      <c r="G908" s="54"/>
      <c r="H908">
        <v>-2400</v>
      </c>
      <c r="I908">
        <v>2024063790</v>
      </c>
      <c r="J908" s="54"/>
      <c r="K908" s="54">
        <f>IF(STOCKAGE[[#This Row],[Nombre de palettes]]&gt;0,STOCKAGE[[#This Row],[Nombre de palettes]],0)</f>
        <v>0</v>
      </c>
      <c r="L908" s="54">
        <f>IF(STOCKAGE[[#This Row],[Nombre de palettes]]&lt;0,STOCKAGE[[#This Row],[Nombre de palettes]],0)</f>
        <v>-4</v>
      </c>
      <c r="N908"/>
    </row>
    <row r="909" spans="1:14" hidden="1" x14ac:dyDescent="0.25">
      <c r="A909" s="68">
        <v>45444</v>
      </c>
      <c r="B909" s="54" t="s">
        <v>76</v>
      </c>
      <c r="C909">
        <v>2024</v>
      </c>
      <c r="D909" s="53">
        <v>45463</v>
      </c>
      <c r="E909" s="54" t="s">
        <v>55</v>
      </c>
      <c r="F909">
        <v>-4</v>
      </c>
      <c r="G909" s="54"/>
      <c r="H909">
        <v>-2400</v>
      </c>
      <c r="I909">
        <v>2024063790</v>
      </c>
      <c r="J909" s="54"/>
      <c r="K909" s="54">
        <f>IF(STOCKAGE[[#This Row],[Nombre de palettes]]&gt;0,STOCKAGE[[#This Row],[Nombre de palettes]],0)</f>
        <v>0</v>
      </c>
      <c r="L909" s="54">
        <f>IF(STOCKAGE[[#This Row],[Nombre de palettes]]&lt;0,STOCKAGE[[#This Row],[Nombre de palettes]],0)</f>
        <v>-4</v>
      </c>
      <c r="N909"/>
    </row>
    <row r="910" spans="1:14" hidden="1" x14ac:dyDescent="0.25">
      <c r="A910" s="68">
        <v>45444</v>
      </c>
      <c r="B910" s="54" t="s">
        <v>76</v>
      </c>
      <c r="C910">
        <v>2024</v>
      </c>
      <c r="D910" s="53">
        <v>45463</v>
      </c>
      <c r="E910" s="54" t="s">
        <v>51</v>
      </c>
      <c r="F910">
        <v>-1</v>
      </c>
      <c r="G910" s="54"/>
      <c r="H910">
        <v>-1848</v>
      </c>
      <c r="I910" t="s">
        <v>77</v>
      </c>
      <c r="J910" s="54"/>
      <c r="K910" s="54">
        <f>IF(STOCKAGE[[#This Row],[Nombre de palettes]]&gt;0,STOCKAGE[[#This Row],[Nombre de palettes]],0)</f>
        <v>0</v>
      </c>
      <c r="L910" s="54">
        <f>IF(STOCKAGE[[#This Row],[Nombre de palettes]]&lt;0,STOCKAGE[[#This Row],[Nombre de palettes]],0)</f>
        <v>-1</v>
      </c>
      <c r="N910"/>
    </row>
    <row r="911" spans="1:14" hidden="1" x14ac:dyDescent="0.25">
      <c r="A911" s="68">
        <v>45444</v>
      </c>
      <c r="B911" s="54" t="s">
        <v>76</v>
      </c>
      <c r="C911">
        <v>2024</v>
      </c>
      <c r="D911" s="53">
        <v>45467</v>
      </c>
      <c r="E911" s="54" t="s">
        <v>55</v>
      </c>
      <c r="F911">
        <v>-3</v>
      </c>
      <c r="G911" s="54"/>
      <c r="H911">
        <v>-1800</v>
      </c>
      <c r="I911">
        <v>2024063787</v>
      </c>
      <c r="J911" s="54"/>
      <c r="K911" s="54">
        <f>IF(STOCKAGE[[#This Row],[Nombre de palettes]]&gt;0,STOCKAGE[[#This Row],[Nombre de palettes]],0)</f>
        <v>0</v>
      </c>
      <c r="L911" s="54">
        <f>IF(STOCKAGE[[#This Row],[Nombre de palettes]]&lt;0,STOCKAGE[[#This Row],[Nombre de palettes]],0)</f>
        <v>-3</v>
      </c>
      <c r="N911"/>
    </row>
    <row r="912" spans="1:14" hidden="1" x14ac:dyDescent="0.25">
      <c r="A912" s="68">
        <v>45444</v>
      </c>
      <c r="B912" s="54" t="s">
        <v>76</v>
      </c>
      <c r="C912">
        <v>2024</v>
      </c>
      <c r="D912" s="53">
        <v>45467</v>
      </c>
      <c r="E912" s="54" t="s">
        <v>55</v>
      </c>
      <c r="F912">
        <v>-2</v>
      </c>
      <c r="G912" s="54"/>
      <c r="H912">
        <v>-1200</v>
      </c>
      <c r="I912">
        <v>2024063789</v>
      </c>
      <c r="J912" s="54"/>
      <c r="K912" s="54">
        <f>IF(STOCKAGE[[#This Row],[Nombre de palettes]]&gt;0,STOCKAGE[[#This Row],[Nombre de palettes]],0)</f>
        <v>0</v>
      </c>
      <c r="L912" s="54">
        <f>IF(STOCKAGE[[#This Row],[Nombre de palettes]]&lt;0,STOCKAGE[[#This Row],[Nombre de palettes]],0)</f>
        <v>-2</v>
      </c>
      <c r="N912"/>
    </row>
    <row r="913" spans="1:14" hidden="1" x14ac:dyDescent="0.25">
      <c r="A913" s="68">
        <v>45444</v>
      </c>
      <c r="B913" s="54" t="s">
        <v>76</v>
      </c>
      <c r="C913">
        <v>2024</v>
      </c>
      <c r="D913" s="53">
        <v>45467</v>
      </c>
      <c r="E913" s="54" t="s">
        <v>50</v>
      </c>
      <c r="F913">
        <v>-6</v>
      </c>
      <c r="G913" s="54"/>
      <c r="H913">
        <v>-3600</v>
      </c>
      <c r="I913">
        <v>2024063793</v>
      </c>
      <c r="J913" s="54"/>
      <c r="K913" s="54">
        <f>IF(STOCKAGE[[#This Row],[Nombre de palettes]]&gt;0,STOCKAGE[[#This Row],[Nombre de palettes]],0)</f>
        <v>0</v>
      </c>
      <c r="L913" s="54">
        <f>IF(STOCKAGE[[#This Row],[Nombre de palettes]]&lt;0,STOCKAGE[[#This Row],[Nombre de palettes]],0)</f>
        <v>-6</v>
      </c>
      <c r="N913"/>
    </row>
    <row r="914" spans="1:14" hidden="1" x14ac:dyDescent="0.25">
      <c r="A914" s="68">
        <v>45444</v>
      </c>
      <c r="B914" s="54" t="s">
        <v>76</v>
      </c>
      <c r="C914">
        <v>2024</v>
      </c>
      <c r="D914" s="53">
        <v>45467</v>
      </c>
      <c r="E914" s="54" t="s">
        <v>50</v>
      </c>
      <c r="F914">
        <v>-1</v>
      </c>
      <c r="G914" s="54"/>
      <c r="H914">
        <v>-600</v>
      </c>
      <c r="I914">
        <v>2024063799</v>
      </c>
      <c r="J914" s="54"/>
      <c r="K914" s="54">
        <f>IF(STOCKAGE[[#This Row],[Nombre de palettes]]&gt;0,STOCKAGE[[#This Row],[Nombre de palettes]],0)</f>
        <v>0</v>
      </c>
      <c r="L914" s="54">
        <f>IF(STOCKAGE[[#This Row],[Nombre de palettes]]&lt;0,STOCKAGE[[#This Row],[Nombre de palettes]],0)</f>
        <v>-1</v>
      </c>
      <c r="N914"/>
    </row>
    <row r="915" spans="1:14" hidden="1" x14ac:dyDescent="0.25">
      <c r="A915" s="68">
        <v>45444</v>
      </c>
      <c r="B915" s="54" t="s">
        <v>76</v>
      </c>
      <c r="C915">
        <v>2024</v>
      </c>
      <c r="D915" s="53">
        <v>45467</v>
      </c>
      <c r="E915" s="54" t="s">
        <v>55</v>
      </c>
      <c r="F915">
        <v>-1</v>
      </c>
      <c r="G915" s="54"/>
      <c r="H915">
        <v>-600</v>
      </c>
      <c r="I915">
        <v>2024063799</v>
      </c>
      <c r="J915" s="54"/>
      <c r="K915" s="54">
        <f>IF(STOCKAGE[[#This Row],[Nombre de palettes]]&gt;0,STOCKAGE[[#This Row],[Nombre de palettes]],0)</f>
        <v>0</v>
      </c>
      <c r="L915" s="54">
        <f>IF(STOCKAGE[[#This Row],[Nombre de palettes]]&lt;0,STOCKAGE[[#This Row],[Nombre de palettes]],0)</f>
        <v>-1</v>
      </c>
      <c r="N915"/>
    </row>
    <row r="916" spans="1:14" hidden="1" x14ac:dyDescent="0.25">
      <c r="A916" s="68">
        <v>45444</v>
      </c>
      <c r="B916" s="54" t="s">
        <v>76</v>
      </c>
      <c r="C916">
        <v>2024</v>
      </c>
      <c r="D916" s="53">
        <v>45467</v>
      </c>
      <c r="E916" s="54" t="s">
        <v>62</v>
      </c>
      <c r="F916">
        <v>-1</v>
      </c>
      <c r="G916" s="54"/>
      <c r="H916">
        <v>-1848</v>
      </c>
      <c r="I916">
        <v>2024063802</v>
      </c>
      <c r="J916" s="54"/>
      <c r="K916" s="54">
        <f>IF(STOCKAGE[[#This Row],[Nombre de palettes]]&gt;0,STOCKAGE[[#This Row],[Nombre de palettes]],0)</f>
        <v>0</v>
      </c>
      <c r="L916" s="54">
        <f>IF(STOCKAGE[[#This Row],[Nombre de palettes]]&lt;0,STOCKAGE[[#This Row],[Nombre de palettes]],0)</f>
        <v>-1</v>
      </c>
      <c r="N916"/>
    </row>
    <row r="917" spans="1:14" hidden="1" x14ac:dyDescent="0.25">
      <c r="A917" s="68">
        <v>45444</v>
      </c>
      <c r="B917" s="54" t="s">
        <v>76</v>
      </c>
      <c r="C917">
        <v>2024</v>
      </c>
      <c r="D917" s="53">
        <v>45467</v>
      </c>
      <c r="E917" s="54" t="s">
        <v>50</v>
      </c>
      <c r="F917">
        <v>-3</v>
      </c>
      <c r="G917" s="54"/>
      <c r="H917">
        <v>-1800</v>
      </c>
      <c r="I917">
        <v>2024063804</v>
      </c>
      <c r="J917" s="54"/>
      <c r="K917" s="54">
        <f>IF(STOCKAGE[[#This Row],[Nombre de palettes]]&gt;0,STOCKAGE[[#This Row],[Nombre de palettes]],0)</f>
        <v>0</v>
      </c>
      <c r="L917" s="54">
        <f>IF(STOCKAGE[[#This Row],[Nombre de palettes]]&lt;0,STOCKAGE[[#This Row],[Nombre de palettes]],0)</f>
        <v>-3</v>
      </c>
      <c r="N917"/>
    </row>
    <row r="918" spans="1:14" hidden="1" x14ac:dyDescent="0.25">
      <c r="A918" s="68">
        <v>45444</v>
      </c>
      <c r="B918" s="54" t="s">
        <v>76</v>
      </c>
      <c r="C918">
        <v>2024</v>
      </c>
      <c r="D918" s="53">
        <v>45467</v>
      </c>
      <c r="E918" s="54" t="s">
        <v>55</v>
      </c>
      <c r="F918">
        <v>-1</v>
      </c>
      <c r="G918" s="54"/>
      <c r="H918">
        <v>-600</v>
      </c>
      <c r="I918">
        <v>2024063804</v>
      </c>
      <c r="J918" s="54"/>
      <c r="K918" s="54">
        <f>IF(STOCKAGE[[#This Row],[Nombre de palettes]]&gt;0,STOCKAGE[[#This Row],[Nombre de palettes]],0)</f>
        <v>0</v>
      </c>
      <c r="L918" s="54">
        <f>IF(STOCKAGE[[#This Row],[Nombre de palettes]]&lt;0,STOCKAGE[[#This Row],[Nombre de palettes]],0)</f>
        <v>-1</v>
      </c>
      <c r="N918"/>
    </row>
    <row r="919" spans="1:14" hidden="1" x14ac:dyDescent="0.25">
      <c r="A919" s="68">
        <v>45444</v>
      </c>
      <c r="B919" s="54" t="s">
        <v>76</v>
      </c>
      <c r="C919">
        <v>2024</v>
      </c>
      <c r="D919" s="53">
        <v>45468</v>
      </c>
      <c r="E919" s="54" t="s">
        <v>50</v>
      </c>
      <c r="F919">
        <v>-3</v>
      </c>
      <c r="G919" s="54"/>
      <c r="H919">
        <v>-1800</v>
      </c>
      <c r="I919">
        <v>2024063795</v>
      </c>
      <c r="J919" s="54"/>
      <c r="K919" s="54">
        <f>IF(STOCKAGE[[#This Row],[Nombre de palettes]]&gt;0,STOCKAGE[[#This Row],[Nombre de palettes]],0)</f>
        <v>0</v>
      </c>
      <c r="L919" s="54">
        <f>IF(STOCKAGE[[#This Row],[Nombre de palettes]]&lt;0,STOCKAGE[[#This Row],[Nombre de palettes]],0)</f>
        <v>-3</v>
      </c>
      <c r="N919"/>
    </row>
    <row r="920" spans="1:14" hidden="1" x14ac:dyDescent="0.25">
      <c r="A920" s="68">
        <v>45444</v>
      </c>
      <c r="B920" s="54" t="s">
        <v>76</v>
      </c>
      <c r="C920">
        <v>2024</v>
      </c>
      <c r="D920" s="53">
        <v>45468</v>
      </c>
      <c r="E920" s="54" t="s">
        <v>54</v>
      </c>
      <c r="F920">
        <v>-1</v>
      </c>
      <c r="G920" s="54"/>
      <c r="H920">
        <v>-1848</v>
      </c>
      <c r="I920">
        <v>2024063795</v>
      </c>
      <c r="J920" s="54"/>
      <c r="K920" s="54">
        <f>IF(STOCKAGE[[#This Row],[Nombre de palettes]]&gt;0,STOCKAGE[[#This Row],[Nombre de palettes]],0)</f>
        <v>0</v>
      </c>
      <c r="L920" s="54">
        <f>IF(STOCKAGE[[#This Row],[Nombre de palettes]]&lt;0,STOCKAGE[[#This Row],[Nombre de palettes]],0)</f>
        <v>-1</v>
      </c>
      <c r="N920"/>
    </row>
    <row r="921" spans="1:14" hidden="1" x14ac:dyDescent="0.25">
      <c r="A921" s="68">
        <v>45444</v>
      </c>
      <c r="B921" s="54" t="s">
        <v>76</v>
      </c>
      <c r="C921">
        <v>2024</v>
      </c>
      <c r="D921" s="53">
        <v>45468</v>
      </c>
      <c r="E921" s="54" t="s">
        <v>50</v>
      </c>
      <c r="F921">
        <v>-4</v>
      </c>
      <c r="G921" s="54"/>
      <c r="H921">
        <v>-2400</v>
      </c>
      <c r="I921">
        <v>2024063797</v>
      </c>
      <c r="J921" s="54"/>
      <c r="K921" s="54">
        <f>IF(STOCKAGE[[#This Row],[Nombre de palettes]]&gt;0,STOCKAGE[[#This Row],[Nombre de palettes]],0)</f>
        <v>0</v>
      </c>
      <c r="L921" s="54">
        <f>IF(STOCKAGE[[#This Row],[Nombre de palettes]]&lt;0,STOCKAGE[[#This Row],[Nombre de palettes]],0)</f>
        <v>-4</v>
      </c>
      <c r="N921"/>
    </row>
    <row r="922" spans="1:14" hidden="1" x14ac:dyDescent="0.25">
      <c r="A922" s="68">
        <v>45444</v>
      </c>
      <c r="B922" s="54" t="s">
        <v>76</v>
      </c>
      <c r="C922">
        <v>2024</v>
      </c>
      <c r="D922" s="53">
        <v>45468</v>
      </c>
      <c r="E922" s="54" t="s">
        <v>51</v>
      </c>
      <c r="F922">
        <v>-1</v>
      </c>
      <c r="G922" s="54"/>
      <c r="H922">
        <v>-1848</v>
      </c>
      <c r="I922">
        <v>2024063797</v>
      </c>
      <c r="J922" s="54"/>
      <c r="K922" s="54">
        <f>IF(STOCKAGE[[#This Row],[Nombre de palettes]]&gt;0,STOCKAGE[[#This Row],[Nombre de palettes]],0)</f>
        <v>0</v>
      </c>
      <c r="L922" s="54">
        <f>IF(STOCKAGE[[#This Row],[Nombre de palettes]]&lt;0,STOCKAGE[[#This Row],[Nombre de palettes]],0)</f>
        <v>-1</v>
      </c>
      <c r="N922"/>
    </row>
    <row r="923" spans="1:14" hidden="1" x14ac:dyDescent="0.25">
      <c r="A923" s="68">
        <v>45444</v>
      </c>
      <c r="B923" s="54" t="s">
        <v>76</v>
      </c>
      <c r="C923">
        <v>2024</v>
      </c>
      <c r="D923" s="53">
        <v>45468</v>
      </c>
      <c r="E923" s="54" t="s">
        <v>50</v>
      </c>
      <c r="F923">
        <v>-1</v>
      </c>
      <c r="G923" s="54"/>
      <c r="H923">
        <v>-600</v>
      </c>
      <c r="I923">
        <v>2024063800</v>
      </c>
      <c r="J923" s="54"/>
      <c r="K923" s="54">
        <f>IF(STOCKAGE[[#This Row],[Nombre de palettes]]&gt;0,STOCKAGE[[#This Row],[Nombre de palettes]],0)</f>
        <v>0</v>
      </c>
      <c r="L923" s="54">
        <f>IF(STOCKAGE[[#This Row],[Nombre de palettes]]&lt;0,STOCKAGE[[#This Row],[Nombre de palettes]],0)</f>
        <v>-1</v>
      </c>
      <c r="N923"/>
    </row>
    <row r="924" spans="1:14" hidden="1" x14ac:dyDescent="0.25">
      <c r="A924" s="68">
        <v>45444</v>
      </c>
      <c r="B924" s="54" t="s">
        <v>76</v>
      </c>
      <c r="C924">
        <v>2024</v>
      </c>
      <c r="D924" s="53">
        <v>45468</v>
      </c>
      <c r="E924" s="54" t="s">
        <v>55</v>
      </c>
      <c r="F924">
        <v>-1</v>
      </c>
      <c r="G924" s="54"/>
      <c r="H924">
        <v>-600</v>
      </c>
      <c r="I924">
        <v>2024063800</v>
      </c>
      <c r="J924" s="54"/>
      <c r="K924" s="54">
        <f>IF(STOCKAGE[[#This Row],[Nombre de palettes]]&gt;0,STOCKAGE[[#This Row],[Nombre de palettes]],0)</f>
        <v>0</v>
      </c>
      <c r="L924" s="54">
        <f>IF(STOCKAGE[[#This Row],[Nombre de palettes]]&lt;0,STOCKAGE[[#This Row],[Nombre de palettes]],0)</f>
        <v>-1</v>
      </c>
      <c r="N924"/>
    </row>
    <row r="925" spans="1:14" hidden="1" x14ac:dyDescent="0.25">
      <c r="A925" s="68">
        <v>45444</v>
      </c>
      <c r="B925" s="54" t="s">
        <v>76</v>
      </c>
      <c r="C925">
        <v>2024</v>
      </c>
      <c r="D925" s="53">
        <v>45468</v>
      </c>
      <c r="E925" s="54" t="s">
        <v>50</v>
      </c>
      <c r="F925">
        <v>-3</v>
      </c>
      <c r="G925" s="54"/>
      <c r="H925">
        <v>-1800</v>
      </c>
      <c r="I925">
        <v>2024063794</v>
      </c>
      <c r="J925" s="54"/>
      <c r="K925" s="54">
        <f>IF(STOCKAGE[[#This Row],[Nombre de palettes]]&gt;0,STOCKAGE[[#This Row],[Nombre de palettes]],0)</f>
        <v>0</v>
      </c>
      <c r="L925" s="54">
        <f>IF(STOCKAGE[[#This Row],[Nombre de palettes]]&lt;0,STOCKAGE[[#This Row],[Nombre de palettes]],0)</f>
        <v>-3</v>
      </c>
      <c r="N925"/>
    </row>
    <row r="926" spans="1:14" hidden="1" x14ac:dyDescent="0.25">
      <c r="A926" s="68">
        <v>45444</v>
      </c>
      <c r="B926" s="54" t="s">
        <v>76</v>
      </c>
      <c r="C926">
        <v>2024</v>
      </c>
      <c r="D926" s="53">
        <v>45468</v>
      </c>
      <c r="E926" s="54" t="s">
        <v>55</v>
      </c>
      <c r="F926">
        <v>-2</v>
      </c>
      <c r="G926" s="54"/>
      <c r="H926">
        <v>-1200</v>
      </c>
      <c r="I926">
        <v>2024063794</v>
      </c>
      <c r="J926" s="54"/>
      <c r="K926" s="54">
        <f>IF(STOCKAGE[[#This Row],[Nombre de palettes]]&gt;0,STOCKAGE[[#This Row],[Nombre de palettes]],0)</f>
        <v>0</v>
      </c>
      <c r="L926" s="54">
        <f>IF(STOCKAGE[[#This Row],[Nombre de palettes]]&lt;0,STOCKAGE[[#This Row],[Nombre de palettes]],0)</f>
        <v>-2</v>
      </c>
      <c r="N926"/>
    </row>
    <row r="927" spans="1:14" hidden="1" x14ac:dyDescent="0.25">
      <c r="A927" s="68">
        <v>45444</v>
      </c>
      <c r="B927" s="54" t="s">
        <v>76</v>
      </c>
      <c r="C927">
        <v>2024</v>
      </c>
      <c r="D927" s="53">
        <v>45468</v>
      </c>
      <c r="E927" s="54" t="s">
        <v>51</v>
      </c>
      <c r="F927">
        <v>-1</v>
      </c>
      <c r="G927" s="54"/>
      <c r="H927">
        <v>-1848</v>
      </c>
      <c r="I927">
        <v>2024063794</v>
      </c>
      <c r="J927" s="54"/>
      <c r="K927" s="54">
        <f>IF(STOCKAGE[[#This Row],[Nombre de palettes]]&gt;0,STOCKAGE[[#This Row],[Nombre de palettes]],0)</f>
        <v>0</v>
      </c>
      <c r="L927" s="54">
        <f>IF(STOCKAGE[[#This Row],[Nombre de palettes]]&lt;0,STOCKAGE[[#This Row],[Nombre de palettes]],0)</f>
        <v>-1</v>
      </c>
      <c r="N927"/>
    </row>
    <row r="928" spans="1:14" hidden="1" x14ac:dyDescent="0.25">
      <c r="A928" s="68">
        <v>45444</v>
      </c>
      <c r="B928" s="54" t="s">
        <v>76</v>
      </c>
      <c r="C928">
        <v>2024</v>
      </c>
      <c r="D928" s="53">
        <v>45468</v>
      </c>
      <c r="E928" s="54" t="s">
        <v>54</v>
      </c>
      <c r="F928">
        <v>-1</v>
      </c>
      <c r="G928" s="54"/>
      <c r="H928">
        <v>-1848</v>
      </c>
      <c r="I928">
        <v>2024063794</v>
      </c>
      <c r="J928" s="54"/>
      <c r="K928" s="54">
        <f>IF(STOCKAGE[[#This Row],[Nombre de palettes]]&gt;0,STOCKAGE[[#This Row],[Nombre de palettes]],0)</f>
        <v>0</v>
      </c>
      <c r="L928" s="54">
        <f>IF(STOCKAGE[[#This Row],[Nombre de palettes]]&lt;0,STOCKAGE[[#This Row],[Nombre de palettes]],0)</f>
        <v>-1</v>
      </c>
      <c r="N928"/>
    </row>
    <row r="929" spans="1:14" hidden="1" x14ac:dyDescent="0.25">
      <c r="A929" s="68">
        <v>45444</v>
      </c>
      <c r="B929" s="54" t="s">
        <v>76</v>
      </c>
      <c r="C929">
        <v>2024</v>
      </c>
      <c r="D929" s="53">
        <v>45468</v>
      </c>
      <c r="E929" s="54" t="s">
        <v>63</v>
      </c>
      <c r="F929">
        <v>-1</v>
      </c>
      <c r="G929" s="54"/>
      <c r="H929">
        <v>-630</v>
      </c>
      <c r="I929">
        <v>2024063794</v>
      </c>
      <c r="J929" s="54"/>
      <c r="K929" s="54">
        <f>IF(STOCKAGE[[#This Row],[Nombre de palettes]]&gt;0,STOCKAGE[[#This Row],[Nombre de palettes]],0)</f>
        <v>0</v>
      </c>
      <c r="L929" s="54">
        <f>IF(STOCKAGE[[#This Row],[Nombre de palettes]]&lt;0,STOCKAGE[[#This Row],[Nombre de palettes]],0)</f>
        <v>-1</v>
      </c>
      <c r="N929"/>
    </row>
    <row r="930" spans="1:14" hidden="1" x14ac:dyDescent="0.25">
      <c r="A930" s="68">
        <v>45444</v>
      </c>
      <c r="B930" s="54" t="s">
        <v>76</v>
      </c>
      <c r="C930">
        <v>2024</v>
      </c>
      <c r="D930" s="53">
        <v>45468</v>
      </c>
      <c r="E930" s="54" t="s">
        <v>51</v>
      </c>
      <c r="F930">
        <v>-1</v>
      </c>
      <c r="G930" s="54"/>
      <c r="H930">
        <v>-1848</v>
      </c>
      <c r="I930">
        <v>2024063806</v>
      </c>
      <c r="J930" s="54"/>
      <c r="K930" s="54">
        <f>IF(STOCKAGE[[#This Row],[Nombre de palettes]]&gt;0,STOCKAGE[[#This Row],[Nombre de palettes]],0)</f>
        <v>0</v>
      </c>
      <c r="L930" s="54">
        <f>IF(STOCKAGE[[#This Row],[Nombre de palettes]]&lt;0,STOCKAGE[[#This Row],[Nombre de palettes]],0)</f>
        <v>-1</v>
      </c>
      <c r="N930"/>
    </row>
    <row r="931" spans="1:14" hidden="1" x14ac:dyDescent="0.25">
      <c r="A931" s="68">
        <v>45444</v>
      </c>
      <c r="B931" s="54" t="s">
        <v>76</v>
      </c>
      <c r="C931">
        <v>2024</v>
      </c>
      <c r="D931" s="53">
        <v>45468</v>
      </c>
      <c r="E931" s="54" t="s">
        <v>51</v>
      </c>
      <c r="F931">
        <v>14</v>
      </c>
      <c r="G931" s="54"/>
      <c r="H931">
        <v>25872</v>
      </c>
      <c r="I931" t="s">
        <v>64</v>
      </c>
      <c r="J931" s="54"/>
      <c r="K931" s="54">
        <f>IF(STOCKAGE[[#This Row],[Nombre de palettes]]&gt;0,STOCKAGE[[#This Row],[Nombre de palettes]],0)</f>
        <v>14</v>
      </c>
      <c r="L931" s="54">
        <f>IF(STOCKAGE[[#This Row],[Nombre de palettes]]&lt;0,STOCKAGE[[#This Row],[Nombre de palettes]],0)</f>
        <v>0</v>
      </c>
      <c r="N931"/>
    </row>
    <row r="932" spans="1:14" hidden="1" x14ac:dyDescent="0.25">
      <c r="A932" s="68">
        <v>45444</v>
      </c>
      <c r="B932" s="54" t="s">
        <v>76</v>
      </c>
      <c r="C932">
        <v>2024</v>
      </c>
      <c r="D932" s="53">
        <v>45468</v>
      </c>
      <c r="E932" s="54" t="s">
        <v>54</v>
      </c>
      <c r="F932">
        <v>8</v>
      </c>
      <c r="G932" s="54"/>
      <c r="H932">
        <v>14784</v>
      </c>
      <c r="I932" t="s">
        <v>64</v>
      </c>
      <c r="J932" s="54"/>
      <c r="K932" s="54">
        <f>IF(STOCKAGE[[#This Row],[Nombre de palettes]]&gt;0,STOCKAGE[[#This Row],[Nombre de palettes]],0)</f>
        <v>8</v>
      </c>
      <c r="L932" s="54">
        <f>IF(STOCKAGE[[#This Row],[Nombre de palettes]]&lt;0,STOCKAGE[[#This Row],[Nombre de palettes]],0)</f>
        <v>0</v>
      </c>
      <c r="N932"/>
    </row>
    <row r="933" spans="1:14" hidden="1" x14ac:dyDescent="0.25">
      <c r="A933" s="68">
        <v>45444</v>
      </c>
      <c r="B933" s="54" t="s">
        <v>76</v>
      </c>
      <c r="C933">
        <v>2024</v>
      </c>
      <c r="D933" s="53">
        <v>45468</v>
      </c>
      <c r="E933" s="54" t="s">
        <v>48</v>
      </c>
      <c r="F933">
        <v>2</v>
      </c>
      <c r="G933" s="54"/>
      <c r="H933">
        <v>3696</v>
      </c>
      <c r="I933" t="s">
        <v>64</v>
      </c>
      <c r="J933" s="54"/>
      <c r="K933" s="54">
        <f>IF(STOCKAGE[[#This Row],[Nombre de palettes]]&gt;0,STOCKAGE[[#This Row],[Nombre de palettes]],0)</f>
        <v>2</v>
      </c>
      <c r="L933" s="54">
        <f>IF(STOCKAGE[[#This Row],[Nombre de palettes]]&lt;0,STOCKAGE[[#This Row],[Nombre de palettes]],0)</f>
        <v>0</v>
      </c>
      <c r="N933"/>
    </row>
    <row r="934" spans="1:14" hidden="1" x14ac:dyDescent="0.25">
      <c r="A934" s="68">
        <v>45444</v>
      </c>
      <c r="B934" s="54" t="s">
        <v>76</v>
      </c>
      <c r="C934">
        <v>2024</v>
      </c>
      <c r="D934" s="53">
        <v>45468</v>
      </c>
      <c r="E934" s="54" t="s">
        <v>62</v>
      </c>
      <c r="F934">
        <v>2</v>
      </c>
      <c r="G934" s="54"/>
      <c r="H934">
        <v>3696</v>
      </c>
      <c r="I934" t="s">
        <v>64</v>
      </c>
      <c r="J934" s="54"/>
      <c r="K934" s="54">
        <f>IF(STOCKAGE[[#This Row],[Nombre de palettes]]&gt;0,STOCKAGE[[#This Row],[Nombre de palettes]],0)</f>
        <v>2</v>
      </c>
      <c r="L934" s="54">
        <f>IF(STOCKAGE[[#This Row],[Nombre de palettes]]&lt;0,STOCKAGE[[#This Row],[Nombre de palettes]],0)</f>
        <v>0</v>
      </c>
      <c r="N934"/>
    </row>
    <row r="935" spans="1:14" hidden="1" x14ac:dyDescent="0.25">
      <c r="A935" s="68">
        <v>45444</v>
      </c>
      <c r="B935" s="54" t="s">
        <v>76</v>
      </c>
      <c r="C935">
        <v>2024</v>
      </c>
      <c r="D935" s="53">
        <v>45468</v>
      </c>
      <c r="E935" s="54" t="s">
        <v>63</v>
      </c>
      <c r="F935">
        <v>1</v>
      </c>
      <c r="G935" s="54"/>
      <c r="H935">
        <v>630</v>
      </c>
      <c r="I935" t="s">
        <v>64</v>
      </c>
      <c r="J935" s="54"/>
      <c r="K935" s="54">
        <f>IF(STOCKAGE[[#This Row],[Nombre de palettes]]&gt;0,STOCKAGE[[#This Row],[Nombre de palettes]],0)</f>
        <v>1</v>
      </c>
      <c r="L935" s="54">
        <f>IF(STOCKAGE[[#This Row],[Nombre de palettes]]&lt;0,STOCKAGE[[#This Row],[Nombre de palettes]],0)</f>
        <v>0</v>
      </c>
      <c r="N935"/>
    </row>
    <row r="936" spans="1:14" hidden="1" x14ac:dyDescent="0.25">
      <c r="A936" s="68">
        <v>45444</v>
      </c>
      <c r="B936" s="54" t="s">
        <v>76</v>
      </c>
      <c r="C936">
        <v>2024</v>
      </c>
      <c r="D936" s="53">
        <v>45469</v>
      </c>
      <c r="E936" s="54" t="s">
        <v>50</v>
      </c>
      <c r="F936">
        <v>-3</v>
      </c>
      <c r="G936" s="54"/>
      <c r="H936">
        <v>-1800</v>
      </c>
      <c r="I936">
        <v>2024063775</v>
      </c>
      <c r="J936" s="54"/>
      <c r="K936" s="54">
        <f>IF(STOCKAGE[[#This Row],[Nombre de palettes]]&gt;0,STOCKAGE[[#This Row],[Nombre de palettes]],0)</f>
        <v>0</v>
      </c>
      <c r="L936" s="54">
        <f>IF(STOCKAGE[[#This Row],[Nombre de palettes]]&lt;0,STOCKAGE[[#This Row],[Nombre de palettes]],0)</f>
        <v>-3</v>
      </c>
      <c r="N936"/>
    </row>
    <row r="937" spans="1:14" hidden="1" x14ac:dyDescent="0.25">
      <c r="A937" s="68">
        <v>45444</v>
      </c>
      <c r="B937" s="54" t="s">
        <v>76</v>
      </c>
      <c r="C937">
        <v>2024</v>
      </c>
      <c r="D937" s="53">
        <v>45469</v>
      </c>
      <c r="E937" s="54" t="s">
        <v>51</v>
      </c>
      <c r="F937">
        <v>-1</v>
      </c>
      <c r="G937" s="54"/>
      <c r="H937">
        <v>-1848</v>
      </c>
      <c r="I937">
        <v>2024063775</v>
      </c>
      <c r="J937" s="54"/>
      <c r="K937" s="54">
        <f>IF(STOCKAGE[[#This Row],[Nombre de palettes]]&gt;0,STOCKAGE[[#This Row],[Nombre de palettes]],0)</f>
        <v>0</v>
      </c>
      <c r="L937" s="54">
        <f>IF(STOCKAGE[[#This Row],[Nombre de palettes]]&lt;0,STOCKAGE[[#This Row],[Nombre de palettes]],0)</f>
        <v>-1</v>
      </c>
      <c r="N937"/>
    </row>
    <row r="938" spans="1:14" hidden="1" x14ac:dyDescent="0.25">
      <c r="A938" s="68">
        <v>45444</v>
      </c>
      <c r="B938" s="54" t="s">
        <v>76</v>
      </c>
      <c r="C938">
        <v>2024</v>
      </c>
      <c r="D938" s="53">
        <v>45469</v>
      </c>
      <c r="E938" s="54" t="s">
        <v>55</v>
      </c>
      <c r="F938">
        <v>-22</v>
      </c>
      <c r="G938" s="54"/>
      <c r="H938">
        <v>-13200</v>
      </c>
      <c r="I938">
        <v>2024063807</v>
      </c>
      <c r="J938" s="54"/>
      <c r="K938" s="54">
        <f>IF(STOCKAGE[[#This Row],[Nombre de palettes]]&gt;0,STOCKAGE[[#This Row],[Nombre de palettes]],0)</f>
        <v>0</v>
      </c>
      <c r="L938" s="54">
        <f>IF(STOCKAGE[[#This Row],[Nombre de palettes]]&lt;0,STOCKAGE[[#This Row],[Nombre de palettes]],0)</f>
        <v>-22</v>
      </c>
      <c r="N938"/>
    </row>
    <row r="939" spans="1:14" hidden="1" x14ac:dyDescent="0.25">
      <c r="A939" s="68">
        <v>45444</v>
      </c>
      <c r="B939" s="54" t="s">
        <v>76</v>
      </c>
      <c r="C939">
        <v>2024</v>
      </c>
      <c r="D939" s="53">
        <v>45469</v>
      </c>
      <c r="E939" s="54" t="s">
        <v>70</v>
      </c>
      <c r="F939">
        <v>-10</v>
      </c>
      <c r="G939" s="54"/>
      <c r="H939">
        <v>-6000</v>
      </c>
      <c r="I939">
        <v>2024063807</v>
      </c>
      <c r="J939" s="54"/>
      <c r="K939" s="54">
        <f>IF(STOCKAGE[[#This Row],[Nombre de palettes]]&gt;0,STOCKAGE[[#This Row],[Nombre de palettes]],0)</f>
        <v>0</v>
      </c>
      <c r="L939" s="54">
        <f>IF(STOCKAGE[[#This Row],[Nombre de palettes]]&lt;0,STOCKAGE[[#This Row],[Nombre de palettes]],0)</f>
        <v>-10</v>
      </c>
      <c r="N939"/>
    </row>
    <row r="940" spans="1:14" hidden="1" x14ac:dyDescent="0.25">
      <c r="A940" s="68">
        <v>45444</v>
      </c>
      <c r="B940" s="54" t="s">
        <v>76</v>
      </c>
      <c r="C940">
        <v>2024</v>
      </c>
      <c r="D940" s="53">
        <v>45470</v>
      </c>
      <c r="E940" s="54" t="s">
        <v>50</v>
      </c>
      <c r="F940">
        <v>-4</v>
      </c>
      <c r="G940" s="54"/>
      <c r="H940">
        <v>-2400</v>
      </c>
      <c r="I940">
        <v>2024063808</v>
      </c>
      <c r="J940" s="54"/>
      <c r="K940" s="54">
        <f>IF(STOCKAGE[[#This Row],[Nombre de palettes]]&gt;0,STOCKAGE[[#This Row],[Nombre de palettes]],0)</f>
        <v>0</v>
      </c>
      <c r="L940" s="54">
        <f>IF(STOCKAGE[[#This Row],[Nombre de palettes]]&lt;0,STOCKAGE[[#This Row],[Nombre de palettes]],0)</f>
        <v>-4</v>
      </c>
      <c r="N940"/>
    </row>
    <row r="941" spans="1:14" hidden="1" x14ac:dyDescent="0.25">
      <c r="A941" s="68">
        <v>45444</v>
      </c>
      <c r="B941" s="54" t="s">
        <v>76</v>
      </c>
      <c r="C941">
        <v>2024</v>
      </c>
      <c r="D941" s="53">
        <v>45470</v>
      </c>
      <c r="E941" s="54" t="s">
        <v>55</v>
      </c>
      <c r="F941">
        <v>-2</v>
      </c>
      <c r="G941" s="54"/>
      <c r="H941">
        <v>-1200</v>
      </c>
      <c r="I941">
        <v>2024063808</v>
      </c>
      <c r="J941" s="54"/>
      <c r="K941" s="54">
        <f>IF(STOCKAGE[[#This Row],[Nombre de palettes]]&gt;0,STOCKAGE[[#This Row],[Nombre de palettes]],0)</f>
        <v>0</v>
      </c>
      <c r="L941" s="54">
        <f>IF(STOCKAGE[[#This Row],[Nombre de palettes]]&lt;0,STOCKAGE[[#This Row],[Nombre de palettes]],0)</f>
        <v>-2</v>
      </c>
      <c r="N941"/>
    </row>
    <row r="942" spans="1:14" hidden="1" x14ac:dyDescent="0.25">
      <c r="A942" s="68">
        <v>45444</v>
      </c>
      <c r="B942" s="54" t="s">
        <v>76</v>
      </c>
      <c r="C942">
        <v>2024</v>
      </c>
      <c r="D942" s="53">
        <v>45470</v>
      </c>
      <c r="E942" s="54" t="s">
        <v>55</v>
      </c>
      <c r="F942">
        <v>-2</v>
      </c>
      <c r="G942" s="54"/>
      <c r="H942">
        <v>-1200</v>
      </c>
      <c r="I942">
        <v>2024063810</v>
      </c>
      <c r="J942" s="54"/>
      <c r="K942" s="54">
        <f>IF(STOCKAGE[[#This Row],[Nombre de palettes]]&gt;0,STOCKAGE[[#This Row],[Nombre de palettes]],0)</f>
        <v>0</v>
      </c>
      <c r="L942" s="54">
        <f>IF(STOCKAGE[[#This Row],[Nombre de palettes]]&lt;0,STOCKAGE[[#This Row],[Nombre de palettes]],0)</f>
        <v>-2</v>
      </c>
      <c r="N942"/>
    </row>
    <row r="943" spans="1:14" hidden="1" x14ac:dyDescent="0.25">
      <c r="A943" s="68">
        <v>45444</v>
      </c>
      <c r="B943" s="54" t="s">
        <v>76</v>
      </c>
      <c r="C943">
        <v>2024</v>
      </c>
      <c r="D943" s="53">
        <v>45470</v>
      </c>
      <c r="E943" s="54" t="s">
        <v>54</v>
      </c>
      <c r="F943">
        <v>-1</v>
      </c>
      <c r="G943" s="54"/>
      <c r="H943">
        <v>-1848</v>
      </c>
      <c r="I943">
        <v>2024063810</v>
      </c>
      <c r="J943" s="54"/>
      <c r="K943" s="54">
        <f>IF(STOCKAGE[[#This Row],[Nombre de palettes]]&gt;0,STOCKAGE[[#This Row],[Nombre de palettes]],0)</f>
        <v>0</v>
      </c>
      <c r="L943" s="54">
        <f>IF(STOCKAGE[[#This Row],[Nombre de palettes]]&lt;0,STOCKAGE[[#This Row],[Nombre de palettes]],0)</f>
        <v>-1</v>
      </c>
      <c r="N943"/>
    </row>
    <row r="944" spans="1:14" hidden="1" x14ac:dyDescent="0.25">
      <c r="A944" s="68">
        <v>45444</v>
      </c>
      <c r="B944" s="54" t="s">
        <v>76</v>
      </c>
      <c r="C944">
        <v>2024</v>
      </c>
      <c r="D944" s="53">
        <v>45470</v>
      </c>
      <c r="E944" s="54" t="s">
        <v>51</v>
      </c>
      <c r="F944">
        <v>-1</v>
      </c>
      <c r="G944" s="54"/>
      <c r="H944">
        <v>-1848</v>
      </c>
      <c r="I944">
        <v>2024063810</v>
      </c>
      <c r="J944" s="54"/>
      <c r="K944" s="54">
        <f>IF(STOCKAGE[[#This Row],[Nombre de palettes]]&gt;0,STOCKAGE[[#This Row],[Nombre de palettes]],0)</f>
        <v>0</v>
      </c>
      <c r="L944" s="54">
        <f>IF(STOCKAGE[[#This Row],[Nombre de palettes]]&lt;0,STOCKAGE[[#This Row],[Nombre de palettes]],0)</f>
        <v>-1</v>
      </c>
      <c r="N944"/>
    </row>
    <row r="945" spans="1:14" hidden="1" x14ac:dyDescent="0.25">
      <c r="A945" s="68">
        <v>45444</v>
      </c>
      <c r="B945" s="54" t="s">
        <v>76</v>
      </c>
      <c r="C945">
        <v>2024</v>
      </c>
      <c r="D945" s="53">
        <v>45470</v>
      </c>
      <c r="E945" s="54" t="s">
        <v>62</v>
      </c>
      <c r="F945">
        <v>-1</v>
      </c>
      <c r="G945" s="54"/>
      <c r="H945">
        <v>-1848</v>
      </c>
      <c r="I945">
        <v>2024063810</v>
      </c>
      <c r="J945" s="54"/>
      <c r="K945" s="54">
        <f>IF(STOCKAGE[[#This Row],[Nombre de palettes]]&gt;0,STOCKAGE[[#This Row],[Nombre de palettes]],0)</f>
        <v>0</v>
      </c>
      <c r="L945" s="54">
        <f>IF(STOCKAGE[[#This Row],[Nombre de palettes]]&lt;0,STOCKAGE[[#This Row],[Nombre de palettes]],0)</f>
        <v>-1</v>
      </c>
      <c r="N945"/>
    </row>
    <row r="946" spans="1:14" hidden="1" x14ac:dyDescent="0.25">
      <c r="A946" s="68">
        <v>45444</v>
      </c>
      <c r="B946" s="54" t="s">
        <v>76</v>
      </c>
      <c r="C946">
        <v>2024</v>
      </c>
      <c r="D946" s="53">
        <v>45470</v>
      </c>
      <c r="E946" s="54" t="s">
        <v>50</v>
      </c>
      <c r="F946">
        <v>-1</v>
      </c>
      <c r="G946" s="54"/>
      <c r="H946">
        <v>-600</v>
      </c>
      <c r="I946">
        <v>2024063812</v>
      </c>
      <c r="J946" s="54"/>
      <c r="K946" s="54">
        <f>IF(STOCKAGE[[#This Row],[Nombre de palettes]]&gt;0,STOCKAGE[[#This Row],[Nombre de palettes]],0)</f>
        <v>0</v>
      </c>
      <c r="L946" s="54">
        <f>IF(STOCKAGE[[#This Row],[Nombre de palettes]]&lt;0,STOCKAGE[[#This Row],[Nombre de palettes]],0)</f>
        <v>-1</v>
      </c>
      <c r="N946"/>
    </row>
    <row r="947" spans="1:14" hidden="1" x14ac:dyDescent="0.25">
      <c r="A947" s="68">
        <v>45444</v>
      </c>
      <c r="B947" s="54" t="s">
        <v>76</v>
      </c>
      <c r="C947">
        <v>2024</v>
      </c>
      <c r="D947" s="53">
        <v>45470</v>
      </c>
      <c r="E947" s="54" t="s">
        <v>55</v>
      </c>
      <c r="F947">
        <v>-1</v>
      </c>
      <c r="G947" s="54"/>
      <c r="H947">
        <v>-600</v>
      </c>
      <c r="I947">
        <v>2024063812</v>
      </c>
      <c r="J947" s="54"/>
      <c r="K947" s="54">
        <f>IF(STOCKAGE[[#This Row],[Nombre de palettes]]&gt;0,STOCKAGE[[#This Row],[Nombre de palettes]],0)</f>
        <v>0</v>
      </c>
      <c r="L947" s="54">
        <f>IF(STOCKAGE[[#This Row],[Nombre de palettes]]&lt;0,STOCKAGE[[#This Row],[Nombre de palettes]],0)</f>
        <v>-1</v>
      </c>
      <c r="N947"/>
    </row>
    <row r="948" spans="1:14" hidden="1" x14ac:dyDescent="0.25">
      <c r="A948" s="68">
        <v>45444</v>
      </c>
      <c r="B948" s="54" t="s">
        <v>76</v>
      </c>
      <c r="C948">
        <v>2024</v>
      </c>
      <c r="D948" s="53">
        <v>45470</v>
      </c>
      <c r="E948" s="54" t="s">
        <v>70</v>
      </c>
      <c r="F948">
        <v>-1</v>
      </c>
      <c r="G948" s="54"/>
      <c r="H948">
        <v>-600</v>
      </c>
      <c r="I948">
        <v>2024063819</v>
      </c>
      <c r="J948" s="54"/>
      <c r="K948" s="54">
        <f>IF(STOCKAGE[[#This Row],[Nombre de palettes]]&gt;0,STOCKAGE[[#This Row],[Nombre de palettes]],0)</f>
        <v>0</v>
      </c>
      <c r="L948" s="54">
        <f>IF(STOCKAGE[[#This Row],[Nombre de palettes]]&lt;0,STOCKAGE[[#This Row],[Nombre de palettes]],0)</f>
        <v>-1</v>
      </c>
      <c r="N948"/>
    </row>
    <row r="949" spans="1:14" hidden="1" x14ac:dyDescent="0.25">
      <c r="A949" s="68">
        <v>45444</v>
      </c>
      <c r="B949" s="54" t="s">
        <v>76</v>
      </c>
      <c r="C949">
        <v>2024</v>
      </c>
      <c r="D949" s="53">
        <v>45470</v>
      </c>
      <c r="E949" s="54" t="s">
        <v>50</v>
      </c>
      <c r="F949">
        <v>-2</v>
      </c>
      <c r="G949" s="54"/>
      <c r="H949">
        <v>-1200</v>
      </c>
      <c r="I949">
        <v>2024063809</v>
      </c>
      <c r="J949" s="54"/>
      <c r="K949" s="54">
        <f>IF(STOCKAGE[[#This Row],[Nombre de palettes]]&gt;0,STOCKAGE[[#This Row],[Nombre de palettes]],0)</f>
        <v>0</v>
      </c>
      <c r="L949" s="54">
        <f>IF(STOCKAGE[[#This Row],[Nombre de palettes]]&lt;0,STOCKAGE[[#This Row],[Nombre de palettes]],0)</f>
        <v>-2</v>
      </c>
      <c r="N949"/>
    </row>
    <row r="950" spans="1:14" hidden="1" x14ac:dyDescent="0.25">
      <c r="A950" s="68">
        <v>45444</v>
      </c>
      <c r="B950" s="54" t="s">
        <v>76</v>
      </c>
      <c r="C950">
        <v>2024</v>
      </c>
      <c r="D950" s="53">
        <v>45470</v>
      </c>
      <c r="E950" s="54" t="s">
        <v>55</v>
      </c>
      <c r="F950">
        <v>-5</v>
      </c>
      <c r="G950" s="54"/>
      <c r="H950">
        <v>-3000</v>
      </c>
      <c r="I950">
        <v>2024063809</v>
      </c>
      <c r="J950" s="54"/>
      <c r="K950" s="54">
        <f>IF(STOCKAGE[[#This Row],[Nombre de palettes]]&gt;0,STOCKAGE[[#This Row],[Nombre de palettes]],0)</f>
        <v>0</v>
      </c>
      <c r="L950" s="54">
        <f>IF(STOCKAGE[[#This Row],[Nombre de palettes]]&lt;0,STOCKAGE[[#This Row],[Nombre de palettes]],0)</f>
        <v>-5</v>
      </c>
      <c r="N950"/>
    </row>
    <row r="951" spans="1:14" hidden="1" x14ac:dyDescent="0.25">
      <c r="A951" s="68">
        <v>45444</v>
      </c>
      <c r="B951" s="54" t="s">
        <v>76</v>
      </c>
      <c r="C951">
        <v>2024</v>
      </c>
      <c r="D951" s="53">
        <v>45470</v>
      </c>
      <c r="E951" s="54" t="s">
        <v>50</v>
      </c>
      <c r="F951">
        <v>-26</v>
      </c>
      <c r="G951" s="54"/>
      <c r="H951">
        <v>-15600</v>
      </c>
      <c r="I951">
        <v>2024063817</v>
      </c>
      <c r="J951" s="54"/>
      <c r="K951" s="54">
        <f>IF(STOCKAGE[[#This Row],[Nombre de palettes]]&gt;0,STOCKAGE[[#This Row],[Nombre de palettes]],0)</f>
        <v>0</v>
      </c>
      <c r="L951" s="54">
        <f>IF(STOCKAGE[[#This Row],[Nombre de palettes]]&lt;0,STOCKAGE[[#This Row],[Nombre de palettes]],0)</f>
        <v>-26</v>
      </c>
      <c r="N951"/>
    </row>
    <row r="952" spans="1:14" hidden="1" x14ac:dyDescent="0.25">
      <c r="A952" s="68">
        <v>45444</v>
      </c>
      <c r="B952" s="54" t="s">
        <v>76</v>
      </c>
      <c r="C952">
        <v>2024</v>
      </c>
      <c r="D952" s="53">
        <v>45470</v>
      </c>
      <c r="E952" s="54" t="s">
        <v>51</v>
      </c>
      <c r="F952">
        <v>-5</v>
      </c>
      <c r="G952" s="54"/>
      <c r="H952">
        <v>-9240</v>
      </c>
      <c r="I952">
        <v>2024063817</v>
      </c>
      <c r="J952" s="54"/>
      <c r="K952" s="54">
        <f>IF(STOCKAGE[[#This Row],[Nombre de palettes]]&gt;0,STOCKAGE[[#This Row],[Nombre de palettes]],0)</f>
        <v>0</v>
      </c>
      <c r="L952" s="54">
        <f>IF(STOCKAGE[[#This Row],[Nombre de palettes]]&lt;0,STOCKAGE[[#This Row],[Nombre de palettes]],0)</f>
        <v>-5</v>
      </c>
      <c r="N952"/>
    </row>
    <row r="953" spans="1:14" hidden="1" x14ac:dyDescent="0.25">
      <c r="A953" s="68">
        <v>45444</v>
      </c>
      <c r="B953" s="54" t="s">
        <v>76</v>
      </c>
      <c r="C953">
        <v>2024</v>
      </c>
      <c r="D953" s="53">
        <v>45470</v>
      </c>
      <c r="E953" s="54" t="s">
        <v>48</v>
      </c>
      <c r="F953">
        <v>-1</v>
      </c>
      <c r="G953" s="54"/>
      <c r="H953">
        <v>-1848</v>
      </c>
      <c r="I953">
        <v>2024063817</v>
      </c>
      <c r="J953" s="54"/>
      <c r="K953" s="54">
        <f>IF(STOCKAGE[[#This Row],[Nombre de palettes]]&gt;0,STOCKAGE[[#This Row],[Nombre de palettes]],0)</f>
        <v>0</v>
      </c>
      <c r="L953" s="54">
        <f>IF(STOCKAGE[[#This Row],[Nombre de palettes]]&lt;0,STOCKAGE[[#This Row],[Nombre de palettes]],0)</f>
        <v>-1</v>
      </c>
      <c r="N953"/>
    </row>
    <row r="954" spans="1:14" hidden="1" x14ac:dyDescent="0.25">
      <c r="A954" s="68">
        <v>45444</v>
      </c>
      <c r="B954" s="54" t="s">
        <v>76</v>
      </c>
      <c r="C954">
        <v>2024</v>
      </c>
      <c r="D954" s="53">
        <v>45471</v>
      </c>
      <c r="E954" s="54" t="s">
        <v>50</v>
      </c>
      <c r="F954">
        <v>-3</v>
      </c>
      <c r="G954" s="54"/>
      <c r="H954">
        <v>-1800</v>
      </c>
      <c r="I954">
        <v>2024063822</v>
      </c>
      <c r="J954" s="54"/>
      <c r="K954" s="54">
        <f>IF(STOCKAGE[[#This Row],[Nombre de palettes]]&gt;0,STOCKAGE[[#This Row],[Nombre de palettes]],0)</f>
        <v>0</v>
      </c>
      <c r="L954" s="54">
        <f>IF(STOCKAGE[[#This Row],[Nombre de palettes]]&lt;0,STOCKAGE[[#This Row],[Nombre de palettes]],0)</f>
        <v>-3</v>
      </c>
      <c r="N954"/>
    </row>
    <row r="955" spans="1:14" hidden="1" x14ac:dyDescent="0.25">
      <c r="A955" s="68">
        <v>45444</v>
      </c>
      <c r="B955" s="54" t="s">
        <v>76</v>
      </c>
      <c r="C955">
        <v>2024</v>
      </c>
      <c r="D955" s="53">
        <v>45471</v>
      </c>
      <c r="E955" s="54" t="s">
        <v>51</v>
      </c>
      <c r="F955">
        <v>17</v>
      </c>
      <c r="G955" s="54"/>
      <c r="H955">
        <v>31416</v>
      </c>
      <c r="I955" t="s">
        <v>64</v>
      </c>
      <c r="J955" s="54"/>
      <c r="K955" s="54">
        <f>IF(STOCKAGE[[#This Row],[Nombre de palettes]]&gt;0,STOCKAGE[[#This Row],[Nombre de palettes]],0)</f>
        <v>17</v>
      </c>
      <c r="L955" s="54">
        <f>IF(STOCKAGE[[#This Row],[Nombre de palettes]]&lt;0,STOCKAGE[[#This Row],[Nombre de palettes]],0)</f>
        <v>0</v>
      </c>
      <c r="N955"/>
    </row>
    <row r="956" spans="1:14" hidden="1" x14ac:dyDescent="0.25">
      <c r="A956" s="68">
        <v>45444</v>
      </c>
      <c r="B956" s="54" t="s">
        <v>76</v>
      </c>
      <c r="C956">
        <v>2024</v>
      </c>
      <c r="D956" s="53">
        <v>45471</v>
      </c>
      <c r="E956" s="54" t="s">
        <v>54</v>
      </c>
      <c r="F956">
        <v>10</v>
      </c>
      <c r="G956" s="54"/>
      <c r="H956">
        <v>18480</v>
      </c>
      <c r="I956" t="s">
        <v>64</v>
      </c>
      <c r="J956" s="54"/>
      <c r="K956" s="54">
        <f>IF(STOCKAGE[[#This Row],[Nombre de palettes]]&gt;0,STOCKAGE[[#This Row],[Nombre de palettes]],0)</f>
        <v>10</v>
      </c>
      <c r="L956" s="54">
        <f>IF(STOCKAGE[[#This Row],[Nombre de palettes]]&lt;0,STOCKAGE[[#This Row],[Nombre de palettes]],0)</f>
        <v>0</v>
      </c>
      <c r="N956"/>
    </row>
    <row r="957" spans="1:14" hidden="1" x14ac:dyDescent="0.25">
      <c r="A957" s="68">
        <v>45474</v>
      </c>
      <c r="B957" s="54" t="s">
        <v>78</v>
      </c>
      <c r="C957">
        <v>2024</v>
      </c>
      <c r="D957" s="53">
        <v>45474</v>
      </c>
      <c r="E957" s="54" t="s">
        <v>50</v>
      </c>
      <c r="F957">
        <v>-6</v>
      </c>
      <c r="G957" s="54"/>
      <c r="H957">
        <v>-3600</v>
      </c>
      <c r="I957">
        <v>2024063801</v>
      </c>
      <c r="J957" s="54"/>
      <c r="K957" s="54">
        <f>IF(STOCKAGE[[#This Row],[Nombre de palettes]]&gt;0,STOCKAGE[[#This Row],[Nombre de palettes]],0)</f>
        <v>0</v>
      </c>
      <c r="L957" s="54">
        <f>IF(STOCKAGE[[#This Row],[Nombre de palettes]]&lt;0,STOCKAGE[[#This Row],[Nombre de palettes]],0)</f>
        <v>-6</v>
      </c>
      <c r="N957"/>
    </row>
    <row r="958" spans="1:14" hidden="1" x14ac:dyDescent="0.25">
      <c r="A958" s="68">
        <v>45474</v>
      </c>
      <c r="B958" s="54" t="s">
        <v>78</v>
      </c>
      <c r="C958">
        <v>2024</v>
      </c>
      <c r="D958" s="53">
        <v>45474</v>
      </c>
      <c r="E958" s="54" t="s">
        <v>55</v>
      </c>
      <c r="F958">
        <v>-3</v>
      </c>
      <c r="G958" s="54"/>
      <c r="H958">
        <v>-1800</v>
      </c>
      <c r="I958">
        <v>2024063801</v>
      </c>
      <c r="J958" s="54"/>
      <c r="K958" s="54">
        <f>IF(STOCKAGE[[#This Row],[Nombre de palettes]]&gt;0,STOCKAGE[[#This Row],[Nombre de palettes]],0)</f>
        <v>0</v>
      </c>
      <c r="L958" s="54">
        <f>IF(STOCKAGE[[#This Row],[Nombre de palettes]]&lt;0,STOCKAGE[[#This Row],[Nombre de palettes]],0)</f>
        <v>-3</v>
      </c>
      <c r="N958"/>
    </row>
    <row r="959" spans="1:14" hidden="1" x14ac:dyDescent="0.25">
      <c r="A959" s="68">
        <v>45474</v>
      </c>
      <c r="B959" s="54" t="s">
        <v>78</v>
      </c>
      <c r="C959">
        <v>2024</v>
      </c>
      <c r="D959" s="53">
        <v>45475</v>
      </c>
      <c r="E959" s="54" t="s">
        <v>50</v>
      </c>
      <c r="F959">
        <v>-2</v>
      </c>
      <c r="G959" s="54"/>
      <c r="H959">
        <v>-1200</v>
      </c>
      <c r="I959">
        <v>2024063818</v>
      </c>
      <c r="J959" s="54"/>
      <c r="K959" s="54">
        <f>IF(STOCKAGE[[#This Row],[Nombre de palettes]]&gt;0,STOCKAGE[[#This Row],[Nombre de palettes]],0)</f>
        <v>0</v>
      </c>
      <c r="L959" s="54">
        <f>IF(STOCKAGE[[#This Row],[Nombre de palettes]]&lt;0,STOCKAGE[[#This Row],[Nombre de palettes]],0)</f>
        <v>-2</v>
      </c>
      <c r="N959"/>
    </row>
    <row r="960" spans="1:14" hidden="1" x14ac:dyDescent="0.25">
      <c r="A960" s="68">
        <v>45474</v>
      </c>
      <c r="B960" s="54" t="s">
        <v>78</v>
      </c>
      <c r="C960">
        <v>2024</v>
      </c>
      <c r="D960" s="53">
        <v>45475</v>
      </c>
      <c r="E960" s="54" t="s">
        <v>50</v>
      </c>
      <c r="F960">
        <v>-5</v>
      </c>
      <c r="G960" s="54"/>
      <c r="H960">
        <v>-3000</v>
      </c>
      <c r="I960">
        <v>2024063824</v>
      </c>
      <c r="J960" s="54"/>
      <c r="K960" s="54">
        <f>IF(STOCKAGE[[#This Row],[Nombre de palettes]]&gt;0,STOCKAGE[[#This Row],[Nombre de palettes]],0)</f>
        <v>0</v>
      </c>
      <c r="L960" s="54">
        <f>IF(STOCKAGE[[#This Row],[Nombre de palettes]]&lt;0,STOCKAGE[[#This Row],[Nombre de palettes]],0)</f>
        <v>-5</v>
      </c>
      <c r="N960"/>
    </row>
    <row r="961" spans="1:14" hidden="1" x14ac:dyDescent="0.25">
      <c r="A961" s="68">
        <v>45474</v>
      </c>
      <c r="B961" s="54" t="s">
        <v>78</v>
      </c>
      <c r="C961">
        <v>2024</v>
      </c>
      <c r="D961" s="53">
        <v>45475</v>
      </c>
      <c r="E961" s="54" t="s">
        <v>55</v>
      </c>
      <c r="F961">
        <v>-2</v>
      </c>
      <c r="G961" s="54"/>
      <c r="H961">
        <v>-1200</v>
      </c>
      <c r="I961">
        <v>2024063824</v>
      </c>
      <c r="J961" s="54"/>
      <c r="K961" s="54">
        <f>IF(STOCKAGE[[#This Row],[Nombre de palettes]]&gt;0,STOCKAGE[[#This Row],[Nombre de palettes]],0)</f>
        <v>0</v>
      </c>
      <c r="L961" s="54">
        <f>IF(STOCKAGE[[#This Row],[Nombre de palettes]]&lt;0,STOCKAGE[[#This Row],[Nombre de palettes]],0)</f>
        <v>-2</v>
      </c>
      <c r="N961"/>
    </row>
    <row r="962" spans="1:14" hidden="1" x14ac:dyDescent="0.25">
      <c r="A962" s="68">
        <v>45474</v>
      </c>
      <c r="B962" s="54" t="s">
        <v>78</v>
      </c>
      <c r="C962">
        <v>2024</v>
      </c>
      <c r="D962" s="53">
        <v>45475</v>
      </c>
      <c r="E962" s="54" t="s">
        <v>51</v>
      </c>
      <c r="F962">
        <v>-3</v>
      </c>
      <c r="G962" s="54"/>
      <c r="H962">
        <v>-5544</v>
      </c>
      <c r="I962">
        <v>2024063824</v>
      </c>
      <c r="J962" s="54"/>
      <c r="K962" s="54">
        <f>IF(STOCKAGE[[#This Row],[Nombre de palettes]]&gt;0,STOCKAGE[[#This Row],[Nombre de palettes]],0)</f>
        <v>0</v>
      </c>
      <c r="L962" s="54">
        <f>IF(STOCKAGE[[#This Row],[Nombre de palettes]]&lt;0,STOCKAGE[[#This Row],[Nombre de palettes]],0)</f>
        <v>-3</v>
      </c>
      <c r="N962"/>
    </row>
    <row r="963" spans="1:14" hidden="1" x14ac:dyDescent="0.25">
      <c r="A963" s="68">
        <v>45474</v>
      </c>
      <c r="B963" s="54" t="s">
        <v>78</v>
      </c>
      <c r="C963">
        <v>2024</v>
      </c>
      <c r="D963" s="53">
        <v>45475</v>
      </c>
      <c r="E963" s="54" t="s">
        <v>54</v>
      </c>
      <c r="F963">
        <v>-2</v>
      </c>
      <c r="G963" s="54"/>
      <c r="H963">
        <v>-3696</v>
      </c>
      <c r="I963">
        <v>2024063824</v>
      </c>
      <c r="J963" s="54"/>
      <c r="K963" s="54">
        <f>IF(STOCKAGE[[#This Row],[Nombre de palettes]]&gt;0,STOCKAGE[[#This Row],[Nombre de palettes]],0)</f>
        <v>0</v>
      </c>
      <c r="L963" s="54">
        <f>IF(STOCKAGE[[#This Row],[Nombre de palettes]]&lt;0,STOCKAGE[[#This Row],[Nombre de palettes]],0)</f>
        <v>-2</v>
      </c>
      <c r="N963"/>
    </row>
    <row r="964" spans="1:14" hidden="1" x14ac:dyDescent="0.25">
      <c r="A964" s="68">
        <v>45474</v>
      </c>
      <c r="B964" s="54" t="s">
        <v>78</v>
      </c>
      <c r="C964">
        <v>2024</v>
      </c>
      <c r="D964" s="53">
        <v>45475</v>
      </c>
      <c r="E964" s="54" t="s">
        <v>55</v>
      </c>
      <c r="F964">
        <v>-3</v>
      </c>
      <c r="G964" s="54"/>
      <c r="H964">
        <v>-1800</v>
      </c>
      <c r="I964">
        <v>2024063821</v>
      </c>
      <c r="J964" s="54"/>
      <c r="K964" s="54">
        <f>IF(STOCKAGE[[#This Row],[Nombre de palettes]]&gt;0,STOCKAGE[[#This Row],[Nombre de palettes]],0)</f>
        <v>0</v>
      </c>
      <c r="L964" s="54">
        <f>IF(STOCKAGE[[#This Row],[Nombre de palettes]]&lt;0,STOCKAGE[[#This Row],[Nombre de palettes]],0)</f>
        <v>-3</v>
      </c>
      <c r="N964"/>
    </row>
    <row r="965" spans="1:14" hidden="1" x14ac:dyDescent="0.25">
      <c r="A965" s="68">
        <v>45474</v>
      </c>
      <c r="B965" s="54" t="s">
        <v>78</v>
      </c>
      <c r="C965">
        <v>2024</v>
      </c>
      <c r="D965" s="53">
        <v>45475</v>
      </c>
      <c r="E965" s="54" t="s">
        <v>50</v>
      </c>
      <c r="F965">
        <v>-5</v>
      </c>
      <c r="G965" s="54"/>
      <c r="H965">
        <v>-3000</v>
      </c>
      <c r="I965">
        <v>2024063821</v>
      </c>
      <c r="J965" s="54"/>
      <c r="K965" s="54">
        <f>IF(STOCKAGE[[#This Row],[Nombre de palettes]]&gt;0,STOCKAGE[[#This Row],[Nombre de palettes]],0)</f>
        <v>0</v>
      </c>
      <c r="L965" s="54">
        <f>IF(STOCKAGE[[#This Row],[Nombre de palettes]]&lt;0,STOCKAGE[[#This Row],[Nombre de palettes]],0)</f>
        <v>-5</v>
      </c>
      <c r="N965"/>
    </row>
    <row r="966" spans="1:14" hidden="1" x14ac:dyDescent="0.25">
      <c r="A966" s="68">
        <v>45474</v>
      </c>
      <c r="B966" s="54" t="s">
        <v>78</v>
      </c>
      <c r="C966">
        <v>2024</v>
      </c>
      <c r="D966" s="53">
        <v>45475</v>
      </c>
      <c r="E966" s="54" t="s">
        <v>51</v>
      </c>
      <c r="F966">
        <v>-1</v>
      </c>
      <c r="G966" s="54"/>
      <c r="H966">
        <v>-1848</v>
      </c>
      <c r="I966">
        <v>2024063821</v>
      </c>
      <c r="J966" s="54"/>
      <c r="K966" s="54">
        <f>IF(STOCKAGE[[#This Row],[Nombre de palettes]]&gt;0,STOCKAGE[[#This Row],[Nombre de palettes]],0)</f>
        <v>0</v>
      </c>
      <c r="L966" s="54">
        <f>IF(STOCKAGE[[#This Row],[Nombre de palettes]]&lt;0,STOCKAGE[[#This Row],[Nombre de palettes]],0)</f>
        <v>-1</v>
      </c>
      <c r="N966"/>
    </row>
    <row r="967" spans="1:14" hidden="1" x14ac:dyDescent="0.25">
      <c r="A967" s="68">
        <v>45474</v>
      </c>
      <c r="B967" s="54" t="s">
        <v>78</v>
      </c>
      <c r="C967">
        <v>2024</v>
      </c>
      <c r="D967" s="53">
        <v>45475</v>
      </c>
      <c r="E967" s="54" t="s">
        <v>50</v>
      </c>
      <c r="F967">
        <v>-3</v>
      </c>
      <c r="G967" s="54"/>
      <c r="H967">
        <v>-1800</v>
      </c>
      <c r="I967">
        <v>2024063811</v>
      </c>
      <c r="J967" s="54"/>
      <c r="K967" s="54">
        <f>IF(STOCKAGE[[#This Row],[Nombre de palettes]]&gt;0,STOCKAGE[[#This Row],[Nombre de palettes]],0)</f>
        <v>0</v>
      </c>
      <c r="L967" s="54">
        <f>IF(STOCKAGE[[#This Row],[Nombre de palettes]]&lt;0,STOCKAGE[[#This Row],[Nombre de palettes]],0)</f>
        <v>-3</v>
      </c>
      <c r="N967"/>
    </row>
    <row r="968" spans="1:14" hidden="1" x14ac:dyDescent="0.25">
      <c r="A968" s="68">
        <v>45474</v>
      </c>
      <c r="B968" s="54" t="s">
        <v>78</v>
      </c>
      <c r="C968">
        <v>2024</v>
      </c>
      <c r="D968" s="53">
        <v>45475</v>
      </c>
      <c r="E968" s="54" t="s">
        <v>55</v>
      </c>
      <c r="F968">
        <v>-3</v>
      </c>
      <c r="G968" s="54"/>
      <c r="H968">
        <v>-1800</v>
      </c>
      <c r="I968">
        <v>2024063811</v>
      </c>
      <c r="J968" s="54"/>
      <c r="K968" s="54">
        <f>IF(STOCKAGE[[#This Row],[Nombre de palettes]]&gt;0,STOCKAGE[[#This Row],[Nombre de palettes]],0)</f>
        <v>0</v>
      </c>
      <c r="L968" s="54">
        <f>IF(STOCKAGE[[#This Row],[Nombre de palettes]]&lt;0,STOCKAGE[[#This Row],[Nombre de palettes]],0)</f>
        <v>-3</v>
      </c>
      <c r="N968"/>
    </row>
    <row r="969" spans="1:14" hidden="1" x14ac:dyDescent="0.25">
      <c r="A969" s="68">
        <v>45474</v>
      </c>
      <c r="B969" s="54" t="s">
        <v>78</v>
      </c>
      <c r="C969">
        <v>2024</v>
      </c>
      <c r="D969" s="53">
        <v>45475</v>
      </c>
      <c r="E969" s="54" t="s">
        <v>51</v>
      </c>
      <c r="F969">
        <v>-1</v>
      </c>
      <c r="G969" s="54"/>
      <c r="H969">
        <v>-1848</v>
      </c>
      <c r="I969">
        <v>2024063811</v>
      </c>
      <c r="J969" s="54"/>
      <c r="K969" s="54">
        <f>IF(STOCKAGE[[#This Row],[Nombre de palettes]]&gt;0,STOCKAGE[[#This Row],[Nombre de palettes]],0)</f>
        <v>0</v>
      </c>
      <c r="L969" s="54">
        <f>IF(STOCKAGE[[#This Row],[Nombre de palettes]]&lt;0,STOCKAGE[[#This Row],[Nombre de palettes]],0)</f>
        <v>-1</v>
      </c>
      <c r="N969"/>
    </row>
    <row r="970" spans="1:14" hidden="1" x14ac:dyDescent="0.25">
      <c r="A970" s="68">
        <v>45474</v>
      </c>
      <c r="B970" s="54" t="s">
        <v>78</v>
      </c>
      <c r="C970">
        <v>2024</v>
      </c>
      <c r="D970" s="53">
        <v>45475</v>
      </c>
      <c r="E970" s="54" t="s">
        <v>54</v>
      </c>
      <c r="F970">
        <v>-1</v>
      </c>
      <c r="G970" s="54"/>
      <c r="H970">
        <v>-1848</v>
      </c>
      <c r="I970">
        <v>2024063810</v>
      </c>
      <c r="J970" s="54"/>
      <c r="K970" s="54">
        <f>IF(STOCKAGE[[#This Row],[Nombre de palettes]]&gt;0,STOCKAGE[[#This Row],[Nombre de palettes]],0)</f>
        <v>0</v>
      </c>
      <c r="L970" s="54">
        <f>IF(STOCKAGE[[#This Row],[Nombre de palettes]]&lt;0,STOCKAGE[[#This Row],[Nombre de palettes]],0)</f>
        <v>-1</v>
      </c>
      <c r="N970"/>
    </row>
    <row r="971" spans="1:14" hidden="1" x14ac:dyDescent="0.25">
      <c r="A971" s="68">
        <v>45474</v>
      </c>
      <c r="B971" s="54" t="s">
        <v>78</v>
      </c>
      <c r="C971">
        <v>2024</v>
      </c>
      <c r="D971" s="53">
        <v>45476</v>
      </c>
      <c r="E971" s="54" t="s">
        <v>56</v>
      </c>
      <c r="F971">
        <v>-1</v>
      </c>
      <c r="G971" s="54"/>
      <c r="H971">
        <v>-630</v>
      </c>
      <c r="I971">
        <v>2024063816</v>
      </c>
      <c r="J971" s="54"/>
      <c r="K971" s="54">
        <f>IF(STOCKAGE[[#This Row],[Nombre de palettes]]&gt;0,STOCKAGE[[#This Row],[Nombre de palettes]],0)</f>
        <v>0</v>
      </c>
      <c r="L971" s="54">
        <f>IF(STOCKAGE[[#This Row],[Nombre de palettes]]&lt;0,STOCKAGE[[#This Row],[Nombre de palettes]],0)</f>
        <v>-1</v>
      </c>
      <c r="N971"/>
    </row>
    <row r="972" spans="1:14" hidden="1" x14ac:dyDescent="0.25">
      <c r="A972" s="68">
        <v>45474</v>
      </c>
      <c r="B972" s="54" t="s">
        <v>78</v>
      </c>
      <c r="C972">
        <v>2024</v>
      </c>
      <c r="D972" s="53">
        <v>45476</v>
      </c>
      <c r="E972" s="54" t="s">
        <v>50</v>
      </c>
      <c r="F972">
        <v>-2</v>
      </c>
      <c r="G972" s="54"/>
      <c r="H972">
        <v>-1200</v>
      </c>
      <c r="I972">
        <v>2024073829</v>
      </c>
      <c r="J972" s="54"/>
      <c r="K972" s="54">
        <f>IF(STOCKAGE[[#This Row],[Nombre de palettes]]&gt;0,STOCKAGE[[#This Row],[Nombre de palettes]],0)</f>
        <v>0</v>
      </c>
      <c r="L972" s="54">
        <f>IF(STOCKAGE[[#This Row],[Nombre de palettes]]&lt;0,STOCKAGE[[#This Row],[Nombre de palettes]],0)</f>
        <v>-2</v>
      </c>
      <c r="N972"/>
    </row>
    <row r="973" spans="1:14" hidden="1" x14ac:dyDescent="0.25">
      <c r="A973" s="68">
        <v>45474</v>
      </c>
      <c r="B973" s="54" t="s">
        <v>78</v>
      </c>
      <c r="C973">
        <v>2024</v>
      </c>
      <c r="D973" s="53">
        <v>45476</v>
      </c>
      <c r="E973" s="54" t="s">
        <v>55</v>
      </c>
      <c r="F973">
        <v>-1</v>
      </c>
      <c r="G973" s="54"/>
      <c r="H973">
        <v>-600</v>
      </c>
      <c r="I973">
        <v>2024073829</v>
      </c>
      <c r="J973" s="54"/>
      <c r="K973" s="54">
        <f>IF(STOCKAGE[[#This Row],[Nombre de palettes]]&gt;0,STOCKAGE[[#This Row],[Nombre de palettes]],0)</f>
        <v>0</v>
      </c>
      <c r="L973" s="54">
        <f>IF(STOCKAGE[[#This Row],[Nombre de palettes]]&lt;0,STOCKAGE[[#This Row],[Nombre de palettes]],0)</f>
        <v>-1</v>
      </c>
      <c r="N973"/>
    </row>
    <row r="974" spans="1:14" hidden="1" x14ac:dyDescent="0.25">
      <c r="A974" s="68">
        <v>45474</v>
      </c>
      <c r="B974" s="54" t="s">
        <v>78</v>
      </c>
      <c r="C974">
        <v>2024</v>
      </c>
      <c r="D974" s="53">
        <v>45477</v>
      </c>
      <c r="E974" s="54" t="s">
        <v>50</v>
      </c>
      <c r="F974">
        <v>-1</v>
      </c>
      <c r="G974" s="54"/>
      <c r="H974">
        <v>-600</v>
      </c>
      <c r="I974">
        <v>2024063820</v>
      </c>
      <c r="J974" s="54"/>
      <c r="K974" s="54">
        <f>IF(STOCKAGE[[#This Row],[Nombre de palettes]]&gt;0,STOCKAGE[[#This Row],[Nombre de palettes]],0)</f>
        <v>0</v>
      </c>
      <c r="L974" s="54">
        <f>IF(STOCKAGE[[#This Row],[Nombre de palettes]]&lt;0,STOCKAGE[[#This Row],[Nombre de palettes]],0)</f>
        <v>-1</v>
      </c>
      <c r="N974"/>
    </row>
    <row r="975" spans="1:14" hidden="1" x14ac:dyDescent="0.25">
      <c r="A975" s="68">
        <v>45474</v>
      </c>
      <c r="B975" s="54" t="s">
        <v>78</v>
      </c>
      <c r="C975">
        <v>2024</v>
      </c>
      <c r="D975" s="53">
        <v>45477</v>
      </c>
      <c r="E975" s="54" t="s">
        <v>70</v>
      </c>
      <c r="F975">
        <v>-1</v>
      </c>
      <c r="G975" s="54"/>
      <c r="H975">
        <v>-600</v>
      </c>
      <c r="I975">
        <v>2024063820</v>
      </c>
      <c r="J975" s="54"/>
      <c r="K975" s="54">
        <f>IF(STOCKAGE[[#This Row],[Nombre de palettes]]&gt;0,STOCKAGE[[#This Row],[Nombre de palettes]],0)</f>
        <v>0</v>
      </c>
      <c r="L975" s="54">
        <f>IF(STOCKAGE[[#This Row],[Nombre de palettes]]&lt;0,STOCKAGE[[#This Row],[Nombre de palettes]],0)</f>
        <v>-1</v>
      </c>
      <c r="N975"/>
    </row>
    <row r="976" spans="1:14" hidden="1" x14ac:dyDescent="0.25">
      <c r="A976" s="68">
        <v>45474</v>
      </c>
      <c r="B976" s="54" t="s">
        <v>78</v>
      </c>
      <c r="C976">
        <v>2024</v>
      </c>
      <c r="D976" s="53">
        <v>45477</v>
      </c>
      <c r="E976" s="54" t="s">
        <v>50</v>
      </c>
      <c r="F976">
        <v>-32</v>
      </c>
      <c r="G976" s="54"/>
      <c r="H976">
        <v>-19200</v>
      </c>
      <c r="I976">
        <v>2024073825</v>
      </c>
      <c r="J976" s="54"/>
      <c r="K976" s="54">
        <f>IF(STOCKAGE[[#This Row],[Nombre de palettes]]&gt;0,STOCKAGE[[#This Row],[Nombre de palettes]],0)</f>
        <v>0</v>
      </c>
      <c r="L976" s="54">
        <f>IF(STOCKAGE[[#This Row],[Nombre de palettes]]&lt;0,STOCKAGE[[#This Row],[Nombre de palettes]],0)</f>
        <v>-32</v>
      </c>
      <c r="N976"/>
    </row>
    <row r="977" spans="1:14" hidden="1" x14ac:dyDescent="0.25">
      <c r="A977" s="68">
        <v>45474</v>
      </c>
      <c r="B977" s="54" t="s">
        <v>78</v>
      </c>
      <c r="C977">
        <v>2024</v>
      </c>
      <c r="D977" s="53">
        <v>45477</v>
      </c>
      <c r="E977" s="54" t="s">
        <v>50</v>
      </c>
      <c r="F977">
        <v>-2</v>
      </c>
      <c r="G977" s="54"/>
      <c r="H977">
        <v>-1200</v>
      </c>
      <c r="I977">
        <v>2024073828</v>
      </c>
      <c r="J977" s="54"/>
      <c r="K977" s="54">
        <f>IF(STOCKAGE[[#This Row],[Nombre de palettes]]&gt;0,STOCKAGE[[#This Row],[Nombre de palettes]],0)</f>
        <v>0</v>
      </c>
      <c r="L977" s="54">
        <f>IF(STOCKAGE[[#This Row],[Nombre de palettes]]&lt;0,STOCKAGE[[#This Row],[Nombre de palettes]],0)</f>
        <v>-2</v>
      </c>
      <c r="N977"/>
    </row>
    <row r="978" spans="1:14" hidden="1" x14ac:dyDescent="0.25">
      <c r="A978" s="68">
        <v>45474</v>
      </c>
      <c r="B978" s="54" t="s">
        <v>78</v>
      </c>
      <c r="C978">
        <v>2024</v>
      </c>
      <c r="D978" s="53">
        <v>45477</v>
      </c>
      <c r="E978" s="54" t="s">
        <v>55</v>
      </c>
      <c r="F978">
        <v>-5</v>
      </c>
      <c r="G978" s="54"/>
      <c r="H978">
        <v>-3000</v>
      </c>
      <c r="I978">
        <v>2024073827</v>
      </c>
      <c r="J978" s="54"/>
      <c r="K978" s="54">
        <f>IF(STOCKAGE[[#This Row],[Nombre de palettes]]&gt;0,STOCKAGE[[#This Row],[Nombre de palettes]],0)</f>
        <v>0</v>
      </c>
      <c r="L978" s="54">
        <f>IF(STOCKAGE[[#This Row],[Nombre de palettes]]&lt;0,STOCKAGE[[#This Row],[Nombre de palettes]],0)</f>
        <v>-5</v>
      </c>
      <c r="N978"/>
    </row>
    <row r="979" spans="1:14" hidden="1" x14ac:dyDescent="0.25">
      <c r="A979" s="68">
        <v>45474</v>
      </c>
      <c r="B979" s="54" t="s">
        <v>78</v>
      </c>
      <c r="C979">
        <v>2024</v>
      </c>
      <c r="D979" s="53">
        <v>45477</v>
      </c>
      <c r="E979" s="54" t="s">
        <v>50</v>
      </c>
      <c r="F979">
        <v>-2</v>
      </c>
      <c r="G979" s="54"/>
      <c r="H979">
        <v>-1200</v>
      </c>
      <c r="I979">
        <v>2024073827</v>
      </c>
      <c r="J979" s="54"/>
      <c r="K979" s="54">
        <f>IF(STOCKAGE[[#This Row],[Nombre de palettes]]&gt;0,STOCKAGE[[#This Row],[Nombre de palettes]],0)</f>
        <v>0</v>
      </c>
      <c r="L979" s="54">
        <f>IF(STOCKAGE[[#This Row],[Nombre de palettes]]&lt;0,STOCKAGE[[#This Row],[Nombre de palettes]],0)</f>
        <v>-2</v>
      </c>
      <c r="N979"/>
    </row>
    <row r="980" spans="1:14" hidden="1" x14ac:dyDescent="0.25">
      <c r="A980" s="68">
        <v>45474</v>
      </c>
      <c r="B980" s="54" t="s">
        <v>78</v>
      </c>
      <c r="C980">
        <v>2024</v>
      </c>
      <c r="D980" s="53">
        <v>45477</v>
      </c>
      <c r="E980" s="54" t="s">
        <v>50</v>
      </c>
      <c r="F980">
        <v>-2</v>
      </c>
      <c r="G980" s="54"/>
      <c r="H980">
        <v>-1200</v>
      </c>
      <c r="I980">
        <v>2024073831</v>
      </c>
      <c r="J980" s="54"/>
      <c r="K980" s="54">
        <f>IF(STOCKAGE[[#This Row],[Nombre de palettes]]&gt;0,STOCKAGE[[#This Row],[Nombre de palettes]],0)</f>
        <v>0</v>
      </c>
      <c r="L980" s="54">
        <f>IF(STOCKAGE[[#This Row],[Nombre de palettes]]&lt;0,STOCKAGE[[#This Row],[Nombre de palettes]],0)</f>
        <v>-2</v>
      </c>
      <c r="N980"/>
    </row>
    <row r="981" spans="1:14" hidden="1" x14ac:dyDescent="0.25">
      <c r="A981" s="68">
        <v>45474</v>
      </c>
      <c r="B981" s="54" t="s">
        <v>78</v>
      </c>
      <c r="C981">
        <v>2024</v>
      </c>
      <c r="D981" s="53">
        <v>45477</v>
      </c>
      <c r="E981" s="54" t="s">
        <v>55</v>
      </c>
      <c r="F981">
        <v>-2</v>
      </c>
      <c r="G981" s="54"/>
      <c r="H981">
        <v>-1200</v>
      </c>
      <c r="I981">
        <v>2024073831</v>
      </c>
      <c r="J981" s="54"/>
      <c r="K981" s="54">
        <f>IF(STOCKAGE[[#This Row],[Nombre de palettes]]&gt;0,STOCKAGE[[#This Row],[Nombre de palettes]],0)</f>
        <v>0</v>
      </c>
      <c r="L981" s="54">
        <f>IF(STOCKAGE[[#This Row],[Nombre de palettes]]&lt;0,STOCKAGE[[#This Row],[Nombre de palettes]],0)</f>
        <v>-2</v>
      </c>
      <c r="N981"/>
    </row>
    <row r="982" spans="1:14" hidden="1" x14ac:dyDescent="0.25">
      <c r="A982" s="68">
        <v>45474</v>
      </c>
      <c r="B982" s="54" t="s">
        <v>78</v>
      </c>
      <c r="C982">
        <v>2024</v>
      </c>
      <c r="D982" s="53">
        <v>45477</v>
      </c>
      <c r="E982" s="54" t="s">
        <v>70</v>
      </c>
      <c r="F982">
        <v>-3</v>
      </c>
      <c r="G982" s="54"/>
      <c r="H982">
        <v>-1800</v>
      </c>
      <c r="I982">
        <v>2024073834</v>
      </c>
      <c r="J982" s="54"/>
      <c r="K982" s="54">
        <f>IF(STOCKAGE[[#This Row],[Nombre de palettes]]&gt;0,STOCKAGE[[#This Row],[Nombre de palettes]],0)</f>
        <v>0</v>
      </c>
      <c r="L982" s="54">
        <f>IF(STOCKAGE[[#This Row],[Nombre de palettes]]&lt;0,STOCKAGE[[#This Row],[Nombre de palettes]],0)</f>
        <v>-3</v>
      </c>
      <c r="N982"/>
    </row>
    <row r="983" spans="1:14" hidden="1" x14ac:dyDescent="0.25">
      <c r="A983" s="68">
        <v>45474</v>
      </c>
      <c r="B983" s="54" t="s">
        <v>78</v>
      </c>
      <c r="C983">
        <v>2024</v>
      </c>
      <c r="D983" s="53">
        <v>45477</v>
      </c>
      <c r="E983" s="54" t="s">
        <v>55</v>
      </c>
      <c r="F983">
        <v>-2</v>
      </c>
      <c r="G983" s="54"/>
      <c r="H983">
        <v>-1200</v>
      </c>
      <c r="I983">
        <v>2024073842</v>
      </c>
      <c r="J983" s="54"/>
      <c r="K983" s="54">
        <f>IF(STOCKAGE[[#This Row],[Nombre de palettes]]&gt;0,STOCKAGE[[#This Row],[Nombre de palettes]],0)</f>
        <v>0</v>
      </c>
      <c r="L983" s="54">
        <f>IF(STOCKAGE[[#This Row],[Nombre de palettes]]&lt;0,STOCKAGE[[#This Row],[Nombre de palettes]],0)</f>
        <v>-2</v>
      </c>
      <c r="N983"/>
    </row>
    <row r="984" spans="1:14" hidden="1" x14ac:dyDescent="0.25">
      <c r="A984" s="68">
        <v>45474</v>
      </c>
      <c r="B984" s="54" t="s">
        <v>78</v>
      </c>
      <c r="C984">
        <v>2024</v>
      </c>
      <c r="D984" s="53">
        <v>45481</v>
      </c>
      <c r="E984" s="54" t="s">
        <v>50</v>
      </c>
      <c r="F984">
        <v>-10</v>
      </c>
      <c r="G984" s="54"/>
      <c r="H984">
        <v>-6000</v>
      </c>
      <c r="I984">
        <v>2024073835</v>
      </c>
      <c r="J984" s="54"/>
      <c r="K984" s="54">
        <f>IF(STOCKAGE[[#This Row],[Nombre de palettes]]&gt;0,STOCKAGE[[#This Row],[Nombre de palettes]],0)</f>
        <v>0</v>
      </c>
      <c r="L984" s="54">
        <f>IF(STOCKAGE[[#This Row],[Nombre de palettes]]&lt;0,STOCKAGE[[#This Row],[Nombre de palettes]],0)</f>
        <v>-10</v>
      </c>
      <c r="N984"/>
    </row>
    <row r="985" spans="1:14" hidden="1" x14ac:dyDescent="0.25">
      <c r="A985" s="68">
        <v>45474</v>
      </c>
      <c r="B985" s="54" t="s">
        <v>78</v>
      </c>
      <c r="C985">
        <v>2024</v>
      </c>
      <c r="D985" s="53">
        <v>45481</v>
      </c>
      <c r="E985" s="54" t="s">
        <v>55</v>
      </c>
      <c r="F985">
        <v>-10</v>
      </c>
      <c r="G985" s="54"/>
      <c r="H985">
        <v>-6000</v>
      </c>
      <c r="I985">
        <v>2024073835</v>
      </c>
      <c r="J985" s="54"/>
      <c r="K985" s="54">
        <f>IF(STOCKAGE[[#This Row],[Nombre de palettes]]&gt;0,STOCKAGE[[#This Row],[Nombre de palettes]],0)</f>
        <v>0</v>
      </c>
      <c r="L985" s="54">
        <f>IF(STOCKAGE[[#This Row],[Nombre de palettes]]&lt;0,STOCKAGE[[#This Row],[Nombre de palettes]],0)</f>
        <v>-10</v>
      </c>
      <c r="N985"/>
    </row>
    <row r="986" spans="1:14" hidden="1" x14ac:dyDescent="0.25">
      <c r="A986" s="68">
        <v>45474</v>
      </c>
      <c r="B986" s="54" t="s">
        <v>78</v>
      </c>
      <c r="C986">
        <v>2024</v>
      </c>
      <c r="D986" s="53">
        <v>45481</v>
      </c>
      <c r="E986" s="54" t="s">
        <v>51</v>
      </c>
      <c r="F986">
        <v>-1</v>
      </c>
      <c r="G986" s="54"/>
      <c r="H986">
        <v>-1848</v>
      </c>
      <c r="I986">
        <v>2024073835</v>
      </c>
      <c r="J986" s="54"/>
      <c r="K986" s="54">
        <f>IF(STOCKAGE[[#This Row],[Nombre de palettes]]&gt;0,STOCKAGE[[#This Row],[Nombre de palettes]],0)</f>
        <v>0</v>
      </c>
      <c r="L986" s="54">
        <f>IF(STOCKAGE[[#This Row],[Nombre de palettes]]&lt;0,STOCKAGE[[#This Row],[Nombre de palettes]],0)</f>
        <v>-1</v>
      </c>
      <c r="N986"/>
    </row>
    <row r="987" spans="1:14" hidden="1" x14ac:dyDescent="0.25">
      <c r="A987" s="68">
        <v>45474</v>
      </c>
      <c r="B987" s="54" t="s">
        <v>78</v>
      </c>
      <c r="C987">
        <v>2024</v>
      </c>
      <c r="D987" s="53">
        <v>45481</v>
      </c>
      <c r="E987" s="54" t="s">
        <v>54</v>
      </c>
      <c r="F987">
        <v>-1</v>
      </c>
      <c r="G987" s="54"/>
      <c r="H987">
        <v>-1848</v>
      </c>
      <c r="I987">
        <v>2024073835</v>
      </c>
      <c r="J987" s="54"/>
      <c r="K987" s="54">
        <f>IF(STOCKAGE[[#This Row],[Nombre de palettes]]&gt;0,STOCKAGE[[#This Row],[Nombre de palettes]],0)</f>
        <v>0</v>
      </c>
      <c r="L987" s="54">
        <f>IF(STOCKAGE[[#This Row],[Nombre de palettes]]&lt;0,STOCKAGE[[#This Row],[Nombre de palettes]],0)</f>
        <v>-1</v>
      </c>
      <c r="N987"/>
    </row>
    <row r="988" spans="1:14" hidden="1" x14ac:dyDescent="0.25">
      <c r="A988" s="68">
        <v>45474</v>
      </c>
      <c r="B988" s="54" t="s">
        <v>78</v>
      </c>
      <c r="C988">
        <v>2024</v>
      </c>
      <c r="D988" s="53">
        <v>45481</v>
      </c>
      <c r="E988" s="54" t="s">
        <v>50</v>
      </c>
      <c r="F988">
        <v>-6</v>
      </c>
      <c r="G988" s="54"/>
      <c r="H988">
        <v>-3600</v>
      </c>
      <c r="I988">
        <v>2024073826</v>
      </c>
      <c r="J988" s="54"/>
      <c r="K988" s="54">
        <f>IF(STOCKAGE[[#This Row],[Nombre de palettes]]&gt;0,STOCKAGE[[#This Row],[Nombre de palettes]],0)</f>
        <v>0</v>
      </c>
      <c r="L988" s="54">
        <f>IF(STOCKAGE[[#This Row],[Nombre de palettes]]&lt;0,STOCKAGE[[#This Row],[Nombre de palettes]],0)</f>
        <v>-6</v>
      </c>
      <c r="N988"/>
    </row>
    <row r="989" spans="1:14" hidden="1" x14ac:dyDescent="0.25">
      <c r="A989" s="68">
        <v>45474</v>
      </c>
      <c r="B989" s="54" t="s">
        <v>78</v>
      </c>
      <c r="C989">
        <v>2024</v>
      </c>
      <c r="D989" s="53">
        <v>45481</v>
      </c>
      <c r="E989" s="54" t="s">
        <v>51</v>
      </c>
      <c r="F989">
        <v>-2</v>
      </c>
      <c r="G989" s="54"/>
      <c r="H989">
        <v>-3696</v>
      </c>
      <c r="I989">
        <v>2024073826</v>
      </c>
      <c r="J989" s="54"/>
      <c r="K989" s="54">
        <f>IF(STOCKAGE[[#This Row],[Nombre de palettes]]&gt;0,STOCKAGE[[#This Row],[Nombre de palettes]],0)</f>
        <v>0</v>
      </c>
      <c r="L989" s="54">
        <f>IF(STOCKAGE[[#This Row],[Nombre de palettes]]&lt;0,STOCKAGE[[#This Row],[Nombre de palettes]],0)</f>
        <v>-2</v>
      </c>
      <c r="N989"/>
    </row>
    <row r="990" spans="1:14" hidden="1" x14ac:dyDescent="0.25">
      <c r="A990" s="68">
        <v>45474</v>
      </c>
      <c r="B990" s="54" t="s">
        <v>78</v>
      </c>
      <c r="C990">
        <v>2024</v>
      </c>
      <c r="D990" s="53">
        <v>45482</v>
      </c>
      <c r="E990" s="54" t="s">
        <v>50</v>
      </c>
      <c r="F990">
        <v>-1</v>
      </c>
      <c r="G990" s="54"/>
      <c r="H990">
        <v>-600</v>
      </c>
      <c r="I990">
        <v>2024073830</v>
      </c>
      <c r="J990" s="54"/>
      <c r="K990" s="54">
        <f>IF(STOCKAGE[[#This Row],[Nombre de palettes]]&gt;0,STOCKAGE[[#This Row],[Nombre de palettes]],0)</f>
        <v>0</v>
      </c>
      <c r="L990" s="54">
        <f>IF(STOCKAGE[[#This Row],[Nombre de palettes]]&lt;0,STOCKAGE[[#This Row],[Nombre de palettes]],0)</f>
        <v>-1</v>
      </c>
      <c r="N990"/>
    </row>
    <row r="991" spans="1:14" hidden="1" x14ac:dyDescent="0.25">
      <c r="A991" s="68">
        <v>45474</v>
      </c>
      <c r="B991" s="54" t="s">
        <v>78</v>
      </c>
      <c r="C991">
        <v>2024</v>
      </c>
      <c r="D991" s="53">
        <v>45482</v>
      </c>
      <c r="E991" s="54" t="s">
        <v>55</v>
      </c>
      <c r="F991">
        <v>-1</v>
      </c>
      <c r="G991" s="54"/>
      <c r="H991">
        <v>-600</v>
      </c>
      <c r="I991">
        <v>2024073830</v>
      </c>
      <c r="J991" s="54"/>
      <c r="K991" s="54">
        <f>IF(STOCKAGE[[#This Row],[Nombre de palettes]]&gt;0,STOCKAGE[[#This Row],[Nombre de palettes]],0)</f>
        <v>0</v>
      </c>
      <c r="L991" s="54">
        <f>IF(STOCKAGE[[#This Row],[Nombre de palettes]]&lt;0,STOCKAGE[[#This Row],[Nombre de palettes]],0)</f>
        <v>-1</v>
      </c>
      <c r="N991"/>
    </row>
    <row r="992" spans="1:14" hidden="1" x14ac:dyDescent="0.25">
      <c r="A992" s="68">
        <v>45474</v>
      </c>
      <c r="B992" s="54" t="s">
        <v>78</v>
      </c>
      <c r="C992">
        <v>2024</v>
      </c>
      <c r="D992" s="53">
        <v>45482</v>
      </c>
      <c r="E992" s="54" t="s">
        <v>50</v>
      </c>
      <c r="F992">
        <v>-4</v>
      </c>
      <c r="G992" s="54"/>
      <c r="H992">
        <v>-2400</v>
      </c>
      <c r="I992">
        <v>2024073839</v>
      </c>
      <c r="J992" s="54"/>
      <c r="K992" s="54">
        <f>IF(STOCKAGE[[#This Row],[Nombre de palettes]]&gt;0,STOCKAGE[[#This Row],[Nombre de palettes]],0)</f>
        <v>0</v>
      </c>
      <c r="L992" s="54">
        <f>IF(STOCKAGE[[#This Row],[Nombre de palettes]]&lt;0,STOCKAGE[[#This Row],[Nombre de palettes]],0)</f>
        <v>-4</v>
      </c>
      <c r="N992"/>
    </row>
    <row r="993" spans="1:14" hidden="1" x14ac:dyDescent="0.25">
      <c r="A993" s="68">
        <v>45474</v>
      </c>
      <c r="B993" s="54" t="s">
        <v>78</v>
      </c>
      <c r="C993">
        <v>2024</v>
      </c>
      <c r="D993" s="53">
        <v>45482</v>
      </c>
      <c r="E993" s="54" t="s">
        <v>55</v>
      </c>
      <c r="F993">
        <v>-2</v>
      </c>
      <c r="G993" s="54"/>
      <c r="H993">
        <v>-1200</v>
      </c>
      <c r="I993">
        <v>2024073839</v>
      </c>
      <c r="J993" s="54"/>
      <c r="K993" s="54">
        <f>IF(STOCKAGE[[#This Row],[Nombre de palettes]]&gt;0,STOCKAGE[[#This Row],[Nombre de palettes]],0)</f>
        <v>0</v>
      </c>
      <c r="L993" s="54">
        <f>IF(STOCKAGE[[#This Row],[Nombre de palettes]]&lt;0,STOCKAGE[[#This Row],[Nombre de palettes]],0)</f>
        <v>-2</v>
      </c>
      <c r="N993"/>
    </row>
    <row r="994" spans="1:14" hidden="1" x14ac:dyDescent="0.25">
      <c r="A994" s="68">
        <v>45474</v>
      </c>
      <c r="B994" s="54" t="s">
        <v>78</v>
      </c>
      <c r="C994">
        <v>2024</v>
      </c>
      <c r="D994" s="53">
        <v>45482</v>
      </c>
      <c r="E994" s="54" t="s">
        <v>51</v>
      </c>
      <c r="F994">
        <v>-1</v>
      </c>
      <c r="G994" s="54"/>
      <c r="H994">
        <v>-1848</v>
      </c>
      <c r="I994">
        <v>2024073839</v>
      </c>
      <c r="J994" s="54"/>
      <c r="K994" s="54">
        <f>IF(STOCKAGE[[#This Row],[Nombre de palettes]]&gt;0,STOCKAGE[[#This Row],[Nombre de palettes]],0)</f>
        <v>0</v>
      </c>
      <c r="L994" s="54">
        <f>IF(STOCKAGE[[#This Row],[Nombre de palettes]]&lt;0,STOCKAGE[[#This Row],[Nombre de palettes]],0)</f>
        <v>-1</v>
      </c>
      <c r="N994"/>
    </row>
    <row r="995" spans="1:14" hidden="1" x14ac:dyDescent="0.25">
      <c r="A995" s="68">
        <v>45474</v>
      </c>
      <c r="B995" s="54" t="s">
        <v>78</v>
      </c>
      <c r="C995">
        <v>2024</v>
      </c>
      <c r="D995" s="53">
        <v>45482</v>
      </c>
      <c r="E995" s="54" t="s">
        <v>50</v>
      </c>
      <c r="F995">
        <v>-25</v>
      </c>
      <c r="G995" s="54"/>
      <c r="H995">
        <v>-15000</v>
      </c>
      <c r="I995">
        <v>2024073838</v>
      </c>
      <c r="J995" s="54"/>
      <c r="K995" s="54">
        <f>IF(STOCKAGE[[#This Row],[Nombre de palettes]]&gt;0,STOCKAGE[[#This Row],[Nombre de palettes]],0)</f>
        <v>0</v>
      </c>
      <c r="L995" s="54">
        <f>IF(STOCKAGE[[#This Row],[Nombre de palettes]]&lt;0,STOCKAGE[[#This Row],[Nombre de palettes]],0)</f>
        <v>-25</v>
      </c>
      <c r="N995"/>
    </row>
    <row r="996" spans="1:14" hidden="1" x14ac:dyDescent="0.25">
      <c r="A996" s="68">
        <v>45474</v>
      </c>
      <c r="B996" s="54" t="s">
        <v>78</v>
      </c>
      <c r="C996">
        <v>2024</v>
      </c>
      <c r="D996" s="53">
        <v>45482</v>
      </c>
      <c r="E996" s="54" t="s">
        <v>50</v>
      </c>
      <c r="F996">
        <v>-10</v>
      </c>
      <c r="G996" s="54"/>
      <c r="H996">
        <v>-6000</v>
      </c>
      <c r="I996">
        <v>2024073844</v>
      </c>
      <c r="J996" s="54"/>
      <c r="K996" s="54">
        <f>IF(STOCKAGE[[#This Row],[Nombre de palettes]]&gt;0,STOCKAGE[[#This Row],[Nombre de palettes]],0)</f>
        <v>0</v>
      </c>
      <c r="L996" s="54">
        <f>IF(STOCKAGE[[#This Row],[Nombre de palettes]]&lt;0,STOCKAGE[[#This Row],[Nombre de palettes]],0)</f>
        <v>-10</v>
      </c>
      <c r="N996"/>
    </row>
    <row r="997" spans="1:14" hidden="1" x14ac:dyDescent="0.25">
      <c r="A997" s="68">
        <v>45474</v>
      </c>
      <c r="B997" s="54" t="s">
        <v>78</v>
      </c>
      <c r="C997">
        <v>2024</v>
      </c>
      <c r="D997" s="53">
        <v>45482</v>
      </c>
      <c r="E997" s="54" t="s">
        <v>55</v>
      </c>
      <c r="F997">
        <v>-10</v>
      </c>
      <c r="G997" s="54"/>
      <c r="H997">
        <v>-6000</v>
      </c>
      <c r="I997">
        <v>2024073844</v>
      </c>
      <c r="J997" s="54"/>
      <c r="K997" s="54">
        <f>IF(STOCKAGE[[#This Row],[Nombre de palettes]]&gt;0,STOCKAGE[[#This Row],[Nombre de palettes]],0)</f>
        <v>0</v>
      </c>
      <c r="L997" s="54">
        <f>IF(STOCKAGE[[#This Row],[Nombre de palettes]]&lt;0,STOCKAGE[[#This Row],[Nombre de palettes]],0)</f>
        <v>-10</v>
      </c>
      <c r="N997"/>
    </row>
    <row r="998" spans="1:14" hidden="1" x14ac:dyDescent="0.25">
      <c r="A998" s="68">
        <v>45474</v>
      </c>
      <c r="B998" s="54" t="s">
        <v>78</v>
      </c>
      <c r="C998">
        <v>2024</v>
      </c>
      <c r="D998" s="53">
        <v>45482</v>
      </c>
      <c r="E998" s="54" t="s">
        <v>50</v>
      </c>
      <c r="F998">
        <v>12</v>
      </c>
      <c r="G998" s="54"/>
      <c r="H998">
        <v>7200</v>
      </c>
      <c r="I998" t="s">
        <v>79</v>
      </c>
      <c r="J998" s="54"/>
      <c r="K998" s="54">
        <f>IF(STOCKAGE[[#This Row],[Nombre de palettes]]&gt;0,STOCKAGE[[#This Row],[Nombre de palettes]],0)</f>
        <v>12</v>
      </c>
      <c r="L998" s="54">
        <f>IF(STOCKAGE[[#This Row],[Nombre de palettes]]&lt;0,STOCKAGE[[#This Row],[Nombre de palettes]],0)</f>
        <v>0</v>
      </c>
      <c r="N998"/>
    </row>
    <row r="999" spans="1:14" hidden="1" x14ac:dyDescent="0.25">
      <c r="A999" s="68">
        <v>45474</v>
      </c>
      <c r="B999" s="54" t="s">
        <v>78</v>
      </c>
      <c r="C999">
        <v>2024</v>
      </c>
      <c r="D999" s="53">
        <v>45482</v>
      </c>
      <c r="E999" s="54" t="s">
        <v>52</v>
      </c>
      <c r="F999">
        <v>8</v>
      </c>
      <c r="G999" s="54"/>
      <c r="H999">
        <v>5040</v>
      </c>
      <c r="I999" t="s">
        <v>79</v>
      </c>
      <c r="J999" s="54"/>
      <c r="K999" s="54">
        <f>IF(STOCKAGE[[#This Row],[Nombre de palettes]]&gt;0,STOCKAGE[[#This Row],[Nombre de palettes]],0)</f>
        <v>8</v>
      </c>
      <c r="L999" s="54">
        <f>IF(STOCKAGE[[#This Row],[Nombre de palettes]]&lt;0,STOCKAGE[[#This Row],[Nombre de palettes]],0)</f>
        <v>0</v>
      </c>
      <c r="N999"/>
    </row>
    <row r="1000" spans="1:14" hidden="1" x14ac:dyDescent="0.25">
      <c r="A1000" s="68">
        <v>45474</v>
      </c>
      <c r="B1000" s="54" t="s">
        <v>78</v>
      </c>
      <c r="C1000">
        <v>2024</v>
      </c>
      <c r="D1000" s="53">
        <v>45483</v>
      </c>
      <c r="E1000" s="54" t="s">
        <v>50</v>
      </c>
      <c r="F1000">
        <v>-2</v>
      </c>
      <c r="G1000" s="54"/>
      <c r="H1000">
        <v>-1200</v>
      </c>
      <c r="I1000">
        <v>2024073840</v>
      </c>
      <c r="J1000" s="54"/>
      <c r="K1000" s="54">
        <f>IF(STOCKAGE[[#This Row],[Nombre de palettes]]&gt;0,STOCKAGE[[#This Row],[Nombre de palettes]],0)</f>
        <v>0</v>
      </c>
      <c r="L1000" s="54">
        <f>IF(STOCKAGE[[#This Row],[Nombre de palettes]]&lt;0,STOCKAGE[[#This Row],[Nombre de palettes]],0)</f>
        <v>-2</v>
      </c>
      <c r="N1000"/>
    </row>
    <row r="1001" spans="1:14" hidden="1" x14ac:dyDescent="0.25">
      <c r="A1001" s="68">
        <v>45474</v>
      </c>
      <c r="B1001" s="54" t="s">
        <v>78</v>
      </c>
      <c r="C1001">
        <v>2024</v>
      </c>
      <c r="D1001" s="53">
        <v>45483</v>
      </c>
      <c r="E1001" s="54" t="s">
        <v>55</v>
      </c>
      <c r="F1001">
        <v>-1</v>
      </c>
      <c r="G1001" s="54"/>
      <c r="H1001">
        <v>-600</v>
      </c>
      <c r="I1001">
        <v>2024073840</v>
      </c>
      <c r="J1001" s="54"/>
      <c r="K1001" s="54">
        <f>IF(STOCKAGE[[#This Row],[Nombre de palettes]]&gt;0,STOCKAGE[[#This Row],[Nombre de palettes]],0)</f>
        <v>0</v>
      </c>
      <c r="L1001" s="54">
        <f>IF(STOCKAGE[[#This Row],[Nombre de palettes]]&lt;0,STOCKAGE[[#This Row],[Nombre de palettes]],0)</f>
        <v>-1</v>
      </c>
      <c r="N1001"/>
    </row>
    <row r="1002" spans="1:14" hidden="1" x14ac:dyDescent="0.25">
      <c r="A1002" s="68">
        <v>45474</v>
      </c>
      <c r="B1002" s="54" t="s">
        <v>78</v>
      </c>
      <c r="C1002">
        <v>2024</v>
      </c>
      <c r="D1002" s="53">
        <v>45483</v>
      </c>
      <c r="E1002" s="54" t="s">
        <v>50</v>
      </c>
      <c r="F1002">
        <v>-12</v>
      </c>
      <c r="G1002" s="54"/>
      <c r="H1002">
        <v>-7200</v>
      </c>
      <c r="I1002">
        <v>2024073843</v>
      </c>
      <c r="J1002" s="54"/>
      <c r="K1002" s="54">
        <f>IF(STOCKAGE[[#This Row],[Nombre de palettes]]&gt;0,STOCKAGE[[#This Row],[Nombre de palettes]],0)</f>
        <v>0</v>
      </c>
      <c r="L1002" s="54">
        <f>IF(STOCKAGE[[#This Row],[Nombre de palettes]]&lt;0,STOCKAGE[[#This Row],[Nombre de palettes]],0)</f>
        <v>-12</v>
      </c>
      <c r="N1002"/>
    </row>
    <row r="1003" spans="1:14" hidden="1" x14ac:dyDescent="0.25">
      <c r="A1003" s="68">
        <v>45474</v>
      </c>
      <c r="B1003" s="54" t="s">
        <v>78</v>
      </c>
      <c r="C1003">
        <v>2024</v>
      </c>
      <c r="D1003" s="53">
        <v>45483</v>
      </c>
      <c r="E1003" s="54" t="s">
        <v>55</v>
      </c>
      <c r="F1003">
        <v>-10</v>
      </c>
      <c r="G1003" s="54"/>
      <c r="H1003">
        <v>-6000</v>
      </c>
      <c r="I1003">
        <v>2024073843</v>
      </c>
      <c r="J1003" s="54"/>
      <c r="K1003" s="54">
        <f>IF(STOCKAGE[[#This Row],[Nombre de palettes]]&gt;0,STOCKAGE[[#This Row],[Nombre de palettes]],0)</f>
        <v>0</v>
      </c>
      <c r="L1003" s="54">
        <f>IF(STOCKAGE[[#This Row],[Nombre de palettes]]&lt;0,STOCKAGE[[#This Row],[Nombre de palettes]],0)</f>
        <v>-10</v>
      </c>
      <c r="N1003"/>
    </row>
    <row r="1004" spans="1:14" hidden="1" x14ac:dyDescent="0.25">
      <c r="A1004" s="68">
        <v>45474</v>
      </c>
      <c r="B1004" s="54" t="s">
        <v>78</v>
      </c>
      <c r="C1004">
        <v>2024</v>
      </c>
      <c r="D1004" s="53">
        <v>45483</v>
      </c>
      <c r="E1004" s="54" t="s">
        <v>50</v>
      </c>
      <c r="F1004">
        <v>-2</v>
      </c>
      <c r="G1004" s="54"/>
      <c r="H1004">
        <v>-1200</v>
      </c>
      <c r="I1004">
        <v>2024073851</v>
      </c>
      <c r="J1004" s="54"/>
      <c r="K1004" s="54">
        <f>IF(STOCKAGE[[#This Row],[Nombre de palettes]]&gt;0,STOCKAGE[[#This Row],[Nombre de palettes]],0)</f>
        <v>0</v>
      </c>
      <c r="L1004" s="54">
        <f>IF(STOCKAGE[[#This Row],[Nombre de palettes]]&lt;0,STOCKAGE[[#This Row],[Nombre de palettes]],0)</f>
        <v>-2</v>
      </c>
      <c r="N1004"/>
    </row>
    <row r="1005" spans="1:14" hidden="1" x14ac:dyDescent="0.25">
      <c r="A1005" s="68">
        <v>45474</v>
      </c>
      <c r="B1005" s="54" t="s">
        <v>78</v>
      </c>
      <c r="C1005">
        <v>2024</v>
      </c>
      <c r="D1005" s="53">
        <v>45483</v>
      </c>
      <c r="E1005" s="54" t="s">
        <v>55</v>
      </c>
      <c r="F1005">
        <v>-1</v>
      </c>
      <c r="G1005" s="54"/>
      <c r="H1005">
        <v>-600</v>
      </c>
      <c r="I1005">
        <v>2024073851</v>
      </c>
      <c r="J1005" s="54"/>
      <c r="K1005" s="54">
        <f>IF(STOCKAGE[[#This Row],[Nombre de palettes]]&gt;0,STOCKAGE[[#This Row],[Nombre de palettes]],0)</f>
        <v>0</v>
      </c>
      <c r="L1005" s="54">
        <f>IF(STOCKAGE[[#This Row],[Nombre de palettes]]&lt;0,STOCKAGE[[#This Row],[Nombre de palettes]],0)</f>
        <v>-1</v>
      </c>
      <c r="N1005"/>
    </row>
    <row r="1006" spans="1:14" hidden="1" x14ac:dyDescent="0.25">
      <c r="A1006" s="68">
        <v>45474</v>
      </c>
      <c r="B1006" s="54" t="s">
        <v>78</v>
      </c>
      <c r="C1006">
        <v>2024</v>
      </c>
      <c r="D1006" s="53">
        <v>45483</v>
      </c>
      <c r="E1006" s="54" t="s">
        <v>50</v>
      </c>
      <c r="F1006">
        <v>-1</v>
      </c>
      <c r="G1006" s="54"/>
      <c r="H1006">
        <v>-600</v>
      </c>
      <c r="I1006">
        <v>2024073852</v>
      </c>
      <c r="J1006" s="54"/>
      <c r="K1006" s="54">
        <f>IF(STOCKAGE[[#This Row],[Nombre de palettes]]&gt;0,STOCKAGE[[#This Row],[Nombre de palettes]],0)</f>
        <v>0</v>
      </c>
      <c r="L1006" s="54">
        <f>IF(STOCKAGE[[#This Row],[Nombre de palettes]]&lt;0,STOCKAGE[[#This Row],[Nombre de palettes]],0)</f>
        <v>-1</v>
      </c>
      <c r="N1006"/>
    </row>
    <row r="1007" spans="1:14" hidden="1" x14ac:dyDescent="0.25">
      <c r="A1007" s="68">
        <v>45474</v>
      </c>
      <c r="B1007" s="54" t="s">
        <v>78</v>
      </c>
      <c r="C1007">
        <v>2024</v>
      </c>
      <c r="D1007" s="53">
        <v>45483</v>
      </c>
      <c r="E1007" s="54" t="s">
        <v>50</v>
      </c>
      <c r="F1007">
        <v>-5</v>
      </c>
      <c r="G1007" s="54"/>
      <c r="H1007">
        <v>-3000</v>
      </c>
      <c r="I1007">
        <v>2024073853</v>
      </c>
      <c r="J1007" s="54"/>
      <c r="K1007" s="54">
        <f>IF(STOCKAGE[[#This Row],[Nombre de palettes]]&gt;0,STOCKAGE[[#This Row],[Nombre de palettes]],0)</f>
        <v>0</v>
      </c>
      <c r="L1007" s="54">
        <f>IF(STOCKAGE[[#This Row],[Nombre de palettes]]&lt;0,STOCKAGE[[#This Row],[Nombre de palettes]],0)</f>
        <v>-5</v>
      </c>
      <c r="N1007"/>
    </row>
    <row r="1008" spans="1:14" hidden="1" x14ac:dyDescent="0.25">
      <c r="A1008" s="68">
        <v>45474</v>
      </c>
      <c r="B1008" s="54" t="s">
        <v>78</v>
      </c>
      <c r="C1008">
        <v>2024</v>
      </c>
      <c r="D1008" s="53">
        <v>45483</v>
      </c>
      <c r="E1008" s="54" t="s">
        <v>70</v>
      </c>
      <c r="F1008">
        <v>-1</v>
      </c>
      <c r="G1008" s="54"/>
      <c r="H1008">
        <v>-600</v>
      </c>
      <c r="I1008">
        <v>2024073855</v>
      </c>
      <c r="J1008" s="54"/>
      <c r="K1008" s="54">
        <f>IF(STOCKAGE[[#This Row],[Nombre de palettes]]&gt;0,STOCKAGE[[#This Row],[Nombre de palettes]],0)</f>
        <v>0</v>
      </c>
      <c r="L1008" s="54">
        <f>IF(STOCKAGE[[#This Row],[Nombre de palettes]]&lt;0,STOCKAGE[[#This Row],[Nombre de palettes]],0)</f>
        <v>-1</v>
      </c>
      <c r="N1008"/>
    </row>
    <row r="1009" spans="1:14" hidden="1" x14ac:dyDescent="0.25">
      <c r="A1009" s="68">
        <v>45474</v>
      </c>
      <c r="B1009" s="54" t="s">
        <v>78</v>
      </c>
      <c r="C1009">
        <v>2024</v>
      </c>
      <c r="D1009" s="53">
        <v>45484</v>
      </c>
      <c r="E1009" s="54" t="s">
        <v>50</v>
      </c>
      <c r="F1009">
        <v>-2</v>
      </c>
      <c r="G1009" s="54"/>
      <c r="H1009">
        <v>-1200</v>
      </c>
      <c r="I1009">
        <v>2024073848</v>
      </c>
      <c r="J1009" s="54"/>
      <c r="K1009" s="54">
        <f>IF(STOCKAGE[[#This Row],[Nombre de palettes]]&gt;0,STOCKAGE[[#This Row],[Nombre de palettes]],0)</f>
        <v>0</v>
      </c>
      <c r="L1009" s="54">
        <f>IF(STOCKAGE[[#This Row],[Nombre de palettes]]&lt;0,STOCKAGE[[#This Row],[Nombre de palettes]],0)</f>
        <v>-2</v>
      </c>
      <c r="N1009"/>
    </row>
    <row r="1010" spans="1:14" hidden="1" x14ac:dyDescent="0.25">
      <c r="A1010" s="68">
        <v>45474</v>
      </c>
      <c r="B1010" s="54" t="s">
        <v>78</v>
      </c>
      <c r="C1010">
        <v>2024</v>
      </c>
      <c r="D1010" s="53">
        <v>45484</v>
      </c>
      <c r="E1010" s="54" t="s">
        <v>55</v>
      </c>
      <c r="F1010">
        <v>-2</v>
      </c>
      <c r="G1010" s="54"/>
      <c r="H1010">
        <v>-1200</v>
      </c>
      <c r="I1010">
        <v>2024073848</v>
      </c>
      <c r="J1010" s="54"/>
      <c r="K1010" s="54">
        <f>IF(STOCKAGE[[#This Row],[Nombre de palettes]]&gt;0,STOCKAGE[[#This Row],[Nombre de palettes]],0)</f>
        <v>0</v>
      </c>
      <c r="L1010" s="54">
        <f>IF(STOCKAGE[[#This Row],[Nombre de palettes]]&lt;0,STOCKAGE[[#This Row],[Nombre de palettes]],0)</f>
        <v>-2</v>
      </c>
      <c r="N1010"/>
    </row>
    <row r="1011" spans="1:14" hidden="1" x14ac:dyDescent="0.25">
      <c r="A1011" s="68">
        <v>45474</v>
      </c>
      <c r="B1011" s="54" t="s">
        <v>78</v>
      </c>
      <c r="C1011">
        <v>2024</v>
      </c>
      <c r="D1011" s="53">
        <v>45484</v>
      </c>
      <c r="E1011" s="54" t="s">
        <v>51</v>
      </c>
      <c r="F1011">
        <v>-1</v>
      </c>
      <c r="G1011" s="54"/>
      <c r="H1011">
        <v>-1848</v>
      </c>
      <c r="I1011">
        <v>2024073848</v>
      </c>
      <c r="J1011" s="54"/>
      <c r="K1011" s="54">
        <f>IF(STOCKAGE[[#This Row],[Nombre de palettes]]&gt;0,STOCKAGE[[#This Row],[Nombre de palettes]],0)</f>
        <v>0</v>
      </c>
      <c r="L1011" s="54">
        <f>IF(STOCKAGE[[#This Row],[Nombre de palettes]]&lt;0,STOCKAGE[[#This Row],[Nombre de palettes]],0)</f>
        <v>-1</v>
      </c>
      <c r="N1011"/>
    </row>
    <row r="1012" spans="1:14" hidden="1" x14ac:dyDescent="0.25">
      <c r="A1012" s="68">
        <v>45474</v>
      </c>
      <c r="B1012" s="54" t="s">
        <v>78</v>
      </c>
      <c r="C1012">
        <v>2024</v>
      </c>
      <c r="D1012" s="53">
        <v>45484</v>
      </c>
      <c r="E1012" s="54" t="s">
        <v>55</v>
      </c>
      <c r="F1012">
        <v>-2</v>
      </c>
      <c r="G1012" s="54"/>
      <c r="H1012">
        <v>-1200</v>
      </c>
      <c r="I1012">
        <v>2024073850</v>
      </c>
      <c r="J1012" s="54"/>
      <c r="K1012" s="54">
        <f>IF(STOCKAGE[[#This Row],[Nombre de palettes]]&gt;0,STOCKAGE[[#This Row],[Nombre de palettes]],0)</f>
        <v>0</v>
      </c>
      <c r="L1012" s="54">
        <f>IF(STOCKAGE[[#This Row],[Nombre de palettes]]&lt;0,STOCKAGE[[#This Row],[Nombre de palettes]],0)</f>
        <v>-2</v>
      </c>
      <c r="N1012"/>
    </row>
    <row r="1013" spans="1:14" hidden="1" x14ac:dyDescent="0.25">
      <c r="A1013" s="68">
        <v>45474</v>
      </c>
      <c r="B1013" s="54" t="s">
        <v>78</v>
      </c>
      <c r="C1013">
        <v>2024</v>
      </c>
      <c r="D1013" s="53">
        <v>45484</v>
      </c>
      <c r="E1013" s="54" t="s">
        <v>50</v>
      </c>
      <c r="F1013">
        <v>-6</v>
      </c>
      <c r="G1013" s="54"/>
      <c r="H1013">
        <v>-3600</v>
      </c>
      <c r="I1013">
        <v>2024073847</v>
      </c>
      <c r="J1013" s="54"/>
      <c r="K1013" s="54">
        <f>IF(STOCKAGE[[#This Row],[Nombre de palettes]]&gt;0,STOCKAGE[[#This Row],[Nombre de palettes]],0)</f>
        <v>0</v>
      </c>
      <c r="L1013" s="54">
        <f>IF(STOCKAGE[[#This Row],[Nombre de palettes]]&lt;0,STOCKAGE[[#This Row],[Nombre de palettes]],0)</f>
        <v>-6</v>
      </c>
      <c r="N1013"/>
    </row>
    <row r="1014" spans="1:14" hidden="1" x14ac:dyDescent="0.25">
      <c r="A1014" s="68">
        <v>45474</v>
      </c>
      <c r="B1014" s="54" t="s">
        <v>78</v>
      </c>
      <c r="C1014">
        <v>2024</v>
      </c>
      <c r="D1014" s="53">
        <v>45484</v>
      </c>
      <c r="E1014" s="54" t="s">
        <v>51</v>
      </c>
      <c r="F1014">
        <v>-1</v>
      </c>
      <c r="G1014" s="54"/>
      <c r="H1014">
        <v>-1848</v>
      </c>
      <c r="I1014">
        <v>2024073847</v>
      </c>
      <c r="J1014" s="54"/>
      <c r="K1014" s="54">
        <f>IF(STOCKAGE[[#This Row],[Nombre de palettes]]&gt;0,STOCKAGE[[#This Row],[Nombre de palettes]],0)</f>
        <v>0</v>
      </c>
      <c r="L1014" s="54">
        <f>IF(STOCKAGE[[#This Row],[Nombre de palettes]]&lt;0,STOCKAGE[[#This Row],[Nombre de palettes]],0)</f>
        <v>-1</v>
      </c>
      <c r="N1014"/>
    </row>
    <row r="1015" spans="1:14" hidden="1" x14ac:dyDescent="0.25">
      <c r="A1015" s="68">
        <v>45474</v>
      </c>
      <c r="B1015" s="54" t="s">
        <v>78</v>
      </c>
      <c r="C1015">
        <v>2024</v>
      </c>
      <c r="D1015" s="53">
        <v>45484</v>
      </c>
      <c r="E1015" s="54" t="s">
        <v>50</v>
      </c>
      <c r="F1015">
        <v>-4</v>
      </c>
      <c r="G1015" s="54"/>
      <c r="H1015">
        <v>-2400</v>
      </c>
      <c r="I1015">
        <v>2024073832</v>
      </c>
      <c r="J1015" s="54"/>
      <c r="K1015" s="54">
        <f>IF(STOCKAGE[[#This Row],[Nombre de palettes]]&gt;0,STOCKAGE[[#This Row],[Nombre de palettes]],0)</f>
        <v>0</v>
      </c>
      <c r="L1015" s="54">
        <f>IF(STOCKAGE[[#This Row],[Nombre de palettes]]&lt;0,STOCKAGE[[#This Row],[Nombre de palettes]],0)</f>
        <v>-4</v>
      </c>
      <c r="N1015"/>
    </row>
    <row r="1016" spans="1:14" hidden="1" x14ac:dyDescent="0.25">
      <c r="A1016" s="68">
        <v>45474</v>
      </c>
      <c r="B1016" s="54" t="s">
        <v>78</v>
      </c>
      <c r="C1016">
        <v>2024</v>
      </c>
      <c r="D1016" s="53">
        <v>45484</v>
      </c>
      <c r="E1016" s="54" t="s">
        <v>55</v>
      </c>
      <c r="F1016">
        <v>-3</v>
      </c>
      <c r="G1016" s="54"/>
      <c r="H1016">
        <v>-1800</v>
      </c>
      <c r="I1016">
        <v>2024073832</v>
      </c>
      <c r="J1016" s="54"/>
      <c r="K1016" s="54">
        <f>IF(STOCKAGE[[#This Row],[Nombre de palettes]]&gt;0,STOCKAGE[[#This Row],[Nombre de palettes]],0)</f>
        <v>0</v>
      </c>
      <c r="L1016" s="54">
        <f>IF(STOCKAGE[[#This Row],[Nombre de palettes]]&lt;0,STOCKAGE[[#This Row],[Nombre de palettes]],0)</f>
        <v>-3</v>
      </c>
      <c r="N1016"/>
    </row>
    <row r="1017" spans="1:14" hidden="1" x14ac:dyDescent="0.25">
      <c r="A1017" s="68">
        <v>45474</v>
      </c>
      <c r="B1017" s="54" t="s">
        <v>78</v>
      </c>
      <c r="C1017">
        <v>2024</v>
      </c>
      <c r="D1017" s="53">
        <v>45484</v>
      </c>
      <c r="E1017" s="54" t="s">
        <v>50</v>
      </c>
      <c r="F1017">
        <v>-2</v>
      </c>
      <c r="G1017" s="54"/>
      <c r="H1017">
        <v>-1200</v>
      </c>
      <c r="I1017">
        <v>2024073857</v>
      </c>
      <c r="J1017" s="54"/>
      <c r="K1017" s="54">
        <f>IF(STOCKAGE[[#This Row],[Nombre de palettes]]&gt;0,STOCKAGE[[#This Row],[Nombre de palettes]],0)</f>
        <v>0</v>
      </c>
      <c r="L1017" s="54">
        <f>IF(STOCKAGE[[#This Row],[Nombre de palettes]]&lt;0,STOCKAGE[[#This Row],[Nombre de palettes]],0)</f>
        <v>-2</v>
      </c>
      <c r="N1017"/>
    </row>
    <row r="1018" spans="1:14" hidden="1" x14ac:dyDescent="0.25">
      <c r="A1018" s="68">
        <v>45474</v>
      </c>
      <c r="B1018" s="54" t="s">
        <v>78</v>
      </c>
      <c r="C1018">
        <v>2024</v>
      </c>
      <c r="D1018" s="53">
        <v>45484</v>
      </c>
      <c r="E1018" s="54" t="s">
        <v>51</v>
      </c>
      <c r="F1018">
        <v>-1</v>
      </c>
      <c r="G1018" s="54"/>
      <c r="H1018">
        <v>-1848</v>
      </c>
      <c r="I1018">
        <v>2024073857</v>
      </c>
      <c r="J1018" s="54"/>
      <c r="K1018" s="54">
        <f>IF(STOCKAGE[[#This Row],[Nombre de palettes]]&gt;0,STOCKAGE[[#This Row],[Nombre de palettes]],0)</f>
        <v>0</v>
      </c>
      <c r="L1018" s="54">
        <f>IF(STOCKAGE[[#This Row],[Nombre de palettes]]&lt;0,STOCKAGE[[#This Row],[Nombre de palettes]],0)</f>
        <v>-1</v>
      </c>
      <c r="N1018"/>
    </row>
    <row r="1019" spans="1:14" hidden="1" x14ac:dyDescent="0.25">
      <c r="A1019" s="68">
        <v>45474</v>
      </c>
      <c r="B1019" s="54" t="s">
        <v>78</v>
      </c>
      <c r="C1019">
        <v>2024</v>
      </c>
      <c r="D1019" s="53">
        <v>45484</v>
      </c>
      <c r="E1019" s="54" t="s">
        <v>54</v>
      </c>
      <c r="F1019">
        <v>-1</v>
      </c>
      <c r="G1019" s="54"/>
      <c r="H1019">
        <v>-1848</v>
      </c>
      <c r="I1019">
        <v>2024073857</v>
      </c>
      <c r="J1019" s="54"/>
      <c r="K1019" s="54">
        <f>IF(STOCKAGE[[#This Row],[Nombre de palettes]]&gt;0,STOCKAGE[[#This Row],[Nombre de palettes]],0)</f>
        <v>0</v>
      </c>
      <c r="L1019" s="54">
        <f>IF(STOCKAGE[[#This Row],[Nombre de palettes]]&lt;0,STOCKAGE[[#This Row],[Nombre de palettes]],0)</f>
        <v>-1</v>
      </c>
      <c r="N1019"/>
    </row>
    <row r="1020" spans="1:14" hidden="1" x14ac:dyDescent="0.25">
      <c r="A1020" s="68">
        <v>45474</v>
      </c>
      <c r="B1020" s="54" t="s">
        <v>78</v>
      </c>
      <c r="C1020">
        <v>2024</v>
      </c>
      <c r="D1020" s="53">
        <v>45485</v>
      </c>
      <c r="E1020" s="54" t="s">
        <v>50</v>
      </c>
      <c r="F1020">
        <v>-10</v>
      </c>
      <c r="G1020" s="54"/>
      <c r="H1020">
        <v>-6000</v>
      </c>
      <c r="I1020">
        <v>2024073856</v>
      </c>
      <c r="J1020" s="54"/>
      <c r="K1020" s="54">
        <f>IF(STOCKAGE[[#This Row],[Nombre de palettes]]&gt;0,STOCKAGE[[#This Row],[Nombre de palettes]],0)</f>
        <v>0</v>
      </c>
      <c r="L1020" s="54">
        <f>IF(STOCKAGE[[#This Row],[Nombre de palettes]]&lt;0,STOCKAGE[[#This Row],[Nombre de palettes]],0)</f>
        <v>-10</v>
      </c>
      <c r="N1020"/>
    </row>
    <row r="1021" spans="1:14" hidden="1" x14ac:dyDescent="0.25">
      <c r="A1021" s="68">
        <v>45474</v>
      </c>
      <c r="B1021" s="54" t="s">
        <v>78</v>
      </c>
      <c r="C1021">
        <v>2024</v>
      </c>
      <c r="D1021" s="53">
        <v>45485</v>
      </c>
      <c r="E1021" s="54" t="s">
        <v>51</v>
      </c>
      <c r="F1021">
        <v>-1</v>
      </c>
      <c r="G1021" s="54"/>
      <c r="H1021">
        <v>-1848</v>
      </c>
      <c r="I1021">
        <v>2024073856</v>
      </c>
      <c r="J1021" s="54"/>
      <c r="K1021" s="54">
        <f>IF(STOCKAGE[[#This Row],[Nombre de palettes]]&gt;0,STOCKAGE[[#This Row],[Nombre de palettes]],0)</f>
        <v>0</v>
      </c>
      <c r="L1021" s="54">
        <f>IF(STOCKAGE[[#This Row],[Nombre de palettes]]&lt;0,STOCKAGE[[#This Row],[Nombre de palettes]],0)</f>
        <v>-1</v>
      </c>
      <c r="N1021"/>
    </row>
    <row r="1022" spans="1:14" hidden="1" x14ac:dyDescent="0.25">
      <c r="A1022" s="68">
        <v>45474</v>
      </c>
      <c r="B1022" s="54" t="s">
        <v>78</v>
      </c>
      <c r="C1022">
        <v>2024</v>
      </c>
      <c r="D1022" s="53">
        <v>45488</v>
      </c>
      <c r="E1022" s="54" t="s">
        <v>50</v>
      </c>
      <c r="F1022">
        <v>-3</v>
      </c>
      <c r="G1022" s="54"/>
      <c r="H1022">
        <v>-1800</v>
      </c>
      <c r="I1022">
        <v>2024073833</v>
      </c>
      <c r="J1022" s="54"/>
      <c r="K1022" s="54">
        <f>IF(STOCKAGE[[#This Row],[Nombre de palettes]]&gt;0,STOCKAGE[[#This Row],[Nombre de palettes]],0)</f>
        <v>0</v>
      </c>
      <c r="L1022" s="54">
        <f>IF(STOCKAGE[[#This Row],[Nombre de palettes]]&lt;0,STOCKAGE[[#This Row],[Nombre de palettes]],0)</f>
        <v>-3</v>
      </c>
      <c r="N1022"/>
    </row>
    <row r="1023" spans="1:14" hidden="1" x14ac:dyDescent="0.25">
      <c r="A1023" s="68">
        <v>45474</v>
      </c>
      <c r="B1023" s="54" t="s">
        <v>78</v>
      </c>
      <c r="C1023">
        <v>2024</v>
      </c>
      <c r="D1023" s="53">
        <v>45488</v>
      </c>
      <c r="E1023" s="54" t="s">
        <v>55</v>
      </c>
      <c r="F1023">
        <v>-1</v>
      </c>
      <c r="G1023" s="54"/>
      <c r="H1023">
        <v>-600</v>
      </c>
      <c r="I1023">
        <v>2024073833</v>
      </c>
      <c r="J1023" s="54"/>
      <c r="K1023" s="54">
        <f>IF(STOCKAGE[[#This Row],[Nombre de palettes]]&gt;0,STOCKAGE[[#This Row],[Nombre de palettes]],0)</f>
        <v>0</v>
      </c>
      <c r="L1023" s="54">
        <f>IF(STOCKAGE[[#This Row],[Nombre de palettes]]&lt;0,STOCKAGE[[#This Row],[Nombre de palettes]],0)</f>
        <v>-1</v>
      </c>
      <c r="N1023"/>
    </row>
    <row r="1024" spans="1:14" hidden="1" x14ac:dyDescent="0.25">
      <c r="A1024" s="68">
        <v>45474</v>
      </c>
      <c r="B1024" s="54" t="s">
        <v>78</v>
      </c>
      <c r="C1024">
        <v>2024</v>
      </c>
      <c r="D1024" s="53">
        <v>45488</v>
      </c>
      <c r="E1024" s="54" t="s">
        <v>51</v>
      </c>
      <c r="F1024">
        <v>-1</v>
      </c>
      <c r="G1024" s="54"/>
      <c r="H1024">
        <v>-1848</v>
      </c>
      <c r="I1024">
        <v>2024073833</v>
      </c>
      <c r="J1024" s="54"/>
      <c r="K1024" s="54">
        <f>IF(STOCKAGE[[#This Row],[Nombre de palettes]]&gt;0,STOCKAGE[[#This Row],[Nombre de palettes]],0)</f>
        <v>0</v>
      </c>
      <c r="L1024" s="54">
        <f>IF(STOCKAGE[[#This Row],[Nombre de palettes]]&lt;0,STOCKAGE[[#This Row],[Nombre de palettes]],0)</f>
        <v>-1</v>
      </c>
      <c r="N1024"/>
    </row>
    <row r="1025" spans="1:14" hidden="1" x14ac:dyDescent="0.25">
      <c r="A1025" s="68">
        <v>45474</v>
      </c>
      <c r="B1025" s="54" t="s">
        <v>78</v>
      </c>
      <c r="C1025">
        <v>2024</v>
      </c>
      <c r="D1025" s="53">
        <v>45488</v>
      </c>
      <c r="E1025" s="54" t="s">
        <v>54</v>
      </c>
      <c r="F1025">
        <v>-1</v>
      </c>
      <c r="G1025" s="54"/>
      <c r="H1025">
        <v>-1848</v>
      </c>
      <c r="I1025">
        <v>2024073833</v>
      </c>
      <c r="J1025" s="54"/>
      <c r="K1025" s="54">
        <f>IF(STOCKAGE[[#This Row],[Nombre de palettes]]&gt;0,STOCKAGE[[#This Row],[Nombre de palettes]],0)</f>
        <v>0</v>
      </c>
      <c r="L1025" s="54">
        <f>IF(STOCKAGE[[#This Row],[Nombre de palettes]]&lt;0,STOCKAGE[[#This Row],[Nombre de palettes]],0)</f>
        <v>-1</v>
      </c>
      <c r="N1025"/>
    </row>
    <row r="1026" spans="1:14" hidden="1" x14ac:dyDescent="0.25">
      <c r="A1026" s="68">
        <v>45474</v>
      </c>
      <c r="B1026" s="54" t="s">
        <v>78</v>
      </c>
      <c r="C1026">
        <v>2024</v>
      </c>
      <c r="D1026" s="53">
        <v>45488</v>
      </c>
      <c r="E1026" s="54" t="s">
        <v>50</v>
      </c>
      <c r="F1026">
        <v>-1</v>
      </c>
      <c r="G1026" s="54"/>
      <c r="H1026">
        <v>-600</v>
      </c>
      <c r="I1026">
        <v>2024073868</v>
      </c>
      <c r="J1026" s="54"/>
      <c r="K1026" s="54">
        <f>IF(STOCKAGE[[#This Row],[Nombre de palettes]]&gt;0,STOCKAGE[[#This Row],[Nombre de palettes]],0)</f>
        <v>0</v>
      </c>
      <c r="L1026" s="54">
        <f>IF(STOCKAGE[[#This Row],[Nombre de palettes]]&lt;0,STOCKAGE[[#This Row],[Nombre de palettes]],0)</f>
        <v>-1</v>
      </c>
      <c r="N1026"/>
    </row>
    <row r="1027" spans="1:14" hidden="1" x14ac:dyDescent="0.25">
      <c r="A1027" s="68">
        <v>45474</v>
      </c>
      <c r="B1027" s="54" t="s">
        <v>78</v>
      </c>
      <c r="C1027">
        <v>2024</v>
      </c>
      <c r="D1027" s="53">
        <v>45488</v>
      </c>
      <c r="E1027" s="54" t="s">
        <v>55</v>
      </c>
      <c r="F1027">
        <v>-1</v>
      </c>
      <c r="G1027" s="54"/>
      <c r="H1027">
        <v>-600</v>
      </c>
      <c r="I1027">
        <v>2024073868</v>
      </c>
      <c r="J1027" s="54"/>
      <c r="K1027" s="54">
        <f>IF(STOCKAGE[[#This Row],[Nombre de palettes]]&gt;0,STOCKAGE[[#This Row],[Nombre de palettes]],0)</f>
        <v>0</v>
      </c>
      <c r="L1027" s="54">
        <f>IF(STOCKAGE[[#This Row],[Nombre de palettes]]&lt;0,STOCKAGE[[#This Row],[Nombre de palettes]],0)</f>
        <v>-1</v>
      </c>
      <c r="N1027"/>
    </row>
    <row r="1028" spans="1:14" hidden="1" x14ac:dyDescent="0.25">
      <c r="A1028" s="68">
        <v>45474</v>
      </c>
      <c r="B1028" s="54" t="s">
        <v>78</v>
      </c>
      <c r="C1028">
        <v>2024</v>
      </c>
      <c r="D1028" s="53">
        <v>45489</v>
      </c>
      <c r="E1028" s="54" t="s">
        <v>50</v>
      </c>
      <c r="F1028">
        <v>-2</v>
      </c>
      <c r="G1028" s="54"/>
      <c r="H1028">
        <v>-1200</v>
      </c>
      <c r="I1028">
        <v>2024073864</v>
      </c>
      <c r="J1028" s="54"/>
      <c r="K1028" s="54">
        <f>IF(STOCKAGE[[#This Row],[Nombre de palettes]]&gt;0,STOCKAGE[[#This Row],[Nombre de palettes]],0)</f>
        <v>0</v>
      </c>
      <c r="L1028" s="54">
        <f>IF(STOCKAGE[[#This Row],[Nombre de palettes]]&lt;0,STOCKAGE[[#This Row],[Nombre de palettes]],0)</f>
        <v>-2</v>
      </c>
      <c r="N1028"/>
    </row>
    <row r="1029" spans="1:14" hidden="1" x14ac:dyDescent="0.25">
      <c r="A1029" s="68">
        <v>45474</v>
      </c>
      <c r="B1029" s="54" t="s">
        <v>78</v>
      </c>
      <c r="C1029">
        <v>2024</v>
      </c>
      <c r="D1029" s="53">
        <v>45489</v>
      </c>
      <c r="E1029" s="54" t="s">
        <v>55</v>
      </c>
      <c r="F1029">
        <v>-3</v>
      </c>
      <c r="G1029" s="54"/>
      <c r="H1029">
        <v>-1800</v>
      </c>
      <c r="I1029">
        <v>2024073869</v>
      </c>
      <c r="J1029" s="54"/>
      <c r="K1029" s="54">
        <f>IF(STOCKAGE[[#This Row],[Nombre de palettes]]&gt;0,STOCKAGE[[#This Row],[Nombre de palettes]],0)</f>
        <v>0</v>
      </c>
      <c r="L1029" s="54">
        <f>IF(STOCKAGE[[#This Row],[Nombre de palettes]]&lt;0,STOCKAGE[[#This Row],[Nombre de palettes]],0)</f>
        <v>-3</v>
      </c>
      <c r="N1029"/>
    </row>
    <row r="1030" spans="1:14" hidden="1" x14ac:dyDescent="0.25">
      <c r="A1030" s="68">
        <v>45474</v>
      </c>
      <c r="B1030" s="54" t="s">
        <v>78</v>
      </c>
      <c r="C1030">
        <v>2024</v>
      </c>
      <c r="D1030" s="53">
        <v>45489</v>
      </c>
      <c r="E1030" s="54" t="s">
        <v>51</v>
      </c>
      <c r="F1030">
        <v>-1</v>
      </c>
      <c r="G1030" s="54"/>
      <c r="H1030">
        <v>-1848</v>
      </c>
      <c r="I1030">
        <v>2024073869</v>
      </c>
      <c r="J1030" s="54"/>
      <c r="K1030" s="54">
        <f>IF(STOCKAGE[[#This Row],[Nombre de palettes]]&gt;0,STOCKAGE[[#This Row],[Nombre de palettes]],0)</f>
        <v>0</v>
      </c>
      <c r="L1030" s="54">
        <f>IF(STOCKAGE[[#This Row],[Nombre de palettes]]&lt;0,STOCKAGE[[#This Row],[Nombre de palettes]],0)</f>
        <v>-1</v>
      </c>
      <c r="N1030"/>
    </row>
    <row r="1031" spans="1:14" hidden="1" x14ac:dyDescent="0.25">
      <c r="A1031" s="68">
        <v>45474</v>
      </c>
      <c r="B1031" s="54" t="s">
        <v>78</v>
      </c>
      <c r="C1031">
        <v>2024</v>
      </c>
      <c r="D1031" s="53">
        <v>45489</v>
      </c>
      <c r="E1031" s="54" t="s">
        <v>50</v>
      </c>
      <c r="F1031">
        <v>-5</v>
      </c>
      <c r="G1031" s="54"/>
      <c r="H1031">
        <v>-3000</v>
      </c>
      <c r="I1031">
        <v>2024073854</v>
      </c>
      <c r="J1031" s="54"/>
      <c r="K1031" s="54">
        <f>IF(STOCKAGE[[#This Row],[Nombre de palettes]]&gt;0,STOCKAGE[[#This Row],[Nombre de palettes]],0)</f>
        <v>0</v>
      </c>
      <c r="L1031" s="54">
        <f>IF(STOCKAGE[[#This Row],[Nombre de palettes]]&lt;0,STOCKAGE[[#This Row],[Nombre de palettes]],0)</f>
        <v>-5</v>
      </c>
      <c r="N1031"/>
    </row>
    <row r="1032" spans="1:14" hidden="1" x14ac:dyDescent="0.25">
      <c r="A1032" s="68">
        <v>45474</v>
      </c>
      <c r="B1032" s="54" t="s">
        <v>78</v>
      </c>
      <c r="C1032">
        <v>2024</v>
      </c>
      <c r="D1032" s="53">
        <v>45489</v>
      </c>
      <c r="E1032" s="54" t="s">
        <v>55</v>
      </c>
      <c r="F1032">
        <v>-2</v>
      </c>
      <c r="G1032" s="54"/>
      <c r="H1032">
        <v>-1200</v>
      </c>
      <c r="I1032">
        <v>2024073854</v>
      </c>
      <c r="J1032" s="54"/>
      <c r="K1032" s="54">
        <f>IF(STOCKAGE[[#This Row],[Nombre de palettes]]&gt;0,STOCKAGE[[#This Row],[Nombre de palettes]],0)</f>
        <v>0</v>
      </c>
      <c r="L1032" s="54">
        <f>IF(STOCKAGE[[#This Row],[Nombre de palettes]]&lt;0,STOCKAGE[[#This Row],[Nombre de palettes]],0)</f>
        <v>-2</v>
      </c>
      <c r="N1032"/>
    </row>
    <row r="1033" spans="1:14" hidden="1" x14ac:dyDescent="0.25">
      <c r="A1033" s="68">
        <v>45474</v>
      </c>
      <c r="B1033" s="54" t="s">
        <v>78</v>
      </c>
      <c r="C1033">
        <v>2024</v>
      </c>
      <c r="D1033" s="53">
        <v>45489</v>
      </c>
      <c r="E1033" s="54" t="s">
        <v>51</v>
      </c>
      <c r="F1033">
        <v>-1</v>
      </c>
      <c r="G1033" s="54"/>
      <c r="H1033">
        <v>-1848</v>
      </c>
      <c r="I1033">
        <v>2024073854</v>
      </c>
      <c r="J1033" s="54"/>
      <c r="K1033" s="54">
        <f>IF(STOCKAGE[[#This Row],[Nombre de palettes]]&gt;0,STOCKAGE[[#This Row],[Nombre de palettes]],0)</f>
        <v>0</v>
      </c>
      <c r="L1033" s="54">
        <f>IF(STOCKAGE[[#This Row],[Nombre de palettes]]&lt;0,STOCKAGE[[#This Row],[Nombre de palettes]],0)</f>
        <v>-1</v>
      </c>
      <c r="N1033"/>
    </row>
    <row r="1034" spans="1:14" hidden="1" x14ac:dyDescent="0.25">
      <c r="A1034" s="68">
        <v>45474</v>
      </c>
      <c r="B1034" s="54" t="s">
        <v>78</v>
      </c>
      <c r="C1034">
        <v>2024</v>
      </c>
      <c r="D1034" s="53">
        <v>45489</v>
      </c>
      <c r="E1034" s="54" t="s">
        <v>50</v>
      </c>
      <c r="F1034">
        <v>-6</v>
      </c>
      <c r="G1034" s="54"/>
      <c r="H1034">
        <v>-3600</v>
      </c>
      <c r="I1034">
        <v>2024073866</v>
      </c>
      <c r="J1034" s="54"/>
      <c r="K1034" s="54">
        <f>IF(STOCKAGE[[#This Row],[Nombre de palettes]]&gt;0,STOCKAGE[[#This Row],[Nombre de palettes]],0)</f>
        <v>0</v>
      </c>
      <c r="L1034" s="54">
        <f>IF(STOCKAGE[[#This Row],[Nombre de palettes]]&lt;0,STOCKAGE[[#This Row],[Nombre de palettes]],0)</f>
        <v>-6</v>
      </c>
      <c r="N1034"/>
    </row>
    <row r="1035" spans="1:14" hidden="1" x14ac:dyDescent="0.25">
      <c r="A1035" s="68">
        <v>45474</v>
      </c>
      <c r="B1035" s="54" t="s">
        <v>78</v>
      </c>
      <c r="C1035">
        <v>2024</v>
      </c>
      <c r="D1035" s="53">
        <v>45489</v>
      </c>
      <c r="E1035" s="54" t="s">
        <v>55</v>
      </c>
      <c r="F1035">
        <v>-2</v>
      </c>
      <c r="G1035" s="54"/>
      <c r="H1035">
        <v>-1200</v>
      </c>
      <c r="I1035">
        <v>2024073866</v>
      </c>
      <c r="J1035" s="54"/>
      <c r="K1035" s="54">
        <f>IF(STOCKAGE[[#This Row],[Nombre de palettes]]&gt;0,STOCKAGE[[#This Row],[Nombre de palettes]],0)</f>
        <v>0</v>
      </c>
      <c r="L1035" s="54">
        <f>IF(STOCKAGE[[#This Row],[Nombre de palettes]]&lt;0,STOCKAGE[[#This Row],[Nombre de palettes]],0)</f>
        <v>-2</v>
      </c>
      <c r="N1035"/>
    </row>
    <row r="1036" spans="1:14" hidden="1" x14ac:dyDescent="0.25">
      <c r="A1036" s="68">
        <v>45474</v>
      </c>
      <c r="B1036" s="54" t="s">
        <v>78</v>
      </c>
      <c r="C1036">
        <v>2024</v>
      </c>
      <c r="D1036" s="53">
        <v>45489</v>
      </c>
      <c r="E1036" s="54" t="s">
        <v>51</v>
      </c>
      <c r="F1036">
        <v>-1</v>
      </c>
      <c r="G1036" s="54"/>
      <c r="H1036">
        <v>-1848</v>
      </c>
      <c r="I1036">
        <v>2024073866</v>
      </c>
      <c r="J1036" s="54"/>
      <c r="K1036" s="54">
        <f>IF(STOCKAGE[[#This Row],[Nombre de palettes]]&gt;0,STOCKAGE[[#This Row],[Nombre de palettes]],0)</f>
        <v>0</v>
      </c>
      <c r="L1036" s="54">
        <f>IF(STOCKAGE[[#This Row],[Nombre de palettes]]&lt;0,STOCKAGE[[#This Row],[Nombre de palettes]],0)</f>
        <v>-1</v>
      </c>
      <c r="N1036"/>
    </row>
    <row r="1037" spans="1:14" hidden="1" x14ac:dyDescent="0.25">
      <c r="A1037" s="68">
        <v>45474</v>
      </c>
      <c r="B1037" s="54" t="s">
        <v>78</v>
      </c>
      <c r="C1037">
        <v>2024</v>
      </c>
      <c r="D1037" s="53">
        <v>45489</v>
      </c>
      <c r="E1037" s="54" t="s">
        <v>54</v>
      </c>
      <c r="F1037">
        <v>-1</v>
      </c>
      <c r="G1037" s="54"/>
      <c r="H1037">
        <v>-1848</v>
      </c>
      <c r="I1037">
        <v>2024073866</v>
      </c>
      <c r="J1037" s="54"/>
      <c r="K1037" s="54">
        <f>IF(STOCKAGE[[#This Row],[Nombre de palettes]]&gt;0,STOCKAGE[[#This Row],[Nombre de palettes]],0)</f>
        <v>0</v>
      </c>
      <c r="L1037" s="54">
        <f>IF(STOCKAGE[[#This Row],[Nombre de palettes]]&lt;0,STOCKAGE[[#This Row],[Nombre de palettes]],0)</f>
        <v>-1</v>
      </c>
      <c r="N1037"/>
    </row>
    <row r="1038" spans="1:14" hidden="1" x14ac:dyDescent="0.25">
      <c r="A1038" s="68">
        <v>45474</v>
      </c>
      <c r="B1038" s="54" t="s">
        <v>78</v>
      </c>
      <c r="C1038">
        <v>2024</v>
      </c>
      <c r="D1038" s="53">
        <v>45489</v>
      </c>
      <c r="E1038" s="54" t="s">
        <v>50</v>
      </c>
      <c r="F1038">
        <v>-5</v>
      </c>
      <c r="G1038" s="54"/>
      <c r="H1038">
        <v>-3000</v>
      </c>
      <c r="I1038">
        <v>2024073858</v>
      </c>
      <c r="J1038" s="54"/>
      <c r="K1038" s="54">
        <f>IF(STOCKAGE[[#This Row],[Nombre de palettes]]&gt;0,STOCKAGE[[#This Row],[Nombre de palettes]],0)</f>
        <v>0</v>
      </c>
      <c r="L1038" s="54">
        <f>IF(STOCKAGE[[#This Row],[Nombre de palettes]]&lt;0,STOCKAGE[[#This Row],[Nombre de palettes]],0)</f>
        <v>-5</v>
      </c>
      <c r="N1038"/>
    </row>
    <row r="1039" spans="1:14" hidden="1" x14ac:dyDescent="0.25">
      <c r="A1039" s="68">
        <v>45474</v>
      </c>
      <c r="B1039" s="54" t="s">
        <v>78</v>
      </c>
      <c r="C1039">
        <v>2024</v>
      </c>
      <c r="D1039" s="53">
        <v>45489</v>
      </c>
      <c r="E1039" s="54" t="s">
        <v>55</v>
      </c>
      <c r="F1039">
        <v>-2</v>
      </c>
      <c r="G1039" s="54"/>
      <c r="H1039">
        <v>-1200</v>
      </c>
      <c r="I1039">
        <v>2024073858</v>
      </c>
      <c r="J1039" s="54"/>
      <c r="K1039" s="54">
        <f>IF(STOCKAGE[[#This Row],[Nombre de palettes]]&gt;0,STOCKAGE[[#This Row],[Nombre de palettes]],0)</f>
        <v>0</v>
      </c>
      <c r="L1039" s="54">
        <f>IF(STOCKAGE[[#This Row],[Nombre de palettes]]&lt;0,STOCKAGE[[#This Row],[Nombre de palettes]],0)</f>
        <v>-2</v>
      </c>
      <c r="N1039"/>
    </row>
    <row r="1040" spans="1:14" hidden="1" x14ac:dyDescent="0.25">
      <c r="A1040" s="68">
        <v>45474</v>
      </c>
      <c r="B1040" s="54" t="s">
        <v>78</v>
      </c>
      <c r="C1040">
        <v>2024</v>
      </c>
      <c r="D1040" s="53">
        <v>45489</v>
      </c>
      <c r="E1040" s="54" t="s">
        <v>51</v>
      </c>
      <c r="F1040">
        <v>-1</v>
      </c>
      <c r="G1040" s="54"/>
      <c r="H1040">
        <v>-1848</v>
      </c>
      <c r="I1040">
        <v>2024073858</v>
      </c>
      <c r="J1040" s="54"/>
      <c r="K1040" s="54">
        <f>IF(STOCKAGE[[#This Row],[Nombre de palettes]]&gt;0,STOCKAGE[[#This Row],[Nombre de palettes]],0)</f>
        <v>0</v>
      </c>
      <c r="L1040" s="54">
        <f>IF(STOCKAGE[[#This Row],[Nombre de palettes]]&lt;0,STOCKAGE[[#This Row],[Nombre de palettes]],0)</f>
        <v>-1</v>
      </c>
      <c r="N1040"/>
    </row>
    <row r="1041" spans="1:14" hidden="1" x14ac:dyDescent="0.25">
      <c r="A1041" s="68">
        <v>45474</v>
      </c>
      <c r="B1041" s="54" t="s">
        <v>78</v>
      </c>
      <c r="C1041">
        <v>2024</v>
      </c>
      <c r="D1041" s="53">
        <v>45489</v>
      </c>
      <c r="E1041" s="54" t="s">
        <v>54</v>
      </c>
      <c r="F1041">
        <v>-1</v>
      </c>
      <c r="G1041" s="54"/>
      <c r="H1041">
        <v>-1848</v>
      </c>
      <c r="I1041">
        <v>2024073858</v>
      </c>
      <c r="J1041" s="54"/>
      <c r="K1041" s="54">
        <f>IF(STOCKAGE[[#This Row],[Nombre de palettes]]&gt;0,STOCKAGE[[#This Row],[Nombre de palettes]],0)</f>
        <v>0</v>
      </c>
      <c r="L1041" s="54">
        <f>IF(STOCKAGE[[#This Row],[Nombre de palettes]]&lt;0,STOCKAGE[[#This Row],[Nombre de palettes]],0)</f>
        <v>-1</v>
      </c>
      <c r="N1041"/>
    </row>
    <row r="1042" spans="1:14" hidden="1" x14ac:dyDescent="0.25">
      <c r="A1042" s="68">
        <v>45474</v>
      </c>
      <c r="B1042" s="54" t="s">
        <v>78</v>
      </c>
      <c r="C1042">
        <v>2024</v>
      </c>
      <c r="D1042" s="53">
        <v>45489</v>
      </c>
      <c r="E1042" s="54" t="s">
        <v>50</v>
      </c>
      <c r="F1042">
        <v>-3</v>
      </c>
      <c r="G1042" s="54"/>
      <c r="H1042">
        <v>-1800</v>
      </c>
      <c r="I1042">
        <v>2024073877</v>
      </c>
      <c r="J1042" s="54"/>
      <c r="K1042" s="54">
        <f>IF(STOCKAGE[[#This Row],[Nombre de palettes]]&gt;0,STOCKAGE[[#This Row],[Nombre de palettes]],0)</f>
        <v>0</v>
      </c>
      <c r="L1042" s="54">
        <f>IF(STOCKAGE[[#This Row],[Nombre de palettes]]&lt;0,STOCKAGE[[#This Row],[Nombre de palettes]],0)</f>
        <v>-3</v>
      </c>
      <c r="N1042"/>
    </row>
    <row r="1043" spans="1:14" hidden="1" x14ac:dyDescent="0.25">
      <c r="A1043" s="68">
        <v>45474</v>
      </c>
      <c r="B1043" s="54" t="s">
        <v>78</v>
      </c>
      <c r="C1043">
        <v>2024</v>
      </c>
      <c r="D1043" s="53">
        <v>45490</v>
      </c>
      <c r="E1043" s="54" t="s">
        <v>55</v>
      </c>
      <c r="F1043">
        <v>-1</v>
      </c>
      <c r="G1043" s="54"/>
      <c r="H1043">
        <v>-600</v>
      </c>
      <c r="I1043">
        <v>2024073867</v>
      </c>
      <c r="J1043" s="54"/>
      <c r="K1043" s="54">
        <f>IF(STOCKAGE[[#This Row],[Nombre de palettes]]&gt;0,STOCKAGE[[#This Row],[Nombre de palettes]],0)</f>
        <v>0</v>
      </c>
      <c r="L1043" s="54">
        <f>IF(STOCKAGE[[#This Row],[Nombre de palettes]]&lt;0,STOCKAGE[[#This Row],[Nombre de palettes]],0)</f>
        <v>-1</v>
      </c>
      <c r="N1043"/>
    </row>
    <row r="1044" spans="1:14" hidden="1" x14ac:dyDescent="0.25">
      <c r="A1044" s="68">
        <v>45474</v>
      </c>
      <c r="B1044" s="54" t="s">
        <v>78</v>
      </c>
      <c r="C1044">
        <v>2024</v>
      </c>
      <c r="D1044" s="53">
        <v>45490</v>
      </c>
      <c r="E1044" s="54" t="s">
        <v>51</v>
      </c>
      <c r="F1044">
        <v>-1</v>
      </c>
      <c r="G1044" s="54"/>
      <c r="H1044">
        <v>-1848</v>
      </c>
      <c r="I1044">
        <v>2024073867</v>
      </c>
      <c r="J1044" s="54"/>
      <c r="K1044" s="54">
        <f>IF(STOCKAGE[[#This Row],[Nombre de palettes]]&gt;0,STOCKAGE[[#This Row],[Nombre de palettes]],0)</f>
        <v>0</v>
      </c>
      <c r="L1044" s="54">
        <f>IF(STOCKAGE[[#This Row],[Nombre de palettes]]&lt;0,STOCKAGE[[#This Row],[Nombre de palettes]],0)</f>
        <v>-1</v>
      </c>
      <c r="N1044"/>
    </row>
    <row r="1045" spans="1:14" hidden="1" x14ac:dyDescent="0.25">
      <c r="A1045" s="68">
        <v>45474</v>
      </c>
      <c r="B1045" s="54" t="s">
        <v>78</v>
      </c>
      <c r="C1045">
        <v>2024</v>
      </c>
      <c r="D1045" s="53">
        <v>45490</v>
      </c>
      <c r="E1045" s="54" t="s">
        <v>50</v>
      </c>
      <c r="F1045">
        <v>-32</v>
      </c>
      <c r="G1045" s="54"/>
      <c r="H1045">
        <v>-19200</v>
      </c>
      <c r="I1045">
        <v>2024073865</v>
      </c>
      <c r="J1045" s="54"/>
      <c r="K1045" s="54">
        <f>IF(STOCKAGE[[#This Row],[Nombre de palettes]]&gt;0,STOCKAGE[[#This Row],[Nombre de palettes]],0)</f>
        <v>0</v>
      </c>
      <c r="L1045" s="54">
        <f>IF(STOCKAGE[[#This Row],[Nombre de palettes]]&lt;0,STOCKAGE[[#This Row],[Nombre de palettes]],0)</f>
        <v>-32</v>
      </c>
      <c r="N1045"/>
    </row>
    <row r="1046" spans="1:14" hidden="1" x14ac:dyDescent="0.25">
      <c r="A1046" s="68">
        <v>45474</v>
      </c>
      <c r="B1046" s="54" t="s">
        <v>78</v>
      </c>
      <c r="C1046">
        <v>2024</v>
      </c>
      <c r="D1046" s="53">
        <v>45490</v>
      </c>
      <c r="E1046" s="54" t="s">
        <v>50</v>
      </c>
      <c r="F1046">
        <v>-3</v>
      </c>
      <c r="G1046" s="54"/>
      <c r="H1046">
        <v>-1800</v>
      </c>
      <c r="I1046">
        <v>2024073872</v>
      </c>
      <c r="J1046" s="54"/>
      <c r="K1046" s="54">
        <f>IF(STOCKAGE[[#This Row],[Nombre de palettes]]&gt;0,STOCKAGE[[#This Row],[Nombre de palettes]],0)</f>
        <v>0</v>
      </c>
      <c r="L1046" s="54">
        <f>IF(STOCKAGE[[#This Row],[Nombre de palettes]]&lt;0,STOCKAGE[[#This Row],[Nombre de palettes]],0)</f>
        <v>-3</v>
      </c>
      <c r="N1046"/>
    </row>
    <row r="1047" spans="1:14" hidden="1" x14ac:dyDescent="0.25">
      <c r="A1047" s="68">
        <v>45474</v>
      </c>
      <c r="B1047" s="54" t="s">
        <v>78</v>
      </c>
      <c r="C1047">
        <v>2024</v>
      </c>
      <c r="D1047" s="53">
        <v>45490</v>
      </c>
      <c r="E1047" s="54" t="s">
        <v>55</v>
      </c>
      <c r="F1047">
        <v>-2</v>
      </c>
      <c r="G1047" s="54"/>
      <c r="H1047">
        <v>-1200</v>
      </c>
      <c r="I1047">
        <v>2024073872</v>
      </c>
      <c r="J1047" s="54"/>
      <c r="K1047" s="54">
        <f>IF(STOCKAGE[[#This Row],[Nombre de palettes]]&gt;0,STOCKAGE[[#This Row],[Nombre de palettes]],0)</f>
        <v>0</v>
      </c>
      <c r="L1047" s="54">
        <f>IF(STOCKAGE[[#This Row],[Nombre de palettes]]&lt;0,STOCKAGE[[#This Row],[Nombre de palettes]],0)</f>
        <v>-2</v>
      </c>
      <c r="N1047"/>
    </row>
    <row r="1048" spans="1:14" hidden="1" x14ac:dyDescent="0.25">
      <c r="A1048" s="68">
        <v>45474</v>
      </c>
      <c r="B1048" s="54" t="s">
        <v>78</v>
      </c>
      <c r="C1048">
        <v>2024</v>
      </c>
      <c r="D1048" s="53">
        <v>45490</v>
      </c>
      <c r="E1048" s="54" t="s">
        <v>51</v>
      </c>
      <c r="F1048">
        <v>-1</v>
      </c>
      <c r="G1048" s="54"/>
      <c r="H1048">
        <v>-1848</v>
      </c>
      <c r="I1048">
        <v>2024073872</v>
      </c>
      <c r="J1048" s="54"/>
      <c r="K1048" s="54">
        <f>IF(STOCKAGE[[#This Row],[Nombre de palettes]]&gt;0,STOCKAGE[[#This Row],[Nombre de palettes]],0)</f>
        <v>0</v>
      </c>
      <c r="L1048" s="54">
        <f>IF(STOCKAGE[[#This Row],[Nombre de palettes]]&lt;0,STOCKAGE[[#This Row],[Nombre de palettes]],0)</f>
        <v>-1</v>
      </c>
      <c r="N1048"/>
    </row>
    <row r="1049" spans="1:14" hidden="1" x14ac:dyDescent="0.25">
      <c r="A1049" s="68">
        <v>45474</v>
      </c>
      <c r="B1049" s="54" t="s">
        <v>78</v>
      </c>
      <c r="C1049">
        <v>2024</v>
      </c>
      <c r="D1049" s="53">
        <v>45490</v>
      </c>
      <c r="E1049" s="54" t="s">
        <v>54</v>
      </c>
      <c r="F1049">
        <v>8</v>
      </c>
      <c r="G1049" s="54"/>
      <c r="H1049">
        <v>14784</v>
      </c>
      <c r="I1049" t="s">
        <v>64</v>
      </c>
      <c r="J1049" s="54"/>
      <c r="K1049" s="54">
        <f>IF(STOCKAGE[[#This Row],[Nombre de palettes]]&gt;0,STOCKAGE[[#This Row],[Nombre de palettes]],0)</f>
        <v>8</v>
      </c>
      <c r="L1049" s="54">
        <f>IF(STOCKAGE[[#This Row],[Nombre de palettes]]&lt;0,STOCKAGE[[#This Row],[Nombre de palettes]],0)</f>
        <v>0</v>
      </c>
      <c r="N1049"/>
    </row>
    <row r="1050" spans="1:14" hidden="1" x14ac:dyDescent="0.25">
      <c r="A1050" s="68">
        <v>45474</v>
      </c>
      <c r="B1050" s="54" t="s">
        <v>78</v>
      </c>
      <c r="C1050">
        <v>2024</v>
      </c>
      <c r="D1050" s="53">
        <v>45490</v>
      </c>
      <c r="E1050" s="54" t="s">
        <v>48</v>
      </c>
      <c r="F1050">
        <v>2</v>
      </c>
      <c r="G1050" s="54"/>
      <c r="H1050">
        <v>3696</v>
      </c>
      <c r="I1050" t="s">
        <v>64</v>
      </c>
      <c r="J1050" s="54"/>
      <c r="K1050" s="54">
        <f>IF(STOCKAGE[[#This Row],[Nombre de palettes]]&gt;0,STOCKAGE[[#This Row],[Nombre de palettes]],0)</f>
        <v>2</v>
      </c>
      <c r="L1050" s="54">
        <f>IF(STOCKAGE[[#This Row],[Nombre de palettes]]&lt;0,STOCKAGE[[#This Row],[Nombre de palettes]],0)</f>
        <v>0</v>
      </c>
      <c r="N1050"/>
    </row>
    <row r="1051" spans="1:14" hidden="1" x14ac:dyDescent="0.25">
      <c r="A1051" s="68">
        <v>45474</v>
      </c>
      <c r="B1051" s="54" t="s">
        <v>78</v>
      </c>
      <c r="C1051">
        <v>2024</v>
      </c>
      <c r="D1051" s="53">
        <v>45490</v>
      </c>
      <c r="E1051" s="54" t="s">
        <v>51</v>
      </c>
      <c r="F1051">
        <v>16</v>
      </c>
      <c r="G1051" s="54"/>
      <c r="H1051">
        <v>29568</v>
      </c>
      <c r="I1051" t="s">
        <v>64</v>
      </c>
      <c r="J1051" s="54"/>
      <c r="K1051" s="54">
        <f>IF(STOCKAGE[[#This Row],[Nombre de palettes]]&gt;0,STOCKAGE[[#This Row],[Nombre de palettes]],0)</f>
        <v>16</v>
      </c>
      <c r="L1051" s="54">
        <f>IF(STOCKAGE[[#This Row],[Nombre de palettes]]&lt;0,STOCKAGE[[#This Row],[Nombre de palettes]],0)</f>
        <v>0</v>
      </c>
      <c r="N1051"/>
    </row>
    <row r="1052" spans="1:14" hidden="1" x14ac:dyDescent="0.25">
      <c r="A1052" s="68">
        <v>45474</v>
      </c>
      <c r="B1052" s="54" t="s">
        <v>78</v>
      </c>
      <c r="C1052">
        <v>2024</v>
      </c>
      <c r="D1052" s="53">
        <v>45491</v>
      </c>
      <c r="E1052" s="54" t="s">
        <v>50</v>
      </c>
      <c r="F1052">
        <v>-2</v>
      </c>
      <c r="G1052" s="54"/>
      <c r="H1052">
        <v>-1200</v>
      </c>
      <c r="I1052">
        <v>2024073859</v>
      </c>
      <c r="J1052" s="54"/>
      <c r="K1052" s="54">
        <f>IF(STOCKAGE[[#This Row],[Nombre de palettes]]&gt;0,STOCKAGE[[#This Row],[Nombre de palettes]],0)</f>
        <v>0</v>
      </c>
      <c r="L1052" s="54">
        <f>IF(STOCKAGE[[#This Row],[Nombre de palettes]]&lt;0,STOCKAGE[[#This Row],[Nombre de palettes]],0)</f>
        <v>-2</v>
      </c>
      <c r="N1052"/>
    </row>
    <row r="1053" spans="1:14" hidden="1" x14ac:dyDescent="0.25">
      <c r="A1053" s="68">
        <v>45474</v>
      </c>
      <c r="B1053" s="54" t="s">
        <v>78</v>
      </c>
      <c r="C1053">
        <v>2024</v>
      </c>
      <c r="D1053" s="53">
        <v>45491</v>
      </c>
      <c r="E1053" s="54" t="s">
        <v>55</v>
      </c>
      <c r="F1053">
        <v>-2</v>
      </c>
      <c r="G1053" s="54"/>
      <c r="H1053">
        <v>-1200</v>
      </c>
      <c r="I1053">
        <v>2024073859</v>
      </c>
      <c r="J1053" s="54"/>
      <c r="K1053" s="54">
        <f>IF(STOCKAGE[[#This Row],[Nombre de palettes]]&gt;0,STOCKAGE[[#This Row],[Nombre de palettes]],0)</f>
        <v>0</v>
      </c>
      <c r="L1053" s="54">
        <f>IF(STOCKAGE[[#This Row],[Nombre de palettes]]&lt;0,STOCKAGE[[#This Row],[Nombre de palettes]],0)</f>
        <v>-2</v>
      </c>
      <c r="N1053"/>
    </row>
    <row r="1054" spans="1:14" hidden="1" x14ac:dyDescent="0.25">
      <c r="A1054" s="68">
        <v>45474</v>
      </c>
      <c r="B1054" s="54" t="s">
        <v>78</v>
      </c>
      <c r="C1054">
        <v>2024</v>
      </c>
      <c r="D1054" s="53">
        <v>45491</v>
      </c>
      <c r="E1054" s="54" t="s">
        <v>51</v>
      </c>
      <c r="F1054">
        <v>-1</v>
      </c>
      <c r="G1054" s="54"/>
      <c r="H1054">
        <v>-1848</v>
      </c>
      <c r="I1054">
        <v>2024073859</v>
      </c>
      <c r="J1054" s="54"/>
      <c r="K1054" s="54">
        <f>IF(STOCKAGE[[#This Row],[Nombre de palettes]]&gt;0,STOCKAGE[[#This Row],[Nombre de palettes]],0)</f>
        <v>0</v>
      </c>
      <c r="L1054" s="54">
        <f>IF(STOCKAGE[[#This Row],[Nombre de palettes]]&lt;0,STOCKAGE[[#This Row],[Nombre de palettes]],0)</f>
        <v>-1</v>
      </c>
      <c r="N1054"/>
    </row>
    <row r="1055" spans="1:14" hidden="1" x14ac:dyDescent="0.25">
      <c r="A1055" s="68">
        <v>45474</v>
      </c>
      <c r="B1055" s="54" t="s">
        <v>78</v>
      </c>
      <c r="C1055">
        <v>2024</v>
      </c>
      <c r="D1055" s="53">
        <v>45491</v>
      </c>
      <c r="E1055" s="54" t="s">
        <v>50</v>
      </c>
      <c r="F1055">
        <v>-3</v>
      </c>
      <c r="G1055" s="54"/>
      <c r="H1055">
        <v>-1800</v>
      </c>
      <c r="I1055">
        <v>2024073873</v>
      </c>
      <c r="J1055" s="54"/>
      <c r="K1055" s="54">
        <f>IF(STOCKAGE[[#This Row],[Nombre de palettes]]&gt;0,STOCKAGE[[#This Row],[Nombre de palettes]],0)</f>
        <v>0</v>
      </c>
      <c r="L1055" s="54">
        <f>IF(STOCKAGE[[#This Row],[Nombre de palettes]]&lt;0,STOCKAGE[[#This Row],[Nombre de palettes]],0)</f>
        <v>-3</v>
      </c>
      <c r="N1055"/>
    </row>
    <row r="1056" spans="1:14" hidden="1" x14ac:dyDescent="0.25">
      <c r="A1056" s="68">
        <v>45474</v>
      </c>
      <c r="B1056" s="54" t="s">
        <v>78</v>
      </c>
      <c r="C1056">
        <v>2024</v>
      </c>
      <c r="D1056" s="53">
        <v>45491</v>
      </c>
      <c r="E1056" s="54" t="s">
        <v>50</v>
      </c>
      <c r="F1056">
        <v>-1</v>
      </c>
      <c r="G1056" s="54"/>
      <c r="H1056">
        <v>-600</v>
      </c>
      <c r="I1056">
        <v>2024073874</v>
      </c>
      <c r="J1056" s="54"/>
      <c r="K1056" s="54">
        <f>IF(STOCKAGE[[#This Row],[Nombre de palettes]]&gt;0,STOCKAGE[[#This Row],[Nombre de palettes]],0)</f>
        <v>0</v>
      </c>
      <c r="L1056" s="54">
        <f>IF(STOCKAGE[[#This Row],[Nombre de palettes]]&lt;0,STOCKAGE[[#This Row],[Nombre de palettes]],0)</f>
        <v>-1</v>
      </c>
      <c r="N1056"/>
    </row>
    <row r="1057" spans="1:14" hidden="1" x14ac:dyDescent="0.25">
      <c r="A1057" s="68">
        <v>45474</v>
      </c>
      <c r="B1057" s="54" t="s">
        <v>78</v>
      </c>
      <c r="C1057">
        <v>2024</v>
      </c>
      <c r="D1057" s="53">
        <v>45491</v>
      </c>
      <c r="E1057" s="54" t="s">
        <v>55</v>
      </c>
      <c r="F1057">
        <v>-5</v>
      </c>
      <c r="G1057" s="54"/>
      <c r="H1057">
        <v>-3000</v>
      </c>
      <c r="I1057">
        <v>2024073874</v>
      </c>
      <c r="J1057" s="54"/>
      <c r="K1057" s="54">
        <f>IF(STOCKAGE[[#This Row],[Nombre de palettes]]&gt;0,STOCKAGE[[#This Row],[Nombre de palettes]],0)</f>
        <v>0</v>
      </c>
      <c r="L1057" s="54">
        <f>IF(STOCKAGE[[#This Row],[Nombre de palettes]]&lt;0,STOCKAGE[[#This Row],[Nombre de palettes]],0)</f>
        <v>-5</v>
      </c>
      <c r="N1057"/>
    </row>
    <row r="1058" spans="1:14" hidden="1" x14ac:dyDescent="0.25">
      <c r="A1058" s="68">
        <v>45474</v>
      </c>
      <c r="B1058" s="54" t="s">
        <v>78</v>
      </c>
      <c r="C1058">
        <v>2024</v>
      </c>
      <c r="D1058" s="53">
        <v>45495</v>
      </c>
      <c r="E1058" s="54" t="s">
        <v>50</v>
      </c>
      <c r="F1058">
        <v>-1</v>
      </c>
      <c r="G1058" s="54"/>
      <c r="H1058">
        <v>-600</v>
      </c>
      <c r="I1058">
        <v>2024073885</v>
      </c>
      <c r="J1058" s="54"/>
      <c r="K1058" s="54">
        <f>IF(STOCKAGE[[#This Row],[Nombre de palettes]]&gt;0,STOCKAGE[[#This Row],[Nombre de palettes]],0)</f>
        <v>0</v>
      </c>
      <c r="L1058" s="54">
        <f>IF(STOCKAGE[[#This Row],[Nombre de palettes]]&lt;0,STOCKAGE[[#This Row],[Nombre de palettes]],0)</f>
        <v>-1</v>
      </c>
      <c r="N1058"/>
    </row>
    <row r="1059" spans="1:14" hidden="1" x14ac:dyDescent="0.25">
      <c r="A1059" s="68">
        <v>45474</v>
      </c>
      <c r="B1059" s="54" t="s">
        <v>78</v>
      </c>
      <c r="C1059">
        <v>2024</v>
      </c>
      <c r="D1059" s="53">
        <v>45495</v>
      </c>
      <c r="E1059" s="54" t="s">
        <v>51</v>
      </c>
      <c r="F1059">
        <v>-1</v>
      </c>
      <c r="G1059" s="54"/>
      <c r="H1059">
        <v>-1848</v>
      </c>
      <c r="I1059">
        <v>2024073885</v>
      </c>
      <c r="J1059" s="54"/>
      <c r="K1059" s="54">
        <f>IF(STOCKAGE[[#This Row],[Nombre de palettes]]&gt;0,STOCKAGE[[#This Row],[Nombre de palettes]],0)</f>
        <v>0</v>
      </c>
      <c r="L1059" s="54">
        <f>IF(STOCKAGE[[#This Row],[Nombre de palettes]]&lt;0,STOCKAGE[[#This Row],[Nombre de palettes]],0)</f>
        <v>-1</v>
      </c>
      <c r="N1059"/>
    </row>
    <row r="1060" spans="1:14" hidden="1" x14ac:dyDescent="0.25">
      <c r="A1060" s="68">
        <v>45474</v>
      </c>
      <c r="B1060" s="54" t="s">
        <v>78</v>
      </c>
      <c r="C1060">
        <v>2024</v>
      </c>
      <c r="D1060" s="53">
        <v>45495</v>
      </c>
      <c r="E1060" s="54" t="s">
        <v>54</v>
      </c>
      <c r="F1060">
        <v>-1</v>
      </c>
      <c r="G1060" s="54"/>
      <c r="H1060">
        <v>-1848</v>
      </c>
      <c r="I1060">
        <v>2024073885</v>
      </c>
      <c r="J1060" s="54"/>
      <c r="K1060" s="54">
        <f>IF(STOCKAGE[[#This Row],[Nombre de palettes]]&gt;0,STOCKAGE[[#This Row],[Nombre de palettes]],0)</f>
        <v>0</v>
      </c>
      <c r="L1060" s="54">
        <f>IF(STOCKAGE[[#This Row],[Nombre de palettes]]&lt;0,STOCKAGE[[#This Row],[Nombre de palettes]],0)</f>
        <v>-1</v>
      </c>
      <c r="N1060"/>
    </row>
    <row r="1061" spans="1:14" hidden="1" x14ac:dyDescent="0.25">
      <c r="A1061" s="68">
        <v>45474</v>
      </c>
      <c r="B1061" s="54" t="s">
        <v>78</v>
      </c>
      <c r="C1061">
        <v>2024</v>
      </c>
      <c r="D1061" s="53">
        <v>45495</v>
      </c>
      <c r="E1061" s="54" t="s">
        <v>55</v>
      </c>
      <c r="F1061">
        <v>-1</v>
      </c>
      <c r="G1061" s="54"/>
      <c r="H1061">
        <v>-600</v>
      </c>
      <c r="I1061">
        <v>2024073885</v>
      </c>
      <c r="J1061" s="54"/>
      <c r="K1061" s="54">
        <f>IF(STOCKAGE[[#This Row],[Nombre de palettes]]&gt;0,STOCKAGE[[#This Row],[Nombre de palettes]],0)</f>
        <v>0</v>
      </c>
      <c r="L1061" s="54">
        <f>IF(STOCKAGE[[#This Row],[Nombre de palettes]]&lt;0,STOCKAGE[[#This Row],[Nombre de palettes]],0)</f>
        <v>-1</v>
      </c>
      <c r="N1061"/>
    </row>
    <row r="1062" spans="1:14" hidden="1" x14ac:dyDescent="0.25">
      <c r="A1062" s="68">
        <v>45474</v>
      </c>
      <c r="B1062" s="54" t="s">
        <v>78</v>
      </c>
      <c r="C1062">
        <v>2024</v>
      </c>
      <c r="D1062" s="53">
        <v>45495</v>
      </c>
      <c r="E1062" s="54" t="s">
        <v>50</v>
      </c>
      <c r="F1062">
        <v>-1</v>
      </c>
      <c r="G1062" s="54"/>
      <c r="H1062">
        <v>-600</v>
      </c>
      <c r="I1062">
        <v>2024073889</v>
      </c>
      <c r="J1062" s="54"/>
      <c r="K1062" s="54">
        <f>IF(STOCKAGE[[#This Row],[Nombre de palettes]]&gt;0,STOCKAGE[[#This Row],[Nombre de palettes]],0)</f>
        <v>0</v>
      </c>
      <c r="L1062" s="54">
        <f>IF(STOCKAGE[[#This Row],[Nombre de palettes]]&lt;0,STOCKAGE[[#This Row],[Nombre de palettes]],0)</f>
        <v>-1</v>
      </c>
      <c r="N1062"/>
    </row>
    <row r="1063" spans="1:14" hidden="1" x14ac:dyDescent="0.25">
      <c r="A1063" s="68">
        <v>45474</v>
      </c>
      <c r="B1063" s="54" t="s">
        <v>78</v>
      </c>
      <c r="C1063">
        <v>2024</v>
      </c>
      <c r="D1063" s="53">
        <v>45495</v>
      </c>
      <c r="E1063" s="54" t="s">
        <v>55</v>
      </c>
      <c r="F1063">
        <v>-1</v>
      </c>
      <c r="G1063" s="54"/>
      <c r="H1063">
        <v>-600</v>
      </c>
      <c r="I1063">
        <v>2024073889</v>
      </c>
      <c r="J1063" s="54"/>
      <c r="K1063" s="54">
        <f>IF(STOCKAGE[[#This Row],[Nombre de palettes]]&gt;0,STOCKAGE[[#This Row],[Nombre de palettes]],0)</f>
        <v>0</v>
      </c>
      <c r="L1063" s="54">
        <f>IF(STOCKAGE[[#This Row],[Nombre de palettes]]&lt;0,STOCKAGE[[#This Row],[Nombre de palettes]],0)</f>
        <v>-1</v>
      </c>
      <c r="N1063"/>
    </row>
    <row r="1064" spans="1:14" hidden="1" x14ac:dyDescent="0.25">
      <c r="A1064" s="68">
        <v>45474</v>
      </c>
      <c r="B1064" s="54" t="s">
        <v>78</v>
      </c>
      <c r="C1064">
        <v>2024</v>
      </c>
      <c r="D1064" s="53">
        <v>45495</v>
      </c>
      <c r="E1064" s="54" t="s">
        <v>62</v>
      </c>
      <c r="F1064">
        <v>-1</v>
      </c>
      <c r="G1064" s="54"/>
      <c r="H1064">
        <v>-1848</v>
      </c>
      <c r="I1064">
        <v>2024073889</v>
      </c>
      <c r="J1064" s="54"/>
      <c r="K1064" s="54">
        <f>IF(STOCKAGE[[#This Row],[Nombre de palettes]]&gt;0,STOCKAGE[[#This Row],[Nombre de palettes]],0)</f>
        <v>0</v>
      </c>
      <c r="L1064" s="54">
        <f>IF(STOCKAGE[[#This Row],[Nombre de palettes]]&lt;0,STOCKAGE[[#This Row],[Nombre de palettes]],0)</f>
        <v>-1</v>
      </c>
      <c r="N1064"/>
    </row>
    <row r="1065" spans="1:14" hidden="1" x14ac:dyDescent="0.25">
      <c r="A1065" s="68">
        <v>45474</v>
      </c>
      <c r="B1065" s="54" t="s">
        <v>78</v>
      </c>
      <c r="C1065">
        <v>2024</v>
      </c>
      <c r="D1065" s="53">
        <v>45495</v>
      </c>
      <c r="E1065" s="54" t="s">
        <v>48</v>
      </c>
      <c r="F1065">
        <v>-1</v>
      </c>
      <c r="G1065" s="54"/>
      <c r="H1065">
        <v>-1848</v>
      </c>
      <c r="I1065">
        <v>2024073889</v>
      </c>
      <c r="J1065" s="54"/>
      <c r="K1065" s="54">
        <f>IF(STOCKAGE[[#This Row],[Nombre de palettes]]&gt;0,STOCKAGE[[#This Row],[Nombre de palettes]],0)</f>
        <v>0</v>
      </c>
      <c r="L1065" s="54">
        <f>IF(STOCKAGE[[#This Row],[Nombre de palettes]]&lt;0,STOCKAGE[[#This Row],[Nombre de palettes]],0)</f>
        <v>-1</v>
      </c>
      <c r="N1065"/>
    </row>
    <row r="1066" spans="1:14" hidden="1" x14ac:dyDescent="0.25">
      <c r="A1066" s="68">
        <v>45474</v>
      </c>
      <c r="B1066" s="54" t="s">
        <v>78</v>
      </c>
      <c r="C1066">
        <v>2024</v>
      </c>
      <c r="D1066" s="53">
        <v>45495</v>
      </c>
      <c r="E1066" s="54" t="s">
        <v>50</v>
      </c>
      <c r="F1066">
        <v>-7</v>
      </c>
      <c r="G1066" s="54"/>
      <c r="H1066">
        <v>-4200</v>
      </c>
      <c r="I1066">
        <v>2024073884</v>
      </c>
      <c r="J1066" s="54"/>
      <c r="K1066" s="54">
        <f>IF(STOCKAGE[[#This Row],[Nombre de palettes]]&gt;0,STOCKAGE[[#This Row],[Nombre de palettes]],0)</f>
        <v>0</v>
      </c>
      <c r="L1066" s="54">
        <f>IF(STOCKAGE[[#This Row],[Nombre de palettes]]&lt;0,STOCKAGE[[#This Row],[Nombre de palettes]],0)</f>
        <v>-7</v>
      </c>
      <c r="N1066"/>
    </row>
    <row r="1067" spans="1:14" hidden="1" x14ac:dyDescent="0.25">
      <c r="A1067" s="68">
        <v>45474</v>
      </c>
      <c r="B1067" s="54" t="s">
        <v>78</v>
      </c>
      <c r="C1067">
        <v>2024</v>
      </c>
      <c r="D1067" s="53">
        <v>45495</v>
      </c>
      <c r="E1067" s="54" t="s">
        <v>51</v>
      </c>
      <c r="F1067">
        <v>-1</v>
      </c>
      <c r="G1067" s="54"/>
      <c r="H1067">
        <v>-1848</v>
      </c>
      <c r="I1067">
        <v>2024073884</v>
      </c>
      <c r="J1067" s="54"/>
      <c r="K1067" s="54">
        <f>IF(STOCKAGE[[#This Row],[Nombre de palettes]]&gt;0,STOCKAGE[[#This Row],[Nombre de palettes]],0)</f>
        <v>0</v>
      </c>
      <c r="L1067" s="54">
        <f>IF(STOCKAGE[[#This Row],[Nombre de palettes]]&lt;0,STOCKAGE[[#This Row],[Nombre de palettes]],0)</f>
        <v>-1</v>
      </c>
      <c r="N1067"/>
    </row>
    <row r="1068" spans="1:14" hidden="1" x14ac:dyDescent="0.25">
      <c r="A1068" s="68">
        <v>45474</v>
      </c>
      <c r="B1068" s="54" t="s">
        <v>78</v>
      </c>
      <c r="C1068">
        <v>2024</v>
      </c>
      <c r="D1068" s="53">
        <v>45496</v>
      </c>
      <c r="E1068" s="54" t="s">
        <v>50</v>
      </c>
      <c r="F1068">
        <v>-2</v>
      </c>
      <c r="G1068" s="54"/>
      <c r="H1068">
        <v>-1200</v>
      </c>
      <c r="I1068">
        <v>2024073862</v>
      </c>
      <c r="J1068" s="54"/>
      <c r="K1068" s="54">
        <f>IF(STOCKAGE[[#This Row],[Nombre de palettes]]&gt;0,STOCKAGE[[#This Row],[Nombre de palettes]],0)</f>
        <v>0</v>
      </c>
      <c r="L1068" s="54">
        <f>IF(STOCKAGE[[#This Row],[Nombre de palettes]]&lt;0,STOCKAGE[[#This Row],[Nombre de palettes]],0)</f>
        <v>-2</v>
      </c>
      <c r="N1068"/>
    </row>
    <row r="1069" spans="1:14" hidden="1" x14ac:dyDescent="0.25">
      <c r="A1069" s="68">
        <v>45474</v>
      </c>
      <c r="B1069" s="54" t="s">
        <v>78</v>
      </c>
      <c r="C1069">
        <v>2024</v>
      </c>
      <c r="D1069" s="53">
        <v>45496</v>
      </c>
      <c r="E1069" s="54" t="s">
        <v>55</v>
      </c>
      <c r="F1069">
        <v>-1</v>
      </c>
      <c r="G1069" s="54"/>
      <c r="H1069">
        <v>-600</v>
      </c>
      <c r="I1069">
        <v>2024073862</v>
      </c>
      <c r="J1069" s="54"/>
      <c r="K1069" s="54">
        <f>IF(STOCKAGE[[#This Row],[Nombre de palettes]]&gt;0,STOCKAGE[[#This Row],[Nombre de palettes]],0)</f>
        <v>0</v>
      </c>
      <c r="L1069" s="54">
        <f>IF(STOCKAGE[[#This Row],[Nombre de palettes]]&lt;0,STOCKAGE[[#This Row],[Nombre de palettes]],0)</f>
        <v>-1</v>
      </c>
      <c r="N1069"/>
    </row>
    <row r="1070" spans="1:14" hidden="1" x14ac:dyDescent="0.25">
      <c r="A1070" s="68">
        <v>45474</v>
      </c>
      <c r="B1070" s="54" t="s">
        <v>78</v>
      </c>
      <c r="C1070">
        <v>2024</v>
      </c>
      <c r="D1070" s="53">
        <v>45496</v>
      </c>
      <c r="E1070" s="54" t="s">
        <v>51</v>
      </c>
      <c r="F1070">
        <v>-2</v>
      </c>
      <c r="G1070" s="54"/>
      <c r="H1070">
        <v>-3696</v>
      </c>
      <c r="I1070">
        <v>2024073862</v>
      </c>
      <c r="J1070" s="54"/>
      <c r="K1070" s="54">
        <f>IF(STOCKAGE[[#This Row],[Nombre de palettes]]&gt;0,STOCKAGE[[#This Row],[Nombre de palettes]],0)</f>
        <v>0</v>
      </c>
      <c r="L1070" s="54">
        <f>IF(STOCKAGE[[#This Row],[Nombre de palettes]]&lt;0,STOCKAGE[[#This Row],[Nombre de palettes]],0)</f>
        <v>-2</v>
      </c>
      <c r="N1070"/>
    </row>
    <row r="1071" spans="1:14" hidden="1" x14ac:dyDescent="0.25">
      <c r="A1071" s="68">
        <v>45474</v>
      </c>
      <c r="B1071" s="54" t="s">
        <v>78</v>
      </c>
      <c r="C1071">
        <v>2024</v>
      </c>
      <c r="D1071" s="53">
        <v>45496</v>
      </c>
      <c r="E1071" s="54" t="s">
        <v>50</v>
      </c>
      <c r="F1071">
        <v>-2</v>
      </c>
      <c r="G1071" s="54"/>
      <c r="H1071">
        <v>-1200</v>
      </c>
      <c r="I1071">
        <v>2024073870</v>
      </c>
      <c r="J1071" s="54"/>
      <c r="K1071" s="54">
        <f>IF(STOCKAGE[[#This Row],[Nombre de palettes]]&gt;0,STOCKAGE[[#This Row],[Nombre de palettes]],0)</f>
        <v>0</v>
      </c>
      <c r="L1071" s="54">
        <f>IF(STOCKAGE[[#This Row],[Nombre de palettes]]&lt;0,STOCKAGE[[#This Row],[Nombre de palettes]],0)</f>
        <v>-2</v>
      </c>
      <c r="N1071"/>
    </row>
    <row r="1072" spans="1:14" hidden="1" x14ac:dyDescent="0.25">
      <c r="A1072" s="68">
        <v>45474</v>
      </c>
      <c r="B1072" s="54" t="s">
        <v>78</v>
      </c>
      <c r="C1072">
        <v>2024</v>
      </c>
      <c r="D1072" s="53">
        <v>45496</v>
      </c>
      <c r="E1072" s="54" t="s">
        <v>50</v>
      </c>
      <c r="F1072">
        <v>-1</v>
      </c>
      <c r="G1072" s="54"/>
      <c r="H1072">
        <v>-600</v>
      </c>
      <c r="I1072">
        <v>2024073887</v>
      </c>
      <c r="J1072" s="54"/>
      <c r="K1072" s="54">
        <f>IF(STOCKAGE[[#This Row],[Nombre de palettes]]&gt;0,STOCKAGE[[#This Row],[Nombre de palettes]],0)</f>
        <v>0</v>
      </c>
      <c r="L1072" s="54">
        <f>IF(STOCKAGE[[#This Row],[Nombre de palettes]]&lt;0,STOCKAGE[[#This Row],[Nombre de palettes]],0)</f>
        <v>-1</v>
      </c>
      <c r="N1072"/>
    </row>
    <row r="1073" spans="1:14" hidden="1" x14ac:dyDescent="0.25">
      <c r="A1073" s="68">
        <v>45474</v>
      </c>
      <c r="B1073" s="54" t="s">
        <v>78</v>
      </c>
      <c r="C1073">
        <v>2024</v>
      </c>
      <c r="D1073" s="53">
        <v>45496</v>
      </c>
      <c r="E1073" s="54" t="s">
        <v>55</v>
      </c>
      <c r="F1073">
        <v>-1</v>
      </c>
      <c r="G1073" s="54"/>
      <c r="H1073">
        <v>-600</v>
      </c>
      <c r="I1073">
        <v>2024073887</v>
      </c>
      <c r="J1073" s="54"/>
      <c r="K1073" s="54">
        <f>IF(STOCKAGE[[#This Row],[Nombre de palettes]]&gt;0,STOCKAGE[[#This Row],[Nombre de palettes]],0)</f>
        <v>0</v>
      </c>
      <c r="L1073" s="54">
        <f>IF(STOCKAGE[[#This Row],[Nombre de palettes]]&lt;0,STOCKAGE[[#This Row],[Nombre de palettes]],0)</f>
        <v>-1</v>
      </c>
      <c r="N1073"/>
    </row>
    <row r="1074" spans="1:14" hidden="1" x14ac:dyDescent="0.25">
      <c r="A1074" s="68">
        <v>45474</v>
      </c>
      <c r="B1074" s="54" t="s">
        <v>78</v>
      </c>
      <c r="C1074">
        <v>2024</v>
      </c>
      <c r="D1074" s="53">
        <v>45496</v>
      </c>
      <c r="E1074" s="54" t="s">
        <v>62</v>
      </c>
      <c r="F1074">
        <v>-1</v>
      </c>
      <c r="G1074" s="54"/>
      <c r="H1074">
        <v>-1848</v>
      </c>
      <c r="I1074">
        <v>2024073887</v>
      </c>
      <c r="J1074" s="54"/>
      <c r="K1074" s="54">
        <f>IF(STOCKAGE[[#This Row],[Nombre de palettes]]&gt;0,STOCKAGE[[#This Row],[Nombre de palettes]],0)</f>
        <v>0</v>
      </c>
      <c r="L1074" s="54">
        <f>IF(STOCKAGE[[#This Row],[Nombre de palettes]]&lt;0,STOCKAGE[[#This Row],[Nombre de palettes]],0)</f>
        <v>-1</v>
      </c>
      <c r="N1074"/>
    </row>
    <row r="1075" spans="1:14" hidden="1" x14ac:dyDescent="0.25">
      <c r="A1075" s="68">
        <v>45474</v>
      </c>
      <c r="B1075" s="54" t="s">
        <v>78</v>
      </c>
      <c r="C1075">
        <v>2024</v>
      </c>
      <c r="D1075" s="53">
        <v>45496</v>
      </c>
      <c r="E1075" s="54" t="s">
        <v>48</v>
      </c>
      <c r="F1075">
        <v>-1</v>
      </c>
      <c r="G1075" s="54"/>
      <c r="H1075">
        <v>-1848</v>
      </c>
      <c r="I1075">
        <v>2024073887</v>
      </c>
      <c r="J1075" s="54"/>
      <c r="K1075" s="54">
        <f>IF(STOCKAGE[[#This Row],[Nombre de palettes]]&gt;0,STOCKAGE[[#This Row],[Nombre de palettes]],0)</f>
        <v>0</v>
      </c>
      <c r="L1075" s="54">
        <f>IF(STOCKAGE[[#This Row],[Nombre de palettes]]&lt;0,STOCKAGE[[#This Row],[Nombre de palettes]],0)</f>
        <v>-1</v>
      </c>
      <c r="N1075"/>
    </row>
    <row r="1076" spans="1:14" hidden="1" x14ac:dyDescent="0.25">
      <c r="A1076" s="68">
        <v>45474</v>
      </c>
      <c r="B1076" s="54" t="s">
        <v>78</v>
      </c>
      <c r="C1076">
        <v>2024</v>
      </c>
      <c r="D1076" s="53">
        <v>45497</v>
      </c>
      <c r="E1076" s="54" t="s">
        <v>50</v>
      </c>
      <c r="F1076">
        <v>-3</v>
      </c>
      <c r="G1076" s="54"/>
      <c r="H1076">
        <v>-1800</v>
      </c>
      <c r="I1076">
        <v>2024073886</v>
      </c>
      <c r="J1076" s="54"/>
      <c r="K1076" s="54">
        <f>IF(STOCKAGE[[#This Row],[Nombre de palettes]]&gt;0,STOCKAGE[[#This Row],[Nombre de palettes]],0)</f>
        <v>0</v>
      </c>
      <c r="L1076" s="54">
        <f>IF(STOCKAGE[[#This Row],[Nombre de palettes]]&lt;0,STOCKAGE[[#This Row],[Nombre de palettes]],0)</f>
        <v>-3</v>
      </c>
      <c r="N1076"/>
    </row>
    <row r="1077" spans="1:14" hidden="1" x14ac:dyDescent="0.25">
      <c r="A1077" s="68">
        <v>45474</v>
      </c>
      <c r="B1077" s="54" t="s">
        <v>78</v>
      </c>
      <c r="C1077">
        <v>2024</v>
      </c>
      <c r="D1077" s="53">
        <v>45497</v>
      </c>
      <c r="E1077" s="54" t="s">
        <v>55</v>
      </c>
      <c r="F1077">
        <v>-8</v>
      </c>
      <c r="G1077" s="54"/>
      <c r="H1077">
        <v>-4800</v>
      </c>
      <c r="I1077">
        <v>2024073898</v>
      </c>
      <c r="J1077" s="54"/>
      <c r="K1077" s="54">
        <f>IF(STOCKAGE[[#This Row],[Nombre de palettes]]&gt;0,STOCKAGE[[#This Row],[Nombre de palettes]],0)</f>
        <v>0</v>
      </c>
      <c r="L1077" s="54">
        <f>IF(STOCKAGE[[#This Row],[Nombre de palettes]]&lt;0,STOCKAGE[[#This Row],[Nombre de palettes]],0)</f>
        <v>-8</v>
      </c>
      <c r="N1077"/>
    </row>
    <row r="1078" spans="1:14" hidden="1" x14ac:dyDescent="0.25">
      <c r="A1078" s="68">
        <v>45474</v>
      </c>
      <c r="B1078" s="54" t="s">
        <v>78</v>
      </c>
      <c r="C1078">
        <v>2024</v>
      </c>
      <c r="D1078" s="53">
        <v>45498</v>
      </c>
      <c r="E1078" s="54" t="s">
        <v>50</v>
      </c>
      <c r="F1078">
        <v>-3</v>
      </c>
      <c r="G1078" s="54"/>
      <c r="H1078">
        <v>-1800</v>
      </c>
      <c r="I1078">
        <v>2024073893</v>
      </c>
      <c r="J1078" s="54"/>
      <c r="K1078" s="54">
        <f>IF(STOCKAGE[[#This Row],[Nombre de palettes]]&gt;0,STOCKAGE[[#This Row],[Nombre de palettes]],0)</f>
        <v>0</v>
      </c>
      <c r="L1078" s="54">
        <f>IF(STOCKAGE[[#This Row],[Nombre de palettes]]&lt;0,STOCKAGE[[#This Row],[Nombre de palettes]],0)</f>
        <v>-3</v>
      </c>
      <c r="N1078"/>
    </row>
    <row r="1079" spans="1:14" hidden="1" x14ac:dyDescent="0.25">
      <c r="A1079" s="68">
        <v>45474</v>
      </c>
      <c r="B1079" s="54" t="s">
        <v>78</v>
      </c>
      <c r="C1079">
        <v>2024</v>
      </c>
      <c r="D1079" s="53">
        <v>45498</v>
      </c>
      <c r="E1079" s="54" t="s">
        <v>50</v>
      </c>
      <c r="F1079">
        <v>-6</v>
      </c>
      <c r="G1079" s="54"/>
      <c r="H1079">
        <v>-3600</v>
      </c>
      <c r="I1079">
        <v>2024073891</v>
      </c>
      <c r="J1079" s="54"/>
      <c r="K1079" s="54">
        <f>IF(STOCKAGE[[#This Row],[Nombre de palettes]]&gt;0,STOCKAGE[[#This Row],[Nombre de palettes]],0)</f>
        <v>0</v>
      </c>
      <c r="L1079" s="54">
        <f>IF(STOCKAGE[[#This Row],[Nombre de palettes]]&lt;0,STOCKAGE[[#This Row],[Nombre de palettes]],0)</f>
        <v>-6</v>
      </c>
      <c r="N1079"/>
    </row>
    <row r="1080" spans="1:14" hidden="1" x14ac:dyDescent="0.25">
      <c r="A1080" s="68">
        <v>45474</v>
      </c>
      <c r="B1080" s="54" t="s">
        <v>78</v>
      </c>
      <c r="C1080">
        <v>2024</v>
      </c>
      <c r="D1080" s="53">
        <v>45498</v>
      </c>
      <c r="E1080" s="54" t="s">
        <v>55</v>
      </c>
      <c r="F1080">
        <v>-1</v>
      </c>
      <c r="G1080" s="54"/>
      <c r="H1080">
        <v>-600</v>
      </c>
      <c r="I1080">
        <v>2024073891</v>
      </c>
      <c r="J1080" s="54"/>
      <c r="K1080" s="54">
        <f>IF(STOCKAGE[[#This Row],[Nombre de palettes]]&gt;0,STOCKAGE[[#This Row],[Nombre de palettes]],0)</f>
        <v>0</v>
      </c>
      <c r="L1080" s="54">
        <f>IF(STOCKAGE[[#This Row],[Nombre de palettes]]&lt;0,STOCKAGE[[#This Row],[Nombre de palettes]],0)</f>
        <v>-1</v>
      </c>
      <c r="N1080"/>
    </row>
    <row r="1081" spans="1:14" hidden="1" x14ac:dyDescent="0.25">
      <c r="A1081" s="68">
        <v>45474</v>
      </c>
      <c r="B1081" s="54" t="s">
        <v>78</v>
      </c>
      <c r="C1081">
        <v>2024</v>
      </c>
      <c r="D1081" s="53">
        <v>45498</v>
      </c>
      <c r="E1081" s="54" t="s">
        <v>51</v>
      </c>
      <c r="F1081">
        <v>-1</v>
      </c>
      <c r="G1081" s="54"/>
      <c r="H1081">
        <v>-1848</v>
      </c>
      <c r="I1081">
        <v>2024073891</v>
      </c>
      <c r="J1081" s="54"/>
      <c r="K1081" s="54">
        <f>IF(STOCKAGE[[#This Row],[Nombre de palettes]]&gt;0,STOCKAGE[[#This Row],[Nombre de palettes]],0)</f>
        <v>0</v>
      </c>
      <c r="L1081" s="54">
        <f>IF(STOCKAGE[[#This Row],[Nombre de palettes]]&lt;0,STOCKAGE[[#This Row],[Nombre de palettes]],0)</f>
        <v>-1</v>
      </c>
      <c r="N1081"/>
    </row>
    <row r="1082" spans="1:14" hidden="1" x14ac:dyDescent="0.25">
      <c r="A1082" s="68">
        <v>45474</v>
      </c>
      <c r="B1082" s="54" t="s">
        <v>78</v>
      </c>
      <c r="C1082">
        <v>2024</v>
      </c>
      <c r="D1082" s="53">
        <v>45498</v>
      </c>
      <c r="E1082" s="54" t="s">
        <v>50</v>
      </c>
      <c r="F1082">
        <v>-2</v>
      </c>
      <c r="G1082" s="54"/>
      <c r="H1082">
        <v>-1200</v>
      </c>
      <c r="I1082">
        <v>2024073899</v>
      </c>
      <c r="J1082" s="54"/>
      <c r="K1082" s="54">
        <f>IF(STOCKAGE[[#This Row],[Nombre de palettes]]&gt;0,STOCKAGE[[#This Row],[Nombre de palettes]],0)</f>
        <v>0</v>
      </c>
      <c r="L1082" s="54">
        <f>IF(STOCKAGE[[#This Row],[Nombre de palettes]]&lt;0,STOCKAGE[[#This Row],[Nombre de palettes]],0)</f>
        <v>-2</v>
      </c>
      <c r="N1082"/>
    </row>
    <row r="1083" spans="1:14" hidden="1" x14ac:dyDescent="0.25">
      <c r="A1083" s="68">
        <v>45474</v>
      </c>
      <c r="B1083" s="54" t="s">
        <v>78</v>
      </c>
      <c r="C1083">
        <v>2024</v>
      </c>
      <c r="D1083" s="53">
        <v>45498</v>
      </c>
      <c r="E1083" s="54" t="s">
        <v>50</v>
      </c>
      <c r="F1083">
        <v>-1</v>
      </c>
      <c r="G1083" s="54"/>
      <c r="H1083">
        <v>-600</v>
      </c>
      <c r="I1083">
        <v>2024073902</v>
      </c>
      <c r="J1083" s="54"/>
      <c r="K1083" s="54">
        <f>IF(STOCKAGE[[#This Row],[Nombre de palettes]]&gt;0,STOCKAGE[[#This Row],[Nombre de palettes]],0)</f>
        <v>0</v>
      </c>
      <c r="L1083" s="54">
        <f>IF(STOCKAGE[[#This Row],[Nombre de palettes]]&lt;0,STOCKAGE[[#This Row],[Nombre de palettes]],0)</f>
        <v>-1</v>
      </c>
      <c r="N1083"/>
    </row>
    <row r="1084" spans="1:14" hidden="1" x14ac:dyDescent="0.25">
      <c r="A1084" s="68">
        <v>45474</v>
      </c>
      <c r="B1084" s="54" t="s">
        <v>78</v>
      </c>
      <c r="C1084">
        <v>2024</v>
      </c>
      <c r="D1084" s="53">
        <v>45498</v>
      </c>
      <c r="E1084" s="54" t="s">
        <v>55</v>
      </c>
      <c r="F1084">
        <v>-1</v>
      </c>
      <c r="G1084" s="54"/>
      <c r="H1084">
        <v>-600</v>
      </c>
      <c r="I1084">
        <v>2024073902</v>
      </c>
      <c r="J1084" s="54"/>
      <c r="K1084" s="54">
        <f>IF(STOCKAGE[[#This Row],[Nombre de palettes]]&gt;0,STOCKAGE[[#This Row],[Nombre de palettes]],0)</f>
        <v>0</v>
      </c>
      <c r="L1084" s="54">
        <f>IF(STOCKAGE[[#This Row],[Nombre de palettes]]&lt;0,STOCKAGE[[#This Row],[Nombre de palettes]],0)</f>
        <v>-1</v>
      </c>
      <c r="N1084"/>
    </row>
    <row r="1085" spans="1:14" hidden="1" x14ac:dyDescent="0.25">
      <c r="A1085" s="68">
        <v>45474</v>
      </c>
      <c r="B1085" s="54" t="s">
        <v>78</v>
      </c>
      <c r="C1085">
        <v>2024</v>
      </c>
      <c r="D1085" s="53">
        <v>45498</v>
      </c>
      <c r="E1085" s="54" t="s">
        <v>70</v>
      </c>
      <c r="F1085">
        <v>-4</v>
      </c>
      <c r="G1085" s="54"/>
      <c r="H1085">
        <v>-2400</v>
      </c>
      <c r="I1085">
        <v>2024073906</v>
      </c>
      <c r="J1085" s="54"/>
      <c r="K1085" s="54">
        <f>IF(STOCKAGE[[#This Row],[Nombre de palettes]]&gt;0,STOCKAGE[[#This Row],[Nombre de palettes]],0)</f>
        <v>0</v>
      </c>
      <c r="L1085" s="54">
        <f>IF(STOCKAGE[[#This Row],[Nombre de palettes]]&lt;0,STOCKAGE[[#This Row],[Nombre de palettes]],0)</f>
        <v>-4</v>
      </c>
      <c r="N1085"/>
    </row>
    <row r="1086" spans="1:14" hidden="1" x14ac:dyDescent="0.25">
      <c r="A1086" s="68">
        <v>45474</v>
      </c>
      <c r="B1086" s="54" t="s">
        <v>78</v>
      </c>
      <c r="C1086">
        <v>2024</v>
      </c>
      <c r="D1086" s="53">
        <v>45502</v>
      </c>
      <c r="E1086" s="54" t="s">
        <v>50</v>
      </c>
      <c r="F1086">
        <v>-2</v>
      </c>
      <c r="G1086" s="54"/>
      <c r="H1086">
        <v>-1200</v>
      </c>
      <c r="I1086">
        <v>2024073903</v>
      </c>
      <c r="J1086" s="54"/>
      <c r="K1086" s="54">
        <f>IF(STOCKAGE[[#This Row],[Nombre de palettes]]&gt;0,STOCKAGE[[#This Row],[Nombre de palettes]],0)</f>
        <v>0</v>
      </c>
      <c r="L1086" s="54">
        <f>IF(STOCKAGE[[#This Row],[Nombre de palettes]]&lt;0,STOCKAGE[[#This Row],[Nombre de palettes]],0)</f>
        <v>-2</v>
      </c>
      <c r="N1086"/>
    </row>
    <row r="1087" spans="1:14" hidden="1" x14ac:dyDescent="0.25">
      <c r="A1087" s="68">
        <v>45474</v>
      </c>
      <c r="B1087" s="54" t="s">
        <v>78</v>
      </c>
      <c r="C1087">
        <v>2024</v>
      </c>
      <c r="D1087" s="53">
        <v>45502</v>
      </c>
      <c r="E1087" s="54" t="s">
        <v>55</v>
      </c>
      <c r="F1087">
        <v>-2</v>
      </c>
      <c r="G1087" s="54"/>
      <c r="H1087">
        <v>-1200</v>
      </c>
      <c r="I1087">
        <v>2024073903</v>
      </c>
      <c r="J1087" s="54"/>
      <c r="K1087" s="54">
        <f>IF(STOCKAGE[[#This Row],[Nombre de palettes]]&gt;0,STOCKAGE[[#This Row],[Nombre de palettes]],0)</f>
        <v>0</v>
      </c>
      <c r="L1087" s="54">
        <f>IF(STOCKAGE[[#This Row],[Nombre de palettes]]&lt;0,STOCKAGE[[#This Row],[Nombre de palettes]],0)</f>
        <v>-2</v>
      </c>
      <c r="N1087"/>
    </row>
    <row r="1088" spans="1:14" hidden="1" x14ac:dyDescent="0.25">
      <c r="A1088" s="68">
        <v>45474</v>
      </c>
      <c r="B1088" s="54" t="s">
        <v>78</v>
      </c>
      <c r="C1088">
        <v>2024</v>
      </c>
      <c r="D1088" s="53">
        <v>45502</v>
      </c>
      <c r="E1088" s="54" t="s">
        <v>50</v>
      </c>
      <c r="F1088">
        <v>-10</v>
      </c>
      <c r="G1088" s="54"/>
      <c r="H1088">
        <v>-6000</v>
      </c>
      <c r="I1088">
        <v>2024073905</v>
      </c>
      <c r="J1088" s="54"/>
      <c r="K1088" s="54">
        <f>IF(STOCKAGE[[#This Row],[Nombre de palettes]]&gt;0,STOCKAGE[[#This Row],[Nombre de palettes]],0)</f>
        <v>0</v>
      </c>
      <c r="L1088" s="54">
        <f>IF(STOCKAGE[[#This Row],[Nombre de palettes]]&lt;0,STOCKAGE[[#This Row],[Nombre de palettes]],0)</f>
        <v>-10</v>
      </c>
      <c r="N1088"/>
    </row>
    <row r="1089" spans="1:14" hidden="1" x14ac:dyDescent="0.25">
      <c r="A1089" s="68">
        <v>45474</v>
      </c>
      <c r="B1089" s="54" t="s">
        <v>78</v>
      </c>
      <c r="C1089">
        <v>2024</v>
      </c>
      <c r="D1089" s="53">
        <v>45502</v>
      </c>
      <c r="E1089" s="54" t="s">
        <v>54</v>
      </c>
      <c r="F1089">
        <v>-1</v>
      </c>
      <c r="G1089" s="54"/>
      <c r="H1089">
        <v>-1848</v>
      </c>
      <c r="I1089">
        <v>2024073905</v>
      </c>
      <c r="J1089" s="54"/>
      <c r="K1089" s="54">
        <f>IF(STOCKAGE[[#This Row],[Nombre de palettes]]&gt;0,STOCKAGE[[#This Row],[Nombre de palettes]],0)</f>
        <v>0</v>
      </c>
      <c r="L1089" s="54">
        <f>IF(STOCKAGE[[#This Row],[Nombre de palettes]]&lt;0,STOCKAGE[[#This Row],[Nombre de palettes]],0)</f>
        <v>-1</v>
      </c>
      <c r="N1089"/>
    </row>
    <row r="1090" spans="1:14" hidden="1" x14ac:dyDescent="0.25">
      <c r="A1090" s="68">
        <v>45474</v>
      </c>
      <c r="B1090" s="54" t="s">
        <v>78</v>
      </c>
      <c r="C1090">
        <v>2024</v>
      </c>
      <c r="D1090" s="53">
        <v>45502</v>
      </c>
      <c r="E1090" s="54" t="s">
        <v>48</v>
      </c>
      <c r="F1090">
        <v>-1</v>
      </c>
      <c r="G1090" s="54"/>
      <c r="H1090">
        <v>-1848</v>
      </c>
      <c r="I1090">
        <v>2024073905</v>
      </c>
      <c r="J1090" s="54"/>
      <c r="K1090" s="54">
        <f>IF(STOCKAGE[[#This Row],[Nombre de palettes]]&gt;0,STOCKAGE[[#This Row],[Nombre de palettes]],0)</f>
        <v>0</v>
      </c>
      <c r="L1090" s="54">
        <f>IF(STOCKAGE[[#This Row],[Nombre de palettes]]&lt;0,STOCKAGE[[#This Row],[Nombre de palettes]],0)</f>
        <v>-1</v>
      </c>
      <c r="N1090"/>
    </row>
    <row r="1091" spans="1:14" hidden="1" x14ac:dyDescent="0.25">
      <c r="A1091" s="68">
        <v>45474</v>
      </c>
      <c r="B1091" s="54" t="s">
        <v>78</v>
      </c>
      <c r="C1091">
        <v>2024</v>
      </c>
      <c r="D1091" s="53">
        <v>45503</v>
      </c>
      <c r="E1091" s="54" t="s">
        <v>50</v>
      </c>
      <c r="F1091">
        <v>-1</v>
      </c>
      <c r="G1091" s="54"/>
      <c r="H1091">
        <v>-600</v>
      </c>
      <c r="I1091">
        <v>2024073892</v>
      </c>
      <c r="J1091" s="54"/>
      <c r="K1091" s="54">
        <f>IF(STOCKAGE[[#This Row],[Nombre de palettes]]&gt;0,STOCKAGE[[#This Row],[Nombre de palettes]],0)</f>
        <v>0</v>
      </c>
      <c r="L1091" s="54">
        <f>IF(STOCKAGE[[#This Row],[Nombre de palettes]]&lt;0,STOCKAGE[[#This Row],[Nombre de palettes]],0)</f>
        <v>-1</v>
      </c>
      <c r="N1091"/>
    </row>
    <row r="1092" spans="1:14" hidden="1" x14ac:dyDescent="0.25">
      <c r="A1092" s="68">
        <v>45474</v>
      </c>
      <c r="B1092" s="54" t="s">
        <v>78</v>
      </c>
      <c r="C1092">
        <v>2024</v>
      </c>
      <c r="D1092" s="53">
        <v>45503</v>
      </c>
      <c r="E1092" s="54" t="s">
        <v>55</v>
      </c>
      <c r="F1092">
        <v>-1</v>
      </c>
      <c r="G1092" s="54"/>
      <c r="H1092">
        <v>-600</v>
      </c>
      <c r="I1092">
        <v>2024073892</v>
      </c>
      <c r="J1092" s="54"/>
      <c r="K1092" s="54">
        <f>IF(STOCKAGE[[#This Row],[Nombre de palettes]]&gt;0,STOCKAGE[[#This Row],[Nombre de palettes]],0)</f>
        <v>0</v>
      </c>
      <c r="L1092" s="54">
        <f>IF(STOCKAGE[[#This Row],[Nombre de palettes]]&lt;0,STOCKAGE[[#This Row],[Nombre de palettes]],0)</f>
        <v>-1</v>
      </c>
      <c r="N1092"/>
    </row>
    <row r="1093" spans="1:14" hidden="1" x14ac:dyDescent="0.25">
      <c r="A1093" s="68">
        <v>45474</v>
      </c>
      <c r="B1093" s="54" t="s">
        <v>78</v>
      </c>
      <c r="C1093">
        <v>2024</v>
      </c>
      <c r="D1093" s="53">
        <v>45503</v>
      </c>
      <c r="E1093" s="54" t="s">
        <v>50</v>
      </c>
      <c r="F1093">
        <v>-2</v>
      </c>
      <c r="G1093" s="54"/>
      <c r="H1093">
        <v>-1200</v>
      </c>
      <c r="I1093">
        <v>2024073909</v>
      </c>
      <c r="J1093" s="54"/>
      <c r="K1093" s="54">
        <f>IF(STOCKAGE[[#This Row],[Nombre de palettes]]&gt;0,STOCKAGE[[#This Row],[Nombre de palettes]],0)</f>
        <v>0</v>
      </c>
      <c r="L1093" s="54">
        <f>IF(STOCKAGE[[#This Row],[Nombre de palettes]]&lt;0,STOCKAGE[[#This Row],[Nombre de palettes]],0)</f>
        <v>-2</v>
      </c>
      <c r="N1093"/>
    </row>
    <row r="1094" spans="1:14" hidden="1" x14ac:dyDescent="0.25">
      <c r="A1094" s="68">
        <v>45474</v>
      </c>
      <c r="B1094" s="54" t="s">
        <v>78</v>
      </c>
      <c r="C1094">
        <v>2024</v>
      </c>
      <c r="D1094" s="53">
        <v>45503</v>
      </c>
      <c r="E1094" s="54" t="s">
        <v>50</v>
      </c>
      <c r="F1094">
        <v>-4</v>
      </c>
      <c r="G1094" s="54"/>
      <c r="H1094">
        <v>-2400</v>
      </c>
      <c r="I1094">
        <v>2024073910</v>
      </c>
      <c r="J1094" s="54"/>
      <c r="K1094" s="54">
        <f>IF(STOCKAGE[[#This Row],[Nombre de palettes]]&gt;0,STOCKAGE[[#This Row],[Nombre de palettes]],0)</f>
        <v>0</v>
      </c>
      <c r="L1094" s="54">
        <f>IF(STOCKAGE[[#This Row],[Nombre de palettes]]&lt;0,STOCKAGE[[#This Row],[Nombre de palettes]],0)</f>
        <v>-4</v>
      </c>
      <c r="N1094"/>
    </row>
    <row r="1095" spans="1:14" hidden="1" x14ac:dyDescent="0.25">
      <c r="A1095" s="68">
        <v>45474</v>
      </c>
      <c r="B1095" s="54" t="s">
        <v>78</v>
      </c>
      <c r="C1095">
        <v>2024</v>
      </c>
      <c r="D1095" s="53">
        <v>45503</v>
      </c>
      <c r="E1095" s="54" t="s">
        <v>50</v>
      </c>
      <c r="F1095">
        <v>-3</v>
      </c>
      <c r="G1095" s="54"/>
      <c r="H1095">
        <v>-1800</v>
      </c>
      <c r="I1095">
        <v>2024073912</v>
      </c>
      <c r="J1095" s="54"/>
      <c r="K1095" s="54">
        <f>IF(STOCKAGE[[#This Row],[Nombre de palettes]]&gt;0,STOCKAGE[[#This Row],[Nombre de palettes]],0)</f>
        <v>0</v>
      </c>
      <c r="L1095" s="54">
        <f>IF(STOCKAGE[[#This Row],[Nombre de palettes]]&lt;0,STOCKAGE[[#This Row],[Nombre de palettes]],0)</f>
        <v>-3</v>
      </c>
      <c r="N1095"/>
    </row>
    <row r="1096" spans="1:14" hidden="1" x14ac:dyDescent="0.25">
      <c r="A1096" s="68">
        <v>45474</v>
      </c>
      <c r="B1096" s="54" t="s">
        <v>78</v>
      </c>
      <c r="C1096">
        <v>2024</v>
      </c>
      <c r="D1096" s="53">
        <v>45503</v>
      </c>
      <c r="E1096" s="54" t="s">
        <v>55</v>
      </c>
      <c r="F1096">
        <v>-1</v>
      </c>
      <c r="G1096" s="54"/>
      <c r="H1096">
        <v>-600</v>
      </c>
      <c r="I1096">
        <v>2024073912</v>
      </c>
      <c r="J1096" s="54"/>
      <c r="K1096" s="54">
        <f>IF(STOCKAGE[[#This Row],[Nombre de palettes]]&gt;0,STOCKAGE[[#This Row],[Nombre de palettes]],0)</f>
        <v>0</v>
      </c>
      <c r="L1096" s="54">
        <f>IF(STOCKAGE[[#This Row],[Nombre de palettes]]&lt;0,STOCKAGE[[#This Row],[Nombre de palettes]],0)</f>
        <v>-1</v>
      </c>
      <c r="N1096"/>
    </row>
    <row r="1097" spans="1:14" hidden="1" x14ac:dyDescent="0.25">
      <c r="A1097" s="68">
        <v>45474</v>
      </c>
      <c r="B1097" s="54" t="s">
        <v>78</v>
      </c>
      <c r="C1097">
        <v>2024</v>
      </c>
      <c r="D1097" s="53">
        <v>45503</v>
      </c>
      <c r="E1097" s="54" t="s">
        <v>50</v>
      </c>
      <c r="F1097">
        <v>-2</v>
      </c>
      <c r="G1097" s="54"/>
      <c r="H1097">
        <v>-1200</v>
      </c>
      <c r="I1097">
        <v>2024073913</v>
      </c>
      <c r="J1097" s="54"/>
      <c r="K1097" s="54">
        <f>IF(STOCKAGE[[#This Row],[Nombre de palettes]]&gt;0,STOCKAGE[[#This Row],[Nombre de palettes]],0)</f>
        <v>0</v>
      </c>
      <c r="L1097" s="54">
        <f>IF(STOCKAGE[[#This Row],[Nombre de palettes]]&lt;0,STOCKAGE[[#This Row],[Nombre de palettes]],0)</f>
        <v>-2</v>
      </c>
      <c r="N1097"/>
    </row>
    <row r="1098" spans="1:14" hidden="1" x14ac:dyDescent="0.25">
      <c r="A1098" s="68">
        <v>45474</v>
      </c>
      <c r="B1098" s="54" t="s">
        <v>78</v>
      </c>
      <c r="C1098">
        <v>2024</v>
      </c>
      <c r="D1098" s="53">
        <v>45503</v>
      </c>
      <c r="E1098" s="54" t="s">
        <v>55</v>
      </c>
      <c r="F1098">
        <v>-1</v>
      </c>
      <c r="G1098" s="54"/>
      <c r="H1098">
        <v>-600</v>
      </c>
      <c r="I1098">
        <v>2024073913</v>
      </c>
      <c r="J1098" s="54"/>
      <c r="K1098" s="54">
        <f>IF(STOCKAGE[[#This Row],[Nombre de palettes]]&gt;0,STOCKAGE[[#This Row],[Nombre de palettes]],0)</f>
        <v>0</v>
      </c>
      <c r="L1098" s="54">
        <f>IF(STOCKAGE[[#This Row],[Nombre de palettes]]&lt;0,STOCKAGE[[#This Row],[Nombre de palettes]],0)</f>
        <v>-1</v>
      </c>
      <c r="N1098"/>
    </row>
    <row r="1099" spans="1:14" hidden="1" x14ac:dyDescent="0.25">
      <c r="A1099" s="68">
        <v>45474</v>
      </c>
      <c r="B1099" s="54" t="s">
        <v>78</v>
      </c>
      <c r="C1099">
        <v>2024</v>
      </c>
      <c r="D1099" s="53">
        <v>45504</v>
      </c>
      <c r="E1099" s="54" t="s">
        <v>51</v>
      </c>
      <c r="F1099">
        <v>12</v>
      </c>
      <c r="G1099" s="54"/>
      <c r="H1099">
        <v>22176</v>
      </c>
      <c r="I1099">
        <v>2024073904</v>
      </c>
      <c r="J1099" s="54"/>
      <c r="K1099" s="54">
        <f>IF(STOCKAGE[[#This Row],[Nombre de palettes]]&gt;0,STOCKAGE[[#This Row],[Nombre de palettes]],0)</f>
        <v>12</v>
      </c>
      <c r="L1099" s="54">
        <f>IF(STOCKAGE[[#This Row],[Nombre de palettes]]&lt;0,STOCKAGE[[#This Row],[Nombre de palettes]],0)</f>
        <v>0</v>
      </c>
      <c r="N1099"/>
    </row>
    <row r="1100" spans="1:14" hidden="1" x14ac:dyDescent="0.25">
      <c r="A1100" s="68">
        <v>45474</v>
      </c>
      <c r="B1100" s="54" t="s">
        <v>78</v>
      </c>
      <c r="C1100">
        <v>2024</v>
      </c>
      <c r="D1100" s="53">
        <v>45504</v>
      </c>
      <c r="E1100" s="54" t="s">
        <v>54</v>
      </c>
      <c r="F1100">
        <v>5</v>
      </c>
      <c r="G1100" s="54"/>
      <c r="H1100">
        <v>9240</v>
      </c>
      <c r="I1100">
        <v>2024073904</v>
      </c>
      <c r="J1100" s="54"/>
      <c r="K1100" s="54">
        <f>IF(STOCKAGE[[#This Row],[Nombre de palettes]]&gt;0,STOCKAGE[[#This Row],[Nombre de palettes]],0)</f>
        <v>5</v>
      </c>
      <c r="L1100" s="54">
        <f>IF(STOCKAGE[[#This Row],[Nombre de palettes]]&lt;0,STOCKAGE[[#This Row],[Nombre de palettes]],0)</f>
        <v>0</v>
      </c>
      <c r="N1100"/>
    </row>
    <row r="1101" spans="1:14" hidden="1" x14ac:dyDescent="0.25">
      <c r="A1101" s="68">
        <v>45474</v>
      </c>
      <c r="B1101" s="54" t="s">
        <v>78</v>
      </c>
      <c r="C1101">
        <v>2024</v>
      </c>
      <c r="D1101" s="53">
        <v>45504</v>
      </c>
      <c r="E1101" s="54" t="s">
        <v>48</v>
      </c>
      <c r="F1101">
        <v>6</v>
      </c>
      <c r="G1101" s="54"/>
      <c r="H1101">
        <v>11088</v>
      </c>
      <c r="I1101">
        <v>2024073904</v>
      </c>
      <c r="J1101" s="54"/>
      <c r="K1101" s="54">
        <f>IF(STOCKAGE[[#This Row],[Nombre de palettes]]&gt;0,STOCKAGE[[#This Row],[Nombre de palettes]],0)</f>
        <v>6</v>
      </c>
      <c r="L1101" s="54">
        <f>IF(STOCKAGE[[#This Row],[Nombre de palettes]]&lt;0,STOCKAGE[[#This Row],[Nombre de palettes]],0)</f>
        <v>0</v>
      </c>
      <c r="N1101"/>
    </row>
    <row r="1102" spans="1:14" hidden="1" x14ac:dyDescent="0.25">
      <c r="A1102" s="68">
        <v>45474</v>
      </c>
      <c r="B1102" s="54" t="s">
        <v>78</v>
      </c>
      <c r="C1102">
        <v>2024</v>
      </c>
      <c r="D1102" s="53">
        <v>45504</v>
      </c>
      <c r="E1102" s="54" t="s">
        <v>62</v>
      </c>
      <c r="F1102">
        <v>5</v>
      </c>
      <c r="G1102" s="54"/>
      <c r="H1102">
        <v>9240</v>
      </c>
      <c r="I1102">
        <v>2024073904</v>
      </c>
      <c r="J1102" s="54"/>
      <c r="K1102" s="54">
        <f>IF(STOCKAGE[[#This Row],[Nombre de palettes]]&gt;0,STOCKAGE[[#This Row],[Nombre de palettes]],0)</f>
        <v>5</v>
      </c>
      <c r="L1102" s="54">
        <f>IF(STOCKAGE[[#This Row],[Nombre de palettes]]&lt;0,STOCKAGE[[#This Row],[Nombre de palettes]],0)</f>
        <v>0</v>
      </c>
      <c r="N1102"/>
    </row>
    <row r="1103" spans="1:14" hidden="1" x14ac:dyDescent="0.25">
      <c r="A1103" s="68">
        <v>45505</v>
      </c>
      <c r="B1103" s="54" t="s">
        <v>80</v>
      </c>
      <c r="C1103">
        <v>2024</v>
      </c>
      <c r="D1103" s="53">
        <v>45505</v>
      </c>
      <c r="E1103" s="54" t="s">
        <v>50</v>
      </c>
      <c r="F1103">
        <v>32</v>
      </c>
      <c r="G1103" s="54"/>
      <c r="H1103">
        <v>19200</v>
      </c>
      <c r="I1103" t="s">
        <v>65</v>
      </c>
      <c r="J1103" s="54"/>
      <c r="K1103" s="54">
        <f>IF(STOCKAGE[[#This Row],[Nombre de palettes]]&gt;0,STOCKAGE[[#This Row],[Nombre de palettes]],0)</f>
        <v>32</v>
      </c>
      <c r="L1103" s="54">
        <f>IF(STOCKAGE[[#This Row],[Nombre de palettes]]&lt;0,STOCKAGE[[#This Row],[Nombre de palettes]],0)</f>
        <v>0</v>
      </c>
      <c r="N1103"/>
    </row>
    <row r="1104" spans="1:14" hidden="1" x14ac:dyDescent="0.25">
      <c r="A1104" s="68">
        <v>45505</v>
      </c>
      <c r="B1104" s="54" t="s">
        <v>80</v>
      </c>
      <c r="C1104">
        <v>2024</v>
      </c>
      <c r="D1104" s="53">
        <v>45506</v>
      </c>
      <c r="E1104" s="54" t="s">
        <v>55</v>
      </c>
      <c r="F1104">
        <v>32</v>
      </c>
      <c r="G1104" s="54"/>
      <c r="H1104">
        <v>19200</v>
      </c>
      <c r="I1104" t="s">
        <v>65</v>
      </c>
      <c r="J1104" s="54"/>
      <c r="K1104" s="54">
        <f>IF(STOCKAGE[[#This Row],[Nombre de palettes]]&gt;0,STOCKAGE[[#This Row],[Nombre de palettes]],0)</f>
        <v>32</v>
      </c>
      <c r="L1104" s="54">
        <f>IF(STOCKAGE[[#This Row],[Nombre de palettes]]&lt;0,STOCKAGE[[#This Row],[Nombre de palettes]],0)</f>
        <v>0</v>
      </c>
      <c r="N1104"/>
    </row>
    <row r="1105" spans="1:14" hidden="1" x14ac:dyDescent="0.25">
      <c r="A1105" s="68">
        <v>45505</v>
      </c>
      <c r="B1105" s="54" t="s">
        <v>80</v>
      </c>
      <c r="C1105">
        <v>2024</v>
      </c>
      <c r="D1105" s="53">
        <v>45506</v>
      </c>
      <c r="E1105" s="54" t="s">
        <v>50</v>
      </c>
      <c r="F1105">
        <v>32</v>
      </c>
      <c r="G1105" s="54"/>
      <c r="H1105">
        <v>19200</v>
      </c>
      <c r="I1105" t="s">
        <v>65</v>
      </c>
      <c r="J1105" s="54"/>
      <c r="K1105" s="54">
        <f>IF(STOCKAGE[[#This Row],[Nombre de palettes]]&gt;0,STOCKAGE[[#This Row],[Nombre de palettes]],0)</f>
        <v>32</v>
      </c>
      <c r="L1105" s="54">
        <f>IF(STOCKAGE[[#This Row],[Nombre de palettes]]&lt;0,STOCKAGE[[#This Row],[Nombre de palettes]],0)</f>
        <v>0</v>
      </c>
      <c r="N1105"/>
    </row>
    <row r="1106" spans="1:14" hidden="1" x14ac:dyDescent="0.25">
      <c r="A1106" s="68">
        <v>45505</v>
      </c>
      <c r="B1106" s="54" t="s">
        <v>80</v>
      </c>
      <c r="C1106">
        <v>2024</v>
      </c>
      <c r="D1106" s="53">
        <v>45509</v>
      </c>
      <c r="E1106" s="54" t="s">
        <v>51</v>
      </c>
      <c r="F1106">
        <v>-1</v>
      </c>
      <c r="G1106" s="54"/>
      <c r="H1106">
        <v>-1848</v>
      </c>
      <c r="I1106">
        <v>2024083919</v>
      </c>
      <c r="J1106" s="54"/>
      <c r="K1106" s="54">
        <f>IF(STOCKAGE[[#This Row],[Nombre de palettes]]&gt;0,STOCKAGE[[#This Row],[Nombre de palettes]],0)</f>
        <v>0</v>
      </c>
      <c r="L1106" s="54">
        <f>IF(STOCKAGE[[#This Row],[Nombre de palettes]]&lt;0,STOCKAGE[[#This Row],[Nombre de palettes]],0)</f>
        <v>-1</v>
      </c>
      <c r="N1106"/>
    </row>
    <row r="1107" spans="1:14" hidden="1" x14ac:dyDescent="0.25">
      <c r="A1107" s="68">
        <v>45505</v>
      </c>
      <c r="B1107" s="54" t="s">
        <v>80</v>
      </c>
      <c r="C1107">
        <v>2024</v>
      </c>
      <c r="D1107" s="53">
        <v>45509</v>
      </c>
      <c r="E1107" s="54" t="s">
        <v>50</v>
      </c>
      <c r="F1107">
        <v>-2</v>
      </c>
      <c r="G1107" s="54"/>
      <c r="H1107">
        <v>-1200</v>
      </c>
      <c r="I1107">
        <v>2024083918</v>
      </c>
      <c r="J1107" s="54"/>
      <c r="K1107" s="54">
        <f>IF(STOCKAGE[[#This Row],[Nombre de palettes]]&gt;0,STOCKAGE[[#This Row],[Nombre de palettes]],0)</f>
        <v>0</v>
      </c>
      <c r="L1107" s="54">
        <f>IF(STOCKAGE[[#This Row],[Nombre de palettes]]&lt;0,STOCKAGE[[#This Row],[Nombre de palettes]],0)</f>
        <v>-2</v>
      </c>
      <c r="N1107"/>
    </row>
    <row r="1108" spans="1:14" hidden="1" x14ac:dyDescent="0.25">
      <c r="A1108" s="68">
        <v>45505</v>
      </c>
      <c r="B1108" s="54" t="s">
        <v>80</v>
      </c>
      <c r="C1108">
        <v>2024</v>
      </c>
      <c r="D1108" s="53">
        <v>45509</v>
      </c>
      <c r="E1108" s="54" t="s">
        <v>50</v>
      </c>
      <c r="F1108">
        <v>-1</v>
      </c>
      <c r="G1108" s="54"/>
      <c r="H1108">
        <v>-600</v>
      </c>
      <c r="I1108">
        <v>2024073914</v>
      </c>
      <c r="J1108" s="54"/>
      <c r="K1108" s="54">
        <f>IF(STOCKAGE[[#This Row],[Nombre de palettes]]&gt;0,STOCKAGE[[#This Row],[Nombre de palettes]],0)</f>
        <v>0</v>
      </c>
      <c r="L1108" s="54">
        <f>IF(STOCKAGE[[#This Row],[Nombre de palettes]]&lt;0,STOCKAGE[[#This Row],[Nombre de palettes]],0)</f>
        <v>-1</v>
      </c>
      <c r="N1108"/>
    </row>
    <row r="1109" spans="1:14" hidden="1" x14ac:dyDescent="0.25">
      <c r="A1109" s="68">
        <v>45505</v>
      </c>
      <c r="B1109" s="54" t="s">
        <v>80</v>
      </c>
      <c r="C1109">
        <v>2024</v>
      </c>
      <c r="D1109" s="53">
        <v>45509</v>
      </c>
      <c r="E1109" s="54" t="s">
        <v>55</v>
      </c>
      <c r="F1109">
        <v>-1</v>
      </c>
      <c r="G1109" s="54"/>
      <c r="H1109">
        <v>-600</v>
      </c>
      <c r="I1109">
        <v>2024073914</v>
      </c>
      <c r="J1109" s="54"/>
      <c r="K1109" s="54">
        <f>IF(STOCKAGE[[#This Row],[Nombre de palettes]]&gt;0,STOCKAGE[[#This Row],[Nombre de palettes]],0)</f>
        <v>0</v>
      </c>
      <c r="L1109" s="54">
        <f>IF(STOCKAGE[[#This Row],[Nombre de palettes]]&lt;0,STOCKAGE[[#This Row],[Nombre de palettes]],0)</f>
        <v>-1</v>
      </c>
      <c r="N1109"/>
    </row>
    <row r="1110" spans="1:14" hidden="1" x14ac:dyDescent="0.25">
      <c r="A1110" s="68">
        <v>45505</v>
      </c>
      <c r="B1110" s="54" t="s">
        <v>80</v>
      </c>
      <c r="C1110">
        <v>2024</v>
      </c>
      <c r="D1110" s="53">
        <v>45509</v>
      </c>
      <c r="E1110" s="54" t="s">
        <v>50</v>
      </c>
      <c r="F1110">
        <v>33</v>
      </c>
      <c r="G1110" s="54"/>
      <c r="H1110">
        <v>19800</v>
      </c>
      <c r="I1110" t="s">
        <v>65</v>
      </c>
      <c r="J1110" s="54"/>
      <c r="K1110" s="54">
        <f>IF(STOCKAGE[[#This Row],[Nombre de palettes]]&gt;0,STOCKAGE[[#This Row],[Nombre de palettes]],0)</f>
        <v>33</v>
      </c>
      <c r="L1110" s="54">
        <f>IF(STOCKAGE[[#This Row],[Nombre de palettes]]&lt;0,STOCKAGE[[#This Row],[Nombre de palettes]],0)</f>
        <v>0</v>
      </c>
      <c r="N1110"/>
    </row>
    <row r="1111" spans="1:14" hidden="1" x14ac:dyDescent="0.25">
      <c r="A1111" s="68">
        <v>45505</v>
      </c>
      <c r="B1111" s="54" t="s">
        <v>80</v>
      </c>
      <c r="C1111">
        <v>2024</v>
      </c>
      <c r="D1111" s="53">
        <v>45509</v>
      </c>
      <c r="E1111" s="54" t="s">
        <v>50</v>
      </c>
      <c r="F1111">
        <v>32</v>
      </c>
      <c r="G1111" s="54"/>
      <c r="H1111">
        <v>19200</v>
      </c>
      <c r="I1111" t="s">
        <v>81</v>
      </c>
      <c r="J1111" s="54"/>
      <c r="K1111" s="54">
        <f>IF(STOCKAGE[[#This Row],[Nombre de palettes]]&gt;0,STOCKAGE[[#This Row],[Nombre de palettes]],0)</f>
        <v>32</v>
      </c>
      <c r="L1111" s="54">
        <f>IF(STOCKAGE[[#This Row],[Nombre de palettes]]&lt;0,STOCKAGE[[#This Row],[Nombre de palettes]],0)</f>
        <v>0</v>
      </c>
      <c r="N1111"/>
    </row>
    <row r="1112" spans="1:14" hidden="1" x14ac:dyDescent="0.25">
      <c r="A1112" s="68">
        <v>45505</v>
      </c>
      <c r="B1112" s="54" t="s">
        <v>80</v>
      </c>
      <c r="C1112">
        <v>2024</v>
      </c>
      <c r="D1112" s="53">
        <v>45509</v>
      </c>
      <c r="E1112" s="54" t="s">
        <v>55</v>
      </c>
      <c r="F1112">
        <v>33</v>
      </c>
      <c r="G1112" s="54"/>
      <c r="H1112">
        <v>19800</v>
      </c>
      <c r="I1112" t="s">
        <v>65</v>
      </c>
      <c r="J1112" s="54"/>
      <c r="K1112" s="54">
        <f>IF(STOCKAGE[[#This Row],[Nombre de palettes]]&gt;0,STOCKAGE[[#This Row],[Nombre de palettes]],0)</f>
        <v>33</v>
      </c>
      <c r="L1112" s="54">
        <f>IF(STOCKAGE[[#This Row],[Nombre de palettes]]&lt;0,STOCKAGE[[#This Row],[Nombre de palettes]],0)</f>
        <v>0</v>
      </c>
      <c r="N1112"/>
    </row>
    <row r="1113" spans="1:14" hidden="1" x14ac:dyDescent="0.25">
      <c r="A1113" s="68">
        <v>45505</v>
      </c>
      <c r="B1113" s="54" t="s">
        <v>80</v>
      </c>
      <c r="C1113">
        <v>2024</v>
      </c>
      <c r="D1113" s="53">
        <v>45509</v>
      </c>
      <c r="E1113" s="54" t="s">
        <v>55</v>
      </c>
      <c r="F1113">
        <v>32</v>
      </c>
      <c r="G1113" s="54"/>
      <c r="H1113">
        <v>19200</v>
      </c>
      <c r="I1113" t="s">
        <v>65</v>
      </c>
      <c r="J1113" s="54"/>
      <c r="K1113" s="54">
        <f>IF(STOCKAGE[[#This Row],[Nombre de palettes]]&gt;0,STOCKAGE[[#This Row],[Nombre de palettes]],0)</f>
        <v>32</v>
      </c>
      <c r="L1113" s="54">
        <f>IF(STOCKAGE[[#This Row],[Nombre de palettes]]&lt;0,STOCKAGE[[#This Row],[Nombre de palettes]],0)</f>
        <v>0</v>
      </c>
      <c r="N1113"/>
    </row>
    <row r="1114" spans="1:14" hidden="1" x14ac:dyDescent="0.25">
      <c r="A1114" s="68">
        <v>45505</v>
      </c>
      <c r="B1114" s="54" t="s">
        <v>80</v>
      </c>
      <c r="C1114">
        <v>2024</v>
      </c>
      <c r="D1114" s="53">
        <v>45510</v>
      </c>
      <c r="E1114" s="54" t="s">
        <v>55</v>
      </c>
      <c r="F1114">
        <v>-17</v>
      </c>
      <c r="G1114" s="54"/>
      <c r="H1114">
        <v>-10200</v>
      </c>
      <c r="I1114">
        <v>2024073907</v>
      </c>
      <c r="J1114" s="54"/>
      <c r="K1114" s="54">
        <f>IF(STOCKAGE[[#This Row],[Nombre de palettes]]&gt;0,STOCKAGE[[#This Row],[Nombre de palettes]],0)</f>
        <v>0</v>
      </c>
      <c r="L1114" s="54">
        <f>IF(STOCKAGE[[#This Row],[Nombre de palettes]]&lt;0,STOCKAGE[[#This Row],[Nombre de palettes]],0)</f>
        <v>-17</v>
      </c>
      <c r="N1114"/>
    </row>
    <row r="1115" spans="1:14" hidden="1" x14ac:dyDescent="0.25">
      <c r="A1115" s="68">
        <v>45505</v>
      </c>
      <c r="B1115" s="54" t="s">
        <v>80</v>
      </c>
      <c r="C1115">
        <v>2024</v>
      </c>
      <c r="D1115" s="53">
        <v>45510</v>
      </c>
      <c r="E1115" s="54" t="s">
        <v>50</v>
      </c>
      <c r="F1115">
        <v>-10</v>
      </c>
      <c r="G1115" s="54"/>
      <c r="H1115">
        <v>-6000</v>
      </c>
      <c r="I1115">
        <v>2024073871</v>
      </c>
      <c r="J1115" s="54"/>
      <c r="K1115" s="54">
        <f>IF(STOCKAGE[[#This Row],[Nombre de palettes]]&gt;0,STOCKAGE[[#This Row],[Nombre de palettes]],0)</f>
        <v>0</v>
      </c>
      <c r="L1115" s="54">
        <f>IF(STOCKAGE[[#This Row],[Nombre de palettes]]&lt;0,STOCKAGE[[#This Row],[Nombre de palettes]],0)</f>
        <v>-10</v>
      </c>
      <c r="N1115"/>
    </row>
    <row r="1116" spans="1:14" hidden="1" x14ac:dyDescent="0.25">
      <c r="A1116" s="68">
        <v>45505</v>
      </c>
      <c r="B1116" s="54" t="s">
        <v>80</v>
      </c>
      <c r="C1116">
        <v>2024</v>
      </c>
      <c r="D1116" s="53">
        <v>45510</v>
      </c>
      <c r="E1116" s="54" t="s">
        <v>55</v>
      </c>
      <c r="F1116">
        <v>-4</v>
      </c>
      <c r="G1116" s="54"/>
      <c r="H1116">
        <v>-2400</v>
      </c>
      <c r="I1116">
        <v>2024073871</v>
      </c>
      <c r="J1116" s="54"/>
      <c r="K1116" s="54">
        <f>IF(STOCKAGE[[#This Row],[Nombre de palettes]]&gt;0,STOCKAGE[[#This Row],[Nombre de palettes]],0)</f>
        <v>0</v>
      </c>
      <c r="L1116" s="54">
        <f>IF(STOCKAGE[[#This Row],[Nombre de palettes]]&lt;0,STOCKAGE[[#This Row],[Nombre de palettes]],0)</f>
        <v>-4</v>
      </c>
      <c r="N1116"/>
    </row>
    <row r="1117" spans="1:14" hidden="1" x14ac:dyDescent="0.25">
      <c r="A1117" s="68">
        <v>45505</v>
      </c>
      <c r="B1117" s="54" t="s">
        <v>80</v>
      </c>
      <c r="C1117">
        <v>2024</v>
      </c>
      <c r="D1117" s="53">
        <v>45510</v>
      </c>
      <c r="E1117" s="54" t="s">
        <v>51</v>
      </c>
      <c r="F1117">
        <v>-1</v>
      </c>
      <c r="G1117" s="54"/>
      <c r="H1117">
        <v>-1848</v>
      </c>
      <c r="I1117">
        <v>2024073871</v>
      </c>
      <c r="J1117" s="54"/>
      <c r="K1117" s="54">
        <f>IF(STOCKAGE[[#This Row],[Nombre de palettes]]&gt;0,STOCKAGE[[#This Row],[Nombre de palettes]],0)</f>
        <v>0</v>
      </c>
      <c r="L1117" s="54">
        <f>IF(STOCKAGE[[#This Row],[Nombre de palettes]]&lt;0,STOCKAGE[[#This Row],[Nombre de palettes]],0)</f>
        <v>-1</v>
      </c>
      <c r="N1117"/>
    </row>
    <row r="1118" spans="1:14" hidden="1" x14ac:dyDescent="0.25">
      <c r="A1118" s="68">
        <v>45505</v>
      </c>
      <c r="B1118" s="54" t="s">
        <v>80</v>
      </c>
      <c r="C1118">
        <v>2024</v>
      </c>
      <c r="D1118" s="53">
        <v>45510</v>
      </c>
      <c r="E1118" s="54" t="s">
        <v>50</v>
      </c>
      <c r="F1118">
        <v>-2</v>
      </c>
      <c r="G1118" s="54"/>
      <c r="H1118">
        <v>-1200</v>
      </c>
      <c r="I1118">
        <v>2024083925</v>
      </c>
      <c r="J1118" s="54"/>
      <c r="K1118" s="54">
        <f>IF(STOCKAGE[[#This Row],[Nombre de palettes]]&gt;0,STOCKAGE[[#This Row],[Nombre de palettes]],0)</f>
        <v>0</v>
      </c>
      <c r="L1118" s="54">
        <f>IF(STOCKAGE[[#This Row],[Nombre de palettes]]&lt;0,STOCKAGE[[#This Row],[Nombre de palettes]],0)</f>
        <v>-2</v>
      </c>
      <c r="N1118"/>
    </row>
    <row r="1119" spans="1:14" hidden="1" x14ac:dyDescent="0.25">
      <c r="A1119" s="68">
        <v>45505</v>
      </c>
      <c r="B1119" s="54" t="s">
        <v>80</v>
      </c>
      <c r="C1119">
        <v>2024</v>
      </c>
      <c r="D1119" s="53">
        <v>45510</v>
      </c>
      <c r="E1119" s="54" t="s">
        <v>55</v>
      </c>
      <c r="F1119">
        <v>-1</v>
      </c>
      <c r="G1119" s="54"/>
      <c r="H1119">
        <v>-600</v>
      </c>
      <c r="I1119">
        <v>2024083925</v>
      </c>
      <c r="J1119" s="54"/>
      <c r="K1119" s="54">
        <f>IF(STOCKAGE[[#This Row],[Nombre de palettes]]&gt;0,STOCKAGE[[#This Row],[Nombre de palettes]],0)</f>
        <v>0</v>
      </c>
      <c r="L1119" s="54">
        <f>IF(STOCKAGE[[#This Row],[Nombre de palettes]]&lt;0,STOCKAGE[[#This Row],[Nombre de palettes]],0)</f>
        <v>-1</v>
      </c>
      <c r="N1119"/>
    </row>
    <row r="1120" spans="1:14" hidden="1" x14ac:dyDescent="0.25">
      <c r="A1120" s="68">
        <v>45505</v>
      </c>
      <c r="B1120" s="54" t="s">
        <v>80</v>
      </c>
      <c r="C1120">
        <v>2024</v>
      </c>
      <c r="D1120" s="53">
        <v>45510</v>
      </c>
      <c r="E1120" s="54" t="s">
        <v>51</v>
      </c>
      <c r="F1120">
        <v>-1</v>
      </c>
      <c r="G1120" s="54"/>
      <c r="H1120">
        <v>-1848</v>
      </c>
      <c r="I1120">
        <v>2024083925</v>
      </c>
      <c r="J1120" s="54"/>
      <c r="K1120" s="54">
        <f>IF(STOCKAGE[[#This Row],[Nombre de palettes]]&gt;0,STOCKAGE[[#This Row],[Nombre de palettes]],0)</f>
        <v>0</v>
      </c>
      <c r="L1120" s="54">
        <f>IF(STOCKAGE[[#This Row],[Nombre de palettes]]&lt;0,STOCKAGE[[#This Row],[Nombre de palettes]],0)</f>
        <v>-1</v>
      </c>
      <c r="N1120"/>
    </row>
    <row r="1121" spans="1:14" hidden="1" x14ac:dyDescent="0.25">
      <c r="A1121" s="68">
        <v>45505</v>
      </c>
      <c r="B1121" s="54" t="s">
        <v>80</v>
      </c>
      <c r="C1121">
        <v>2024</v>
      </c>
      <c r="D1121" s="53">
        <v>45510</v>
      </c>
      <c r="E1121" s="54" t="s">
        <v>54</v>
      </c>
      <c r="F1121">
        <v>-1</v>
      </c>
      <c r="G1121" s="54"/>
      <c r="H1121">
        <v>-1848</v>
      </c>
      <c r="I1121">
        <v>2024083925</v>
      </c>
      <c r="J1121" s="54"/>
      <c r="K1121" s="54">
        <f>IF(STOCKAGE[[#This Row],[Nombre de palettes]]&gt;0,STOCKAGE[[#This Row],[Nombre de palettes]],0)</f>
        <v>0</v>
      </c>
      <c r="L1121" s="54">
        <f>IF(STOCKAGE[[#This Row],[Nombre de palettes]]&lt;0,STOCKAGE[[#This Row],[Nombre de palettes]],0)</f>
        <v>-1</v>
      </c>
      <c r="N1121"/>
    </row>
    <row r="1122" spans="1:14" hidden="1" x14ac:dyDescent="0.25">
      <c r="A1122" s="68">
        <v>45505</v>
      </c>
      <c r="B1122" s="54" t="s">
        <v>80</v>
      </c>
      <c r="C1122">
        <v>2024</v>
      </c>
      <c r="D1122" s="53">
        <v>45510</v>
      </c>
      <c r="E1122" s="54" t="s">
        <v>70</v>
      </c>
      <c r="F1122">
        <v>-5</v>
      </c>
      <c r="G1122" s="54"/>
      <c r="H1122">
        <v>-3000</v>
      </c>
      <c r="I1122">
        <v>2024083926</v>
      </c>
      <c r="J1122" s="54"/>
      <c r="K1122" s="54">
        <f>IF(STOCKAGE[[#This Row],[Nombre de palettes]]&gt;0,STOCKAGE[[#This Row],[Nombre de palettes]],0)</f>
        <v>0</v>
      </c>
      <c r="L1122" s="54">
        <f>IF(STOCKAGE[[#This Row],[Nombre de palettes]]&lt;0,STOCKAGE[[#This Row],[Nombre de palettes]],0)</f>
        <v>-5</v>
      </c>
      <c r="N1122"/>
    </row>
    <row r="1123" spans="1:14" hidden="1" x14ac:dyDescent="0.25">
      <c r="A1123" s="68">
        <v>45505</v>
      </c>
      <c r="B1123" s="54" t="s">
        <v>80</v>
      </c>
      <c r="C1123">
        <v>2024</v>
      </c>
      <c r="D1123" s="53">
        <v>45510</v>
      </c>
      <c r="E1123" s="54" t="s">
        <v>50</v>
      </c>
      <c r="F1123">
        <v>-3</v>
      </c>
      <c r="G1123" s="54"/>
      <c r="H1123">
        <v>-1800</v>
      </c>
      <c r="I1123">
        <v>2024083931</v>
      </c>
      <c r="J1123" s="54"/>
      <c r="K1123" s="54">
        <f>IF(STOCKAGE[[#This Row],[Nombre de palettes]]&gt;0,STOCKAGE[[#This Row],[Nombre de palettes]],0)</f>
        <v>0</v>
      </c>
      <c r="L1123" s="54">
        <f>IF(STOCKAGE[[#This Row],[Nombre de palettes]]&lt;0,STOCKAGE[[#This Row],[Nombre de palettes]],0)</f>
        <v>-3</v>
      </c>
      <c r="N1123"/>
    </row>
    <row r="1124" spans="1:14" hidden="1" x14ac:dyDescent="0.25">
      <c r="A1124" s="68">
        <v>45505</v>
      </c>
      <c r="B1124" s="54" t="s">
        <v>80</v>
      </c>
      <c r="C1124">
        <v>2024</v>
      </c>
      <c r="D1124" s="53">
        <v>45510</v>
      </c>
      <c r="E1124" s="54" t="s">
        <v>55</v>
      </c>
      <c r="F1124">
        <v>-3</v>
      </c>
      <c r="G1124" s="54"/>
      <c r="H1124">
        <v>-1800</v>
      </c>
      <c r="I1124">
        <v>2024083931</v>
      </c>
      <c r="J1124" s="54"/>
      <c r="K1124" s="54">
        <f>IF(STOCKAGE[[#This Row],[Nombre de palettes]]&gt;0,STOCKAGE[[#This Row],[Nombre de palettes]],0)</f>
        <v>0</v>
      </c>
      <c r="L1124" s="54">
        <f>IF(STOCKAGE[[#This Row],[Nombre de palettes]]&lt;0,STOCKAGE[[#This Row],[Nombre de palettes]],0)</f>
        <v>-3</v>
      </c>
      <c r="N1124"/>
    </row>
    <row r="1125" spans="1:14" hidden="1" x14ac:dyDescent="0.25">
      <c r="A1125" s="68">
        <v>45505</v>
      </c>
      <c r="B1125" s="54" t="s">
        <v>80</v>
      </c>
      <c r="C1125">
        <v>2024</v>
      </c>
      <c r="D1125" s="53">
        <v>45510</v>
      </c>
      <c r="E1125" s="54" t="s">
        <v>50</v>
      </c>
      <c r="F1125">
        <v>-1</v>
      </c>
      <c r="G1125" s="54"/>
      <c r="H1125">
        <v>-600</v>
      </c>
      <c r="I1125">
        <v>2024083932</v>
      </c>
      <c r="J1125" s="54"/>
      <c r="K1125" s="54">
        <f>IF(STOCKAGE[[#This Row],[Nombre de palettes]]&gt;0,STOCKAGE[[#This Row],[Nombre de palettes]],0)</f>
        <v>0</v>
      </c>
      <c r="L1125" s="54">
        <f>IF(STOCKAGE[[#This Row],[Nombre de palettes]]&lt;0,STOCKAGE[[#This Row],[Nombre de palettes]],0)</f>
        <v>-1</v>
      </c>
      <c r="N1125"/>
    </row>
    <row r="1126" spans="1:14" hidden="1" x14ac:dyDescent="0.25">
      <c r="A1126" s="68">
        <v>45505</v>
      </c>
      <c r="B1126" s="54" t="s">
        <v>80</v>
      </c>
      <c r="C1126">
        <v>2024</v>
      </c>
      <c r="D1126" s="53">
        <v>45510</v>
      </c>
      <c r="E1126" s="54" t="s">
        <v>70</v>
      </c>
      <c r="F1126">
        <v>-1</v>
      </c>
      <c r="G1126" s="54"/>
      <c r="H1126">
        <v>-600</v>
      </c>
      <c r="I1126">
        <v>2024083932</v>
      </c>
      <c r="J1126" s="54"/>
      <c r="K1126" s="54">
        <f>IF(STOCKAGE[[#This Row],[Nombre de palettes]]&gt;0,STOCKAGE[[#This Row],[Nombre de palettes]],0)</f>
        <v>0</v>
      </c>
      <c r="L1126" s="54">
        <f>IF(STOCKAGE[[#This Row],[Nombre de palettes]]&lt;0,STOCKAGE[[#This Row],[Nombre de palettes]],0)</f>
        <v>-1</v>
      </c>
      <c r="N1126"/>
    </row>
    <row r="1127" spans="1:14" hidden="1" x14ac:dyDescent="0.25">
      <c r="A1127" s="68">
        <v>45505</v>
      </c>
      <c r="B1127" s="54" t="s">
        <v>80</v>
      </c>
      <c r="C1127">
        <v>2024</v>
      </c>
      <c r="D1127" s="53">
        <v>45510</v>
      </c>
      <c r="E1127" s="54" t="s">
        <v>50</v>
      </c>
      <c r="F1127">
        <v>-1</v>
      </c>
      <c r="G1127" s="54"/>
      <c r="H1127">
        <v>-600</v>
      </c>
      <c r="I1127">
        <v>2024083936</v>
      </c>
      <c r="J1127" s="54"/>
      <c r="K1127" s="54">
        <f>IF(STOCKAGE[[#This Row],[Nombre de palettes]]&gt;0,STOCKAGE[[#This Row],[Nombre de palettes]],0)</f>
        <v>0</v>
      </c>
      <c r="L1127" s="54">
        <f>IF(STOCKAGE[[#This Row],[Nombre de palettes]]&lt;0,STOCKAGE[[#This Row],[Nombre de palettes]],0)</f>
        <v>-1</v>
      </c>
      <c r="N1127"/>
    </row>
    <row r="1128" spans="1:14" hidden="1" x14ac:dyDescent="0.25">
      <c r="A1128" s="68">
        <v>45505</v>
      </c>
      <c r="B1128" s="54" t="s">
        <v>80</v>
      </c>
      <c r="C1128">
        <v>2024</v>
      </c>
      <c r="D1128" s="53">
        <v>45510</v>
      </c>
      <c r="E1128" s="54" t="s">
        <v>55</v>
      </c>
      <c r="F1128">
        <v>-1</v>
      </c>
      <c r="G1128" s="54"/>
      <c r="H1128">
        <v>-600</v>
      </c>
      <c r="I1128">
        <v>2024083936</v>
      </c>
      <c r="J1128" s="54"/>
      <c r="K1128" s="54">
        <f>IF(STOCKAGE[[#This Row],[Nombre de palettes]]&gt;0,STOCKAGE[[#This Row],[Nombre de palettes]],0)</f>
        <v>0</v>
      </c>
      <c r="L1128" s="54">
        <f>IF(STOCKAGE[[#This Row],[Nombre de palettes]]&lt;0,STOCKAGE[[#This Row],[Nombre de palettes]],0)</f>
        <v>-1</v>
      </c>
      <c r="N1128"/>
    </row>
    <row r="1129" spans="1:14" hidden="1" x14ac:dyDescent="0.25">
      <c r="A1129" s="68">
        <v>45505</v>
      </c>
      <c r="B1129" s="54" t="s">
        <v>80</v>
      </c>
      <c r="C1129">
        <v>2024</v>
      </c>
      <c r="D1129" s="53">
        <v>45510</v>
      </c>
      <c r="E1129" s="54" t="s">
        <v>50</v>
      </c>
      <c r="F1129">
        <v>-1</v>
      </c>
      <c r="G1129" s="54"/>
      <c r="H1129">
        <v>-600</v>
      </c>
      <c r="I1129">
        <v>2024083937</v>
      </c>
      <c r="J1129" s="54"/>
      <c r="K1129" s="54">
        <f>IF(STOCKAGE[[#This Row],[Nombre de palettes]]&gt;0,STOCKAGE[[#This Row],[Nombre de palettes]],0)</f>
        <v>0</v>
      </c>
      <c r="L1129" s="54">
        <f>IF(STOCKAGE[[#This Row],[Nombre de palettes]]&lt;0,STOCKAGE[[#This Row],[Nombre de palettes]],0)</f>
        <v>-1</v>
      </c>
      <c r="N1129"/>
    </row>
    <row r="1130" spans="1:14" hidden="1" x14ac:dyDescent="0.25">
      <c r="A1130" s="68">
        <v>45505</v>
      </c>
      <c r="B1130" s="54" t="s">
        <v>80</v>
      </c>
      <c r="C1130">
        <v>2024</v>
      </c>
      <c r="D1130" s="53">
        <v>45510</v>
      </c>
      <c r="E1130" s="54" t="s">
        <v>55</v>
      </c>
      <c r="F1130">
        <v>-1</v>
      </c>
      <c r="G1130" s="54"/>
      <c r="H1130">
        <v>-600</v>
      </c>
      <c r="I1130">
        <v>2024083937</v>
      </c>
      <c r="J1130" s="54"/>
      <c r="K1130" s="54">
        <f>IF(STOCKAGE[[#This Row],[Nombre de palettes]]&gt;0,STOCKAGE[[#This Row],[Nombre de palettes]],0)</f>
        <v>0</v>
      </c>
      <c r="L1130" s="54">
        <f>IF(STOCKAGE[[#This Row],[Nombre de palettes]]&lt;0,STOCKAGE[[#This Row],[Nombre de palettes]],0)</f>
        <v>-1</v>
      </c>
      <c r="N1130"/>
    </row>
    <row r="1131" spans="1:14" hidden="1" x14ac:dyDescent="0.25">
      <c r="A1131" s="68">
        <v>45505</v>
      </c>
      <c r="B1131" s="54" t="s">
        <v>80</v>
      </c>
      <c r="C1131">
        <v>2024</v>
      </c>
      <c r="D1131" s="53">
        <v>45510</v>
      </c>
      <c r="E1131" s="54" t="s">
        <v>50</v>
      </c>
      <c r="F1131">
        <v>-6</v>
      </c>
      <c r="G1131" s="54"/>
      <c r="H1131">
        <v>-3600</v>
      </c>
      <c r="I1131">
        <v>2024073891</v>
      </c>
      <c r="J1131" s="54"/>
      <c r="K1131" s="54">
        <f>IF(STOCKAGE[[#This Row],[Nombre de palettes]]&gt;0,STOCKAGE[[#This Row],[Nombre de palettes]],0)</f>
        <v>0</v>
      </c>
      <c r="L1131" s="54">
        <f>IF(STOCKAGE[[#This Row],[Nombre de palettes]]&lt;0,STOCKAGE[[#This Row],[Nombre de palettes]],0)</f>
        <v>-6</v>
      </c>
      <c r="N1131"/>
    </row>
    <row r="1132" spans="1:14" hidden="1" x14ac:dyDescent="0.25">
      <c r="A1132" s="68">
        <v>45505</v>
      </c>
      <c r="B1132" s="54" t="s">
        <v>80</v>
      </c>
      <c r="C1132">
        <v>2024</v>
      </c>
      <c r="D1132" s="53">
        <v>45510</v>
      </c>
      <c r="E1132" s="54" t="s">
        <v>55</v>
      </c>
      <c r="F1132">
        <v>-1</v>
      </c>
      <c r="G1132" s="54"/>
      <c r="H1132">
        <v>-600</v>
      </c>
      <c r="I1132">
        <v>2024073891</v>
      </c>
      <c r="J1132" s="54"/>
      <c r="K1132" s="54">
        <f>IF(STOCKAGE[[#This Row],[Nombre de palettes]]&gt;0,STOCKAGE[[#This Row],[Nombre de palettes]],0)</f>
        <v>0</v>
      </c>
      <c r="L1132" s="54">
        <f>IF(STOCKAGE[[#This Row],[Nombre de palettes]]&lt;0,STOCKAGE[[#This Row],[Nombre de palettes]],0)</f>
        <v>-1</v>
      </c>
      <c r="N1132"/>
    </row>
    <row r="1133" spans="1:14" hidden="1" x14ac:dyDescent="0.25">
      <c r="A1133" s="68">
        <v>45505</v>
      </c>
      <c r="B1133" s="54" t="s">
        <v>80</v>
      </c>
      <c r="C1133">
        <v>2024</v>
      </c>
      <c r="D1133" s="53">
        <v>45510</v>
      </c>
      <c r="E1133" s="54" t="s">
        <v>51</v>
      </c>
      <c r="F1133">
        <v>-1</v>
      </c>
      <c r="G1133" s="54"/>
      <c r="H1133">
        <v>-1848</v>
      </c>
      <c r="I1133">
        <v>2024073891</v>
      </c>
      <c r="J1133" s="54"/>
      <c r="K1133" s="54">
        <f>IF(STOCKAGE[[#This Row],[Nombre de palettes]]&gt;0,STOCKAGE[[#This Row],[Nombre de palettes]],0)</f>
        <v>0</v>
      </c>
      <c r="L1133" s="54">
        <f>IF(STOCKAGE[[#This Row],[Nombre de palettes]]&lt;0,STOCKAGE[[#This Row],[Nombre de palettes]],0)</f>
        <v>-1</v>
      </c>
      <c r="N1133"/>
    </row>
    <row r="1134" spans="1:14" hidden="1" x14ac:dyDescent="0.25">
      <c r="A1134" s="68">
        <v>45505</v>
      </c>
      <c r="B1134" s="54" t="s">
        <v>80</v>
      </c>
      <c r="C1134">
        <v>2024</v>
      </c>
      <c r="D1134" s="53">
        <v>45510</v>
      </c>
      <c r="E1134" s="54" t="s">
        <v>55</v>
      </c>
      <c r="F1134">
        <v>32</v>
      </c>
      <c r="G1134" s="54"/>
      <c r="H1134">
        <v>19200</v>
      </c>
      <c r="I1134" t="s">
        <v>65</v>
      </c>
      <c r="J1134" s="54"/>
      <c r="K1134" s="54">
        <f>IF(STOCKAGE[[#This Row],[Nombre de palettes]]&gt;0,STOCKAGE[[#This Row],[Nombre de palettes]],0)</f>
        <v>32</v>
      </c>
      <c r="L1134" s="54">
        <f>IF(STOCKAGE[[#This Row],[Nombre de palettes]]&lt;0,STOCKAGE[[#This Row],[Nombre de palettes]],0)</f>
        <v>0</v>
      </c>
      <c r="N1134"/>
    </row>
    <row r="1135" spans="1:14" hidden="1" x14ac:dyDescent="0.25">
      <c r="A1135" s="68">
        <v>45505</v>
      </c>
      <c r="B1135" s="54" t="s">
        <v>80</v>
      </c>
      <c r="C1135">
        <v>2024</v>
      </c>
      <c r="D1135" s="53">
        <v>45510</v>
      </c>
      <c r="E1135" s="54" t="s">
        <v>55</v>
      </c>
      <c r="F1135">
        <v>4</v>
      </c>
      <c r="G1135" s="54"/>
      <c r="H1135">
        <v>2400</v>
      </c>
      <c r="I1135" t="s">
        <v>65</v>
      </c>
      <c r="J1135" s="54"/>
      <c r="K1135" s="54">
        <f>IF(STOCKAGE[[#This Row],[Nombre de palettes]]&gt;0,STOCKAGE[[#This Row],[Nombre de palettes]],0)</f>
        <v>4</v>
      </c>
      <c r="L1135" s="54">
        <f>IF(STOCKAGE[[#This Row],[Nombre de palettes]]&lt;0,STOCKAGE[[#This Row],[Nombre de palettes]],0)</f>
        <v>0</v>
      </c>
      <c r="N1135"/>
    </row>
    <row r="1136" spans="1:14" hidden="1" x14ac:dyDescent="0.25">
      <c r="A1136" s="68">
        <v>45505</v>
      </c>
      <c r="B1136" s="54" t="s">
        <v>80</v>
      </c>
      <c r="C1136">
        <v>2024</v>
      </c>
      <c r="D1136" s="53">
        <v>45510</v>
      </c>
      <c r="E1136" s="54" t="s">
        <v>50</v>
      </c>
      <c r="F1136">
        <v>20</v>
      </c>
      <c r="G1136" s="54"/>
      <c r="H1136">
        <v>12000</v>
      </c>
      <c r="I1136" t="s">
        <v>65</v>
      </c>
      <c r="J1136" s="54"/>
      <c r="K1136" s="54">
        <f>IF(STOCKAGE[[#This Row],[Nombre de palettes]]&gt;0,STOCKAGE[[#This Row],[Nombre de palettes]],0)</f>
        <v>20</v>
      </c>
      <c r="L1136" s="54">
        <f>IF(STOCKAGE[[#This Row],[Nombre de palettes]]&lt;0,STOCKAGE[[#This Row],[Nombre de palettes]],0)</f>
        <v>0</v>
      </c>
      <c r="N1136"/>
    </row>
    <row r="1137" spans="1:14" hidden="1" x14ac:dyDescent="0.25">
      <c r="A1137" s="68">
        <v>45505</v>
      </c>
      <c r="B1137" s="54" t="s">
        <v>80</v>
      </c>
      <c r="C1137">
        <v>2024</v>
      </c>
      <c r="D1137" s="53">
        <v>45510</v>
      </c>
      <c r="E1137" s="54" t="s">
        <v>50</v>
      </c>
      <c r="F1137">
        <v>33</v>
      </c>
      <c r="G1137" s="54"/>
      <c r="H1137">
        <v>19800</v>
      </c>
      <c r="I1137" t="s">
        <v>65</v>
      </c>
      <c r="J1137" s="54"/>
      <c r="K1137" s="54">
        <f>IF(STOCKAGE[[#This Row],[Nombre de palettes]]&gt;0,STOCKAGE[[#This Row],[Nombre de palettes]],0)</f>
        <v>33</v>
      </c>
      <c r="L1137" s="54">
        <f>IF(STOCKAGE[[#This Row],[Nombre de palettes]]&lt;0,STOCKAGE[[#This Row],[Nombre de palettes]],0)</f>
        <v>0</v>
      </c>
      <c r="N1137"/>
    </row>
    <row r="1138" spans="1:14" hidden="1" x14ac:dyDescent="0.25">
      <c r="A1138" s="68">
        <v>45505</v>
      </c>
      <c r="B1138" s="54" t="s">
        <v>80</v>
      </c>
      <c r="C1138">
        <v>2024</v>
      </c>
      <c r="D1138" s="53">
        <v>45511</v>
      </c>
      <c r="E1138" s="54" t="s">
        <v>55</v>
      </c>
      <c r="F1138">
        <v>-1</v>
      </c>
      <c r="G1138" s="54"/>
      <c r="H1138">
        <v>-600</v>
      </c>
      <c r="I1138">
        <v>2024083928</v>
      </c>
      <c r="J1138" s="54"/>
      <c r="K1138" s="54">
        <f>IF(STOCKAGE[[#This Row],[Nombre de palettes]]&gt;0,STOCKAGE[[#This Row],[Nombre de palettes]],0)</f>
        <v>0</v>
      </c>
      <c r="L1138" s="54">
        <f>IF(STOCKAGE[[#This Row],[Nombre de palettes]]&lt;0,STOCKAGE[[#This Row],[Nombre de palettes]],0)</f>
        <v>-1</v>
      </c>
      <c r="N1138"/>
    </row>
    <row r="1139" spans="1:14" hidden="1" x14ac:dyDescent="0.25">
      <c r="A1139" s="68">
        <v>45505</v>
      </c>
      <c r="B1139" s="54" t="s">
        <v>80</v>
      </c>
      <c r="C1139">
        <v>2024</v>
      </c>
      <c r="D1139" s="53">
        <v>45511</v>
      </c>
      <c r="E1139" s="54" t="s">
        <v>50</v>
      </c>
      <c r="F1139">
        <v>-2</v>
      </c>
      <c r="G1139" s="54"/>
      <c r="H1139">
        <v>-1200</v>
      </c>
      <c r="I1139">
        <v>2024083939</v>
      </c>
      <c r="J1139" s="54"/>
      <c r="K1139" s="54">
        <f>IF(STOCKAGE[[#This Row],[Nombre de palettes]]&gt;0,STOCKAGE[[#This Row],[Nombre de palettes]],0)</f>
        <v>0</v>
      </c>
      <c r="L1139" s="54">
        <f>IF(STOCKAGE[[#This Row],[Nombre de palettes]]&lt;0,STOCKAGE[[#This Row],[Nombre de palettes]],0)</f>
        <v>-2</v>
      </c>
      <c r="N1139"/>
    </row>
    <row r="1140" spans="1:14" hidden="1" x14ac:dyDescent="0.25">
      <c r="A1140" s="68">
        <v>45505</v>
      </c>
      <c r="B1140" s="54" t="s">
        <v>80</v>
      </c>
      <c r="C1140">
        <v>2024</v>
      </c>
      <c r="D1140" s="53">
        <v>45511</v>
      </c>
      <c r="E1140" s="54" t="s">
        <v>55</v>
      </c>
      <c r="F1140">
        <v>-1</v>
      </c>
      <c r="G1140" s="54"/>
      <c r="H1140">
        <v>-600</v>
      </c>
      <c r="I1140">
        <v>2024083939</v>
      </c>
      <c r="J1140" s="54"/>
      <c r="K1140" s="54">
        <f>IF(STOCKAGE[[#This Row],[Nombre de palettes]]&gt;0,STOCKAGE[[#This Row],[Nombre de palettes]],0)</f>
        <v>0</v>
      </c>
      <c r="L1140" s="54">
        <f>IF(STOCKAGE[[#This Row],[Nombre de palettes]]&lt;0,STOCKAGE[[#This Row],[Nombre de palettes]],0)</f>
        <v>-1</v>
      </c>
      <c r="N1140"/>
    </row>
    <row r="1141" spans="1:14" hidden="1" x14ac:dyDescent="0.25">
      <c r="A1141" s="68">
        <v>45505</v>
      </c>
      <c r="B1141" s="54" t="s">
        <v>80</v>
      </c>
      <c r="C1141">
        <v>2024</v>
      </c>
      <c r="D1141" s="53">
        <v>45511</v>
      </c>
      <c r="E1141" s="54" t="s">
        <v>50</v>
      </c>
      <c r="F1141">
        <v>-1</v>
      </c>
      <c r="G1141" s="54"/>
      <c r="H1141">
        <v>-600</v>
      </c>
      <c r="I1141">
        <v>2024083935</v>
      </c>
      <c r="J1141" s="54"/>
      <c r="K1141" s="54">
        <f>IF(STOCKAGE[[#This Row],[Nombre de palettes]]&gt;0,STOCKAGE[[#This Row],[Nombre de palettes]],0)</f>
        <v>0</v>
      </c>
      <c r="L1141" s="54">
        <f>IF(STOCKAGE[[#This Row],[Nombre de palettes]]&lt;0,STOCKAGE[[#This Row],[Nombre de palettes]],0)</f>
        <v>-1</v>
      </c>
      <c r="N1141"/>
    </row>
    <row r="1142" spans="1:14" hidden="1" x14ac:dyDescent="0.25">
      <c r="A1142" s="68">
        <v>45505</v>
      </c>
      <c r="B1142" s="54" t="s">
        <v>80</v>
      </c>
      <c r="C1142">
        <v>2024</v>
      </c>
      <c r="D1142" s="53">
        <v>45511</v>
      </c>
      <c r="E1142" s="54" t="s">
        <v>55</v>
      </c>
      <c r="F1142">
        <v>-1</v>
      </c>
      <c r="G1142" s="54"/>
      <c r="H1142">
        <v>-600</v>
      </c>
      <c r="I1142">
        <v>2024083935</v>
      </c>
      <c r="J1142" s="54"/>
      <c r="K1142" s="54">
        <f>IF(STOCKAGE[[#This Row],[Nombre de palettes]]&gt;0,STOCKAGE[[#This Row],[Nombre de palettes]],0)</f>
        <v>0</v>
      </c>
      <c r="L1142" s="54">
        <f>IF(STOCKAGE[[#This Row],[Nombre de palettes]]&lt;0,STOCKAGE[[#This Row],[Nombre de palettes]],0)</f>
        <v>-1</v>
      </c>
      <c r="N1142"/>
    </row>
    <row r="1143" spans="1:14" hidden="1" x14ac:dyDescent="0.25">
      <c r="A1143" s="68">
        <v>45505</v>
      </c>
      <c r="B1143" s="54" t="s">
        <v>80</v>
      </c>
      <c r="C1143">
        <v>2024</v>
      </c>
      <c r="D1143" s="53">
        <v>45511</v>
      </c>
      <c r="E1143" s="54" t="s">
        <v>51</v>
      </c>
      <c r="F1143">
        <v>-1</v>
      </c>
      <c r="G1143" s="54"/>
      <c r="H1143">
        <v>-1848</v>
      </c>
      <c r="I1143">
        <v>2024083935</v>
      </c>
      <c r="J1143" s="54"/>
      <c r="K1143" s="54">
        <f>IF(STOCKAGE[[#This Row],[Nombre de palettes]]&gt;0,STOCKAGE[[#This Row],[Nombre de palettes]],0)</f>
        <v>0</v>
      </c>
      <c r="L1143" s="54">
        <f>IF(STOCKAGE[[#This Row],[Nombre de palettes]]&lt;0,STOCKAGE[[#This Row],[Nombre de palettes]],0)</f>
        <v>-1</v>
      </c>
      <c r="N1143"/>
    </row>
    <row r="1144" spans="1:14" hidden="1" x14ac:dyDescent="0.25">
      <c r="A1144" s="68">
        <v>45505</v>
      </c>
      <c r="B1144" s="54" t="s">
        <v>80</v>
      </c>
      <c r="C1144">
        <v>2024</v>
      </c>
      <c r="D1144" s="53">
        <v>45511</v>
      </c>
      <c r="E1144" s="54" t="s">
        <v>54</v>
      </c>
      <c r="F1144">
        <v>-1</v>
      </c>
      <c r="G1144" s="54"/>
      <c r="H1144">
        <v>-1848</v>
      </c>
      <c r="I1144">
        <v>2024083935</v>
      </c>
      <c r="J1144" s="54"/>
      <c r="K1144" s="54">
        <f>IF(STOCKAGE[[#This Row],[Nombre de palettes]]&gt;0,STOCKAGE[[#This Row],[Nombre de palettes]],0)</f>
        <v>0</v>
      </c>
      <c r="L1144" s="54">
        <f>IF(STOCKAGE[[#This Row],[Nombre de palettes]]&lt;0,STOCKAGE[[#This Row],[Nombre de palettes]],0)</f>
        <v>-1</v>
      </c>
      <c r="N1144"/>
    </row>
    <row r="1145" spans="1:14" hidden="1" x14ac:dyDescent="0.25">
      <c r="A1145" s="68">
        <v>45505</v>
      </c>
      <c r="B1145" s="54" t="s">
        <v>80</v>
      </c>
      <c r="C1145">
        <v>2024</v>
      </c>
      <c r="D1145" s="53">
        <v>45512</v>
      </c>
      <c r="E1145" s="54" t="s">
        <v>50</v>
      </c>
      <c r="F1145">
        <v>-2</v>
      </c>
      <c r="G1145" s="54"/>
      <c r="H1145">
        <v>-1200</v>
      </c>
      <c r="I1145">
        <v>2024083924</v>
      </c>
      <c r="J1145" s="54"/>
      <c r="K1145" s="54">
        <f>IF(STOCKAGE[[#This Row],[Nombre de palettes]]&gt;0,STOCKAGE[[#This Row],[Nombre de palettes]],0)</f>
        <v>0</v>
      </c>
      <c r="L1145" s="54">
        <f>IF(STOCKAGE[[#This Row],[Nombre de palettes]]&lt;0,STOCKAGE[[#This Row],[Nombre de palettes]],0)</f>
        <v>-2</v>
      </c>
      <c r="N1145"/>
    </row>
    <row r="1146" spans="1:14" hidden="1" x14ac:dyDescent="0.25">
      <c r="A1146" s="68">
        <v>45505</v>
      </c>
      <c r="B1146" s="54" t="s">
        <v>80</v>
      </c>
      <c r="C1146">
        <v>2024</v>
      </c>
      <c r="D1146" s="53">
        <v>45512</v>
      </c>
      <c r="E1146" s="54" t="s">
        <v>55</v>
      </c>
      <c r="F1146">
        <v>-2</v>
      </c>
      <c r="G1146" s="54"/>
      <c r="H1146">
        <v>-1200</v>
      </c>
      <c r="I1146">
        <v>2024083924</v>
      </c>
      <c r="J1146" s="54"/>
      <c r="K1146" s="54">
        <f>IF(STOCKAGE[[#This Row],[Nombre de palettes]]&gt;0,STOCKAGE[[#This Row],[Nombre de palettes]],0)</f>
        <v>0</v>
      </c>
      <c r="L1146" s="54">
        <f>IF(STOCKAGE[[#This Row],[Nombre de palettes]]&lt;0,STOCKAGE[[#This Row],[Nombre de palettes]],0)</f>
        <v>-2</v>
      </c>
      <c r="N1146"/>
    </row>
    <row r="1147" spans="1:14" hidden="1" x14ac:dyDescent="0.25">
      <c r="A1147" s="68">
        <v>45505</v>
      </c>
      <c r="B1147" s="54" t="s">
        <v>80</v>
      </c>
      <c r="C1147">
        <v>2024</v>
      </c>
      <c r="D1147" s="53">
        <v>45512</v>
      </c>
      <c r="E1147" s="54" t="s">
        <v>54</v>
      </c>
      <c r="F1147">
        <v>-1</v>
      </c>
      <c r="G1147" s="54"/>
      <c r="H1147">
        <v>-1848</v>
      </c>
      <c r="I1147">
        <v>2024083924</v>
      </c>
      <c r="J1147" s="54"/>
      <c r="K1147" s="54">
        <f>IF(STOCKAGE[[#This Row],[Nombre de palettes]]&gt;0,STOCKAGE[[#This Row],[Nombre de palettes]],0)</f>
        <v>0</v>
      </c>
      <c r="L1147" s="54">
        <f>IF(STOCKAGE[[#This Row],[Nombre de palettes]]&lt;0,STOCKAGE[[#This Row],[Nombre de palettes]],0)</f>
        <v>-1</v>
      </c>
      <c r="N1147"/>
    </row>
    <row r="1148" spans="1:14" hidden="1" x14ac:dyDescent="0.25">
      <c r="A1148" s="68">
        <v>45505</v>
      </c>
      <c r="B1148" s="54" t="s">
        <v>80</v>
      </c>
      <c r="C1148">
        <v>2024</v>
      </c>
      <c r="D1148" s="53">
        <v>45512</v>
      </c>
      <c r="E1148" s="54" t="s">
        <v>50</v>
      </c>
      <c r="F1148">
        <v>-5</v>
      </c>
      <c r="G1148" s="54"/>
      <c r="H1148">
        <v>-3000</v>
      </c>
      <c r="I1148">
        <v>2024083933</v>
      </c>
      <c r="J1148" s="54"/>
      <c r="K1148" s="54">
        <f>IF(STOCKAGE[[#This Row],[Nombre de palettes]]&gt;0,STOCKAGE[[#This Row],[Nombre de palettes]],0)</f>
        <v>0</v>
      </c>
      <c r="L1148" s="54">
        <f>IF(STOCKAGE[[#This Row],[Nombre de palettes]]&lt;0,STOCKAGE[[#This Row],[Nombre de palettes]],0)</f>
        <v>-5</v>
      </c>
      <c r="N1148"/>
    </row>
    <row r="1149" spans="1:14" hidden="1" x14ac:dyDescent="0.25">
      <c r="A1149" s="68">
        <v>45505</v>
      </c>
      <c r="B1149" s="54" t="s">
        <v>80</v>
      </c>
      <c r="C1149">
        <v>2024</v>
      </c>
      <c r="D1149" s="53">
        <v>45512</v>
      </c>
      <c r="E1149" s="54" t="s">
        <v>51</v>
      </c>
      <c r="F1149">
        <v>-1</v>
      </c>
      <c r="G1149" s="54"/>
      <c r="H1149">
        <v>-1848</v>
      </c>
      <c r="I1149">
        <v>2024083933</v>
      </c>
      <c r="J1149" s="54"/>
      <c r="K1149" s="54">
        <f>IF(STOCKAGE[[#This Row],[Nombre de palettes]]&gt;0,STOCKAGE[[#This Row],[Nombre de palettes]],0)</f>
        <v>0</v>
      </c>
      <c r="L1149" s="54">
        <f>IF(STOCKAGE[[#This Row],[Nombre de palettes]]&lt;0,STOCKAGE[[#This Row],[Nombre de palettes]],0)</f>
        <v>-1</v>
      </c>
      <c r="N1149"/>
    </row>
    <row r="1150" spans="1:14" hidden="1" x14ac:dyDescent="0.25">
      <c r="A1150" s="68">
        <v>45505</v>
      </c>
      <c r="B1150" s="54" t="s">
        <v>80</v>
      </c>
      <c r="C1150">
        <v>2024</v>
      </c>
      <c r="D1150" s="53">
        <v>45512</v>
      </c>
      <c r="E1150" s="54" t="s">
        <v>54</v>
      </c>
      <c r="F1150">
        <v>-2</v>
      </c>
      <c r="G1150" s="54"/>
      <c r="H1150">
        <v>-3696</v>
      </c>
      <c r="I1150">
        <v>2024083933</v>
      </c>
      <c r="J1150" s="54"/>
      <c r="K1150" s="54">
        <f>IF(STOCKAGE[[#This Row],[Nombre de palettes]]&gt;0,STOCKAGE[[#This Row],[Nombre de palettes]],0)</f>
        <v>0</v>
      </c>
      <c r="L1150" s="54">
        <f>IF(STOCKAGE[[#This Row],[Nombre de palettes]]&lt;0,STOCKAGE[[#This Row],[Nombre de palettes]],0)</f>
        <v>-2</v>
      </c>
      <c r="N1150"/>
    </row>
    <row r="1151" spans="1:14" hidden="1" x14ac:dyDescent="0.25">
      <c r="A1151" s="68">
        <v>45505</v>
      </c>
      <c r="B1151" s="54" t="s">
        <v>80</v>
      </c>
      <c r="C1151">
        <v>2024</v>
      </c>
      <c r="D1151" s="53">
        <v>45512</v>
      </c>
      <c r="E1151" s="54" t="s">
        <v>50</v>
      </c>
      <c r="F1151">
        <v>-2</v>
      </c>
      <c r="G1151" s="54"/>
      <c r="H1151">
        <v>-1200</v>
      </c>
      <c r="I1151">
        <v>2024083944</v>
      </c>
      <c r="J1151" s="54"/>
      <c r="K1151" s="54">
        <f>IF(STOCKAGE[[#This Row],[Nombre de palettes]]&gt;0,STOCKAGE[[#This Row],[Nombre de palettes]],0)</f>
        <v>0</v>
      </c>
      <c r="L1151" s="54">
        <f>IF(STOCKAGE[[#This Row],[Nombre de palettes]]&lt;0,STOCKAGE[[#This Row],[Nombre de palettes]],0)</f>
        <v>-2</v>
      </c>
      <c r="N1151"/>
    </row>
    <row r="1152" spans="1:14" hidden="1" x14ac:dyDescent="0.25">
      <c r="A1152" s="68">
        <v>45505</v>
      </c>
      <c r="B1152" s="54" t="s">
        <v>80</v>
      </c>
      <c r="C1152">
        <v>2024</v>
      </c>
      <c r="D1152" s="53">
        <v>45512</v>
      </c>
      <c r="E1152" s="54" t="s">
        <v>50</v>
      </c>
      <c r="F1152">
        <v>-1</v>
      </c>
      <c r="G1152" s="54"/>
      <c r="H1152">
        <v>-600</v>
      </c>
      <c r="I1152">
        <v>2024083945</v>
      </c>
      <c r="J1152" s="54"/>
      <c r="K1152" s="54">
        <f>IF(STOCKAGE[[#This Row],[Nombre de palettes]]&gt;0,STOCKAGE[[#This Row],[Nombre de palettes]],0)</f>
        <v>0</v>
      </c>
      <c r="L1152" s="54">
        <f>IF(STOCKAGE[[#This Row],[Nombre de palettes]]&lt;0,STOCKAGE[[#This Row],[Nombre de palettes]],0)</f>
        <v>-1</v>
      </c>
      <c r="N1152"/>
    </row>
    <row r="1153" spans="1:14" hidden="1" x14ac:dyDescent="0.25">
      <c r="A1153" s="68">
        <v>45505</v>
      </c>
      <c r="B1153" s="54" t="s">
        <v>80</v>
      </c>
      <c r="C1153">
        <v>2024</v>
      </c>
      <c r="D1153" s="53">
        <v>45512</v>
      </c>
      <c r="E1153" s="54" t="s">
        <v>62</v>
      </c>
      <c r="F1153">
        <v>-1</v>
      </c>
      <c r="G1153" s="54"/>
      <c r="H1153">
        <v>-1848</v>
      </c>
      <c r="I1153">
        <v>2024083945</v>
      </c>
      <c r="J1153" s="54"/>
      <c r="K1153" s="54">
        <f>IF(STOCKAGE[[#This Row],[Nombre de palettes]]&gt;0,STOCKAGE[[#This Row],[Nombre de palettes]],0)</f>
        <v>0</v>
      </c>
      <c r="L1153" s="54">
        <f>IF(STOCKAGE[[#This Row],[Nombre de palettes]]&lt;0,STOCKAGE[[#This Row],[Nombre de palettes]],0)</f>
        <v>-1</v>
      </c>
      <c r="N1153"/>
    </row>
    <row r="1154" spans="1:14" hidden="1" x14ac:dyDescent="0.25">
      <c r="A1154" s="68">
        <v>45505</v>
      </c>
      <c r="B1154" s="54" t="s">
        <v>80</v>
      </c>
      <c r="C1154">
        <v>2024</v>
      </c>
      <c r="D1154" s="53">
        <v>45513</v>
      </c>
      <c r="E1154" s="54" t="s">
        <v>50</v>
      </c>
      <c r="F1154">
        <v>6</v>
      </c>
      <c r="G1154" s="54"/>
      <c r="H1154">
        <v>3600</v>
      </c>
      <c r="I1154" t="s">
        <v>82</v>
      </c>
      <c r="J1154" s="54"/>
      <c r="K1154" s="54">
        <f>IF(STOCKAGE[[#This Row],[Nombre de palettes]]&gt;0,STOCKAGE[[#This Row],[Nombre de palettes]],0)</f>
        <v>6</v>
      </c>
      <c r="L1154" s="54">
        <f>IF(STOCKAGE[[#This Row],[Nombre de palettes]]&lt;0,STOCKAGE[[#This Row],[Nombre de palettes]],0)</f>
        <v>0</v>
      </c>
      <c r="N1154"/>
    </row>
    <row r="1155" spans="1:14" hidden="1" x14ac:dyDescent="0.25">
      <c r="A1155" s="68">
        <v>45505</v>
      </c>
      <c r="B1155" s="54" t="s">
        <v>80</v>
      </c>
      <c r="C1155">
        <v>2024</v>
      </c>
      <c r="D1155" s="53">
        <v>45513</v>
      </c>
      <c r="E1155" s="54" t="s">
        <v>51</v>
      </c>
      <c r="F1155">
        <v>1</v>
      </c>
      <c r="G1155" s="54"/>
      <c r="H1155">
        <v>1848</v>
      </c>
      <c r="I1155" t="s">
        <v>83</v>
      </c>
      <c r="J1155" s="54"/>
      <c r="K1155" s="54">
        <f>IF(STOCKAGE[[#This Row],[Nombre de palettes]]&gt;0,STOCKAGE[[#This Row],[Nombre de palettes]],0)</f>
        <v>1</v>
      </c>
      <c r="L1155" s="54">
        <f>IF(STOCKAGE[[#This Row],[Nombre de palettes]]&lt;0,STOCKAGE[[#This Row],[Nombre de palettes]],0)</f>
        <v>0</v>
      </c>
      <c r="N1155"/>
    </row>
    <row r="1156" spans="1:14" hidden="1" x14ac:dyDescent="0.25">
      <c r="A1156" s="68">
        <v>45505</v>
      </c>
      <c r="B1156" s="54" t="s">
        <v>80</v>
      </c>
      <c r="C1156">
        <v>2024</v>
      </c>
      <c r="D1156" s="53">
        <v>45516</v>
      </c>
      <c r="E1156" s="54" t="s">
        <v>50</v>
      </c>
      <c r="F1156">
        <v>-2</v>
      </c>
      <c r="G1156" s="54"/>
      <c r="H1156">
        <v>-1200</v>
      </c>
      <c r="I1156">
        <v>2024083929</v>
      </c>
      <c r="J1156" s="54"/>
      <c r="K1156" s="54">
        <f>IF(STOCKAGE[[#This Row],[Nombre de palettes]]&gt;0,STOCKAGE[[#This Row],[Nombre de palettes]],0)</f>
        <v>0</v>
      </c>
      <c r="L1156" s="54">
        <f>IF(STOCKAGE[[#This Row],[Nombre de palettes]]&lt;0,STOCKAGE[[#This Row],[Nombre de palettes]],0)</f>
        <v>-2</v>
      </c>
      <c r="N1156"/>
    </row>
    <row r="1157" spans="1:14" hidden="1" x14ac:dyDescent="0.25">
      <c r="A1157" s="68">
        <v>45505</v>
      </c>
      <c r="B1157" s="54" t="s">
        <v>80</v>
      </c>
      <c r="C1157">
        <v>2024</v>
      </c>
      <c r="D1157" s="53">
        <v>45516</v>
      </c>
      <c r="E1157" s="54" t="s">
        <v>55</v>
      </c>
      <c r="F1157">
        <v>-1</v>
      </c>
      <c r="G1157" s="54"/>
      <c r="H1157">
        <v>-600</v>
      </c>
      <c r="I1157">
        <v>2024083929</v>
      </c>
      <c r="J1157" s="54"/>
      <c r="K1157" s="54">
        <f>IF(STOCKAGE[[#This Row],[Nombre de palettes]]&gt;0,STOCKAGE[[#This Row],[Nombre de palettes]],0)</f>
        <v>0</v>
      </c>
      <c r="L1157" s="54">
        <f>IF(STOCKAGE[[#This Row],[Nombre de palettes]]&lt;0,STOCKAGE[[#This Row],[Nombre de palettes]],0)</f>
        <v>-1</v>
      </c>
      <c r="N1157"/>
    </row>
    <row r="1158" spans="1:14" hidden="1" x14ac:dyDescent="0.25">
      <c r="A1158" s="68">
        <v>45505</v>
      </c>
      <c r="B1158" s="54" t="s">
        <v>80</v>
      </c>
      <c r="C1158">
        <v>2024</v>
      </c>
      <c r="D1158" s="53">
        <v>45516</v>
      </c>
      <c r="E1158" s="54" t="s">
        <v>50</v>
      </c>
      <c r="F1158">
        <v>-32</v>
      </c>
      <c r="G1158" s="54"/>
      <c r="H1158">
        <v>-19200</v>
      </c>
      <c r="I1158">
        <v>2024083920</v>
      </c>
      <c r="J1158" s="54"/>
      <c r="K1158" s="54">
        <f>IF(STOCKAGE[[#This Row],[Nombre de palettes]]&gt;0,STOCKAGE[[#This Row],[Nombre de palettes]],0)</f>
        <v>0</v>
      </c>
      <c r="L1158" s="54">
        <f>IF(STOCKAGE[[#This Row],[Nombre de palettes]]&lt;0,STOCKAGE[[#This Row],[Nombre de palettes]],0)</f>
        <v>-32</v>
      </c>
      <c r="N1158"/>
    </row>
    <row r="1159" spans="1:14" hidden="1" x14ac:dyDescent="0.25">
      <c r="A1159" s="68">
        <v>45505</v>
      </c>
      <c r="B1159" s="54" t="s">
        <v>80</v>
      </c>
      <c r="C1159">
        <v>2024</v>
      </c>
      <c r="D1159" s="53">
        <v>45516</v>
      </c>
      <c r="E1159" s="54" t="s">
        <v>50</v>
      </c>
      <c r="F1159">
        <v>-1</v>
      </c>
      <c r="G1159" s="54"/>
      <c r="H1159">
        <v>-600</v>
      </c>
      <c r="I1159">
        <v>2024083942</v>
      </c>
      <c r="J1159" s="54"/>
      <c r="K1159" s="54">
        <f>IF(STOCKAGE[[#This Row],[Nombre de palettes]]&gt;0,STOCKAGE[[#This Row],[Nombre de palettes]],0)</f>
        <v>0</v>
      </c>
      <c r="L1159" s="54">
        <f>IF(STOCKAGE[[#This Row],[Nombre de palettes]]&lt;0,STOCKAGE[[#This Row],[Nombre de palettes]],0)</f>
        <v>-1</v>
      </c>
      <c r="N1159"/>
    </row>
    <row r="1160" spans="1:14" hidden="1" x14ac:dyDescent="0.25">
      <c r="A1160" s="68">
        <v>45505</v>
      </c>
      <c r="B1160" s="54" t="s">
        <v>80</v>
      </c>
      <c r="C1160">
        <v>2024</v>
      </c>
      <c r="D1160" s="53">
        <v>45516</v>
      </c>
      <c r="E1160" s="54" t="s">
        <v>55</v>
      </c>
      <c r="F1160">
        <v>-1</v>
      </c>
      <c r="G1160" s="54"/>
      <c r="H1160">
        <v>-600</v>
      </c>
      <c r="I1160">
        <v>2024083942</v>
      </c>
      <c r="J1160" s="54"/>
      <c r="K1160" s="54">
        <f>IF(STOCKAGE[[#This Row],[Nombre de palettes]]&gt;0,STOCKAGE[[#This Row],[Nombre de palettes]],0)</f>
        <v>0</v>
      </c>
      <c r="L1160" s="54">
        <f>IF(STOCKAGE[[#This Row],[Nombre de palettes]]&lt;0,STOCKAGE[[#This Row],[Nombre de palettes]],0)</f>
        <v>-1</v>
      </c>
      <c r="N1160"/>
    </row>
    <row r="1161" spans="1:14" hidden="1" x14ac:dyDescent="0.25">
      <c r="A1161" s="68">
        <v>45505</v>
      </c>
      <c r="B1161" s="54" t="s">
        <v>80</v>
      </c>
      <c r="C1161">
        <v>2024</v>
      </c>
      <c r="D1161" s="53">
        <v>45516</v>
      </c>
      <c r="E1161" s="54" t="s">
        <v>51</v>
      </c>
      <c r="F1161">
        <v>-1</v>
      </c>
      <c r="G1161" s="54"/>
      <c r="H1161">
        <v>-1848</v>
      </c>
      <c r="I1161">
        <v>2024083942</v>
      </c>
      <c r="J1161" s="54"/>
      <c r="K1161" s="54">
        <f>IF(STOCKAGE[[#This Row],[Nombre de palettes]]&gt;0,STOCKAGE[[#This Row],[Nombre de palettes]],0)</f>
        <v>0</v>
      </c>
      <c r="L1161" s="54">
        <f>IF(STOCKAGE[[#This Row],[Nombre de palettes]]&lt;0,STOCKAGE[[#This Row],[Nombre de palettes]],0)</f>
        <v>-1</v>
      </c>
      <c r="N1161"/>
    </row>
    <row r="1162" spans="1:14" hidden="1" x14ac:dyDescent="0.25">
      <c r="A1162" s="68">
        <v>45505</v>
      </c>
      <c r="B1162" s="54" t="s">
        <v>80</v>
      </c>
      <c r="C1162">
        <v>2024</v>
      </c>
      <c r="D1162" s="53">
        <v>45516</v>
      </c>
      <c r="E1162" s="54" t="s">
        <v>63</v>
      </c>
      <c r="F1162">
        <v>-1</v>
      </c>
      <c r="G1162" s="54"/>
      <c r="H1162">
        <v>-630</v>
      </c>
      <c r="I1162">
        <v>2024083942</v>
      </c>
      <c r="J1162" s="54"/>
      <c r="K1162" s="54">
        <f>IF(STOCKAGE[[#This Row],[Nombre de palettes]]&gt;0,STOCKAGE[[#This Row],[Nombre de palettes]],0)</f>
        <v>0</v>
      </c>
      <c r="L1162" s="54">
        <f>IF(STOCKAGE[[#This Row],[Nombre de palettes]]&lt;0,STOCKAGE[[#This Row],[Nombre de palettes]],0)</f>
        <v>-1</v>
      </c>
      <c r="N1162"/>
    </row>
    <row r="1163" spans="1:14" hidden="1" x14ac:dyDescent="0.25">
      <c r="A1163" s="68">
        <v>45505</v>
      </c>
      <c r="B1163" s="54" t="s">
        <v>80</v>
      </c>
      <c r="C1163">
        <v>2024</v>
      </c>
      <c r="D1163" s="53">
        <v>45516</v>
      </c>
      <c r="E1163" s="54" t="s">
        <v>50</v>
      </c>
      <c r="F1163">
        <v>-1</v>
      </c>
      <c r="G1163" s="54"/>
      <c r="H1163">
        <v>-600</v>
      </c>
      <c r="I1163">
        <v>2024083947</v>
      </c>
      <c r="J1163" s="54"/>
      <c r="K1163" s="54">
        <f>IF(STOCKAGE[[#This Row],[Nombre de palettes]]&gt;0,STOCKAGE[[#This Row],[Nombre de palettes]],0)</f>
        <v>0</v>
      </c>
      <c r="L1163" s="54">
        <f>IF(STOCKAGE[[#This Row],[Nombre de palettes]]&lt;0,STOCKAGE[[#This Row],[Nombre de palettes]],0)</f>
        <v>-1</v>
      </c>
      <c r="N1163"/>
    </row>
    <row r="1164" spans="1:14" hidden="1" x14ac:dyDescent="0.25">
      <c r="A1164" s="68">
        <v>45505</v>
      </c>
      <c r="B1164" s="54" t="s">
        <v>80</v>
      </c>
      <c r="C1164">
        <v>2024</v>
      </c>
      <c r="D1164" s="53">
        <v>45516</v>
      </c>
      <c r="E1164" s="54" t="s">
        <v>70</v>
      </c>
      <c r="F1164">
        <v>-2</v>
      </c>
      <c r="G1164" s="54"/>
      <c r="H1164">
        <v>-1200</v>
      </c>
      <c r="I1164">
        <v>2024083947</v>
      </c>
      <c r="J1164" s="54"/>
      <c r="K1164" s="54">
        <f>IF(STOCKAGE[[#This Row],[Nombre de palettes]]&gt;0,STOCKAGE[[#This Row],[Nombre de palettes]],0)</f>
        <v>0</v>
      </c>
      <c r="L1164" s="54">
        <f>IF(STOCKAGE[[#This Row],[Nombre de palettes]]&lt;0,STOCKAGE[[#This Row],[Nombre de palettes]],0)</f>
        <v>-2</v>
      </c>
      <c r="N1164"/>
    </row>
    <row r="1165" spans="1:14" hidden="1" x14ac:dyDescent="0.25">
      <c r="A1165" s="68">
        <v>45505</v>
      </c>
      <c r="B1165" s="54" t="s">
        <v>80</v>
      </c>
      <c r="C1165">
        <v>2024</v>
      </c>
      <c r="D1165" s="53">
        <v>45516</v>
      </c>
      <c r="E1165" s="54" t="s">
        <v>51</v>
      </c>
      <c r="F1165">
        <v>5</v>
      </c>
      <c r="G1165" s="54"/>
      <c r="H1165">
        <v>9240</v>
      </c>
      <c r="I1165" t="s">
        <v>84</v>
      </c>
      <c r="J1165" s="54"/>
      <c r="K1165" s="54">
        <f>IF(STOCKAGE[[#This Row],[Nombre de palettes]]&gt;0,STOCKAGE[[#This Row],[Nombre de palettes]],0)</f>
        <v>5</v>
      </c>
      <c r="L1165" s="54">
        <f>IF(STOCKAGE[[#This Row],[Nombre de palettes]]&lt;0,STOCKAGE[[#This Row],[Nombre de palettes]],0)</f>
        <v>0</v>
      </c>
      <c r="N1165"/>
    </row>
    <row r="1166" spans="1:14" hidden="1" x14ac:dyDescent="0.25">
      <c r="A1166" s="68">
        <v>45505</v>
      </c>
      <c r="B1166" s="54" t="s">
        <v>80</v>
      </c>
      <c r="C1166">
        <v>2024</v>
      </c>
      <c r="D1166" s="53">
        <v>45516</v>
      </c>
      <c r="E1166" s="54" t="s">
        <v>54</v>
      </c>
      <c r="F1166">
        <v>5</v>
      </c>
      <c r="G1166" s="54"/>
      <c r="H1166">
        <v>9240</v>
      </c>
      <c r="I1166" t="s">
        <v>84</v>
      </c>
      <c r="J1166" s="54"/>
      <c r="K1166" s="54">
        <f>IF(STOCKAGE[[#This Row],[Nombre de palettes]]&gt;0,STOCKAGE[[#This Row],[Nombre de palettes]],0)</f>
        <v>5</v>
      </c>
      <c r="L1166" s="54">
        <f>IF(STOCKAGE[[#This Row],[Nombre de palettes]]&lt;0,STOCKAGE[[#This Row],[Nombre de palettes]],0)</f>
        <v>0</v>
      </c>
      <c r="N1166"/>
    </row>
    <row r="1167" spans="1:14" hidden="1" x14ac:dyDescent="0.25">
      <c r="A1167" s="68">
        <v>45505</v>
      </c>
      <c r="B1167" s="54" t="s">
        <v>80</v>
      </c>
      <c r="C1167">
        <v>2024</v>
      </c>
      <c r="D1167" s="53">
        <v>45516</v>
      </c>
      <c r="E1167" s="54" t="s">
        <v>63</v>
      </c>
      <c r="F1167">
        <v>2</v>
      </c>
      <c r="G1167" s="54"/>
      <c r="H1167">
        <v>1260</v>
      </c>
      <c r="I1167" t="s">
        <v>84</v>
      </c>
      <c r="J1167" s="54"/>
      <c r="K1167" s="54">
        <f>IF(STOCKAGE[[#This Row],[Nombre de palettes]]&gt;0,STOCKAGE[[#This Row],[Nombre de palettes]],0)</f>
        <v>2</v>
      </c>
      <c r="L1167" s="54">
        <f>IF(STOCKAGE[[#This Row],[Nombre de palettes]]&lt;0,STOCKAGE[[#This Row],[Nombre de palettes]],0)</f>
        <v>0</v>
      </c>
      <c r="N1167"/>
    </row>
    <row r="1168" spans="1:14" hidden="1" x14ac:dyDescent="0.25">
      <c r="A1168" s="68">
        <v>45505</v>
      </c>
      <c r="B1168" s="54" t="s">
        <v>80</v>
      </c>
      <c r="C1168">
        <v>2024</v>
      </c>
      <c r="D1168" s="53">
        <v>45516</v>
      </c>
      <c r="E1168" s="54" t="s">
        <v>50</v>
      </c>
      <c r="F1168">
        <v>-4</v>
      </c>
      <c r="G1168" s="54"/>
      <c r="H1168">
        <v>-2400</v>
      </c>
      <c r="I1168">
        <v>2024073894</v>
      </c>
      <c r="J1168" s="54"/>
      <c r="K1168" s="54">
        <f>IF(STOCKAGE[[#This Row],[Nombre de palettes]]&gt;0,STOCKAGE[[#This Row],[Nombre de palettes]],0)</f>
        <v>0</v>
      </c>
      <c r="L1168" s="54">
        <f>IF(STOCKAGE[[#This Row],[Nombre de palettes]]&lt;0,STOCKAGE[[#This Row],[Nombre de palettes]],0)</f>
        <v>-4</v>
      </c>
      <c r="N1168"/>
    </row>
    <row r="1169" spans="1:14" hidden="1" x14ac:dyDescent="0.25">
      <c r="A1169" s="68">
        <v>45505</v>
      </c>
      <c r="B1169" s="54" t="s">
        <v>80</v>
      </c>
      <c r="C1169">
        <v>2024</v>
      </c>
      <c r="D1169" s="53">
        <v>45516</v>
      </c>
      <c r="E1169" s="54" t="s">
        <v>55</v>
      </c>
      <c r="F1169">
        <v>-1</v>
      </c>
      <c r="G1169" s="54"/>
      <c r="H1169">
        <v>-600</v>
      </c>
      <c r="I1169">
        <v>2024073894</v>
      </c>
      <c r="J1169" s="54"/>
      <c r="K1169" s="54">
        <f>IF(STOCKAGE[[#This Row],[Nombre de palettes]]&gt;0,STOCKAGE[[#This Row],[Nombre de palettes]],0)</f>
        <v>0</v>
      </c>
      <c r="L1169" s="54">
        <f>IF(STOCKAGE[[#This Row],[Nombre de palettes]]&lt;0,STOCKAGE[[#This Row],[Nombre de palettes]],0)</f>
        <v>-1</v>
      </c>
      <c r="N1169"/>
    </row>
    <row r="1170" spans="1:14" hidden="1" x14ac:dyDescent="0.25">
      <c r="A1170" s="68">
        <v>45505</v>
      </c>
      <c r="B1170" s="54" t="s">
        <v>80</v>
      </c>
      <c r="C1170">
        <v>2024</v>
      </c>
      <c r="D1170" s="53">
        <v>45516</v>
      </c>
      <c r="E1170" s="54" t="s">
        <v>51</v>
      </c>
      <c r="F1170">
        <v>-1</v>
      </c>
      <c r="G1170" s="54"/>
      <c r="H1170">
        <v>-1848</v>
      </c>
      <c r="I1170">
        <v>2024073894</v>
      </c>
      <c r="J1170" s="54"/>
      <c r="K1170" s="54">
        <f>IF(STOCKAGE[[#This Row],[Nombre de palettes]]&gt;0,STOCKAGE[[#This Row],[Nombre de palettes]],0)</f>
        <v>0</v>
      </c>
      <c r="L1170" s="54">
        <f>IF(STOCKAGE[[#This Row],[Nombre de palettes]]&lt;0,STOCKAGE[[#This Row],[Nombre de palettes]],0)</f>
        <v>-1</v>
      </c>
      <c r="N1170"/>
    </row>
    <row r="1171" spans="1:14" hidden="1" x14ac:dyDescent="0.25">
      <c r="A1171" s="68">
        <v>45505</v>
      </c>
      <c r="B1171" s="54" t="s">
        <v>80</v>
      </c>
      <c r="C1171">
        <v>2024</v>
      </c>
      <c r="D1171" s="53">
        <v>45516</v>
      </c>
      <c r="E1171" s="54" t="s">
        <v>54</v>
      </c>
      <c r="F1171">
        <v>-1</v>
      </c>
      <c r="G1171" s="54"/>
      <c r="H1171">
        <v>-1848</v>
      </c>
      <c r="I1171">
        <v>2024073894</v>
      </c>
      <c r="J1171" s="54"/>
      <c r="K1171" s="54">
        <f>IF(STOCKAGE[[#This Row],[Nombre de palettes]]&gt;0,STOCKAGE[[#This Row],[Nombre de palettes]],0)</f>
        <v>0</v>
      </c>
      <c r="L1171" s="54">
        <f>IF(STOCKAGE[[#This Row],[Nombre de palettes]]&lt;0,STOCKAGE[[#This Row],[Nombre de palettes]],0)</f>
        <v>-1</v>
      </c>
      <c r="N1171"/>
    </row>
    <row r="1172" spans="1:14" hidden="1" x14ac:dyDescent="0.25">
      <c r="A1172" s="68">
        <v>45505</v>
      </c>
      <c r="B1172" s="54" t="s">
        <v>80</v>
      </c>
      <c r="C1172">
        <v>2024</v>
      </c>
      <c r="D1172" s="53">
        <v>45516</v>
      </c>
      <c r="E1172" s="54" t="s">
        <v>48</v>
      </c>
      <c r="F1172">
        <v>-1</v>
      </c>
      <c r="G1172" s="54"/>
      <c r="H1172">
        <v>-1848</v>
      </c>
      <c r="I1172">
        <v>2024073894</v>
      </c>
      <c r="J1172" s="54"/>
      <c r="K1172" s="54">
        <f>IF(STOCKAGE[[#This Row],[Nombre de palettes]]&gt;0,STOCKAGE[[#This Row],[Nombre de palettes]],0)</f>
        <v>0</v>
      </c>
      <c r="L1172" s="54">
        <f>IF(STOCKAGE[[#This Row],[Nombre de palettes]]&lt;0,STOCKAGE[[#This Row],[Nombre de palettes]],0)</f>
        <v>-1</v>
      </c>
      <c r="N1172"/>
    </row>
    <row r="1173" spans="1:14" hidden="1" x14ac:dyDescent="0.25">
      <c r="A1173" s="68">
        <v>45505</v>
      </c>
      <c r="B1173" s="54" t="s">
        <v>80</v>
      </c>
      <c r="C1173">
        <v>2024</v>
      </c>
      <c r="D1173" s="53">
        <v>45517</v>
      </c>
      <c r="E1173" s="54" t="s">
        <v>50</v>
      </c>
      <c r="F1173">
        <v>-8</v>
      </c>
      <c r="G1173" s="54"/>
      <c r="H1173">
        <v>-4800</v>
      </c>
      <c r="I1173">
        <v>2024083934</v>
      </c>
      <c r="J1173" s="54"/>
      <c r="K1173" s="54">
        <f>IF(STOCKAGE[[#This Row],[Nombre de palettes]]&gt;0,STOCKAGE[[#This Row],[Nombre de palettes]],0)</f>
        <v>0</v>
      </c>
      <c r="L1173" s="54">
        <f>IF(STOCKAGE[[#This Row],[Nombre de palettes]]&lt;0,STOCKAGE[[#This Row],[Nombre de palettes]],0)</f>
        <v>-8</v>
      </c>
      <c r="N1173"/>
    </row>
    <row r="1174" spans="1:14" hidden="1" x14ac:dyDescent="0.25">
      <c r="A1174" s="68">
        <v>45505</v>
      </c>
      <c r="B1174" s="54" t="s">
        <v>80</v>
      </c>
      <c r="C1174">
        <v>2024</v>
      </c>
      <c r="D1174" s="53">
        <v>45517</v>
      </c>
      <c r="E1174" s="54" t="s">
        <v>55</v>
      </c>
      <c r="F1174">
        <v>-3</v>
      </c>
      <c r="G1174" s="54"/>
      <c r="H1174">
        <v>-1800</v>
      </c>
      <c r="I1174">
        <v>2024083934</v>
      </c>
      <c r="J1174" s="54"/>
      <c r="K1174" s="54">
        <f>IF(STOCKAGE[[#This Row],[Nombre de palettes]]&gt;0,STOCKAGE[[#This Row],[Nombre de palettes]],0)</f>
        <v>0</v>
      </c>
      <c r="L1174" s="54">
        <f>IF(STOCKAGE[[#This Row],[Nombre de palettes]]&lt;0,STOCKAGE[[#This Row],[Nombre de palettes]],0)</f>
        <v>-3</v>
      </c>
      <c r="N1174"/>
    </row>
    <row r="1175" spans="1:14" hidden="1" x14ac:dyDescent="0.25">
      <c r="A1175" s="68">
        <v>45505</v>
      </c>
      <c r="B1175" s="54" t="s">
        <v>80</v>
      </c>
      <c r="C1175">
        <v>2024</v>
      </c>
      <c r="D1175" s="53">
        <v>45517</v>
      </c>
      <c r="E1175" s="54" t="s">
        <v>51</v>
      </c>
      <c r="F1175">
        <v>-1</v>
      </c>
      <c r="G1175" s="54"/>
      <c r="H1175">
        <v>-1848</v>
      </c>
      <c r="I1175">
        <v>2024083934</v>
      </c>
      <c r="J1175" s="54"/>
      <c r="K1175" s="54">
        <f>IF(STOCKAGE[[#This Row],[Nombre de palettes]]&gt;0,STOCKAGE[[#This Row],[Nombre de palettes]],0)</f>
        <v>0</v>
      </c>
      <c r="L1175" s="54">
        <f>IF(STOCKAGE[[#This Row],[Nombre de palettes]]&lt;0,STOCKAGE[[#This Row],[Nombre de palettes]],0)</f>
        <v>-1</v>
      </c>
      <c r="N1175"/>
    </row>
    <row r="1176" spans="1:14" hidden="1" x14ac:dyDescent="0.25">
      <c r="A1176" s="68">
        <v>45505</v>
      </c>
      <c r="B1176" s="54" t="s">
        <v>80</v>
      </c>
      <c r="C1176">
        <v>2024</v>
      </c>
      <c r="D1176" s="53">
        <v>45517</v>
      </c>
      <c r="E1176" s="54" t="s">
        <v>54</v>
      </c>
      <c r="F1176">
        <v>-1</v>
      </c>
      <c r="G1176" s="54"/>
      <c r="H1176">
        <v>-1848</v>
      </c>
      <c r="I1176">
        <v>2024083934</v>
      </c>
      <c r="J1176" s="54"/>
      <c r="K1176" s="54">
        <f>IF(STOCKAGE[[#This Row],[Nombre de palettes]]&gt;0,STOCKAGE[[#This Row],[Nombre de palettes]],0)</f>
        <v>0</v>
      </c>
      <c r="L1176" s="54">
        <f>IF(STOCKAGE[[#This Row],[Nombre de palettes]]&lt;0,STOCKAGE[[#This Row],[Nombre de palettes]],0)</f>
        <v>-1</v>
      </c>
      <c r="N1176"/>
    </row>
    <row r="1177" spans="1:14" hidden="1" x14ac:dyDescent="0.25">
      <c r="A1177" s="68">
        <v>45505</v>
      </c>
      <c r="B1177" s="54" t="s">
        <v>80</v>
      </c>
      <c r="C1177">
        <v>2024</v>
      </c>
      <c r="D1177" s="53">
        <v>45517</v>
      </c>
      <c r="E1177" s="54" t="s">
        <v>48</v>
      </c>
      <c r="F1177">
        <v>-1</v>
      </c>
      <c r="G1177" s="54"/>
      <c r="H1177">
        <v>-1848</v>
      </c>
      <c r="I1177">
        <v>2024083934</v>
      </c>
      <c r="J1177" s="54"/>
      <c r="K1177" s="54">
        <f>IF(STOCKAGE[[#This Row],[Nombre de palettes]]&gt;0,STOCKAGE[[#This Row],[Nombre de palettes]],0)</f>
        <v>0</v>
      </c>
      <c r="L1177" s="54">
        <f>IF(STOCKAGE[[#This Row],[Nombre de palettes]]&lt;0,STOCKAGE[[#This Row],[Nombre de palettes]],0)</f>
        <v>-1</v>
      </c>
      <c r="N1177"/>
    </row>
    <row r="1178" spans="1:14" hidden="1" x14ac:dyDescent="0.25">
      <c r="A1178" s="68">
        <v>45505</v>
      </c>
      <c r="B1178" s="54" t="s">
        <v>80</v>
      </c>
      <c r="C1178">
        <v>2024</v>
      </c>
      <c r="D1178" s="53">
        <v>45517</v>
      </c>
      <c r="E1178" s="54" t="s">
        <v>70</v>
      </c>
      <c r="F1178">
        <v>-15</v>
      </c>
      <c r="G1178" s="54"/>
      <c r="H1178">
        <v>-9000</v>
      </c>
      <c r="I1178">
        <v>2024083927</v>
      </c>
      <c r="J1178" s="54"/>
      <c r="K1178" s="54">
        <f>IF(STOCKAGE[[#This Row],[Nombre de palettes]]&gt;0,STOCKAGE[[#This Row],[Nombre de palettes]],0)</f>
        <v>0</v>
      </c>
      <c r="L1178" s="54">
        <f>IF(STOCKAGE[[#This Row],[Nombre de palettes]]&lt;0,STOCKAGE[[#This Row],[Nombre de palettes]],0)</f>
        <v>-15</v>
      </c>
      <c r="N1178"/>
    </row>
    <row r="1179" spans="1:14" hidden="1" x14ac:dyDescent="0.25">
      <c r="A1179" s="68">
        <v>45505</v>
      </c>
      <c r="B1179" s="54" t="s">
        <v>80</v>
      </c>
      <c r="C1179">
        <v>2024</v>
      </c>
      <c r="D1179" s="53">
        <v>45517</v>
      </c>
      <c r="E1179" s="54" t="s">
        <v>50</v>
      </c>
      <c r="F1179">
        <v>-2</v>
      </c>
      <c r="G1179" s="54"/>
      <c r="H1179">
        <v>-1200</v>
      </c>
      <c r="I1179">
        <v>2024083943</v>
      </c>
      <c r="J1179" s="54"/>
      <c r="K1179" s="54">
        <f>IF(STOCKAGE[[#This Row],[Nombre de palettes]]&gt;0,STOCKAGE[[#This Row],[Nombre de palettes]],0)</f>
        <v>0</v>
      </c>
      <c r="L1179" s="54">
        <f>IF(STOCKAGE[[#This Row],[Nombre de palettes]]&lt;0,STOCKAGE[[#This Row],[Nombre de palettes]],0)</f>
        <v>-2</v>
      </c>
      <c r="N1179"/>
    </row>
    <row r="1180" spans="1:14" hidden="1" x14ac:dyDescent="0.25">
      <c r="A1180" s="68">
        <v>45505</v>
      </c>
      <c r="B1180" s="54" t="s">
        <v>80</v>
      </c>
      <c r="C1180">
        <v>2024</v>
      </c>
      <c r="D1180" s="53">
        <v>45517</v>
      </c>
      <c r="E1180" s="54" t="s">
        <v>55</v>
      </c>
      <c r="F1180">
        <v>-1</v>
      </c>
      <c r="G1180" s="54"/>
      <c r="H1180">
        <v>-600</v>
      </c>
      <c r="I1180">
        <v>2024083943</v>
      </c>
      <c r="J1180" s="54"/>
      <c r="K1180" s="54">
        <f>IF(STOCKAGE[[#This Row],[Nombre de palettes]]&gt;0,STOCKAGE[[#This Row],[Nombre de palettes]],0)</f>
        <v>0</v>
      </c>
      <c r="L1180" s="54">
        <f>IF(STOCKAGE[[#This Row],[Nombre de palettes]]&lt;0,STOCKAGE[[#This Row],[Nombre de palettes]],0)</f>
        <v>-1</v>
      </c>
      <c r="N1180"/>
    </row>
    <row r="1181" spans="1:14" hidden="1" x14ac:dyDescent="0.25">
      <c r="A1181" s="68">
        <v>45505</v>
      </c>
      <c r="B1181" s="54" t="s">
        <v>80</v>
      </c>
      <c r="C1181">
        <v>2024</v>
      </c>
      <c r="D1181" s="53">
        <v>45517</v>
      </c>
      <c r="E1181" s="54" t="s">
        <v>50</v>
      </c>
      <c r="F1181">
        <v>33</v>
      </c>
      <c r="G1181" s="54"/>
      <c r="H1181">
        <v>19800</v>
      </c>
      <c r="I1181" t="s">
        <v>65</v>
      </c>
      <c r="J1181" s="54"/>
      <c r="K1181" s="54">
        <f>IF(STOCKAGE[[#This Row],[Nombre de palettes]]&gt;0,STOCKAGE[[#This Row],[Nombre de palettes]],0)</f>
        <v>33</v>
      </c>
      <c r="L1181" s="54">
        <f>IF(STOCKAGE[[#This Row],[Nombre de palettes]]&lt;0,STOCKAGE[[#This Row],[Nombre de palettes]],0)</f>
        <v>0</v>
      </c>
      <c r="N1181"/>
    </row>
    <row r="1182" spans="1:14" hidden="1" x14ac:dyDescent="0.25">
      <c r="A1182" s="68">
        <v>45505</v>
      </c>
      <c r="B1182" s="54" t="s">
        <v>80</v>
      </c>
      <c r="C1182">
        <v>2024</v>
      </c>
      <c r="D1182" s="53">
        <v>45517</v>
      </c>
      <c r="E1182" s="54" t="s">
        <v>70</v>
      </c>
      <c r="F1182">
        <v>33</v>
      </c>
      <c r="G1182" s="54"/>
      <c r="H1182">
        <v>19800</v>
      </c>
      <c r="I1182" t="s">
        <v>65</v>
      </c>
      <c r="J1182" s="54"/>
      <c r="K1182" s="54">
        <f>IF(STOCKAGE[[#This Row],[Nombre de palettes]]&gt;0,STOCKAGE[[#This Row],[Nombre de palettes]],0)</f>
        <v>33</v>
      </c>
      <c r="L1182" s="54">
        <f>IF(STOCKAGE[[#This Row],[Nombre de palettes]]&lt;0,STOCKAGE[[#This Row],[Nombre de palettes]],0)</f>
        <v>0</v>
      </c>
      <c r="N1182"/>
    </row>
    <row r="1183" spans="1:14" hidden="1" x14ac:dyDescent="0.25">
      <c r="A1183" s="68">
        <v>45505</v>
      </c>
      <c r="B1183" s="54" t="s">
        <v>80</v>
      </c>
      <c r="C1183">
        <v>2024</v>
      </c>
      <c r="D1183" s="53">
        <v>45518</v>
      </c>
      <c r="E1183" s="54" t="s">
        <v>50</v>
      </c>
      <c r="F1183">
        <v>33</v>
      </c>
      <c r="G1183" s="54"/>
      <c r="H1183">
        <v>19800</v>
      </c>
      <c r="I1183" t="s">
        <v>65</v>
      </c>
      <c r="J1183" s="54"/>
      <c r="K1183" s="54">
        <f>IF(STOCKAGE[[#This Row],[Nombre de palettes]]&gt;0,STOCKAGE[[#This Row],[Nombre de palettes]],0)</f>
        <v>33</v>
      </c>
      <c r="L1183" s="54">
        <f>IF(STOCKAGE[[#This Row],[Nombre de palettes]]&lt;0,STOCKAGE[[#This Row],[Nombre de palettes]],0)</f>
        <v>0</v>
      </c>
      <c r="N1183"/>
    </row>
    <row r="1184" spans="1:14" hidden="1" x14ac:dyDescent="0.25">
      <c r="A1184" s="68">
        <v>45505</v>
      </c>
      <c r="B1184" s="54" t="s">
        <v>80</v>
      </c>
      <c r="C1184">
        <v>2024</v>
      </c>
      <c r="D1184" s="53">
        <v>45518</v>
      </c>
      <c r="E1184" s="54" t="s">
        <v>70</v>
      </c>
      <c r="F1184">
        <v>22</v>
      </c>
      <c r="G1184" s="54"/>
      <c r="H1184">
        <v>13200</v>
      </c>
      <c r="I1184" t="s">
        <v>65</v>
      </c>
      <c r="J1184" s="54"/>
      <c r="K1184" s="54">
        <f>IF(STOCKAGE[[#This Row],[Nombre de palettes]]&gt;0,STOCKAGE[[#This Row],[Nombre de palettes]],0)</f>
        <v>22</v>
      </c>
      <c r="L1184" s="54">
        <f>IF(STOCKAGE[[#This Row],[Nombre de palettes]]&lt;0,STOCKAGE[[#This Row],[Nombre de palettes]],0)</f>
        <v>0</v>
      </c>
      <c r="N1184"/>
    </row>
    <row r="1185" spans="1:14" hidden="1" x14ac:dyDescent="0.25">
      <c r="A1185" s="68">
        <v>45505</v>
      </c>
      <c r="B1185" s="54" t="s">
        <v>80</v>
      </c>
      <c r="C1185">
        <v>2024</v>
      </c>
      <c r="D1185" s="53">
        <v>45523</v>
      </c>
      <c r="E1185" s="54" t="s">
        <v>50</v>
      </c>
      <c r="F1185">
        <v>-2</v>
      </c>
      <c r="G1185" s="54"/>
      <c r="H1185">
        <v>-1200</v>
      </c>
      <c r="I1185">
        <v>2024083930</v>
      </c>
      <c r="J1185" s="54"/>
      <c r="K1185" s="54">
        <f>IF(STOCKAGE[[#This Row],[Nombre de palettes]]&gt;0,STOCKAGE[[#This Row],[Nombre de palettes]],0)</f>
        <v>0</v>
      </c>
      <c r="L1185" s="54">
        <f>IF(STOCKAGE[[#This Row],[Nombre de palettes]]&lt;0,STOCKAGE[[#This Row],[Nombre de palettes]],0)</f>
        <v>-2</v>
      </c>
      <c r="N1185"/>
    </row>
    <row r="1186" spans="1:14" hidden="1" x14ac:dyDescent="0.25">
      <c r="A1186" s="68">
        <v>45505</v>
      </c>
      <c r="B1186" s="54" t="s">
        <v>80</v>
      </c>
      <c r="C1186">
        <v>2024</v>
      </c>
      <c r="D1186" s="53">
        <v>45523</v>
      </c>
      <c r="E1186" s="54" t="s">
        <v>51</v>
      </c>
      <c r="F1186">
        <v>-1</v>
      </c>
      <c r="G1186" s="54"/>
      <c r="H1186">
        <v>-1848</v>
      </c>
      <c r="I1186">
        <v>2024083930</v>
      </c>
      <c r="J1186" s="54"/>
      <c r="K1186" s="54">
        <f>IF(STOCKAGE[[#This Row],[Nombre de palettes]]&gt;0,STOCKAGE[[#This Row],[Nombre de palettes]],0)</f>
        <v>0</v>
      </c>
      <c r="L1186" s="54">
        <f>IF(STOCKAGE[[#This Row],[Nombre de palettes]]&lt;0,STOCKAGE[[#This Row],[Nombre de palettes]],0)</f>
        <v>-1</v>
      </c>
      <c r="N1186"/>
    </row>
    <row r="1187" spans="1:14" hidden="1" x14ac:dyDescent="0.25">
      <c r="A1187" s="68">
        <v>45505</v>
      </c>
      <c r="B1187" s="54" t="s">
        <v>80</v>
      </c>
      <c r="C1187">
        <v>2024</v>
      </c>
      <c r="D1187" s="53">
        <v>45523</v>
      </c>
      <c r="E1187" s="54" t="s">
        <v>54</v>
      </c>
      <c r="F1187">
        <v>-1</v>
      </c>
      <c r="G1187" s="54"/>
      <c r="H1187">
        <v>-1848</v>
      </c>
      <c r="I1187">
        <v>2024083930</v>
      </c>
      <c r="J1187" s="54"/>
      <c r="K1187" s="54">
        <f>IF(STOCKAGE[[#This Row],[Nombre de palettes]]&gt;0,STOCKAGE[[#This Row],[Nombre de palettes]],0)</f>
        <v>0</v>
      </c>
      <c r="L1187" s="54">
        <f>IF(STOCKAGE[[#This Row],[Nombre de palettes]]&lt;0,STOCKAGE[[#This Row],[Nombre de palettes]],0)</f>
        <v>-1</v>
      </c>
      <c r="N1187"/>
    </row>
    <row r="1188" spans="1:14" hidden="1" x14ac:dyDescent="0.25">
      <c r="A1188" s="68">
        <v>45505</v>
      </c>
      <c r="B1188" s="54" t="s">
        <v>80</v>
      </c>
      <c r="C1188">
        <v>2024</v>
      </c>
      <c r="D1188" s="53">
        <v>45523</v>
      </c>
      <c r="E1188" s="54" t="s">
        <v>52</v>
      </c>
      <c r="F1188">
        <v>-1</v>
      </c>
      <c r="G1188" s="54"/>
      <c r="H1188">
        <v>-630</v>
      </c>
      <c r="I1188">
        <v>2024083949</v>
      </c>
      <c r="J1188" s="54"/>
      <c r="K1188" s="54">
        <f>IF(STOCKAGE[[#This Row],[Nombre de palettes]]&gt;0,STOCKAGE[[#This Row],[Nombre de palettes]],0)</f>
        <v>0</v>
      </c>
      <c r="L1188" s="54">
        <f>IF(STOCKAGE[[#This Row],[Nombre de palettes]]&lt;0,STOCKAGE[[#This Row],[Nombre de palettes]],0)</f>
        <v>-1</v>
      </c>
      <c r="N1188"/>
    </row>
    <row r="1189" spans="1:14" hidden="1" x14ac:dyDescent="0.25">
      <c r="A1189" s="68">
        <v>45505</v>
      </c>
      <c r="B1189" s="54" t="s">
        <v>80</v>
      </c>
      <c r="C1189">
        <v>2024</v>
      </c>
      <c r="D1189" s="53">
        <v>45523</v>
      </c>
      <c r="E1189" s="54" t="s">
        <v>48</v>
      </c>
      <c r="F1189">
        <v>-1</v>
      </c>
      <c r="G1189" s="54"/>
      <c r="H1189">
        <v>-1848</v>
      </c>
      <c r="I1189">
        <v>2024083949</v>
      </c>
      <c r="J1189" s="54"/>
      <c r="K1189" s="54">
        <f>IF(STOCKAGE[[#This Row],[Nombre de palettes]]&gt;0,STOCKAGE[[#This Row],[Nombre de palettes]],0)</f>
        <v>0</v>
      </c>
      <c r="L1189" s="54">
        <f>IF(STOCKAGE[[#This Row],[Nombre de palettes]]&lt;0,STOCKAGE[[#This Row],[Nombre de palettes]],0)</f>
        <v>-1</v>
      </c>
      <c r="N1189"/>
    </row>
    <row r="1190" spans="1:14" hidden="1" x14ac:dyDescent="0.25">
      <c r="A1190" s="68">
        <v>45505</v>
      </c>
      <c r="B1190" s="54" t="s">
        <v>80</v>
      </c>
      <c r="C1190">
        <v>2024</v>
      </c>
      <c r="D1190" s="53">
        <v>45523</v>
      </c>
      <c r="E1190" s="54" t="s">
        <v>50</v>
      </c>
      <c r="F1190">
        <v>-2</v>
      </c>
      <c r="G1190" s="54"/>
      <c r="H1190">
        <v>-1200</v>
      </c>
      <c r="I1190">
        <v>2024083961</v>
      </c>
      <c r="J1190" s="54"/>
      <c r="K1190" s="54">
        <f>IF(STOCKAGE[[#This Row],[Nombre de palettes]]&gt;0,STOCKAGE[[#This Row],[Nombre de palettes]],0)</f>
        <v>0</v>
      </c>
      <c r="L1190" s="54">
        <f>IF(STOCKAGE[[#This Row],[Nombre de palettes]]&lt;0,STOCKAGE[[#This Row],[Nombre de palettes]],0)</f>
        <v>-2</v>
      </c>
      <c r="N1190"/>
    </row>
    <row r="1191" spans="1:14" hidden="1" x14ac:dyDescent="0.25">
      <c r="A1191" s="68">
        <v>45505</v>
      </c>
      <c r="B1191" s="54" t="s">
        <v>80</v>
      </c>
      <c r="C1191">
        <v>2024</v>
      </c>
      <c r="D1191" s="53">
        <v>45523</v>
      </c>
      <c r="E1191" s="54" t="s">
        <v>55</v>
      </c>
      <c r="F1191">
        <v>-1</v>
      </c>
      <c r="G1191" s="54"/>
      <c r="H1191">
        <v>-600</v>
      </c>
      <c r="I1191">
        <v>2024083961</v>
      </c>
      <c r="J1191" s="54"/>
      <c r="K1191" s="54">
        <f>IF(STOCKAGE[[#This Row],[Nombre de palettes]]&gt;0,STOCKAGE[[#This Row],[Nombre de palettes]],0)</f>
        <v>0</v>
      </c>
      <c r="L1191" s="54">
        <f>IF(STOCKAGE[[#This Row],[Nombre de palettes]]&lt;0,STOCKAGE[[#This Row],[Nombre de palettes]],0)</f>
        <v>-1</v>
      </c>
      <c r="N1191"/>
    </row>
    <row r="1192" spans="1:14" hidden="1" x14ac:dyDescent="0.25">
      <c r="A1192" s="68">
        <v>45505</v>
      </c>
      <c r="B1192" s="54" t="s">
        <v>80</v>
      </c>
      <c r="C1192">
        <v>2024</v>
      </c>
      <c r="D1192" s="53">
        <v>45523</v>
      </c>
      <c r="E1192" s="54" t="s">
        <v>50</v>
      </c>
      <c r="F1192">
        <v>-1</v>
      </c>
      <c r="G1192" s="54"/>
      <c r="H1192">
        <v>-600</v>
      </c>
      <c r="I1192">
        <v>2024083959</v>
      </c>
      <c r="J1192" s="54"/>
      <c r="K1192" s="54">
        <f>IF(STOCKAGE[[#This Row],[Nombre de palettes]]&gt;0,STOCKAGE[[#This Row],[Nombre de palettes]],0)</f>
        <v>0</v>
      </c>
      <c r="L1192" s="54">
        <f>IF(STOCKAGE[[#This Row],[Nombre de palettes]]&lt;0,STOCKAGE[[#This Row],[Nombre de palettes]],0)</f>
        <v>-1</v>
      </c>
      <c r="N1192"/>
    </row>
    <row r="1193" spans="1:14" hidden="1" x14ac:dyDescent="0.25">
      <c r="A1193" s="68">
        <v>45505</v>
      </c>
      <c r="B1193" s="54" t="s">
        <v>80</v>
      </c>
      <c r="C1193">
        <v>2024</v>
      </c>
      <c r="D1193" s="53">
        <v>45523</v>
      </c>
      <c r="E1193" s="54" t="s">
        <v>55</v>
      </c>
      <c r="F1193">
        <v>-1</v>
      </c>
      <c r="G1193" s="54"/>
      <c r="H1193">
        <v>-600</v>
      </c>
      <c r="I1193">
        <v>2024083959</v>
      </c>
      <c r="J1193" s="54"/>
      <c r="K1193" s="54">
        <f>IF(STOCKAGE[[#This Row],[Nombre de palettes]]&gt;0,STOCKAGE[[#This Row],[Nombre de palettes]],0)</f>
        <v>0</v>
      </c>
      <c r="L1193" s="54">
        <f>IF(STOCKAGE[[#This Row],[Nombre de palettes]]&lt;0,STOCKAGE[[#This Row],[Nombre de palettes]],0)</f>
        <v>-1</v>
      </c>
      <c r="N1193"/>
    </row>
    <row r="1194" spans="1:14" hidden="1" x14ac:dyDescent="0.25">
      <c r="A1194" s="68">
        <v>45505</v>
      </c>
      <c r="B1194" s="54" t="s">
        <v>80</v>
      </c>
      <c r="C1194">
        <v>2024</v>
      </c>
      <c r="D1194" s="53">
        <v>45523</v>
      </c>
      <c r="E1194" s="54" t="s">
        <v>50</v>
      </c>
      <c r="F1194">
        <v>-1</v>
      </c>
      <c r="G1194" s="54"/>
      <c r="H1194">
        <v>-600</v>
      </c>
      <c r="I1194">
        <v>2024083963</v>
      </c>
      <c r="J1194" s="54"/>
      <c r="K1194" s="54">
        <f>IF(STOCKAGE[[#This Row],[Nombre de palettes]]&gt;0,STOCKAGE[[#This Row],[Nombre de palettes]],0)</f>
        <v>0</v>
      </c>
      <c r="L1194" s="54">
        <f>IF(STOCKAGE[[#This Row],[Nombre de palettes]]&lt;0,STOCKAGE[[#This Row],[Nombre de palettes]],0)</f>
        <v>-1</v>
      </c>
      <c r="N1194"/>
    </row>
    <row r="1195" spans="1:14" hidden="1" x14ac:dyDescent="0.25">
      <c r="A1195" s="68">
        <v>45505</v>
      </c>
      <c r="B1195" s="54" t="s">
        <v>80</v>
      </c>
      <c r="C1195">
        <v>2024</v>
      </c>
      <c r="D1195" s="53">
        <v>45523</v>
      </c>
      <c r="E1195" s="54" t="s">
        <v>54</v>
      </c>
      <c r="F1195">
        <v>-1</v>
      </c>
      <c r="G1195" s="54"/>
      <c r="H1195">
        <v>-1848</v>
      </c>
      <c r="I1195">
        <v>2024083963</v>
      </c>
      <c r="J1195" s="54"/>
      <c r="K1195" s="54">
        <f>IF(STOCKAGE[[#This Row],[Nombre de palettes]]&gt;0,STOCKAGE[[#This Row],[Nombre de palettes]],0)</f>
        <v>0</v>
      </c>
      <c r="L1195" s="54">
        <f>IF(STOCKAGE[[#This Row],[Nombre de palettes]]&lt;0,STOCKAGE[[#This Row],[Nombre de palettes]],0)</f>
        <v>-1</v>
      </c>
      <c r="N1195"/>
    </row>
    <row r="1196" spans="1:14" hidden="1" x14ac:dyDescent="0.25">
      <c r="A1196" s="68">
        <v>45505</v>
      </c>
      <c r="B1196" s="54" t="s">
        <v>80</v>
      </c>
      <c r="C1196">
        <v>2024</v>
      </c>
      <c r="D1196" s="53">
        <v>45523</v>
      </c>
      <c r="E1196" s="54" t="s">
        <v>50</v>
      </c>
      <c r="F1196">
        <v>-6</v>
      </c>
      <c r="G1196" s="54"/>
      <c r="H1196">
        <v>-3600</v>
      </c>
      <c r="I1196">
        <v>2024083951</v>
      </c>
      <c r="J1196" s="54"/>
      <c r="K1196" s="54">
        <f>IF(STOCKAGE[[#This Row],[Nombre de palettes]]&gt;0,STOCKAGE[[#This Row],[Nombre de palettes]],0)</f>
        <v>0</v>
      </c>
      <c r="L1196" s="54">
        <f>IF(STOCKAGE[[#This Row],[Nombre de palettes]]&lt;0,STOCKAGE[[#This Row],[Nombre de palettes]],0)</f>
        <v>-6</v>
      </c>
      <c r="N1196"/>
    </row>
    <row r="1197" spans="1:14" hidden="1" x14ac:dyDescent="0.25">
      <c r="A1197" s="68">
        <v>45505</v>
      </c>
      <c r="B1197" s="54" t="s">
        <v>80</v>
      </c>
      <c r="C1197">
        <v>2024</v>
      </c>
      <c r="D1197" s="53">
        <v>45524</v>
      </c>
      <c r="E1197" s="54" t="s">
        <v>50</v>
      </c>
      <c r="F1197">
        <v>-1</v>
      </c>
      <c r="G1197" s="54"/>
      <c r="H1197">
        <v>-600</v>
      </c>
      <c r="I1197">
        <v>2024083952</v>
      </c>
      <c r="J1197" s="54"/>
      <c r="K1197" s="54">
        <f>IF(STOCKAGE[[#This Row],[Nombre de palettes]]&gt;0,STOCKAGE[[#This Row],[Nombre de palettes]],0)</f>
        <v>0</v>
      </c>
      <c r="L1197" s="54">
        <f>IF(STOCKAGE[[#This Row],[Nombre de palettes]]&lt;0,STOCKAGE[[#This Row],[Nombre de palettes]],0)</f>
        <v>-1</v>
      </c>
      <c r="N1197"/>
    </row>
    <row r="1198" spans="1:14" hidden="1" x14ac:dyDescent="0.25">
      <c r="A1198" s="68">
        <v>45505</v>
      </c>
      <c r="B1198" s="54" t="s">
        <v>80</v>
      </c>
      <c r="C1198">
        <v>2024</v>
      </c>
      <c r="D1198" s="53">
        <v>45524</v>
      </c>
      <c r="E1198" s="54" t="s">
        <v>55</v>
      </c>
      <c r="F1198">
        <v>-1</v>
      </c>
      <c r="G1198" s="54"/>
      <c r="H1198">
        <v>-600</v>
      </c>
      <c r="I1198">
        <v>2024083952</v>
      </c>
      <c r="J1198" s="54"/>
      <c r="K1198" s="54">
        <f>IF(STOCKAGE[[#This Row],[Nombre de palettes]]&gt;0,STOCKAGE[[#This Row],[Nombre de palettes]],0)</f>
        <v>0</v>
      </c>
      <c r="L1198" s="54">
        <f>IF(STOCKAGE[[#This Row],[Nombre de palettes]]&lt;0,STOCKAGE[[#This Row],[Nombre de palettes]],0)</f>
        <v>-1</v>
      </c>
      <c r="N1198"/>
    </row>
    <row r="1199" spans="1:14" hidden="1" x14ac:dyDescent="0.25">
      <c r="A1199" s="68">
        <v>45505</v>
      </c>
      <c r="B1199" s="54" t="s">
        <v>80</v>
      </c>
      <c r="C1199">
        <v>2024</v>
      </c>
      <c r="D1199" s="53">
        <v>45524</v>
      </c>
      <c r="E1199" s="54" t="s">
        <v>50</v>
      </c>
      <c r="F1199">
        <v>-1</v>
      </c>
      <c r="G1199" s="54"/>
      <c r="H1199">
        <v>-600</v>
      </c>
      <c r="I1199">
        <v>2024083954</v>
      </c>
      <c r="J1199" s="54"/>
      <c r="K1199" s="54">
        <f>IF(STOCKAGE[[#This Row],[Nombre de palettes]]&gt;0,STOCKAGE[[#This Row],[Nombre de palettes]],0)</f>
        <v>0</v>
      </c>
      <c r="L1199" s="54">
        <f>IF(STOCKAGE[[#This Row],[Nombre de palettes]]&lt;0,STOCKAGE[[#This Row],[Nombre de palettes]],0)</f>
        <v>-1</v>
      </c>
      <c r="N1199"/>
    </row>
    <row r="1200" spans="1:14" hidden="1" x14ac:dyDescent="0.25">
      <c r="A1200" s="68">
        <v>45505</v>
      </c>
      <c r="B1200" s="54" t="s">
        <v>80</v>
      </c>
      <c r="C1200">
        <v>2024</v>
      </c>
      <c r="D1200" s="53">
        <v>45524</v>
      </c>
      <c r="E1200" s="54" t="s">
        <v>55</v>
      </c>
      <c r="F1200">
        <v>-1</v>
      </c>
      <c r="G1200" s="54"/>
      <c r="H1200">
        <v>-600</v>
      </c>
      <c r="I1200">
        <v>2024083954</v>
      </c>
      <c r="J1200" s="54"/>
      <c r="K1200" s="54">
        <f>IF(STOCKAGE[[#This Row],[Nombre de palettes]]&gt;0,STOCKAGE[[#This Row],[Nombre de palettes]],0)</f>
        <v>0</v>
      </c>
      <c r="L1200" s="54">
        <f>IF(STOCKAGE[[#This Row],[Nombre de palettes]]&lt;0,STOCKAGE[[#This Row],[Nombre de palettes]],0)</f>
        <v>-1</v>
      </c>
      <c r="N1200"/>
    </row>
    <row r="1201" spans="1:14" hidden="1" x14ac:dyDescent="0.25">
      <c r="A1201" s="68">
        <v>45505</v>
      </c>
      <c r="B1201" s="54" t="s">
        <v>80</v>
      </c>
      <c r="C1201">
        <v>2024</v>
      </c>
      <c r="D1201" s="53">
        <v>45524</v>
      </c>
      <c r="E1201" s="54" t="s">
        <v>51</v>
      </c>
      <c r="F1201">
        <v>-1</v>
      </c>
      <c r="G1201" s="54"/>
      <c r="H1201">
        <v>-1848</v>
      </c>
      <c r="I1201">
        <v>2024083954</v>
      </c>
      <c r="J1201" s="54"/>
      <c r="K1201" s="54">
        <f>IF(STOCKAGE[[#This Row],[Nombre de palettes]]&gt;0,STOCKAGE[[#This Row],[Nombre de palettes]],0)</f>
        <v>0</v>
      </c>
      <c r="L1201" s="54">
        <f>IF(STOCKAGE[[#This Row],[Nombre de palettes]]&lt;0,STOCKAGE[[#This Row],[Nombre de palettes]],0)</f>
        <v>-1</v>
      </c>
      <c r="N1201"/>
    </row>
    <row r="1202" spans="1:14" hidden="1" x14ac:dyDescent="0.25">
      <c r="A1202" s="68">
        <v>45505</v>
      </c>
      <c r="B1202" s="54" t="s">
        <v>80</v>
      </c>
      <c r="C1202">
        <v>2024</v>
      </c>
      <c r="D1202" s="53">
        <v>45524</v>
      </c>
      <c r="E1202" s="54" t="s">
        <v>54</v>
      </c>
      <c r="F1202">
        <v>-1</v>
      </c>
      <c r="G1202" s="54"/>
      <c r="H1202">
        <v>-1848</v>
      </c>
      <c r="I1202">
        <v>2024083954</v>
      </c>
      <c r="J1202" s="54"/>
      <c r="K1202" s="54">
        <f>IF(STOCKAGE[[#This Row],[Nombre de palettes]]&gt;0,STOCKAGE[[#This Row],[Nombre de palettes]],0)</f>
        <v>0</v>
      </c>
      <c r="L1202" s="54">
        <f>IF(STOCKAGE[[#This Row],[Nombre de palettes]]&lt;0,STOCKAGE[[#This Row],[Nombre de palettes]],0)</f>
        <v>-1</v>
      </c>
      <c r="N1202"/>
    </row>
    <row r="1203" spans="1:14" hidden="1" x14ac:dyDescent="0.25">
      <c r="A1203" s="68">
        <v>45505</v>
      </c>
      <c r="B1203" s="54" t="s">
        <v>80</v>
      </c>
      <c r="C1203">
        <v>2024</v>
      </c>
      <c r="D1203" s="53">
        <v>45524</v>
      </c>
      <c r="E1203" s="54" t="s">
        <v>50</v>
      </c>
      <c r="F1203">
        <v>-10</v>
      </c>
      <c r="G1203" s="54"/>
      <c r="H1203">
        <v>-6000</v>
      </c>
      <c r="I1203">
        <v>2024083960</v>
      </c>
      <c r="J1203" s="54"/>
      <c r="K1203" s="54">
        <f>IF(STOCKAGE[[#This Row],[Nombre de palettes]]&gt;0,STOCKAGE[[#This Row],[Nombre de palettes]],0)</f>
        <v>0</v>
      </c>
      <c r="L1203" s="54">
        <f>IF(STOCKAGE[[#This Row],[Nombre de palettes]]&lt;0,STOCKAGE[[#This Row],[Nombre de palettes]],0)</f>
        <v>-10</v>
      </c>
      <c r="N1203"/>
    </row>
    <row r="1204" spans="1:14" hidden="1" x14ac:dyDescent="0.25">
      <c r="A1204" s="68">
        <v>45505</v>
      </c>
      <c r="B1204" s="54" t="s">
        <v>80</v>
      </c>
      <c r="C1204">
        <v>2024</v>
      </c>
      <c r="D1204" s="53">
        <v>45524</v>
      </c>
      <c r="E1204" s="54" t="s">
        <v>55</v>
      </c>
      <c r="F1204">
        <v>-1</v>
      </c>
      <c r="G1204" s="54"/>
      <c r="H1204">
        <v>-600</v>
      </c>
      <c r="I1204">
        <v>2024083960</v>
      </c>
      <c r="J1204" s="54"/>
      <c r="K1204" s="54">
        <f>IF(STOCKAGE[[#This Row],[Nombre de palettes]]&gt;0,STOCKAGE[[#This Row],[Nombre de palettes]],0)</f>
        <v>0</v>
      </c>
      <c r="L1204" s="54">
        <f>IF(STOCKAGE[[#This Row],[Nombre de palettes]]&lt;0,STOCKAGE[[#This Row],[Nombre de palettes]],0)</f>
        <v>-1</v>
      </c>
      <c r="N1204"/>
    </row>
    <row r="1205" spans="1:14" hidden="1" x14ac:dyDescent="0.25">
      <c r="A1205" s="68">
        <v>45505</v>
      </c>
      <c r="B1205" s="54" t="s">
        <v>80</v>
      </c>
      <c r="C1205">
        <v>2024</v>
      </c>
      <c r="D1205" s="53">
        <v>45524</v>
      </c>
      <c r="E1205" s="54" t="s">
        <v>51</v>
      </c>
      <c r="F1205">
        <v>-1</v>
      </c>
      <c r="G1205" s="54"/>
      <c r="H1205">
        <v>-1848</v>
      </c>
      <c r="I1205">
        <v>2024083960</v>
      </c>
      <c r="J1205" s="54"/>
      <c r="K1205" s="54">
        <f>IF(STOCKAGE[[#This Row],[Nombre de palettes]]&gt;0,STOCKAGE[[#This Row],[Nombre de palettes]],0)</f>
        <v>0</v>
      </c>
      <c r="L1205" s="54">
        <f>IF(STOCKAGE[[#This Row],[Nombre de palettes]]&lt;0,STOCKAGE[[#This Row],[Nombre de palettes]],0)</f>
        <v>-1</v>
      </c>
      <c r="N1205"/>
    </row>
    <row r="1206" spans="1:14" hidden="1" x14ac:dyDescent="0.25">
      <c r="A1206" s="68">
        <v>45505</v>
      </c>
      <c r="B1206" s="54" t="s">
        <v>80</v>
      </c>
      <c r="C1206">
        <v>2024</v>
      </c>
      <c r="D1206" s="53">
        <v>45524</v>
      </c>
      <c r="E1206" s="54" t="s">
        <v>48</v>
      </c>
      <c r="F1206">
        <v>-1</v>
      </c>
      <c r="G1206" s="54"/>
      <c r="H1206">
        <v>-1848</v>
      </c>
      <c r="I1206">
        <v>2024083960</v>
      </c>
      <c r="J1206" s="54"/>
      <c r="K1206" s="54">
        <f>IF(STOCKAGE[[#This Row],[Nombre de palettes]]&gt;0,STOCKAGE[[#This Row],[Nombre de palettes]],0)</f>
        <v>0</v>
      </c>
      <c r="L1206" s="54">
        <f>IF(STOCKAGE[[#This Row],[Nombre de palettes]]&lt;0,STOCKAGE[[#This Row],[Nombre de palettes]],0)</f>
        <v>-1</v>
      </c>
      <c r="N1206"/>
    </row>
    <row r="1207" spans="1:14" hidden="1" x14ac:dyDescent="0.25">
      <c r="A1207" s="68">
        <v>45505</v>
      </c>
      <c r="B1207" s="54" t="s">
        <v>80</v>
      </c>
      <c r="C1207">
        <v>2024</v>
      </c>
      <c r="D1207" s="53">
        <v>45524</v>
      </c>
      <c r="E1207" s="54" t="s">
        <v>50</v>
      </c>
      <c r="F1207">
        <v>-2</v>
      </c>
      <c r="G1207" s="54"/>
      <c r="H1207">
        <v>-1200</v>
      </c>
      <c r="I1207">
        <v>2024083964</v>
      </c>
      <c r="J1207" s="54"/>
      <c r="K1207" s="54">
        <f>IF(STOCKAGE[[#This Row],[Nombre de palettes]]&gt;0,STOCKAGE[[#This Row],[Nombre de palettes]],0)</f>
        <v>0</v>
      </c>
      <c r="L1207" s="54">
        <f>IF(STOCKAGE[[#This Row],[Nombre de palettes]]&lt;0,STOCKAGE[[#This Row],[Nombre de palettes]],0)</f>
        <v>-2</v>
      </c>
      <c r="N1207"/>
    </row>
    <row r="1208" spans="1:14" hidden="1" x14ac:dyDescent="0.25">
      <c r="A1208" s="68">
        <v>45505</v>
      </c>
      <c r="B1208" s="54" t="s">
        <v>80</v>
      </c>
      <c r="C1208">
        <v>2024</v>
      </c>
      <c r="D1208" s="53">
        <v>45524</v>
      </c>
      <c r="E1208" s="54" t="s">
        <v>50</v>
      </c>
      <c r="F1208">
        <v>-20</v>
      </c>
      <c r="G1208" s="54"/>
      <c r="H1208">
        <v>-12000</v>
      </c>
      <c r="I1208">
        <v>2024083958</v>
      </c>
      <c r="J1208" s="54"/>
      <c r="K1208" s="54">
        <f>IF(STOCKAGE[[#This Row],[Nombre de palettes]]&gt;0,STOCKAGE[[#This Row],[Nombre de palettes]],0)</f>
        <v>0</v>
      </c>
      <c r="L1208" s="54">
        <f>IF(STOCKAGE[[#This Row],[Nombre de palettes]]&lt;0,STOCKAGE[[#This Row],[Nombre de palettes]],0)</f>
        <v>-20</v>
      </c>
      <c r="N1208"/>
    </row>
    <row r="1209" spans="1:14" hidden="1" x14ac:dyDescent="0.25">
      <c r="A1209" s="68">
        <v>45505</v>
      </c>
      <c r="B1209" s="54" t="s">
        <v>80</v>
      </c>
      <c r="C1209">
        <v>2024</v>
      </c>
      <c r="D1209" s="53">
        <v>45524</v>
      </c>
      <c r="E1209" s="54" t="s">
        <v>55</v>
      </c>
      <c r="F1209">
        <v>-2</v>
      </c>
      <c r="G1209" s="54"/>
      <c r="H1209">
        <v>-1200</v>
      </c>
      <c r="I1209">
        <v>2024083958</v>
      </c>
      <c r="J1209" s="54"/>
      <c r="K1209" s="54">
        <f>IF(STOCKAGE[[#This Row],[Nombre de palettes]]&gt;0,STOCKAGE[[#This Row],[Nombre de palettes]],0)</f>
        <v>0</v>
      </c>
      <c r="L1209" s="54">
        <f>IF(STOCKAGE[[#This Row],[Nombre de palettes]]&lt;0,STOCKAGE[[#This Row],[Nombre de palettes]],0)</f>
        <v>-2</v>
      </c>
      <c r="N1209"/>
    </row>
    <row r="1210" spans="1:14" hidden="1" x14ac:dyDescent="0.25">
      <c r="A1210" s="68">
        <v>45505</v>
      </c>
      <c r="B1210" s="54" t="s">
        <v>80</v>
      </c>
      <c r="C1210">
        <v>2024</v>
      </c>
      <c r="D1210" s="53">
        <v>45525</v>
      </c>
      <c r="E1210" s="54" t="s">
        <v>55</v>
      </c>
      <c r="F1210">
        <v>-5</v>
      </c>
      <c r="G1210" s="54"/>
      <c r="H1210">
        <v>-3000</v>
      </c>
      <c r="I1210">
        <v>2024073901</v>
      </c>
      <c r="J1210" s="54"/>
      <c r="K1210" s="54">
        <f>IF(STOCKAGE[[#This Row],[Nombre de palettes]]&gt;0,STOCKAGE[[#This Row],[Nombre de palettes]],0)</f>
        <v>0</v>
      </c>
      <c r="L1210" s="54">
        <f>IF(STOCKAGE[[#This Row],[Nombre de palettes]]&lt;0,STOCKAGE[[#This Row],[Nombre de palettes]],0)</f>
        <v>-5</v>
      </c>
      <c r="N1210"/>
    </row>
    <row r="1211" spans="1:14" hidden="1" x14ac:dyDescent="0.25">
      <c r="A1211" s="68">
        <v>45505</v>
      </c>
      <c r="B1211" s="54" t="s">
        <v>80</v>
      </c>
      <c r="C1211">
        <v>2024</v>
      </c>
      <c r="D1211" s="53">
        <v>45525</v>
      </c>
      <c r="E1211" s="54" t="s">
        <v>70</v>
      </c>
      <c r="F1211">
        <v>-2</v>
      </c>
      <c r="G1211" s="54"/>
      <c r="H1211">
        <v>-1200</v>
      </c>
      <c r="I1211">
        <v>2024073901</v>
      </c>
      <c r="J1211" s="54"/>
      <c r="K1211" s="54">
        <f>IF(STOCKAGE[[#This Row],[Nombre de palettes]]&gt;0,STOCKAGE[[#This Row],[Nombre de palettes]],0)</f>
        <v>0</v>
      </c>
      <c r="L1211" s="54">
        <f>IF(STOCKAGE[[#This Row],[Nombre de palettes]]&lt;0,STOCKAGE[[#This Row],[Nombre de palettes]],0)</f>
        <v>-2</v>
      </c>
      <c r="N1211"/>
    </row>
    <row r="1212" spans="1:14" hidden="1" x14ac:dyDescent="0.25">
      <c r="A1212" s="68">
        <v>45505</v>
      </c>
      <c r="B1212" s="54" t="s">
        <v>80</v>
      </c>
      <c r="C1212">
        <v>2024</v>
      </c>
      <c r="D1212" s="53">
        <v>45525</v>
      </c>
      <c r="E1212" s="54" t="s">
        <v>50</v>
      </c>
      <c r="F1212">
        <v>-5</v>
      </c>
      <c r="G1212" s="54"/>
      <c r="H1212">
        <v>-3000</v>
      </c>
      <c r="I1212">
        <v>2024073901</v>
      </c>
      <c r="J1212" s="54"/>
      <c r="K1212" s="54">
        <f>IF(STOCKAGE[[#This Row],[Nombre de palettes]]&gt;0,STOCKAGE[[#This Row],[Nombre de palettes]],0)</f>
        <v>0</v>
      </c>
      <c r="L1212" s="54">
        <f>IF(STOCKAGE[[#This Row],[Nombre de palettes]]&lt;0,STOCKAGE[[#This Row],[Nombre de palettes]],0)</f>
        <v>-5</v>
      </c>
      <c r="N1212"/>
    </row>
    <row r="1213" spans="1:14" hidden="1" x14ac:dyDescent="0.25">
      <c r="A1213" s="68">
        <v>45505</v>
      </c>
      <c r="B1213" s="54" t="s">
        <v>80</v>
      </c>
      <c r="C1213">
        <v>2024</v>
      </c>
      <c r="D1213" s="53">
        <v>45525</v>
      </c>
      <c r="E1213" s="54" t="s">
        <v>55</v>
      </c>
      <c r="F1213">
        <v>-3</v>
      </c>
      <c r="G1213" s="54"/>
      <c r="H1213">
        <v>-1800</v>
      </c>
      <c r="I1213">
        <v>2024083969</v>
      </c>
      <c r="J1213" s="54"/>
      <c r="K1213" s="54">
        <f>IF(STOCKAGE[[#This Row],[Nombre de palettes]]&gt;0,STOCKAGE[[#This Row],[Nombre de palettes]],0)</f>
        <v>0</v>
      </c>
      <c r="L1213" s="54">
        <f>IF(STOCKAGE[[#This Row],[Nombre de palettes]]&lt;0,STOCKAGE[[#This Row],[Nombre de palettes]],0)</f>
        <v>-3</v>
      </c>
      <c r="N1213"/>
    </row>
    <row r="1214" spans="1:14" hidden="1" x14ac:dyDescent="0.25">
      <c r="A1214" s="68">
        <v>45505</v>
      </c>
      <c r="B1214" s="54" t="s">
        <v>80</v>
      </c>
      <c r="C1214">
        <v>2024</v>
      </c>
      <c r="D1214" s="53">
        <v>45525</v>
      </c>
      <c r="E1214" s="54" t="s">
        <v>50</v>
      </c>
      <c r="F1214">
        <v>-1</v>
      </c>
      <c r="G1214" s="54"/>
      <c r="H1214">
        <v>-600</v>
      </c>
      <c r="I1214">
        <v>2024083969</v>
      </c>
      <c r="J1214" s="54"/>
      <c r="K1214" s="54">
        <f>IF(STOCKAGE[[#This Row],[Nombre de palettes]]&gt;0,STOCKAGE[[#This Row],[Nombre de palettes]],0)</f>
        <v>0</v>
      </c>
      <c r="L1214" s="54">
        <f>IF(STOCKAGE[[#This Row],[Nombre de palettes]]&lt;0,STOCKAGE[[#This Row],[Nombre de palettes]],0)</f>
        <v>-1</v>
      </c>
      <c r="N1214"/>
    </row>
    <row r="1215" spans="1:14" hidden="1" x14ac:dyDescent="0.25">
      <c r="A1215" s="68">
        <v>45505</v>
      </c>
      <c r="B1215" s="54" t="s">
        <v>80</v>
      </c>
      <c r="C1215">
        <v>2024</v>
      </c>
      <c r="D1215" s="53">
        <v>45530</v>
      </c>
      <c r="E1215" s="54" t="s">
        <v>54</v>
      </c>
      <c r="F1215">
        <v>-1</v>
      </c>
      <c r="G1215" s="54"/>
      <c r="H1215">
        <v>-1848</v>
      </c>
      <c r="I1215">
        <v>2024083976</v>
      </c>
      <c r="J1215" s="54"/>
      <c r="K1215" s="54">
        <f>IF(STOCKAGE[[#This Row],[Nombre de palettes]]&gt;0,STOCKAGE[[#This Row],[Nombre de palettes]],0)</f>
        <v>0</v>
      </c>
      <c r="L1215" s="54">
        <f>IF(STOCKAGE[[#This Row],[Nombre de palettes]]&lt;0,STOCKAGE[[#This Row],[Nombre de palettes]],0)</f>
        <v>-1</v>
      </c>
      <c r="N1215"/>
    </row>
    <row r="1216" spans="1:14" hidden="1" x14ac:dyDescent="0.25">
      <c r="A1216" s="68">
        <v>45505</v>
      </c>
      <c r="B1216" s="54" t="s">
        <v>80</v>
      </c>
      <c r="C1216">
        <v>2024</v>
      </c>
      <c r="D1216" s="53">
        <v>45530</v>
      </c>
      <c r="E1216" s="54" t="s">
        <v>50</v>
      </c>
      <c r="F1216">
        <v>-4</v>
      </c>
      <c r="G1216" s="54"/>
      <c r="H1216">
        <v>-2400</v>
      </c>
      <c r="I1216">
        <v>2024083971</v>
      </c>
      <c r="J1216" s="54"/>
      <c r="K1216" s="54">
        <f>IF(STOCKAGE[[#This Row],[Nombre de palettes]]&gt;0,STOCKAGE[[#This Row],[Nombre de palettes]],0)</f>
        <v>0</v>
      </c>
      <c r="L1216" s="54">
        <f>IF(STOCKAGE[[#This Row],[Nombre de palettes]]&lt;0,STOCKAGE[[#This Row],[Nombre de palettes]],0)</f>
        <v>-4</v>
      </c>
      <c r="N1216"/>
    </row>
    <row r="1217" spans="1:14" hidden="1" x14ac:dyDescent="0.25">
      <c r="A1217" s="68">
        <v>45505</v>
      </c>
      <c r="B1217" s="54" t="s">
        <v>80</v>
      </c>
      <c r="C1217">
        <v>2024</v>
      </c>
      <c r="D1217" s="53">
        <v>45530</v>
      </c>
      <c r="E1217" s="54" t="s">
        <v>51</v>
      </c>
      <c r="F1217">
        <v>-1</v>
      </c>
      <c r="G1217" s="54"/>
      <c r="H1217">
        <v>-1848</v>
      </c>
      <c r="I1217">
        <v>2024083971</v>
      </c>
      <c r="J1217" s="54"/>
      <c r="K1217" s="54">
        <f>IF(STOCKAGE[[#This Row],[Nombre de palettes]]&gt;0,STOCKAGE[[#This Row],[Nombre de palettes]],0)</f>
        <v>0</v>
      </c>
      <c r="L1217" s="54">
        <f>IF(STOCKAGE[[#This Row],[Nombre de palettes]]&lt;0,STOCKAGE[[#This Row],[Nombre de palettes]],0)</f>
        <v>-1</v>
      </c>
      <c r="N1217"/>
    </row>
    <row r="1218" spans="1:14" hidden="1" x14ac:dyDescent="0.25">
      <c r="A1218" s="68">
        <v>45505</v>
      </c>
      <c r="B1218" s="54" t="s">
        <v>80</v>
      </c>
      <c r="C1218">
        <v>2024</v>
      </c>
      <c r="D1218" s="53">
        <v>45530</v>
      </c>
      <c r="E1218" s="54" t="s">
        <v>54</v>
      </c>
      <c r="F1218">
        <v>-1</v>
      </c>
      <c r="G1218" s="54"/>
      <c r="H1218">
        <v>-1848</v>
      </c>
      <c r="I1218">
        <v>2024083971</v>
      </c>
      <c r="J1218" s="54"/>
      <c r="K1218" s="54">
        <f>IF(STOCKAGE[[#This Row],[Nombre de palettes]]&gt;0,STOCKAGE[[#This Row],[Nombre de palettes]],0)</f>
        <v>0</v>
      </c>
      <c r="L1218" s="54">
        <f>IF(STOCKAGE[[#This Row],[Nombre de palettes]]&lt;0,STOCKAGE[[#This Row],[Nombre de palettes]],0)</f>
        <v>-1</v>
      </c>
      <c r="N1218"/>
    </row>
    <row r="1219" spans="1:14" hidden="1" x14ac:dyDescent="0.25">
      <c r="A1219" s="68">
        <v>45505</v>
      </c>
      <c r="B1219" s="54" t="s">
        <v>80</v>
      </c>
      <c r="C1219">
        <v>2024</v>
      </c>
      <c r="D1219" s="53">
        <v>45530</v>
      </c>
      <c r="E1219" s="54" t="s">
        <v>50</v>
      </c>
      <c r="F1219">
        <v>-2</v>
      </c>
      <c r="G1219" s="54"/>
      <c r="H1219">
        <v>-1200</v>
      </c>
      <c r="I1219">
        <v>2024083962</v>
      </c>
      <c r="J1219" s="54"/>
      <c r="K1219" s="54">
        <f>IF(STOCKAGE[[#This Row],[Nombre de palettes]]&gt;0,STOCKAGE[[#This Row],[Nombre de palettes]],0)</f>
        <v>0</v>
      </c>
      <c r="L1219" s="54">
        <f>IF(STOCKAGE[[#This Row],[Nombre de palettes]]&lt;0,STOCKAGE[[#This Row],[Nombre de palettes]],0)</f>
        <v>-2</v>
      </c>
      <c r="N1219"/>
    </row>
    <row r="1220" spans="1:14" hidden="1" x14ac:dyDescent="0.25">
      <c r="A1220" s="68">
        <v>45505</v>
      </c>
      <c r="B1220" s="54" t="s">
        <v>80</v>
      </c>
      <c r="C1220">
        <v>2024</v>
      </c>
      <c r="D1220" s="53">
        <v>45530</v>
      </c>
      <c r="E1220" s="54" t="s">
        <v>50</v>
      </c>
      <c r="F1220">
        <v>-2</v>
      </c>
      <c r="G1220" s="54"/>
      <c r="H1220">
        <v>-1200</v>
      </c>
      <c r="I1220">
        <v>2024083955</v>
      </c>
      <c r="J1220" s="54"/>
      <c r="K1220" s="54">
        <f>IF(STOCKAGE[[#This Row],[Nombre de palettes]]&gt;0,STOCKAGE[[#This Row],[Nombre de palettes]],0)</f>
        <v>0</v>
      </c>
      <c r="L1220" s="54">
        <f>IF(STOCKAGE[[#This Row],[Nombre de palettes]]&lt;0,STOCKAGE[[#This Row],[Nombre de palettes]],0)</f>
        <v>-2</v>
      </c>
      <c r="N1220"/>
    </row>
    <row r="1221" spans="1:14" hidden="1" x14ac:dyDescent="0.25">
      <c r="A1221" s="68">
        <v>45505</v>
      </c>
      <c r="B1221" s="54" t="s">
        <v>80</v>
      </c>
      <c r="C1221">
        <v>2024</v>
      </c>
      <c r="D1221" s="53">
        <v>45530</v>
      </c>
      <c r="E1221" s="54" t="s">
        <v>55</v>
      </c>
      <c r="F1221">
        <v>-1</v>
      </c>
      <c r="G1221" s="54"/>
      <c r="H1221">
        <v>-600</v>
      </c>
      <c r="I1221">
        <v>2024083955</v>
      </c>
      <c r="J1221" s="54"/>
      <c r="K1221" s="54">
        <f>IF(STOCKAGE[[#This Row],[Nombre de palettes]]&gt;0,STOCKAGE[[#This Row],[Nombre de palettes]],0)</f>
        <v>0</v>
      </c>
      <c r="L1221" s="54">
        <f>IF(STOCKAGE[[#This Row],[Nombre de palettes]]&lt;0,STOCKAGE[[#This Row],[Nombre de palettes]],0)</f>
        <v>-1</v>
      </c>
      <c r="N1221"/>
    </row>
    <row r="1222" spans="1:14" hidden="1" x14ac:dyDescent="0.25">
      <c r="A1222" s="68">
        <v>45505</v>
      </c>
      <c r="B1222" s="54" t="s">
        <v>80</v>
      </c>
      <c r="C1222">
        <v>2024</v>
      </c>
      <c r="D1222" s="53">
        <v>45530</v>
      </c>
      <c r="E1222" s="54" t="s">
        <v>50</v>
      </c>
      <c r="F1222">
        <v>-20</v>
      </c>
      <c r="G1222" s="54"/>
      <c r="H1222">
        <v>-12000</v>
      </c>
      <c r="I1222">
        <v>2024083970</v>
      </c>
      <c r="J1222" s="54"/>
      <c r="K1222" s="54">
        <f>IF(STOCKAGE[[#This Row],[Nombre de palettes]]&gt;0,STOCKAGE[[#This Row],[Nombre de palettes]],0)</f>
        <v>0</v>
      </c>
      <c r="L1222" s="54">
        <f>IF(STOCKAGE[[#This Row],[Nombre de palettes]]&lt;0,STOCKAGE[[#This Row],[Nombre de palettes]],0)</f>
        <v>-20</v>
      </c>
      <c r="N1222"/>
    </row>
    <row r="1223" spans="1:14" hidden="1" x14ac:dyDescent="0.25">
      <c r="A1223" s="68">
        <v>45505</v>
      </c>
      <c r="B1223" s="54" t="s">
        <v>80</v>
      </c>
      <c r="C1223">
        <v>2024</v>
      </c>
      <c r="D1223" s="53">
        <v>45530</v>
      </c>
      <c r="E1223" s="54" t="s">
        <v>55</v>
      </c>
      <c r="F1223">
        <v>-12</v>
      </c>
      <c r="G1223" s="54"/>
      <c r="H1223">
        <v>-7200</v>
      </c>
      <c r="I1223">
        <v>2024083970</v>
      </c>
      <c r="J1223" s="54"/>
      <c r="K1223" s="54">
        <f>IF(STOCKAGE[[#This Row],[Nombre de palettes]]&gt;0,STOCKAGE[[#This Row],[Nombre de palettes]],0)</f>
        <v>0</v>
      </c>
      <c r="L1223" s="54">
        <f>IF(STOCKAGE[[#This Row],[Nombre de palettes]]&lt;0,STOCKAGE[[#This Row],[Nombre de palettes]],0)</f>
        <v>-12</v>
      </c>
      <c r="N1223"/>
    </row>
    <row r="1224" spans="1:14" hidden="1" x14ac:dyDescent="0.25">
      <c r="A1224" s="68">
        <v>45505</v>
      </c>
      <c r="B1224" s="54" t="s">
        <v>80</v>
      </c>
      <c r="C1224">
        <v>2024</v>
      </c>
      <c r="D1224" s="53">
        <v>45530</v>
      </c>
      <c r="E1224" s="54" t="s">
        <v>50</v>
      </c>
      <c r="F1224">
        <v>33</v>
      </c>
      <c r="G1224" s="54"/>
      <c r="H1224">
        <v>19800</v>
      </c>
      <c r="I1224" t="s">
        <v>85</v>
      </c>
      <c r="J1224" s="54"/>
      <c r="K1224" s="54">
        <f>IF(STOCKAGE[[#This Row],[Nombre de palettes]]&gt;0,STOCKAGE[[#This Row],[Nombre de palettes]],0)</f>
        <v>33</v>
      </c>
      <c r="L1224" s="54">
        <f>IF(STOCKAGE[[#This Row],[Nombre de palettes]]&lt;0,STOCKAGE[[#This Row],[Nombre de palettes]],0)</f>
        <v>0</v>
      </c>
      <c r="N1224"/>
    </row>
    <row r="1225" spans="1:14" hidden="1" x14ac:dyDescent="0.25">
      <c r="A1225" s="68">
        <v>45505</v>
      </c>
      <c r="B1225" s="54" t="s">
        <v>80</v>
      </c>
      <c r="C1225">
        <v>2024</v>
      </c>
      <c r="D1225" s="53">
        <v>45530</v>
      </c>
      <c r="E1225" s="54" t="s">
        <v>50</v>
      </c>
      <c r="F1225">
        <v>10</v>
      </c>
      <c r="G1225" s="54"/>
      <c r="H1225">
        <v>6000</v>
      </c>
      <c r="I1225" t="s">
        <v>85</v>
      </c>
      <c r="J1225" s="54"/>
      <c r="K1225" s="54">
        <f>IF(STOCKAGE[[#This Row],[Nombre de palettes]]&gt;0,STOCKAGE[[#This Row],[Nombre de palettes]],0)</f>
        <v>10</v>
      </c>
      <c r="L1225" s="54">
        <f>IF(STOCKAGE[[#This Row],[Nombre de palettes]]&lt;0,STOCKAGE[[#This Row],[Nombre de palettes]],0)</f>
        <v>0</v>
      </c>
      <c r="N1225"/>
    </row>
    <row r="1226" spans="1:14" hidden="1" x14ac:dyDescent="0.25">
      <c r="A1226" s="68">
        <v>45505</v>
      </c>
      <c r="B1226" s="54" t="s">
        <v>80</v>
      </c>
      <c r="C1226">
        <v>2024</v>
      </c>
      <c r="D1226" s="53">
        <v>45530</v>
      </c>
      <c r="E1226" s="54" t="s">
        <v>70</v>
      </c>
      <c r="F1226">
        <v>-10</v>
      </c>
      <c r="G1226" s="54"/>
      <c r="H1226">
        <v>-6000</v>
      </c>
      <c r="I1226" t="s">
        <v>86</v>
      </c>
      <c r="J1226" s="54"/>
      <c r="K1226" s="54">
        <f>IF(STOCKAGE[[#This Row],[Nombre de palettes]]&gt;0,STOCKAGE[[#This Row],[Nombre de palettes]],0)</f>
        <v>0</v>
      </c>
      <c r="L1226" s="54">
        <f>IF(STOCKAGE[[#This Row],[Nombre de palettes]]&lt;0,STOCKAGE[[#This Row],[Nombre de palettes]],0)</f>
        <v>-10</v>
      </c>
      <c r="N1226"/>
    </row>
    <row r="1227" spans="1:14" hidden="1" x14ac:dyDescent="0.25">
      <c r="A1227" s="68">
        <v>45505</v>
      </c>
      <c r="B1227" s="54" t="s">
        <v>80</v>
      </c>
      <c r="C1227">
        <v>2024</v>
      </c>
      <c r="D1227" s="53">
        <v>45530</v>
      </c>
      <c r="E1227" s="54" t="s">
        <v>63</v>
      </c>
      <c r="F1227">
        <v>1</v>
      </c>
      <c r="G1227" s="54"/>
      <c r="H1227">
        <v>630</v>
      </c>
      <c r="I1227" t="s">
        <v>86</v>
      </c>
      <c r="J1227" s="54"/>
      <c r="K1227" s="54">
        <f>IF(STOCKAGE[[#This Row],[Nombre de palettes]]&gt;0,STOCKAGE[[#This Row],[Nombre de palettes]],0)</f>
        <v>1</v>
      </c>
      <c r="L1227" s="54">
        <f>IF(STOCKAGE[[#This Row],[Nombre de palettes]]&lt;0,STOCKAGE[[#This Row],[Nombre de palettes]],0)</f>
        <v>0</v>
      </c>
      <c r="N1227"/>
    </row>
    <row r="1228" spans="1:14" hidden="1" x14ac:dyDescent="0.25">
      <c r="A1228" s="68">
        <v>45505</v>
      </c>
      <c r="B1228" s="54" t="s">
        <v>80</v>
      </c>
      <c r="C1228">
        <v>2024</v>
      </c>
      <c r="D1228" s="53">
        <v>45531</v>
      </c>
      <c r="E1228" s="54" t="s">
        <v>50</v>
      </c>
      <c r="F1228">
        <v>-1</v>
      </c>
      <c r="G1228" s="54"/>
      <c r="H1228">
        <v>-600</v>
      </c>
      <c r="I1228">
        <v>2024083977</v>
      </c>
      <c r="J1228" s="54"/>
      <c r="K1228" s="54">
        <f>IF(STOCKAGE[[#This Row],[Nombre de palettes]]&gt;0,STOCKAGE[[#This Row],[Nombre de palettes]],0)</f>
        <v>0</v>
      </c>
      <c r="L1228" s="54">
        <f>IF(STOCKAGE[[#This Row],[Nombre de palettes]]&lt;0,STOCKAGE[[#This Row],[Nombre de palettes]],0)</f>
        <v>-1</v>
      </c>
      <c r="N1228"/>
    </row>
    <row r="1229" spans="1:14" hidden="1" x14ac:dyDescent="0.25">
      <c r="A1229" s="68">
        <v>45505</v>
      </c>
      <c r="B1229" s="54" t="s">
        <v>80</v>
      </c>
      <c r="C1229">
        <v>2024</v>
      </c>
      <c r="D1229" s="53">
        <v>45531</v>
      </c>
      <c r="E1229" s="54" t="s">
        <v>55</v>
      </c>
      <c r="F1229">
        <v>-1</v>
      </c>
      <c r="G1229" s="54"/>
      <c r="H1229">
        <v>-600</v>
      </c>
      <c r="I1229">
        <v>2024083977</v>
      </c>
      <c r="J1229" s="54"/>
      <c r="K1229" s="54">
        <f>IF(STOCKAGE[[#This Row],[Nombre de palettes]]&gt;0,STOCKAGE[[#This Row],[Nombre de palettes]],0)</f>
        <v>0</v>
      </c>
      <c r="L1229" s="54">
        <f>IF(STOCKAGE[[#This Row],[Nombre de palettes]]&lt;0,STOCKAGE[[#This Row],[Nombre de palettes]],0)</f>
        <v>-1</v>
      </c>
      <c r="N1229"/>
    </row>
    <row r="1230" spans="1:14" hidden="1" x14ac:dyDescent="0.25">
      <c r="A1230" s="68">
        <v>45505</v>
      </c>
      <c r="B1230" s="54" t="s">
        <v>80</v>
      </c>
      <c r="C1230">
        <v>2024</v>
      </c>
      <c r="D1230" s="53">
        <v>45531</v>
      </c>
      <c r="E1230" s="54" t="s">
        <v>51</v>
      </c>
      <c r="F1230">
        <v>-1</v>
      </c>
      <c r="G1230" s="54"/>
      <c r="H1230">
        <v>-1848</v>
      </c>
      <c r="I1230">
        <v>2024083977</v>
      </c>
      <c r="J1230" s="54"/>
      <c r="K1230" s="54">
        <f>IF(STOCKAGE[[#This Row],[Nombre de palettes]]&gt;0,STOCKAGE[[#This Row],[Nombre de palettes]],0)</f>
        <v>0</v>
      </c>
      <c r="L1230" s="54">
        <f>IF(STOCKAGE[[#This Row],[Nombre de palettes]]&lt;0,STOCKAGE[[#This Row],[Nombre de palettes]],0)</f>
        <v>-1</v>
      </c>
      <c r="N1230"/>
    </row>
    <row r="1231" spans="1:14" hidden="1" x14ac:dyDescent="0.25">
      <c r="A1231" s="68">
        <v>45505</v>
      </c>
      <c r="B1231" s="54" t="s">
        <v>80</v>
      </c>
      <c r="C1231">
        <v>2024</v>
      </c>
      <c r="D1231" s="53">
        <v>45531</v>
      </c>
      <c r="E1231" s="54" t="s">
        <v>50</v>
      </c>
      <c r="F1231">
        <v>-2</v>
      </c>
      <c r="G1231" s="54"/>
      <c r="H1231">
        <v>-1200</v>
      </c>
      <c r="I1231">
        <v>2024083980</v>
      </c>
      <c r="J1231" s="54"/>
      <c r="K1231" s="54">
        <f>IF(STOCKAGE[[#This Row],[Nombre de palettes]]&gt;0,STOCKAGE[[#This Row],[Nombre de palettes]],0)</f>
        <v>0</v>
      </c>
      <c r="L1231" s="54">
        <f>IF(STOCKAGE[[#This Row],[Nombre de palettes]]&lt;0,STOCKAGE[[#This Row],[Nombre de palettes]],0)</f>
        <v>-2</v>
      </c>
      <c r="N1231"/>
    </row>
    <row r="1232" spans="1:14" hidden="1" x14ac:dyDescent="0.25">
      <c r="A1232" s="68">
        <v>45505</v>
      </c>
      <c r="B1232" s="54" t="s">
        <v>80</v>
      </c>
      <c r="C1232">
        <v>2024</v>
      </c>
      <c r="D1232" s="53">
        <v>45531</v>
      </c>
      <c r="E1232" s="54" t="s">
        <v>50</v>
      </c>
      <c r="F1232">
        <v>-2</v>
      </c>
      <c r="G1232" s="54"/>
      <c r="H1232">
        <v>-1200</v>
      </c>
      <c r="I1232">
        <v>2024083966</v>
      </c>
      <c r="J1232" s="54"/>
      <c r="K1232" s="54">
        <f>IF(STOCKAGE[[#This Row],[Nombre de palettes]]&gt;0,STOCKAGE[[#This Row],[Nombre de palettes]],0)</f>
        <v>0</v>
      </c>
      <c r="L1232" s="54">
        <f>IF(STOCKAGE[[#This Row],[Nombre de palettes]]&lt;0,STOCKAGE[[#This Row],[Nombre de palettes]],0)</f>
        <v>-2</v>
      </c>
      <c r="N1232"/>
    </row>
    <row r="1233" spans="1:14" hidden="1" x14ac:dyDescent="0.25">
      <c r="A1233" s="68">
        <v>45505</v>
      </c>
      <c r="B1233" s="54" t="s">
        <v>80</v>
      </c>
      <c r="C1233">
        <v>2024</v>
      </c>
      <c r="D1233" s="53">
        <v>45531</v>
      </c>
      <c r="E1233" s="54" t="s">
        <v>55</v>
      </c>
      <c r="F1233">
        <v>-4</v>
      </c>
      <c r="G1233" s="54"/>
      <c r="H1233">
        <v>-2400</v>
      </c>
      <c r="I1233">
        <v>2024083966</v>
      </c>
      <c r="J1233" s="54"/>
      <c r="K1233" s="54">
        <f>IF(STOCKAGE[[#This Row],[Nombre de palettes]]&gt;0,STOCKAGE[[#This Row],[Nombre de palettes]],0)</f>
        <v>0</v>
      </c>
      <c r="L1233" s="54">
        <f>IF(STOCKAGE[[#This Row],[Nombre de palettes]]&lt;0,STOCKAGE[[#This Row],[Nombre de palettes]],0)</f>
        <v>-4</v>
      </c>
      <c r="N1233"/>
    </row>
    <row r="1234" spans="1:14" hidden="1" x14ac:dyDescent="0.25">
      <c r="A1234" s="68">
        <v>45505</v>
      </c>
      <c r="B1234" s="54" t="s">
        <v>80</v>
      </c>
      <c r="C1234">
        <v>2024</v>
      </c>
      <c r="D1234" s="53">
        <v>45531</v>
      </c>
      <c r="E1234" s="54" t="s">
        <v>55</v>
      </c>
      <c r="F1234">
        <v>-1</v>
      </c>
      <c r="G1234" s="54"/>
      <c r="H1234">
        <v>-600</v>
      </c>
      <c r="I1234">
        <v>2024083967</v>
      </c>
      <c r="J1234" s="54"/>
      <c r="K1234" s="54">
        <f>IF(STOCKAGE[[#This Row],[Nombre de palettes]]&gt;0,STOCKAGE[[#This Row],[Nombre de palettes]],0)</f>
        <v>0</v>
      </c>
      <c r="L1234" s="54">
        <f>IF(STOCKAGE[[#This Row],[Nombre de palettes]]&lt;0,STOCKAGE[[#This Row],[Nombre de palettes]],0)</f>
        <v>-1</v>
      </c>
      <c r="N1234"/>
    </row>
    <row r="1235" spans="1:14" hidden="1" x14ac:dyDescent="0.25">
      <c r="A1235" s="68">
        <v>45505</v>
      </c>
      <c r="B1235" s="54" t="s">
        <v>80</v>
      </c>
      <c r="C1235">
        <v>2024</v>
      </c>
      <c r="D1235" s="53">
        <v>45531</v>
      </c>
      <c r="E1235" s="54" t="s">
        <v>50</v>
      </c>
      <c r="F1235">
        <v>-1</v>
      </c>
      <c r="G1235" s="54"/>
      <c r="H1235">
        <v>-600</v>
      </c>
      <c r="I1235">
        <v>2024083967</v>
      </c>
      <c r="J1235" s="54"/>
      <c r="K1235" s="54">
        <f>IF(STOCKAGE[[#This Row],[Nombre de palettes]]&gt;0,STOCKAGE[[#This Row],[Nombre de palettes]],0)</f>
        <v>0</v>
      </c>
      <c r="L1235" s="54">
        <f>IF(STOCKAGE[[#This Row],[Nombre de palettes]]&lt;0,STOCKAGE[[#This Row],[Nombre de palettes]],0)</f>
        <v>-1</v>
      </c>
      <c r="N1235"/>
    </row>
    <row r="1236" spans="1:14" hidden="1" x14ac:dyDescent="0.25">
      <c r="A1236" s="68">
        <v>45505</v>
      </c>
      <c r="B1236" s="54" t="s">
        <v>80</v>
      </c>
      <c r="C1236">
        <v>2024</v>
      </c>
      <c r="D1236" s="53">
        <v>45531</v>
      </c>
      <c r="E1236" s="54" t="s">
        <v>50</v>
      </c>
      <c r="F1236">
        <v>-15</v>
      </c>
      <c r="G1236" s="54"/>
      <c r="H1236">
        <v>-9000</v>
      </c>
      <c r="I1236">
        <v>2024083957</v>
      </c>
      <c r="J1236" s="54"/>
      <c r="K1236" s="54">
        <f>IF(STOCKAGE[[#This Row],[Nombre de palettes]]&gt;0,STOCKAGE[[#This Row],[Nombre de palettes]],0)</f>
        <v>0</v>
      </c>
      <c r="L1236" s="54">
        <f>IF(STOCKAGE[[#This Row],[Nombre de palettes]]&lt;0,STOCKAGE[[#This Row],[Nombre de palettes]],0)</f>
        <v>-15</v>
      </c>
      <c r="N1236"/>
    </row>
    <row r="1237" spans="1:14" hidden="1" x14ac:dyDescent="0.25">
      <c r="A1237" s="68">
        <v>45505</v>
      </c>
      <c r="B1237" s="54" t="s">
        <v>80</v>
      </c>
      <c r="C1237">
        <v>2024</v>
      </c>
      <c r="D1237" s="53">
        <v>45531</v>
      </c>
      <c r="E1237" s="54" t="s">
        <v>55</v>
      </c>
      <c r="F1237">
        <v>-6</v>
      </c>
      <c r="G1237" s="54"/>
      <c r="H1237">
        <v>-3600</v>
      </c>
      <c r="I1237">
        <v>2024083957</v>
      </c>
      <c r="J1237" s="54"/>
      <c r="K1237" s="54">
        <f>IF(STOCKAGE[[#This Row],[Nombre de palettes]]&gt;0,STOCKAGE[[#This Row],[Nombre de palettes]],0)</f>
        <v>0</v>
      </c>
      <c r="L1237" s="54">
        <f>IF(STOCKAGE[[#This Row],[Nombre de palettes]]&lt;0,STOCKAGE[[#This Row],[Nombre de palettes]],0)</f>
        <v>-6</v>
      </c>
      <c r="N1237"/>
    </row>
    <row r="1238" spans="1:14" hidden="1" x14ac:dyDescent="0.25">
      <c r="A1238" s="68">
        <v>45505</v>
      </c>
      <c r="B1238" s="54" t="s">
        <v>80</v>
      </c>
      <c r="C1238">
        <v>2024</v>
      </c>
      <c r="D1238" s="53">
        <v>45531</v>
      </c>
      <c r="E1238" s="54" t="s">
        <v>51</v>
      </c>
      <c r="F1238">
        <v>-2</v>
      </c>
      <c r="G1238" s="54"/>
      <c r="H1238">
        <v>-3696</v>
      </c>
      <c r="I1238">
        <v>2024083957</v>
      </c>
      <c r="J1238" s="54"/>
      <c r="K1238" s="54">
        <f>IF(STOCKAGE[[#This Row],[Nombre de palettes]]&gt;0,STOCKAGE[[#This Row],[Nombre de palettes]],0)</f>
        <v>0</v>
      </c>
      <c r="L1238" s="54">
        <f>IF(STOCKAGE[[#This Row],[Nombre de palettes]]&lt;0,STOCKAGE[[#This Row],[Nombre de palettes]],0)</f>
        <v>-2</v>
      </c>
      <c r="N1238"/>
    </row>
    <row r="1239" spans="1:14" hidden="1" x14ac:dyDescent="0.25">
      <c r="A1239" s="68">
        <v>45505</v>
      </c>
      <c r="B1239" s="54" t="s">
        <v>80</v>
      </c>
      <c r="C1239">
        <v>2024</v>
      </c>
      <c r="D1239" s="53">
        <v>45532</v>
      </c>
      <c r="E1239" s="54" t="s">
        <v>55</v>
      </c>
      <c r="F1239">
        <v>-4</v>
      </c>
      <c r="G1239" s="54"/>
      <c r="H1239">
        <v>-2400</v>
      </c>
      <c r="I1239">
        <v>2024083981</v>
      </c>
      <c r="J1239" s="54"/>
      <c r="K1239" s="54">
        <f>IF(STOCKAGE[[#This Row],[Nombre de palettes]]&gt;0,STOCKAGE[[#This Row],[Nombre de palettes]],0)</f>
        <v>0</v>
      </c>
      <c r="L1239" s="54">
        <f>IF(STOCKAGE[[#This Row],[Nombre de palettes]]&lt;0,STOCKAGE[[#This Row],[Nombre de palettes]],0)</f>
        <v>-4</v>
      </c>
      <c r="N1239"/>
    </row>
    <row r="1240" spans="1:14" hidden="1" x14ac:dyDescent="0.25">
      <c r="A1240" s="68">
        <v>45505</v>
      </c>
      <c r="B1240" s="54" t="s">
        <v>80</v>
      </c>
      <c r="C1240">
        <v>2024</v>
      </c>
      <c r="D1240" s="53">
        <v>45532</v>
      </c>
      <c r="E1240" s="54" t="s">
        <v>51</v>
      </c>
      <c r="F1240">
        <v>-1</v>
      </c>
      <c r="G1240" s="54"/>
      <c r="H1240">
        <v>-1848</v>
      </c>
      <c r="I1240">
        <v>2024083981</v>
      </c>
      <c r="J1240" s="54"/>
      <c r="K1240" s="54">
        <f>IF(STOCKAGE[[#This Row],[Nombre de palettes]]&gt;0,STOCKAGE[[#This Row],[Nombre de palettes]],0)</f>
        <v>0</v>
      </c>
      <c r="L1240" s="54">
        <f>IF(STOCKAGE[[#This Row],[Nombre de palettes]]&lt;0,STOCKAGE[[#This Row],[Nombre de palettes]],0)</f>
        <v>-1</v>
      </c>
      <c r="N1240"/>
    </row>
    <row r="1241" spans="1:14" hidden="1" x14ac:dyDescent="0.25">
      <c r="A1241" s="68">
        <v>45505</v>
      </c>
      <c r="B1241" s="54" t="s">
        <v>80</v>
      </c>
      <c r="C1241">
        <v>2024</v>
      </c>
      <c r="D1241" s="53">
        <v>45533</v>
      </c>
      <c r="E1241" s="54" t="s">
        <v>50</v>
      </c>
      <c r="F1241">
        <v>-4</v>
      </c>
      <c r="G1241" s="54"/>
      <c r="H1241">
        <v>-2400</v>
      </c>
      <c r="I1241">
        <v>2024083982</v>
      </c>
      <c r="J1241" s="54"/>
      <c r="K1241" s="54">
        <f>IF(STOCKAGE[[#This Row],[Nombre de palettes]]&gt;0,STOCKAGE[[#This Row],[Nombre de palettes]],0)</f>
        <v>0</v>
      </c>
      <c r="L1241" s="54">
        <f>IF(STOCKAGE[[#This Row],[Nombre de palettes]]&lt;0,STOCKAGE[[#This Row],[Nombre de palettes]],0)</f>
        <v>-4</v>
      </c>
      <c r="N1241"/>
    </row>
    <row r="1242" spans="1:14" hidden="1" x14ac:dyDescent="0.25">
      <c r="A1242" s="68">
        <v>45505</v>
      </c>
      <c r="B1242" s="54" t="s">
        <v>80</v>
      </c>
      <c r="C1242">
        <v>2024</v>
      </c>
      <c r="D1242" s="53">
        <v>45533</v>
      </c>
      <c r="E1242" s="54" t="s">
        <v>51</v>
      </c>
      <c r="F1242">
        <v>-1</v>
      </c>
      <c r="G1242" s="54"/>
      <c r="H1242">
        <v>-1848</v>
      </c>
      <c r="I1242">
        <v>2024083982</v>
      </c>
      <c r="J1242" s="54"/>
      <c r="K1242" s="54">
        <f>IF(STOCKAGE[[#This Row],[Nombre de palettes]]&gt;0,STOCKAGE[[#This Row],[Nombre de palettes]],0)</f>
        <v>0</v>
      </c>
      <c r="L1242" s="54">
        <f>IF(STOCKAGE[[#This Row],[Nombre de palettes]]&lt;0,STOCKAGE[[#This Row],[Nombre de palettes]],0)</f>
        <v>-1</v>
      </c>
      <c r="N1242"/>
    </row>
    <row r="1243" spans="1:14" x14ac:dyDescent="0.25">
      <c r="A1243" s="68">
        <v>45536</v>
      </c>
      <c r="B1243" s="54" t="s">
        <v>87</v>
      </c>
      <c r="C1243">
        <v>2024</v>
      </c>
      <c r="D1243" s="53">
        <v>45537</v>
      </c>
      <c r="E1243" s="54" t="s">
        <v>50</v>
      </c>
      <c r="F1243">
        <v>-32</v>
      </c>
      <c r="G1243" s="54"/>
      <c r="H1243">
        <v>-19200</v>
      </c>
      <c r="I1243">
        <v>2024083988</v>
      </c>
      <c r="J1243" s="54"/>
      <c r="K1243" s="54">
        <f>IF(STOCKAGE[[#This Row],[Nombre de palettes]]&gt;0,STOCKAGE[[#This Row],[Nombre de palettes]],0)</f>
        <v>0</v>
      </c>
      <c r="L1243" s="54">
        <f>IF(STOCKAGE[[#This Row],[Nombre de palettes]]&lt;0,STOCKAGE[[#This Row],[Nombre de palettes]],0)</f>
        <v>-32</v>
      </c>
      <c r="N1243"/>
    </row>
    <row r="1244" spans="1:14" x14ac:dyDescent="0.25">
      <c r="A1244" s="68">
        <v>45536</v>
      </c>
      <c r="B1244" s="54" t="s">
        <v>87</v>
      </c>
      <c r="C1244">
        <v>2024</v>
      </c>
      <c r="D1244" s="53">
        <v>45538</v>
      </c>
      <c r="E1244" s="54" t="s">
        <v>50</v>
      </c>
      <c r="F1244">
        <v>-4</v>
      </c>
      <c r="G1244" s="54"/>
      <c r="H1244">
        <v>-2400</v>
      </c>
      <c r="I1244">
        <v>2024083987</v>
      </c>
      <c r="J1244" s="54"/>
      <c r="K1244" s="54">
        <f>IF(STOCKAGE[[#This Row],[Nombre de palettes]]&gt;0,STOCKAGE[[#This Row],[Nombre de palettes]],0)</f>
        <v>0</v>
      </c>
      <c r="L1244" s="54">
        <f>IF(STOCKAGE[[#This Row],[Nombre de palettes]]&lt;0,STOCKAGE[[#This Row],[Nombre de palettes]],0)</f>
        <v>-4</v>
      </c>
      <c r="N1244"/>
    </row>
    <row r="1245" spans="1:14" x14ac:dyDescent="0.25">
      <c r="A1245" s="68">
        <v>45536</v>
      </c>
      <c r="B1245" s="54" t="s">
        <v>87</v>
      </c>
      <c r="C1245">
        <v>2024</v>
      </c>
      <c r="D1245" s="53">
        <v>45538</v>
      </c>
      <c r="E1245" s="54" t="s">
        <v>50</v>
      </c>
      <c r="F1245">
        <v>-10</v>
      </c>
      <c r="G1245" s="54"/>
      <c r="H1245">
        <v>-6000</v>
      </c>
      <c r="I1245">
        <v>2024083984</v>
      </c>
      <c r="J1245" s="54"/>
      <c r="K1245" s="54">
        <f>IF(STOCKAGE[[#This Row],[Nombre de palettes]]&gt;0,STOCKAGE[[#This Row],[Nombre de palettes]],0)</f>
        <v>0</v>
      </c>
      <c r="L1245" s="54">
        <f>IF(STOCKAGE[[#This Row],[Nombre de palettes]]&lt;0,STOCKAGE[[#This Row],[Nombre de palettes]],0)</f>
        <v>-10</v>
      </c>
      <c r="N1245"/>
    </row>
    <row r="1246" spans="1:14" x14ac:dyDescent="0.25">
      <c r="A1246" s="68">
        <v>45536</v>
      </c>
      <c r="B1246" s="54" t="s">
        <v>87</v>
      </c>
      <c r="C1246">
        <v>2024</v>
      </c>
      <c r="D1246" s="53">
        <v>45538</v>
      </c>
      <c r="E1246" s="54" t="s">
        <v>51</v>
      </c>
      <c r="F1246">
        <v>-5</v>
      </c>
      <c r="G1246" s="54"/>
      <c r="H1246">
        <v>-9240</v>
      </c>
      <c r="I1246">
        <v>2024083984</v>
      </c>
      <c r="J1246" s="54"/>
      <c r="K1246" s="54">
        <f>IF(STOCKAGE[[#This Row],[Nombre de palettes]]&gt;0,STOCKAGE[[#This Row],[Nombre de palettes]],0)</f>
        <v>0</v>
      </c>
      <c r="L1246" s="54">
        <f>IF(STOCKAGE[[#This Row],[Nombre de palettes]]&lt;0,STOCKAGE[[#This Row],[Nombre de palettes]],0)</f>
        <v>-5</v>
      </c>
      <c r="N1246"/>
    </row>
    <row r="1247" spans="1:14" x14ac:dyDescent="0.25">
      <c r="A1247" s="68">
        <v>45536</v>
      </c>
      <c r="B1247" s="54" t="s">
        <v>87</v>
      </c>
      <c r="C1247">
        <v>2024</v>
      </c>
      <c r="D1247" s="53">
        <v>45538</v>
      </c>
      <c r="E1247" s="54" t="s">
        <v>54</v>
      </c>
      <c r="F1247">
        <v>-5</v>
      </c>
      <c r="G1247" s="54"/>
      <c r="H1247">
        <v>-9240</v>
      </c>
      <c r="I1247">
        <v>2024083984</v>
      </c>
      <c r="J1247" s="54"/>
      <c r="K1247" s="54">
        <f>IF(STOCKAGE[[#This Row],[Nombre de palettes]]&gt;0,STOCKAGE[[#This Row],[Nombre de palettes]],0)</f>
        <v>0</v>
      </c>
      <c r="L1247" s="54">
        <f>IF(STOCKAGE[[#This Row],[Nombre de palettes]]&lt;0,STOCKAGE[[#This Row],[Nombre de palettes]],0)</f>
        <v>-5</v>
      </c>
      <c r="N1247"/>
    </row>
    <row r="1248" spans="1:14" x14ac:dyDescent="0.25">
      <c r="A1248" s="68">
        <v>45536</v>
      </c>
      <c r="B1248" s="54" t="s">
        <v>87</v>
      </c>
      <c r="C1248">
        <v>2024</v>
      </c>
      <c r="D1248" s="53">
        <v>45538</v>
      </c>
      <c r="E1248" s="54" t="s">
        <v>50</v>
      </c>
      <c r="F1248">
        <v>-2</v>
      </c>
      <c r="G1248" s="54"/>
      <c r="H1248">
        <v>-1200</v>
      </c>
      <c r="I1248">
        <v>2024093999</v>
      </c>
      <c r="J1248" s="54"/>
      <c r="K1248" s="54">
        <f>IF(STOCKAGE[[#This Row],[Nombre de palettes]]&gt;0,STOCKAGE[[#This Row],[Nombre de palettes]],0)</f>
        <v>0</v>
      </c>
      <c r="L1248" s="54">
        <f>IF(STOCKAGE[[#This Row],[Nombre de palettes]]&lt;0,STOCKAGE[[#This Row],[Nombre de palettes]],0)</f>
        <v>-2</v>
      </c>
      <c r="N1248"/>
    </row>
    <row r="1249" spans="1:14" x14ac:dyDescent="0.25">
      <c r="A1249" s="68">
        <v>45536</v>
      </c>
      <c r="B1249" s="54" t="s">
        <v>87</v>
      </c>
      <c r="C1249">
        <v>2024</v>
      </c>
      <c r="D1249" s="53">
        <v>45539</v>
      </c>
      <c r="E1249" s="54" t="s">
        <v>50</v>
      </c>
      <c r="F1249">
        <v>-5</v>
      </c>
      <c r="G1249" s="54"/>
      <c r="H1249">
        <v>-3000</v>
      </c>
      <c r="I1249">
        <v>2024083993</v>
      </c>
      <c r="J1249" s="54"/>
      <c r="K1249" s="54">
        <f>IF(STOCKAGE[[#This Row],[Nombre de palettes]]&gt;0,STOCKAGE[[#This Row],[Nombre de palettes]],0)</f>
        <v>0</v>
      </c>
      <c r="L1249" s="54">
        <f>IF(STOCKAGE[[#This Row],[Nombre de palettes]]&lt;0,STOCKAGE[[#This Row],[Nombre de palettes]],0)</f>
        <v>-5</v>
      </c>
      <c r="N1249"/>
    </row>
    <row r="1250" spans="1:14" x14ac:dyDescent="0.25">
      <c r="A1250" s="68">
        <v>45536</v>
      </c>
      <c r="B1250" s="54" t="s">
        <v>87</v>
      </c>
      <c r="C1250">
        <v>2024</v>
      </c>
      <c r="D1250" s="53">
        <v>45539</v>
      </c>
      <c r="E1250" s="54" t="s">
        <v>51</v>
      </c>
      <c r="F1250">
        <v>-1</v>
      </c>
      <c r="G1250" s="54"/>
      <c r="H1250">
        <v>-1848</v>
      </c>
      <c r="I1250">
        <v>2024083993</v>
      </c>
      <c r="J1250" s="54"/>
      <c r="K1250" s="54">
        <f>IF(STOCKAGE[[#This Row],[Nombre de palettes]]&gt;0,STOCKAGE[[#This Row],[Nombre de palettes]],0)</f>
        <v>0</v>
      </c>
      <c r="L1250" s="54">
        <f>IF(STOCKAGE[[#This Row],[Nombre de palettes]]&lt;0,STOCKAGE[[#This Row],[Nombre de palettes]],0)</f>
        <v>-1</v>
      </c>
      <c r="N1250"/>
    </row>
    <row r="1251" spans="1:14" x14ac:dyDescent="0.25">
      <c r="A1251" s="68">
        <v>45536</v>
      </c>
      <c r="B1251" s="54" t="s">
        <v>87</v>
      </c>
      <c r="C1251">
        <v>2024</v>
      </c>
      <c r="D1251" s="53">
        <v>45539</v>
      </c>
      <c r="E1251" s="54" t="s">
        <v>54</v>
      </c>
      <c r="F1251">
        <v>-2</v>
      </c>
      <c r="G1251" s="54"/>
      <c r="H1251">
        <v>-3696</v>
      </c>
      <c r="I1251">
        <v>2024083993</v>
      </c>
      <c r="J1251" s="54"/>
      <c r="K1251" s="54">
        <f>IF(STOCKAGE[[#This Row],[Nombre de palettes]]&gt;0,STOCKAGE[[#This Row],[Nombre de palettes]],0)</f>
        <v>0</v>
      </c>
      <c r="L1251" s="54">
        <f>IF(STOCKAGE[[#This Row],[Nombre de palettes]]&lt;0,STOCKAGE[[#This Row],[Nombre de palettes]],0)</f>
        <v>-2</v>
      </c>
      <c r="N1251"/>
    </row>
    <row r="1252" spans="1:14" x14ac:dyDescent="0.25">
      <c r="A1252" s="68">
        <v>45536</v>
      </c>
      <c r="B1252" s="54" t="s">
        <v>87</v>
      </c>
      <c r="C1252">
        <v>2024</v>
      </c>
      <c r="D1252" s="53">
        <v>45539</v>
      </c>
      <c r="E1252" s="54" t="s">
        <v>50</v>
      </c>
      <c r="F1252">
        <v>-5</v>
      </c>
      <c r="G1252" s="54"/>
      <c r="H1252">
        <v>-3000</v>
      </c>
      <c r="I1252">
        <v>2024094001</v>
      </c>
      <c r="J1252" s="54"/>
      <c r="K1252" s="54">
        <f>IF(STOCKAGE[[#This Row],[Nombre de palettes]]&gt;0,STOCKAGE[[#This Row],[Nombre de palettes]],0)</f>
        <v>0</v>
      </c>
      <c r="L1252" s="54">
        <f>IF(STOCKAGE[[#This Row],[Nombre de palettes]]&lt;0,STOCKAGE[[#This Row],[Nombre de palettes]],0)</f>
        <v>-5</v>
      </c>
      <c r="N1252"/>
    </row>
    <row r="1253" spans="1:14" x14ac:dyDescent="0.25">
      <c r="A1253" s="68">
        <v>45536</v>
      </c>
      <c r="B1253" s="54" t="s">
        <v>87</v>
      </c>
      <c r="C1253">
        <v>2024</v>
      </c>
      <c r="D1253" s="53">
        <v>45539</v>
      </c>
      <c r="E1253" s="54" t="s">
        <v>55</v>
      </c>
      <c r="F1253">
        <v>-3</v>
      </c>
      <c r="G1253" s="54"/>
      <c r="H1253">
        <v>-1800</v>
      </c>
      <c r="I1253">
        <v>2024094001</v>
      </c>
      <c r="J1253" s="54"/>
      <c r="K1253" s="54">
        <f>IF(STOCKAGE[[#This Row],[Nombre de palettes]]&gt;0,STOCKAGE[[#This Row],[Nombre de palettes]],0)</f>
        <v>0</v>
      </c>
      <c r="L1253" s="54">
        <f>IF(STOCKAGE[[#This Row],[Nombre de palettes]]&lt;0,STOCKAGE[[#This Row],[Nombre de palettes]],0)</f>
        <v>-3</v>
      </c>
      <c r="N1253"/>
    </row>
    <row r="1254" spans="1:14" x14ac:dyDescent="0.25">
      <c r="A1254" s="68">
        <v>45536</v>
      </c>
      <c r="B1254" s="54" t="s">
        <v>87</v>
      </c>
      <c r="C1254">
        <v>2024</v>
      </c>
      <c r="D1254" s="53">
        <v>45539</v>
      </c>
      <c r="E1254" s="54" t="s">
        <v>51</v>
      </c>
      <c r="F1254">
        <v>-1</v>
      </c>
      <c r="G1254" s="54"/>
      <c r="H1254">
        <v>-1848</v>
      </c>
      <c r="I1254">
        <v>2024094001</v>
      </c>
      <c r="J1254" s="54"/>
      <c r="K1254" s="54">
        <f>IF(STOCKAGE[[#This Row],[Nombre de palettes]]&gt;0,STOCKAGE[[#This Row],[Nombre de palettes]],0)</f>
        <v>0</v>
      </c>
      <c r="L1254" s="54">
        <f>IF(STOCKAGE[[#This Row],[Nombre de palettes]]&lt;0,STOCKAGE[[#This Row],[Nombre de palettes]],0)</f>
        <v>-1</v>
      </c>
      <c r="N1254"/>
    </row>
    <row r="1255" spans="1:14" x14ac:dyDescent="0.25">
      <c r="A1255" s="68">
        <v>45536</v>
      </c>
      <c r="B1255" s="54" t="s">
        <v>87</v>
      </c>
      <c r="C1255">
        <v>2024</v>
      </c>
      <c r="D1255" s="53">
        <v>45539</v>
      </c>
      <c r="E1255" s="54" t="s">
        <v>50</v>
      </c>
      <c r="F1255">
        <v>-9</v>
      </c>
      <c r="G1255" s="54"/>
      <c r="H1255">
        <v>-5400</v>
      </c>
      <c r="I1255">
        <v>2024083991</v>
      </c>
      <c r="J1255" s="54"/>
      <c r="K1255" s="54">
        <f>IF(STOCKAGE[[#This Row],[Nombre de palettes]]&gt;0,STOCKAGE[[#This Row],[Nombre de palettes]],0)</f>
        <v>0</v>
      </c>
      <c r="L1255" s="54">
        <f>IF(STOCKAGE[[#This Row],[Nombre de palettes]]&lt;0,STOCKAGE[[#This Row],[Nombre de palettes]],0)</f>
        <v>-9</v>
      </c>
      <c r="N1255"/>
    </row>
    <row r="1256" spans="1:14" x14ac:dyDescent="0.25">
      <c r="A1256" s="68">
        <v>45536</v>
      </c>
      <c r="B1256" s="54" t="s">
        <v>87</v>
      </c>
      <c r="C1256">
        <v>2024</v>
      </c>
      <c r="D1256" s="53">
        <v>45539</v>
      </c>
      <c r="E1256" s="54" t="s">
        <v>70</v>
      </c>
      <c r="F1256">
        <v>-1</v>
      </c>
      <c r="G1256" s="54"/>
      <c r="H1256">
        <v>-600</v>
      </c>
      <c r="I1256">
        <v>2024083991</v>
      </c>
      <c r="J1256" s="54"/>
      <c r="K1256" s="54">
        <f>IF(STOCKAGE[[#This Row],[Nombre de palettes]]&gt;0,STOCKAGE[[#This Row],[Nombre de palettes]],0)</f>
        <v>0</v>
      </c>
      <c r="L1256" s="54">
        <f>IF(STOCKAGE[[#This Row],[Nombre de palettes]]&lt;0,STOCKAGE[[#This Row],[Nombre de palettes]],0)</f>
        <v>-1</v>
      </c>
      <c r="N1256"/>
    </row>
    <row r="1257" spans="1:14" x14ac:dyDescent="0.25">
      <c r="A1257" s="68">
        <v>45536</v>
      </c>
      <c r="B1257" s="54" t="s">
        <v>87</v>
      </c>
      <c r="C1257">
        <v>2024</v>
      </c>
      <c r="D1257" s="53">
        <v>45539</v>
      </c>
      <c r="E1257" s="54" t="s">
        <v>51</v>
      </c>
      <c r="F1257">
        <v>15</v>
      </c>
      <c r="G1257" s="54"/>
      <c r="H1257">
        <v>27720</v>
      </c>
      <c r="I1257" t="s">
        <v>64</v>
      </c>
      <c r="J1257" s="54"/>
      <c r="K1257" s="54">
        <f>IF(STOCKAGE[[#This Row],[Nombre de palettes]]&gt;0,STOCKAGE[[#This Row],[Nombre de palettes]],0)</f>
        <v>15</v>
      </c>
      <c r="L1257" s="54">
        <f>IF(STOCKAGE[[#This Row],[Nombre de palettes]]&lt;0,STOCKAGE[[#This Row],[Nombre de palettes]],0)</f>
        <v>0</v>
      </c>
      <c r="N1257"/>
    </row>
    <row r="1258" spans="1:14" x14ac:dyDescent="0.25">
      <c r="A1258" s="68">
        <v>45536</v>
      </c>
      <c r="B1258" s="54" t="s">
        <v>87</v>
      </c>
      <c r="C1258">
        <v>2024</v>
      </c>
      <c r="D1258" s="53">
        <v>45539</v>
      </c>
      <c r="E1258" s="54" t="s">
        <v>54</v>
      </c>
      <c r="F1258">
        <v>10</v>
      </c>
      <c r="G1258" s="54"/>
      <c r="H1258">
        <v>18480</v>
      </c>
      <c r="I1258" t="s">
        <v>64</v>
      </c>
      <c r="J1258" s="54"/>
      <c r="K1258" s="54">
        <f>IF(STOCKAGE[[#This Row],[Nombre de palettes]]&gt;0,STOCKAGE[[#This Row],[Nombre de palettes]],0)</f>
        <v>10</v>
      </c>
      <c r="L1258" s="54">
        <f>IF(STOCKAGE[[#This Row],[Nombre de palettes]]&lt;0,STOCKAGE[[#This Row],[Nombre de palettes]],0)</f>
        <v>0</v>
      </c>
      <c r="N1258"/>
    </row>
    <row r="1259" spans="1:14" x14ac:dyDescent="0.25">
      <c r="A1259" s="68">
        <v>45536</v>
      </c>
      <c r="B1259" s="54" t="s">
        <v>87</v>
      </c>
      <c r="C1259">
        <v>2024</v>
      </c>
      <c r="D1259" s="53">
        <v>45540</v>
      </c>
      <c r="E1259" s="54" t="s">
        <v>50</v>
      </c>
      <c r="F1259">
        <v>-2</v>
      </c>
      <c r="G1259" s="54"/>
      <c r="H1259">
        <v>-1200</v>
      </c>
      <c r="I1259">
        <v>2024083986</v>
      </c>
      <c r="J1259" s="54"/>
      <c r="K1259" s="54">
        <f>IF(STOCKAGE[[#This Row],[Nombre de palettes]]&gt;0,STOCKAGE[[#This Row],[Nombre de palettes]],0)</f>
        <v>0</v>
      </c>
      <c r="L1259" s="54">
        <f>IF(STOCKAGE[[#This Row],[Nombre de palettes]]&lt;0,STOCKAGE[[#This Row],[Nombre de palettes]],0)</f>
        <v>-2</v>
      </c>
      <c r="N1259"/>
    </row>
    <row r="1260" spans="1:14" x14ac:dyDescent="0.25">
      <c r="A1260" s="68">
        <v>45536</v>
      </c>
      <c r="B1260" s="54" t="s">
        <v>87</v>
      </c>
      <c r="C1260">
        <v>2024</v>
      </c>
      <c r="D1260" s="53">
        <v>45540</v>
      </c>
      <c r="E1260" s="54" t="s">
        <v>51</v>
      </c>
      <c r="F1260">
        <v>-1</v>
      </c>
      <c r="G1260" s="54"/>
      <c r="H1260">
        <v>-1848</v>
      </c>
      <c r="I1260">
        <v>2024083979</v>
      </c>
      <c r="J1260" s="54"/>
      <c r="K1260" s="54">
        <f>IF(STOCKAGE[[#This Row],[Nombre de palettes]]&gt;0,STOCKAGE[[#This Row],[Nombre de palettes]],0)</f>
        <v>0</v>
      </c>
      <c r="L1260" s="54">
        <f>IF(STOCKAGE[[#This Row],[Nombre de palettes]]&lt;0,STOCKAGE[[#This Row],[Nombre de palettes]],0)</f>
        <v>-1</v>
      </c>
      <c r="N1260"/>
    </row>
    <row r="1261" spans="1:14" x14ac:dyDescent="0.25">
      <c r="A1261" s="68">
        <v>45536</v>
      </c>
      <c r="B1261" s="54" t="s">
        <v>87</v>
      </c>
      <c r="C1261">
        <v>2024</v>
      </c>
      <c r="D1261" s="53">
        <v>45540</v>
      </c>
      <c r="E1261" s="54" t="s">
        <v>54</v>
      </c>
      <c r="F1261">
        <v>-1</v>
      </c>
      <c r="G1261" s="54"/>
      <c r="H1261">
        <v>-1848</v>
      </c>
      <c r="I1261">
        <v>2024083979</v>
      </c>
      <c r="J1261" s="54"/>
      <c r="K1261" s="54">
        <f>IF(STOCKAGE[[#This Row],[Nombre de palettes]]&gt;0,STOCKAGE[[#This Row],[Nombre de palettes]],0)</f>
        <v>0</v>
      </c>
      <c r="L1261" s="54">
        <f>IF(STOCKAGE[[#This Row],[Nombre de palettes]]&lt;0,STOCKAGE[[#This Row],[Nombre de palettes]],0)</f>
        <v>-1</v>
      </c>
      <c r="N1261"/>
    </row>
    <row r="1262" spans="1:14" x14ac:dyDescent="0.25">
      <c r="A1262" s="68">
        <v>45536</v>
      </c>
      <c r="B1262" s="54" t="s">
        <v>87</v>
      </c>
      <c r="C1262">
        <v>2024</v>
      </c>
      <c r="D1262" s="53">
        <v>45540</v>
      </c>
      <c r="E1262" s="54" t="s">
        <v>62</v>
      </c>
      <c r="F1262">
        <v>-1</v>
      </c>
      <c r="G1262" s="54"/>
      <c r="H1262">
        <v>-1848</v>
      </c>
      <c r="I1262">
        <v>2024083979</v>
      </c>
      <c r="J1262" s="54"/>
      <c r="K1262" s="54">
        <f>IF(STOCKAGE[[#This Row],[Nombre de palettes]]&gt;0,STOCKAGE[[#This Row],[Nombre de palettes]],0)</f>
        <v>0</v>
      </c>
      <c r="L1262" s="54">
        <f>IF(STOCKAGE[[#This Row],[Nombre de palettes]]&lt;0,STOCKAGE[[#This Row],[Nombre de palettes]],0)</f>
        <v>-1</v>
      </c>
      <c r="N1262"/>
    </row>
    <row r="1263" spans="1:14" x14ac:dyDescent="0.25">
      <c r="A1263" s="68">
        <v>45536</v>
      </c>
      <c r="B1263" s="54" t="s">
        <v>87</v>
      </c>
      <c r="C1263">
        <v>2024</v>
      </c>
      <c r="D1263" s="53">
        <v>45540</v>
      </c>
      <c r="E1263" s="54" t="s">
        <v>50</v>
      </c>
      <c r="F1263">
        <v>-2</v>
      </c>
      <c r="G1263" s="54"/>
      <c r="H1263">
        <v>-1200</v>
      </c>
      <c r="I1263">
        <v>2024093996</v>
      </c>
      <c r="J1263" s="54"/>
      <c r="K1263" s="54">
        <f>IF(STOCKAGE[[#This Row],[Nombre de palettes]]&gt;0,STOCKAGE[[#This Row],[Nombre de palettes]],0)</f>
        <v>0</v>
      </c>
      <c r="L1263" s="54">
        <f>IF(STOCKAGE[[#This Row],[Nombre de palettes]]&lt;0,STOCKAGE[[#This Row],[Nombre de palettes]],0)</f>
        <v>-2</v>
      </c>
      <c r="N1263"/>
    </row>
    <row r="1264" spans="1:14" x14ac:dyDescent="0.25">
      <c r="A1264" s="68">
        <v>45536</v>
      </c>
      <c r="B1264" s="54" t="s">
        <v>87</v>
      </c>
      <c r="C1264">
        <v>2024</v>
      </c>
      <c r="D1264" s="53">
        <v>45540</v>
      </c>
      <c r="E1264" s="54" t="s">
        <v>55</v>
      </c>
      <c r="F1264">
        <v>-1</v>
      </c>
      <c r="G1264" s="54"/>
      <c r="H1264">
        <v>-600</v>
      </c>
      <c r="I1264">
        <v>2024094006</v>
      </c>
      <c r="J1264" s="54"/>
      <c r="K1264" s="54">
        <f>IF(STOCKAGE[[#This Row],[Nombre de palettes]]&gt;0,STOCKAGE[[#This Row],[Nombre de palettes]],0)</f>
        <v>0</v>
      </c>
      <c r="L1264" s="54">
        <f>IF(STOCKAGE[[#This Row],[Nombre de palettes]]&lt;0,STOCKAGE[[#This Row],[Nombre de palettes]],0)</f>
        <v>-1</v>
      </c>
      <c r="N1264"/>
    </row>
    <row r="1265" spans="1:14" x14ac:dyDescent="0.25">
      <c r="A1265" s="68">
        <v>45536</v>
      </c>
      <c r="B1265" s="54" t="s">
        <v>87</v>
      </c>
      <c r="C1265">
        <v>2024</v>
      </c>
      <c r="D1265" s="53">
        <v>45540</v>
      </c>
      <c r="E1265" s="54" t="s">
        <v>50</v>
      </c>
      <c r="F1265">
        <v>-1</v>
      </c>
      <c r="G1265" s="54"/>
      <c r="H1265">
        <v>-600</v>
      </c>
      <c r="I1265">
        <v>2024094006</v>
      </c>
      <c r="J1265" s="54"/>
      <c r="K1265" s="54">
        <f>IF(STOCKAGE[[#This Row],[Nombre de palettes]]&gt;0,STOCKAGE[[#This Row],[Nombre de palettes]],0)</f>
        <v>0</v>
      </c>
      <c r="L1265" s="54">
        <f>IF(STOCKAGE[[#This Row],[Nombre de palettes]]&lt;0,STOCKAGE[[#This Row],[Nombre de palettes]],0)</f>
        <v>-1</v>
      </c>
      <c r="N1265"/>
    </row>
    <row r="1266" spans="1:14" x14ac:dyDescent="0.25">
      <c r="A1266" s="68">
        <v>45536</v>
      </c>
      <c r="B1266" s="54" t="s">
        <v>87</v>
      </c>
      <c r="C1266">
        <v>2024</v>
      </c>
      <c r="D1266" s="53">
        <v>45540</v>
      </c>
      <c r="E1266" s="54" t="s">
        <v>63</v>
      </c>
      <c r="F1266">
        <v>-1</v>
      </c>
      <c r="G1266" s="54"/>
      <c r="H1266">
        <v>-630</v>
      </c>
      <c r="I1266" t="s">
        <v>88</v>
      </c>
      <c r="J1266" s="54"/>
      <c r="K1266" s="54">
        <f>IF(STOCKAGE[[#This Row],[Nombre de palettes]]&gt;0,STOCKAGE[[#This Row],[Nombre de palettes]],0)</f>
        <v>0</v>
      </c>
      <c r="L1266" s="54">
        <f>IF(STOCKAGE[[#This Row],[Nombre de palettes]]&lt;0,STOCKAGE[[#This Row],[Nombre de palettes]],0)</f>
        <v>-1</v>
      </c>
      <c r="N1266"/>
    </row>
    <row r="1267" spans="1:14" x14ac:dyDescent="0.25">
      <c r="A1267" s="68">
        <v>45536</v>
      </c>
      <c r="B1267" s="54" t="s">
        <v>87</v>
      </c>
      <c r="C1267">
        <v>2024</v>
      </c>
      <c r="D1267" s="53">
        <v>45541</v>
      </c>
      <c r="E1267" s="54" t="s">
        <v>50</v>
      </c>
      <c r="F1267">
        <v>-10</v>
      </c>
      <c r="G1267" s="54"/>
      <c r="H1267">
        <v>-6000</v>
      </c>
      <c r="I1267">
        <v>2024094003</v>
      </c>
      <c r="J1267" s="54"/>
      <c r="K1267" s="54">
        <f>IF(STOCKAGE[[#This Row],[Nombre de palettes]]&gt;0,STOCKAGE[[#This Row],[Nombre de palettes]],0)</f>
        <v>0</v>
      </c>
      <c r="L1267" s="54">
        <f>IF(STOCKAGE[[#This Row],[Nombre de palettes]]&lt;0,STOCKAGE[[#This Row],[Nombre de palettes]],0)</f>
        <v>-10</v>
      </c>
      <c r="N1267"/>
    </row>
    <row r="1268" spans="1:14" x14ac:dyDescent="0.25">
      <c r="A1268" s="68">
        <v>45536</v>
      </c>
      <c r="B1268" s="54" t="s">
        <v>87</v>
      </c>
      <c r="C1268">
        <v>2024</v>
      </c>
      <c r="D1268" s="53">
        <v>45541</v>
      </c>
      <c r="E1268" s="54" t="s">
        <v>55</v>
      </c>
      <c r="F1268">
        <v>-10</v>
      </c>
      <c r="G1268" s="54"/>
      <c r="H1268">
        <v>-6000</v>
      </c>
      <c r="I1268">
        <v>2024094003</v>
      </c>
      <c r="J1268" s="54"/>
      <c r="K1268" s="54">
        <f>IF(STOCKAGE[[#This Row],[Nombre de palettes]]&gt;0,STOCKAGE[[#This Row],[Nombre de palettes]],0)</f>
        <v>0</v>
      </c>
      <c r="L1268" s="54">
        <f>IF(STOCKAGE[[#This Row],[Nombre de palettes]]&lt;0,STOCKAGE[[#This Row],[Nombre de palettes]],0)</f>
        <v>-10</v>
      </c>
      <c r="N1268"/>
    </row>
    <row r="1269" spans="1:14" x14ac:dyDescent="0.25">
      <c r="A1269" s="68">
        <v>45536</v>
      </c>
      <c r="B1269" s="54" t="s">
        <v>87</v>
      </c>
      <c r="C1269">
        <v>2024</v>
      </c>
      <c r="D1269" s="53">
        <v>45541</v>
      </c>
      <c r="E1269" s="54" t="s">
        <v>51</v>
      </c>
      <c r="F1269">
        <v>-5</v>
      </c>
      <c r="G1269" s="54"/>
      <c r="H1269">
        <v>-9240</v>
      </c>
      <c r="I1269">
        <v>2024094003</v>
      </c>
      <c r="J1269" s="54"/>
      <c r="K1269" s="54">
        <f>IF(STOCKAGE[[#This Row],[Nombre de palettes]]&gt;0,STOCKAGE[[#This Row],[Nombre de palettes]],0)</f>
        <v>0</v>
      </c>
      <c r="L1269" s="54">
        <f>IF(STOCKAGE[[#This Row],[Nombre de palettes]]&lt;0,STOCKAGE[[#This Row],[Nombre de palettes]],0)</f>
        <v>-5</v>
      </c>
      <c r="N1269"/>
    </row>
    <row r="1270" spans="1:14" x14ac:dyDescent="0.25">
      <c r="A1270" s="68">
        <v>45536</v>
      </c>
      <c r="B1270" s="54" t="s">
        <v>87</v>
      </c>
      <c r="C1270">
        <v>2024</v>
      </c>
      <c r="D1270" s="53">
        <v>45541</v>
      </c>
      <c r="E1270" s="54" t="s">
        <v>54</v>
      </c>
      <c r="F1270">
        <v>-4</v>
      </c>
      <c r="G1270" s="54"/>
      <c r="H1270">
        <v>-7392</v>
      </c>
      <c r="I1270">
        <v>2024094003</v>
      </c>
      <c r="J1270" s="54"/>
      <c r="K1270" s="54">
        <f>IF(STOCKAGE[[#This Row],[Nombre de palettes]]&gt;0,STOCKAGE[[#This Row],[Nombre de palettes]],0)</f>
        <v>0</v>
      </c>
      <c r="L1270" s="54">
        <f>IF(STOCKAGE[[#This Row],[Nombre de palettes]]&lt;0,STOCKAGE[[#This Row],[Nombre de palettes]],0)</f>
        <v>-4</v>
      </c>
      <c r="N1270"/>
    </row>
    <row r="1271" spans="1:14" x14ac:dyDescent="0.25">
      <c r="A1271" s="68">
        <v>45536</v>
      </c>
      <c r="B1271" s="54" t="s">
        <v>87</v>
      </c>
      <c r="C1271">
        <v>2024</v>
      </c>
      <c r="D1271" s="53">
        <v>45544</v>
      </c>
      <c r="E1271" s="54" t="s">
        <v>55</v>
      </c>
      <c r="F1271">
        <v>-1</v>
      </c>
      <c r="G1271" s="54"/>
      <c r="H1271">
        <v>-600</v>
      </c>
      <c r="I1271">
        <v>2024083992</v>
      </c>
      <c r="J1271" s="54"/>
      <c r="K1271" s="54">
        <f>IF(STOCKAGE[[#This Row],[Nombre de palettes]]&gt;0,STOCKAGE[[#This Row],[Nombre de palettes]],0)</f>
        <v>0</v>
      </c>
      <c r="L1271" s="54">
        <f>IF(STOCKAGE[[#This Row],[Nombre de palettes]]&lt;0,STOCKAGE[[#This Row],[Nombre de palettes]],0)</f>
        <v>-1</v>
      </c>
      <c r="N1271"/>
    </row>
    <row r="1272" spans="1:14" x14ac:dyDescent="0.25">
      <c r="A1272" s="68">
        <v>45536</v>
      </c>
      <c r="B1272" s="54" t="s">
        <v>87</v>
      </c>
      <c r="C1272">
        <v>2024</v>
      </c>
      <c r="D1272" s="53">
        <v>45544</v>
      </c>
      <c r="E1272" s="54" t="s">
        <v>50</v>
      </c>
      <c r="F1272">
        <v>-2</v>
      </c>
      <c r="G1272" s="54"/>
      <c r="H1272">
        <v>-1200</v>
      </c>
      <c r="I1272">
        <v>2024093995</v>
      </c>
      <c r="J1272" s="54"/>
      <c r="K1272" s="54">
        <f>IF(STOCKAGE[[#This Row],[Nombre de palettes]]&gt;0,STOCKAGE[[#This Row],[Nombre de palettes]],0)</f>
        <v>0</v>
      </c>
      <c r="L1272" s="54">
        <f>IF(STOCKAGE[[#This Row],[Nombre de palettes]]&lt;0,STOCKAGE[[#This Row],[Nombre de palettes]],0)</f>
        <v>-2</v>
      </c>
      <c r="N1272"/>
    </row>
    <row r="1273" spans="1:14" x14ac:dyDescent="0.25">
      <c r="A1273" s="68">
        <v>45536</v>
      </c>
      <c r="B1273" s="54" t="s">
        <v>87</v>
      </c>
      <c r="C1273">
        <v>2024</v>
      </c>
      <c r="D1273" s="53">
        <v>45544</v>
      </c>
      <c r="E1273" s="54" t="s">
        <v>55</v>
      </c>
      <c r="F1273">
        <v>-1</v>
      </c>
      <c r="G1273" s="54"/>
      <c r="H1273">
        <v>-600</v>
      </c>
      <c r="I1273">
        <v>2024093995</v>
      </c>
      <c r="J1273" s="54"/>
      <c r="K1273" s="54">
        <f>IF(STOCKAGE[[#This Row],[Nombre de palettes]]&gt;0,STOCKAGE[[#This Row],[Nombre de palettes]],0)</f>
        <v>0</v>
      </c>
      <c r="L1273" s="54">
        <f>IF(STOCKAGE[[#This Row],[Nombre de palettes]]&lt;0,STOCKAGE[[#This Row],[Nombre de palettes]],0)</f>
        <v>-1</v>
      </c>
      <c r="N1273"/>
    </row>
    <row r="1274" spans="1:14" x14ac:dyDescent="0.25">
      <c r="A1274" s="68">
        <v>45536</v>
      </c>
      <c r="B1274" s="54" t="s">
        <v>87</v>
      </c>
      <c r="C1274">
        <v>2024</v>
      </c>
      <c r="D1274" s="53">
        <v>45544</v>
      </c>
      <c r="E1274" s="54" t="s">
        <v>51</v>
      </c>
      <c r="F1274">
        <v>-1</v>
      </c>
      <c r="G1274" s="54"/>
      <c r="H1274">
        <v>-1848</v>
      </c>
      <c r="I1274">
        <v>2024093995</v>
      </c>
      <c r="J1274" s="54"/>
      <c r="K1274" s="54">
        <f>IF(STOCKAGE[[#This Row],[Nombre de palettes]]&gt;0,STOCKAGE[[#This Row],[Nombre de palettes]],0)</f>
        <v>0</v>
      </c>
      <c r="L1274" s="54">
        <f>IF(STOCKAGE[[#This Row],[Nombre de palettes]]&lt;0,STOCKAGE[[#This Row],[Nombre de palettes]],0)</f>
        <v>-1</v>
      </c>
      <c r="N1274"/>
    </row>
    <row r="1275" spans="1:14" x14ac:dyDescent="0.25">
      <c r="A1275" s="68">
        <v>45536</v>
      </c>
      <c r="B1275" s="54" t="s">
        <v>87</v>
      </c>
      <c r="C1275">
        <v>2024</v>
      </c>
      <c r="D1275" s="53">
        <v>45544</v>
      </c>
      <c r="E1275" s="54" t="s">
        <v>50</v>
      </c>
      <c r="F1275">
        <v>-1</v>
      </c>
      <c r="G1275" s="54"/>
      <c r="H1275">
        <v>-600</v>
      </c>
      <c r="I1275">
        <v>2024094004</v>
      </c>
      <c r="J1275" s="54"/>
      <c r="K1275" s="54">
        <f>IF(STOCKAGE[[#This Row],[Nombre de palettes]]&gt;0,STOCKAGE[[#This Row],[Nombre de palettes]],0)</f>
        <v>0</v>
      </c>
      <c r="L1275" s="54">
        <f>IF(STOCKAGE[[#This Row],[Nombre de palettes]]&lt;0,STOCKAGE[[#This Row],[Nombre de palettes]],0)</f>
        <v>-1</v>
      </c>
      <c r="N1275"/>
    </row>
    <row r="1276" spans="1:14" x14ac:dyDescent="0.25">
      <c r="A1276" s="68">
        <v>45536</v>
      </c>
      <c r="B1276" s="54" t="s">
        <v>87</v>
      </c>
      <c r="C1276">
        <v>2024</v>
      </c>
      <c r="D1276" s="53">
        <v>45544</v>
      </c>
      <c r="E1276" s="54" t="s">
        <v>54</v>
      </c>
      <c r="F1276">
        <v>-1</v>
      </c>
      <c r="G1276" s="54"/>
      <c r="H1276">
        <v>-1848</v>
      </c>
      <c r="I1276">
        <v>2024094004</v>
      </c>
      <c r="J1276" s="54"/>
      <c r="K1276" s="54">
        <f>IF(STOCKAGE[[#This Row],[Nombre de palettes]]&gt;0,STOCKAGE[[#This Row],[Nombre de palettes]],0)</f>
        <v>0</v>
      </c>
      <c r="L1276" s="54">
        <f>IF(STOCKAGE[[#This Row],[Nombre de palettes]]&lt;0,STOCKAGE[[#This Row],[Nombre de palettes]],0)</f>
        <v>-1</v>
      </c>
      <c r="N1276"/>
    </row>
    <row r="1277" spans="1:14" x14ac:dyDescent="0.25">
      <c r="A1277" s="68">
        <v>45536</v>
      </c>
      <c r="B1277" s="54" t="s">
        <v>87</v>
      </c>
      <c r="C1277">
        <v>2024</v>
      </c>
      <c r="D1277" s="53">
        <v>45544</v>
      </c>
      <c r="E1277" s="54" t="s">
        <v>54</v>
      </c>
      <c r="F1277">
        <v>-1</v>
      </c>
      <c r="G1277" s="54"/>
      <c r="H1277">
        <v>-1848</v>
      </c>
      <c r="I1277">
        <v>2024094012</v>
      </c>
      <c r="J1277" s="54"/>
      <c r="K1277" s="54">
        <f>IF(STOCKAGE[[#This Row],[Nombre de palettes]]&gt;0,STOCKAGE[[#This Row],[Nombre de palettes]],0)</f>
        <v>0</v>
      </c>
      <c r="L1277" s="54">
        <f>IF(STOCKAGE[[#This Row],[Nombre de palettes]]&lt;0,STOCKAGE[[#This Row],[Nombre de palettes]],0)</f>
        <v>-1</v>
      </c>
      <c r="N1277"/>
    </row>
    <row r="1278" spans="1:14" x14ac:dyDescent="0.25">
      <c r="A1278" s="68">
        <v>45536</v>
      </c>
      <c r="B1278" s="54" t="s">
        <v>87</v>
      </c>
      <c r="C1278">
        <v>2024</v>
      </c>
      <c r="D1278" s="53">
        <v>45544</v>
      </c>
      <c r="E1278" s="54" t="s">
        <v>56</v>
      </c>
      <c r="F1278">
        <v>-1</v>
      </c>
      <c r="G1278" s="54"/>
      <c r="H1278">
        <v>-630</v>
      </c>
      <c r="I1278">
        <v>2024094012</v>
      </c>
      <c r="J1278" s="54"/>
      <c r="K1278" s="54">
        <f>IF(STOCKAGE[[#This Row],[Nombre de palettes]]&gt;0,STOCKAGE[[#This Row],[Nombre de palettes]],0)</f>
        <v>0</v>
      </c>
      <c r="L1278" s="54">
        <f>IF(STOCKAGE[[#This Row],[Nombre de palettes]]&lt;0,STOCKAGE[[#This Row],[Nombre de palettes]],0)</f>
        <v>-1</v>
      </c>
      <c r="N1278"/>
    </row>
    <row r="1279" spans="1:14" x14ac:dyDescent="0.25">
      <c r="A1279" s="68">
        <v>45536</v>
      </c>
      <c r="B1279" s="54" t="s">
        <v>87</v>
      </c>
      <c r="C1279">
        <v>2024</v>
      </c>
      <c r="D1279" s="53">
        <v>45544</v>
      </c>
      <c r="E1279" s="54" t="s">
        <v>50</v>
      </c>
      <c r="F1279">
        <v>-8</v>
      </c>
      <c r="G1279" s="54"/>
      <c r="H1279">
        <v>-4800</v>
      </c>
      <c r="I1279">
        <v>2024093994</v>
      </c>
      <c r="J1279" s="54"/>
      <c r="K1279" s="54">
        <f>IF(STOCKAGE[[#This Row],[Nombre de palettes]]&gt;0,STOCKAGE[[#This Row],[Nombre de palettes]],0)</f>
        <v>0</v>
      </c>
      <c r="L1279" s="54">
        <f>IF(STOCKAGE[[#This Row],[Nombre de palettes]]&lt;0,STOCKAGE[[#This Row],[Nombre de palettes]],0)</f>
        <v>-8</v>
      </c>
      <c r="N1279"/>
    </row>
    <row r="1280" spans="1:14" x14ac:dyDescent="0.25">
      <c r="A1280" s="68">
        <v>45536</v>
      </c>
      <c r="B1280" s="54" t="s">
        <v>87</v>
      </c>
      <c r="C1280">
        <v>2024</v>
      </c>
      <c r="D1280" s="53">
        <v>45545</v>
      </c>
      <c r="E1280" s="54" t="s">
        <v>50</v>
      </c>
      <c r="F1280">
        <v>-1</v>
      </c>
      <c r="G1280" s="54"/>
      <c r="H1280">
        <v>-600</v>
      </c>
      <c r="I1280">
        <v>2024093997</v>
      </c>
      <c r="J1280" s="54"/>
      <c r="K1280" s="54">
        <f>IF(STOCKAGE[[#This Row],[Nombre de palettes]]&gt;0,STOCKAGE[[#This Row],[Nombre de palettes]],0)</f>
        <v>0</v>
      </c>
      <c r="L1280" s="54">
        <f>IF(STOCKAGE[[#This Row],[Nombre de palettes]]&lt;0,STOCKAGE[[#This Row],[Nombre de palettes]],0)</f>
        <v>-1</v>
      </c>
      <c r="N1280"/>
    </row>
    <row r="1281" spans="1:14" x14ac:dyDescent="0.25">
      <c r="A1281" s="68">
        <v>45536</v>
      </c>
      <c r="B1281" s="54" t="s">
        <v>87</v>
      </c>
      <c r="C1281">
        <v>2024</v>
      </c>
      <c r="D1281" s="53">
        <v>45545</v>
      </c>
      <c r="E1281" s="54" t="s">
        <v>55</v>
      </c>
      <c r="F1281">
        <v>-1</v>
      </c>
      <c r="G1281" s="54"/>
      <c r="H1281">
        <v>-600</v>
      </c>
      <c r="I1281">
        <v>2024093997</v>
      </c>
      <c r="J1281" s="54"/>
      <c r="K1281" s="54">
        <f>IF(STOCKAGE[[#This Row],[Nombre de palettes]]&gt;0,STOCKAGE[[#This Row],[Nombre de palettes]],0)</f>
        <v>0</v>
      </c>
      <c r="L1281" s="54">
        <f>IF(STOCKAGE[[#This Row],[Nombre de palettes]]&lt;0,STOCKAGE[[#This Row],[Nombre de palettes]],0)</f>
        <v>-1</v>
      </c>
      <c r="N1281"/>
    </row>
    <row r="1282" spans="1:14" x14ac:dyDescent="0.25">
      <c r="A1282" s="68">
        <v>45536</v>
      </c>
      <c r="B1282" s="54" t="s">
        <v>87</v>
      </c>
      <c r="C1282">
        <v>2024</v>
      </c>
      <c r="D1282" s="53">
        <v>45545</v>
      </c>
      <c r="E1282" s="54" t="s">
        <v>50</v>
      </c>
      <c r="F1282">
        <v>-1</v>
      </c>
      <c r="G1282" s="54"/>
      <c r="H1282">
        <v>-600</v>
      </c>
      <c r="I1282">
        <v>2024094009</v>
      </c>
      <c r="J1282" s="54"/>
      <c r="K1282" s="54">
        <f>IF(STOCKAGE[[#This Row],[Nombre de palettes]]&gt;0,STOCKAGE[[#This Row],[Nombre de palettes]],0)</f>
        <v>0</v>
      </c>
      <c r="L1282" s="54">
        <f>IF(STOCKAGE[[#This Row],[Nombre de palettes]]&lt;0,STOCKAGE[[#This Row],[Nombre de palettes]],0)</f>
        <v>-1</v>
      </c>
      <c r="N1282"/>
    </row>
    <row r="1283" spans="1:14" x14ac:dyDescent="0.25">
      <c r="A1283" s="68">
        <v>45536</v>
      </c>
      <c r="B1283" s="54" t="s">
        <v>87</v>
      </c>
      <c r="C1283">
        <v>2024</v>
      </c>
      <c r="D1283" s="53">
        <v>45545</v>
      </c>
      <c r="E1283" s="54" t="s">
        <v>55</v>
      </c>
      <c r="F1283">
        <v>-1</v>
      </c>
      <c r="G1283" s="54"/>
      <c r="H1283">
        <v>-600</v>
      </c>
      <c r="I1283">
        <v>2024094009</v>
      </c>
      <c r="J1283" s="54"/>
      <c r="K1283" s="54">
        <f>IF(STOCKAGE[[#This Row],[Nombre de palettes]]&gt;0,STOCKAGE[[#This Row],[Nombre de palettes]],0)</f>
        <v>0</v>
      </c>
      <c r="L1283" s="54">
        <f>IF(STOCKAGE[[#This Row],[Nombre de palettes]]&lt;0,STOCKAGE[[#This Row],[Nombre de palettes]],0)</f>
        <v>-1</v>
      </c>
      <c r="N1283"/>
    </row>
    <row r="1284" spans="1:14" x14ac:dyDescent="0.25">
      <c r="A1284" s="68">
        <v>45536</v>
      </c>
      <c r="B1284" s="54" t="s">
        <v>87</v>
      </c>
      <c r="C1284">
        <v>2024</v>
      </c>
      <c r="D1284" s="53">
        <v>45546</v>
      </c>
      <c r="E1284" s="54" t="s">
        <v>50</v>
      </c>
      <c r="F1284">
        <v>-3</v>
      </c>
      <c r="G1284" s="54"/>
      <c r="H1284">
        <v>-1800</v>
      </c>
      <c r="I1284">
        <v>2024083990</v>
      </c>
      <c r="J1284" s="54"/>
      <c r="K1284" s="54">
        <f>IF(STOCKAGE[[#This Row],[Nombre de palettes]]&gt;0,STOCKAGE[[#This Row],[Nombre de palettes]],0)</f>
        <v>0</v>
      </c>
      <c r="L1284" s="54">
        <f>IF(STOCKAGE[[#This Row],[Nombre de palettes]]&lt;0,STOCKAGE[[#This Row],[Nombre de palettes]],0)</f>
        <v>-3</v>
      </c>
      <c r="N1284"/>
    </row>
    <row r="1285" spans="1:14" x14ac:dyDescent="0.25">
      <c r="A1285" s="68">
        <v>45536</v>
      </c>
      <c r="B1285" s="54" t="s">
        <v>87</v>
      </c>
      <c r="C1285">
        <v>2024</v>
      </c>
      <c r="D1285" s="53">
        <v>45546</v>
      </c>
      <c r="E1285" s="54" t="s">
        <v>55</v>
      </c>
      <c r="F1285">
        <v>-1</v>
      </c>
      <c r="G1285" s="54"/>
      <c r="H1285">
        <v>-600</v>
      </c>
      <c r="I1285">
        <v>2024083990</v>
      </c>
      <c r="J1285" s="54"/>
      <c r="K1285" s="54">
        <f>IF(STOCKAGE[[#This Row],[Nombre de palettes]]&gt;0,STOCKAGE[[#This Row],[Nombre de palettes]],0)</f>
        <v>0</v>
      </c>
      <c r="L1285" s="54">
        <f>IF(STOCKAGE[[#This Row],[Nombre de palettes]]&lt;0,STOCKAGE[[#This Row],[Nombre de palettes]],0)</f>
        <v>-1</v>
      </c>
      <c r="N1285"/>
    </row>
    <row r="1286" spans="1:14" x14ac:dyDescent="0.25">
      <c r="A1286" s="68">
        <v>45536</v>
      </c>
      <c r="B1286" s="54" t="s">
        <v>87</v>
      </c>
      <c r="C1286">
        <v>2024</v>
      </c>
      <c r="D1286" s="53">
        <v>45546</v>
      </c>
      <c r="E1286" s="54" t="s">
        <v>51</v>
      </c>
      <c r="F1286">
        <v>-1</v>
      </c>
      <c r="G1286" s="54"/>
      <c r="H1286">
        <v>-1848</v>
      </c>
      <c r="I1286">
        <v>2024083990</v>
      </c>
      <c r="J1286" s="54"/>
      <c r="K1286" s="54">
        <f>IF(STOCKAGE[[#This Row],[Nombre de palettes]]&gt;0,STOCKAGE[[#This Row],[Nombre de palettes]],0)</f>
        <v>0</v>
      </c>
      <c r="L1286" s="54">
        <f>IF(STOCKAGE[[#This Row],[Nombre de palettes]]&lt;0,STOCKAGE[[#This Row],[Nombre de palettes]],0)</f>
        <v>-1</v>
      </c>
      <c r="N1286"/>
    </row>
    <row r="1287" spans="1:14" x14ac:dyDescent="0.25">
      <c r="A1287" s="68">
        <v>45536</v>
      </c>
      <c r="B1287" s="54" t="s">
        <v>87</v>
      </c>
      <c r="C1287">
        <v>2024</v>
      </c>
      <c r="D1287" s="53">
        <v>45546</v>
      </c>
      <c r="E1287" s="54" t="s">
        <v>50</v>
      </c>
      <c r="F1287">
        <v>-5</v>
      </c>
      <c r="G1287" s="54"/>
      <c r="H1287">
        <v>-3000</v>
      </c>
      <c r="I1287">
        <v>2024094011</v>
      </c>
      <c r="J1287" s="54"/>
      <c r="K1287" s="54">
        <f>IF(STOCKAGE[[#This Row],[Nombre de palettes]]&gt;0,STOCKAGE[[#This Row],[Nombre de palettes]],0)</f>
        <v>0</v>
      </c>
      <c r="L1287" s="54">
        <f>IF(STOCKAGE[[#This Row],[Nombre de palettes]]&lt;0,STOCKAGE[[#This Row],[Nombre de palettes]],0)</f>
        <v>-5</v>
      </c>
      <c r="N1287"/>
    </row>
    <row r="1288" spans="1:14" x14ac:dyDescent="0.25">
      <c r="A1288" s="68">
        <v>45536</v>
      </c>
      <c r="B1288" s="54" t="s">
        <v>87</v>
      </c>
      <c r="C1288">
        <v>2024</v>
      </c>
      <c r="D1288" s="53">
        <v>45546</v>
      </c>
      <c r="E1288" s="54" t="s">
        <v>51</v>
      </c>
      <c r="F1288">
        <v>-1</v>
      </c>
      <c r="G1288" s="54"/>
      <c r="H1288">
        <v>-1848</v>
      </c>
      <c r="I1288">
        <v>2024094011</v>
      </c>
      <c r="J1288" s="54"/>
      <c r="K1288" s="54">
        <f>IF(STOCKAGE[[#This Row],[Nombre de palettes]]&gt;0,STOCKAGE[[#This Row],[Nombre de palettes]],0)</f>
        <v>0</v>
      </c>
      <c r="L1288" s="54">
        <f>IF(STOCKAGE[[#This Row],[Nombre de palettes]]&lt;0,STOCKAGE[[#This Row],[Nombre de palettes]],0)</f>
        <v>-1</v>
      </c>
      <c r="N1288"/>
    </row>
    <row r="1289" spans="1:14" x14ac:dyDescent="0.25">
      <c r="A1289" s="68">
        <v>45536</v>
      </c>
      <c r="B1289" s="54" t="s">
        <v>87</v>
      </c>
      <c r="C1289">
        <v>2024</v>
      </c>
      <c r="D1289" s="53">
        <v>45546</v>
      </c>
      <c r="E1289" s="54" t="s">
        <v>54</v>
      </c>
      <c r="F1289">
        <v>-1</v>
      </c>
      <c r="G1289" s="54"/>
      <c r="H1289">
        <v>-1848</v>
      </c>
      <c r="I1289">
        <v>2024094011</v>
      </c>
      <c r="J1289" s="54"/>
      <c r="K1289" s="54">
        <f>IF(STOCKAGE[[#This Row],[Nombre de palettes]]&gt;0,STOCKAGE[[#This Row],[Nombre de palettes]],0)</f>
        <v>0</v>
      </c>
      <c r="L1289" s="54">
        <f>IF(STOCKAGE[[#This Row],[Nombre de palettes]]&lt;0,STOCKAGE[[#This Row],[Nombre de palettes]],0)</f>
        <v>-1</v>
      </c>
      <c r="N1289"/>
    </row>
    <row r="1290" spans="1:14" x14ac:dyDescent="0.25">
      <c r="A1290" s="68">
        <v>45536</v>
      </c>
      <c r="B1290" s="54" t="s">
        <v>87</v>
      </c>
      <c r="C1290">
        <v>2024</v>
      </c>
      <c r="D1290" s="53">
        <v>45546</v>
      </c>
      <c r="E1290" s="54" t="s">
        <v>50</v>
      </c>
      <c r="F1290">
        <v>32</v>
      </c>
      <c r="G1290" s="54"/>
      <c r="H1290">
        <v>19200</v>
      </c>
      <c r="I1290" t="s">
        <v>65</v>
      </c>
      <c r="J1290" s="54"/>
      <c r="K1290" s="54">
        <f>IF(STOCKAGE[[#This Row],[Nombre de palettes]]&gt;0,STOCKAGE[[#This Row],[Nombre de palettes]],0)</f>
        <v>32</v>
      </c>
      <c r="L1290" s="54">
        <f>IF(STOCKAGE[[#This Row],[Nombre de palettes]]&lt;0,STOCKAGE[[#This Row],[Nombre de palettes]],0)</f>
        <v>0</v>
      </c>
      <c r="N1290"/>
    </row>
    <row r="1291" spans="1:14" x14ac:dyDescent="0.25">
      <c r="A1291" s="68">
        <v>45536</v>
      </c>
      <c r="B1291" s="54" t="s">
        <v>87</v>
      </c>
      <c r="C1291">
        <v>2024</v>
      </c>
      <c r="D1291" s="53">
        <v>45546</v>
      </c>
      <c r="E1291" s="54" t="s">
        <v>50</v>
      </c>
      <c r="F1291">
        <v>32</v>
      </c>
      <c r="G1291" s="54"/>
      <c r="H1291">
        <v>19200</v>
      </c>
      <c r="I1291" t="s">
        <v>65</v>
      </c>
      <c r="J1291" s="54"/>
      <c r="K1291" s="54">
        <f>IF(STOCKAGE[[#This Row],[Nombre de palettes]]&gt;0,STOCKAGE[[#This Row],[Nombre de palettes]],0)</f>
        <v>32</v>
      </c>
      <c r="L1291" s="54">
        <f>IF(STOCKAGE[[#This Row],[Nombre de palettes]]&lt;0,STOCKAGE[[#This Row],[Nombre de palettes]],0)</f>
        <v>0</v>
      </c>
      <c r="N1291"/>
    </row>
    <row r="1292" spans="1:14" x14ac:dyDescent="0.25">
      <c r="A1292" s="68">
        <v>45536</v>
      </c>
      <c r="B1292" s="54" t="s">
        <v>87</v>
      </c>
      <c r="C1292">
        <v>2024</v>
      </c>
      <c r="D1292" s="53">
        <v>45546</v>
      </c>
      <c r="E1292" s="54" t="s">
        <v>50</v>
      </c>
      <c r="F1292">
        <v>32</v>
      </c>
      <c r="G1292" s="54"/>
      <c r="H1292">
        <v>19200</v>
      </c>
      <c r="I1292" t="s">
        <v>65</v>
      </c>
      <c r="J1292" s="54"/>
      <c r="K1292" s="54">
        <f>IF(STOCKAGE[[#This Row],[Nombre de palettes]]&gt;0,STOCKAGE[[#This Row],[Nombre de palettes]],0)</f>
        <v>32</v>
      </c>
      <c r="L1292" s="54">
        <f>IF(STOCKAGE[[#This Row],[Nombre de palettes]]&lt;0,STOCKAGE[[#This Row],[Nombre de palettes]],0)</f>
        <v>0</v>
      </c>
      <c r="N1292"/>
    </row>
    <row r="1293" spans="1:14" x14ac:dyDescent="0.25">
      <c r="A1293" s="68">
        <v>45536</v>
      </c>
      <c r="B1293" s="54" t="s">
        <v>87</v>
      </c>
      <c r="C1293">
        <v>2024</v>
      </c>
      <c r="D1293" s="53">
        <v>45546</v>
      </c>
      <c r="E1293" s="54" t="s">
        <v>50</v>
      </c>
      <c r="F1293">
        <v>32</v>
      </c>
      <c r="G1293" s="54"/>
      <c r="H1293">
        <v>19200</v>
      </c>
      <c r="I1293" t="s">
        <v>65</v>
      </c>
      <c r="J1293" s="54"/>
      <c r="K1293" s="54">
        <f>IF(STOCKAGE[[#This Row],[Nombre de palettes]]&gt;0,STOCKAGE[[#This Row],[Nombre de palettes]],0)</f>
        <v>32</v>
      </c>
      <c r="L1293" s="54">
        <f>IF(STOCKAGE[[#This Row],[Nombre de palettes]]&lt;0,STOCKAGE[[#This Row],[Nombre de palettes]],0)</f>
        <v>0</v>
      </c>
      <c r="N1293"/>
    </row>
    <row r="1294" spans="1:14" x14ac:dyDescent="0.25">
      <c r="A1294" s="68">
        <v>45536</v>
      </c>
      <c r="B1294" s="54" t="s">
        <v>87</v>
      </c>
      <c r="C1294">
        <v>2024</v>
      </c>
      <c r="D1294" s="53">
        <v>45547</v>
      </c>
      <c r="E1294" s="54" t="s">
        <v>50</v>
      </c>
      <c r="F1294">
        <v>-2</v>
      </c>
      <c r="G1294" s="54"/>
      <c r="H1294">
        <v>-1200</v>
      </c>
      <c r="I1294">
        <v>2024094008</v>
      </c>
      <c r="J1294" s="54"/>
      <c r="K1294" s="54">
        <f>IF(STOCKAGE[[#This Row],[Nombre de palettes]]&gt;0,STOCKAGE[[#This Row],[Nombre de palettes]],0)</f>
        <v>0</v>
      </c>
      <c r="L1294" s="54">
        <f>IF(STOCKAGE[[#This Row],[Nombre de palettes]]&lt;0,STOCKAGE[[#This Row],[Nombre de palettes]],0)</f>
        <v>-2</v>
      </c>
      <c r="N1294"/>
    </row>
    <row r="1295" spans="1:14" x14ac:dyDescent="0.25">
      <c r="A1295" s="68">
        <v>45536</v>
      </c>
      <c r="B1295" s="54" t="s">
        <v>87</v>
      </c>
      <c r="C1295">
        <v>2024</v>
      </c>
      <c r="D1295" s="53">
        <v>45547</v>
      </c>
      <c r="E1295" s="54" t="s">
        <v>55</v>
      </c>
      <c r="F1295">
        <v>-1</v>
      </c>
      <c r="G1295" s="54"/>
      <c r="H1295">
        <v>-600</v>
      </c>
      <c r="I1295">
        <v>2024094008</v>
      </c>
      <c r="J1295" s="54"/>
      <c r="K1295" s="54">
        <f>IF(STOCKAGE[[#This Row],[Nombre de palettes]]&gt;0,STOCKAGE[[#This Row],[Nombre de palettes]],0)</f>
        <v>0</v>
      </c>
      <c r="L1295" s="54">
        <f>IF(STOCKAGE[[#This Row],[Nombre de palettes]]&lt;0,STOCKAGE[[#This Row],[Nombre de palettes]],0)</f>
        <v>-1</v>
      </c>
      <c r="N1295"/>
    </row>
    <row r="1296" spans="1:14" x14ac:dyDescent="0.25">
      <c r="A1296" s="68">
        <v>45536</v>
      </c>
      <c r="B1296" s="54" t="s">
        <v>87</v>
      </c>
      <c r="C1296">
        <v>2024</v>
      </c>
      <c r="D1296" s="53">
        <v>45547</v>
      </c>
      <c r="E1296" s="54" t="s">
        <v>51</v>
      </c>
      <c r="F1296">
        <v>-1</v>
      </c>
      <c r="G1296" s="54"/>
      <c r="H1296">
        <v>-1848</v>
      </c>
      <c r="I1296">
        <v>2024094008</v>
      </c>
      <c r="J1296" s="54"/>
      <c r="K1296" s="54">
        <f>IF(STOCKAGE[[#This Row],[Nombre de palettes]]&gt;0,STOCKAGE[[#This Row],[Nombre de palettes]],0)</f>
        <v>0</v>
      </c>
      <c r="L1296" s="54">
        <f>IF(STOCKAGE[[#This Row],[Nombre de palettes]]&lt;0,STOCKAGE[[#This Row],[Nombre de palettes]],0)</f>
        <v>-1</v>
      </c>
      <c r="N1296"/>
    </row>
    <row r="1297" spans="1:14" x14ac:dyDescent="0.25">
      <c r="A1297" s="68">
        <v>45536</v>
      </c>
      <c r="B1297" s="54" t="s">
        <v>87</v>
      </c>
      <c r="C1297">
        <v>2024</v>
      </c>
      <c r="D1297" s="53">
        <v>45547</v>
      </c>
      <c r="E1297" s="54" t="s">
        <v>50</v>
      </c>
      <c r="F1297">
        <v>-1</v>
      </c>
      <c r="G1297" s="54"/>
      <c r="H1297">
        <v>-600</v>
      </c>
      <c r="I1297">
        <v>2024094010</v>
      </c>
      <c r="J1297" s="54"/>
      <c r="K1297" s="54">
        <f>IF(STOCKAGE[[#This Row],[Nombre de palettes]]&gt;0,STOCKAGE[[#This Row],[Nombre de palettes]],0)</f>
        <v>0</v>
      </c>
      <c r="L1297" s="54">
        <f>IF(STOCKAGE[[#This Row],[Nombre de palettes]]&lt;0,STOCKAGE[[#This Row],[Nombre de palettes]],0)</f>
        <v>-1</v>
      </c>
      <c r="N1297"/>
    </row>
    <row r="1298" spans="1:14" x14ac:dyDescent="0.25">
      <c r="A1298" s="68">
        <v>45536</v>
      </c>
      <c r="B1298" s="54" t="s">
        <v>87</v>
      </c>
      <c r="C1298">
        <v>2024</v>
      </c>
      <c r="D1298" s="53">
        <v>45547</v>
      </c>
      <c r="E1298" s="54" t="s">
        <v>55</v>
      </c>
      <c r="F1298">
        <v>-1</v>
      </c>
      <c r="G1298" s="54"/>
      <c r="H1298">
        <v>-600</v>
      </c>
      <c r="I1298">
        <v>2024094010</v>
      </c>
      <c r="J1298" s="54"/>
      <c r="K1298" s="54">
        <f>IF(STOCKAGE[[#This Row],[Nombre de palettes]]&gt;0,STOCKAGE[[#This Row],[Nombre de palettes]],0)</f>
        <v>0</v>
      </c>
      <c r="L1298" s="54">
        <f>IF(STOCKAGE[[#This Row],[Nombre de palettes]]&lt;0,STOCKAGE[[#This Row],[Nombre de palettes]],0)</f>
        <v>-1</v>
      </c>
      <c r="N1298"/>
    </row>
    <row r="1299" spans="1:14" x14ac:dyDescent="0.25">
      <c r="A1299" s="68">
        <v>45536</v>
      </c>
      <c r="B1299" s="54" t="s">
        <v>87</v>
      </c>
      <c r="C1299">
        <v>2024</v>
      </c>
      <c r="D1299" s="53">
        <v>45547</v>
      </c>
      <c r="E1299" s="54" t="s">
        <v>50</v>
      </c>
      <c r="F1299">
        <v>-2</v>
      </c>
      <c r="G1299" s="54"/>
      <c r="H1299">
        <v>-1200</v>
      </c>
      <c r="I1299">
        <v>2024094016</v>
      </c>
      <c r="J1299" s="54"/>
      <c r="K1299" s="54">
        <f>IF(STOCKAGE[[#This Row],[Nombre de palettes]]&gt;0,STOCKAGE[[#This Row],[Nombre de palettes]],0)</f>
        <v>0</v>
      </c>
      <c r="L1299" s="54">
        <f>IF(STOCKAGE[[#This Row],[Nombre de palettes]]&lt;0,STOCKAGE[[#This Row],[Nombre de palettes]],0)</f>
        <v>-2</v>
      </c>
      <c r="N1299"/>
    </row>
    <row r="1300" spans="1:14" x14ac:dyDescent="0.25">
      <c r="A1300" s="68">
        <v>45536</v>
      </c>
      <c r="B1300" s="54" t="s">
        <v>87</v>
      </c>
      <c r="C1300">
        <v>2024</v>
      </c>
      <c r="D1300" s="53">
        <v>45547</v>
      </c>
      <c r="E1300" s="54" t="s">
        <v>55</v>
      </c>
      <c r="F1300">
        <v>-1</v>
      </c>
      <c r="G1300" s="54"/>
      <c r="H1300">
        <v>-600</v>
      </c>
      <c r="I1300">
        <v>2024094016</v>
      </c>
      <c r="J1300" s="54"/>
      <c r="K1300" s="54">
        <f>IF(STOCKAGE[[#This Row],[Nombre de palettes]]&gt;0,STOCKAGE[[#This Row],[Nombre de palettes]],0)</f>
        <v>0</v>
      </c>
      <c r="L1300" s="54">
        <f>IF(STOCKAGE[[#This Row],[Nombre de palettes]]&lt;0,STOCKAGE[[#This Row],[Nombre de palettes]],0)</f>
        <v>-1</v>
      </c>
      <c r="N1300"/>
    </row>
    <row r="1301" spans="1:14" x14ac:dyDescent="0.25">
      <c r="A1301" s="68">
        <v>45536</v>
      </c>
      <c r="B1301" s="54" t="s">
        <v>87</v>
      </c>
      <c r="C1301">
        <v>2024</v>
      </c>
      <c r="D1301" s="53">
        <v>45547</v>
      </c>
      <c r="E1301" s="54" t="s">
        <v>50</v>
      </c>
      <c r="F1301">
        <v>-2</v>
      </c>
      <c r="G1301" s="54"/>
      <c r="H1301">
        <v>-1200</v>
      </c>
      <c r="I1301">
        <v>2024094017</v>
      </c>
      <c r="J1301" s="54"/>
      <c r="K1301" s="54">
        <f>IF(STOCKAGE[[#This Row],[Nombre de palettes]]&gt;0,STOCKAGE[[#This Row],[Nombre de palettes]],0)</f>
        <v>0</v>
      </c>
      <c r="L1301" s="54">
        <f>IF(STOCKAGE[[#This Row],[Nombre de palettes]]&lt;0,STOCKAGE[[#This Row],[Nombre de palettes]],0)</f>
        <v>-2</v>
      </c>
      <c r="N1301"/>
    </row>
    <row r="1302" spans="1:14" x14ac:dyDescent="0.25">
      <c r="A1302" s="68">
        <v>45536</v>
      </c>
      <c r="B1302" s="54" t="s">
        <v>87</v>
      </c>
      <c r="C1302">
        <v>2024</v>
      </c>
      <c r="D1302" s="53">
        <v>45547</v>
      </c>
      <c r="E1302" s="54" t="s">
        <v>55</v>
      </c>
      <c r="F1302">
        <v>-1</v>
      </c>
      <c r="G1302" s="54"/>
      <c r="H1302">
        <v>-600</v>
      </c>
      <c r="I1302">
        <v>2024094017</v>
      </c>
      <c r="J1302" s="54"/>
      <c r="K1302" s="54">
        <f>IF(STOCKAGE[[#This Row],[Nombre de palettes]]&gt;0,STOCKAGE[[#This Row],[Nombre de palettes]],0)</f>
        <v>0</v>
      </c>
      <c r="L1302" s="54">
        <f>IF(STOCKAGE[[#This Row],[Nombre de palettes]]&lt;0,STOCKAGE[[#This Row],[Nombre de palettes]],0)</f>
        <v>-1</v>
      </c>
      <c r="N1302"/>
    </row>
    <row r="1303" spans="1:14" x14ac:dyDescent="0.25">
      <c r="A1303" s="68">
        <v>45536</v>
      </c>
      <c r="B1303" s="54" t="s">
        <v>87</v>
      </c>
      <c r="C1303">
        <v>2024</v>
      </c>
      <c r="D1303" s="53">
        <v>45547</v>
      </c>
      <c r="E1303" s="54" t="s">
        <v>55</v>
      </c>
      <c r="F1303">
        <v>-1</v>
      </c>
      <c r="G1303" s="54"/>
      <c r="H1303">
        <v>-600</v>
      </c>
      <c r="I1303">
        <v>2024094018</v>
      </c>
      <c r="J1303" s="54"/>
      <c r="K1303" s="54">
        <f>IF(STOCKAGE[[#This Row],[Nombre de palettes]]&gt;0,STOCKAGE[[#This Row],[Nombre de palettes]],0)</f>
        <v>0</v>
      </c>
      <c r="L1303" s="54">
        <f>IF(STOCKAGE[[#This Row],[Nombre de palettes]]&lt;0,STOCKAGE[[#This Row],[Nombre de palettes]],0)</f>
        <v>-1</v>
      </c>
      <c r="N1303"/>
    </row>
    <row r="1304" spans="1:14" x14ac:dyDescent="0.25">
      <c r="A1304" s="68">
        <v>45536</v>
      </c>
      <c r="B1304" s="54" t="s">
        <v>87</v>
      </c>
      <c r="C1304">
        <v>2024</v>
      </c>
      <c r="D1304" s="53">
        <v>45547</v>
      </c>
      <c r="E1304" s="54" t="s">
        <v>50</v>
      </c>
      <c r="F1304">
        <v>-1</v>
      </c>
      <c r="G1304" s="54"/>
      <c r="H1304">
        <v>-600</v>
      </c>
      <c r="I1304">
        <v>2024094018</v>
      </c>
      <c r="J1304" s="54"/>
      <c r="K1304" s="54">
        <f>IF(STOCKAGE[[#This Row],[Nombre de palettes]]&gt;0,STOCKAGE[[#This Row],[Nombre de palettes]],0)</f>
        <v>0</v>
      </c>
      <c r="L1304" s="54">
        <f>IF(STOCKAGE[[#This Row],[Nombre de palettes]]&lt;0,STOCKAGE[[#This Row],[Nombre de palettes]],0)</f>
        <v>-1</v>
      </c>
      <c r="N1304"/>
    </row>
    <row r="1305" spans="1:14" x14ac:dyDescent="0.25">
      <c r="A1305" s="68">
        <v>45536</v>
      </c>
      <c r="B1305" s="54" t="s">
        <v>87</v>
      </c>
      <c r="C1305">
        <v>2024</v>
      </c>
      <c r="D1305" s="53">
        <v>45547</v>
      </c>
      <c r="E1305" s="54" t="s">
        <v>50</v>
      </c>
      <c r="F1305">
        <v>-1</v>
      </c>
      <c r="G1305" s="54"/>
      <c r="H1305">
        <v>-600</v>
      </c>
      <c r="I1305">
        <v>2024094019</v>
      </c>
      <c r="J1305" s="54"/>
      <c r="K1305" s="54">
        <f>IF(STOCKAGE[[#This Row],[Nombre de palettes]]&gt;0,STOCKAGE[[#This Row],[Nombre de palettes]],0)</f>
        <v>0</v>
      </c>
      <c r="L1305" s="54">
        <f>IF(STOCKAGE[[#This Row],[Nombre de palettes]]&lt;0,STOCKAGE[[#This Row],[Nombre de palettes]],0)</f>
        <v>-1</v>
      </c>
      <c r="N1305"/>
    </row>
    <row r="1306" spans="1:14" x14ac:dyDescent="0.25">
      <c r="A1306" s="68">
        <v>45536</v>
      </c>
      <c r="B1306" s="54" t="s">
        <v>87</v>
      </c>
      <c r="C1306">
        <v>2024</v>
      </c>
      <c r="D1306" s="53">
        <v>45547</v>
      </c>
      <c r="E1306" s="54" t="s">
        <v>55</v>
      </c>
      <c r="F1306">
        <v>-1</v>
      </c>
      <c r="G1306" s="54"/>
      <c r="H1306">
        <v>-600</v>
      </c>
      <c r="I1306">
        <v>2024094019</v>
      </c>
      <c r="J1306" s="54"/>
      <c r="K1306" s="54">
        <f>IF(STOCKAGE[[#This Row],[Nombre de palettes]]&gt;0,STOCKAGE[[#This Row],[Nombre de palettes]],0)</f>
        <v>0</v>
      </c>
      <c r="L1306" s="54">
        <f>IF(STOCKAGE[[#This Row],[Nombre de palettes]]&lt;0,STOCKAGE[[#This Row],[Nombre de palettes]],0)</f>
        <v>-1</v>
      </c>
      <c r="N1306"/>
    </row>
    <row r="1307" spans="1:14" x14ac:dyDescent="0.25">
      <c r="A1307" s="68">
        <v>45536</v>
      </c>
      <c r="B1307" s="54" t="s">
        <v>87</v>
      </c>
      <c r="C1307">
        <v>2024</v>
      </c>
      <c r="D1307" s="53">
        <v>45547</v>
      </c>
      <c r="E1307" s="54" t="s">
        <v>50</v>
      </c>
      <c r="F1307">
        <v>-2</v>
      </c>
      <c r="G1307" s="54"/>
      <c r="H1307">
        <v>-1200</v>
      </c>
      <c r="I1307">
        <v>2024094020</v>
      </c>
      <c r="J1307" s="54"/>
      <c r="K1307" s="54">
        <f>IF(STOCKAGE[[#This Row],[Nombre de palettes]]&gt;0,STOCKAGE[[#This Row],[Nombre de palettes]],0)</f>
        <v>0</v>
      </c>
      <c r="L1307" s="54">
        <f>IF(STOCKAGE[[#This Row],[Nombre de palettes]]&lt;0,STOCKAGE[[#This Row],[Nombre de palettes]],0)</f>
        <v>-2</v>
      </c>
      <c r="N1307"/>
    </row>
    <row r="1308" spans="1:14" x14ac:dyDescent="0.25">
      <c r="A1308" s="68">
        <v>45536</v>
      </c>
      <c r="B1308" s="54" t="s">
        <v>87</v>
      </c>
      <c r="C1308">
        <v>2024</v>
      </c>
      <c r="D1308" s="53">
        <v>45547</v>
      </c>
      <c r="E1308" s="54" t="s">
        <v>50</v>
      </c>
      <c r="F1308">
        <v>-2</v>
      </c>
      <c r="G1308" s="54"/>
      <c r="H1308">
        <v>-1200</v>
      </c>
      <c r="I1308">
        <v>2024094021</v>
      </c>
      <c r="J1308" s="54"/>
      <c r="K1308" s="54">
        <f>IF(STOCKAGE[[#This Row],[Nombre de palettes]]&gt;0,STOCKAGE[[#This Row],[Nombre de palettes]],0)</f>
        <v>0</v>
      </c>
      <c r="L1308" s="54">
        <f>IF(STOCKAGE[[#This Row],[Nombre de palettes]]&lt;0,STOCKAGE[[#This Row],[Nombre de palettes]],0)</f>
        <v>-2</v>
      </c>
      <c r="N1308"/>
    </row>
    <row r="1309" spans="1:14" x14ac:dyDescent="0.25">
      <c r="A1309" s="68">
        <v>45536</v>
      </c>
      <c r="B1309" s="54" t="s">
        <v>87</v>
      </c>
      <c r="C1309">
        <v>2024</v>
      </c>
      <c r="D1309" s="53">
        <v>45552</v>
      </c>
      <c r="E1309" s="54" t="s">
        <v>55</v>
      </c>
      <c r="F1309">
        <v>-20</v>
      </c>
      <c r="G1309" s="54"/>
      <c r="H1309">
        <v>-12000</v>
      </c>
      <c r="I1309">
        <v>2024094022</v>
      </c>
      <c r="J1309" s="54"/>
      <c r="K1309" s="54">
        <f>IF(STOCKAGE[[#This Row],[Nombre de palettes]]&gt;0,STOCKAGE[[#This Row],[Nombre de palettes]],0)</f>
        <v>0</v>
      </c>
      <c r="L1309" s="54">
        <f>IF(STOCKAGE[[#This Row],[Nombre de palettes]]&lt;0,STOCKAGE[[#This Row],[Nombre de palettes]],0)</f>
        <v>-20</v>
      </c>
      <c r="N1309"/>
    </row>
    <row r="1310" spans="1:14" x14ac:dyDescent="0.25">
      <c r="A1310" s="68">
        <v>45536</v>
      </c>
      <c r="B1310" s="54" t="s">
        <v>87</v>
      </c>
      <c r="C1310">
        <v>2024</v>
      </c>
      <c r="D1310" s="53">
        <v>45552</v>
      </c>
      <c r="E1310" s="54" t="s">
        <v>70</v>
      </c>
      <c r="F1310">
        <v>-12</v>
      </c>
      <c r="G1310" s="54"/>
      <c r="H1310">
        <v>-7200</v>
      </c>
      <c r="I1310">
        <v>2024094022</v>
      </c>
      <c r="J1310" s="54"/>
      <c r="K1310" s="54">
        <f>IF(STOCKAGE[[#This Row],[Nombre de palettes]]&gt;0,STOCKAGE[[#This Row],[Nombre de palettes]],0)</f>
        <v>0</v>
      </c>
      <c r="L1310" s="54">
        <f>IF(STOCKAGE[[#This Row],[Nombre de palettes]]&lt;0,STOCKAGE[[#This Row],[Nombre de palettes]],0)</f>
        <v>-12</v>
      </c>
      <c r="N1310"/>
    </row>
    <row r="1311" spans="1:14" x14ac:dyDescent="0.25">
      <c r="A1311" s="68">
        <v>45536</v>
      </c>
      <c r="B1311" s="54" t="s">
        <v>87</v>
      </c>
      <c r="C1311">
        <v>2024</v>
      </c>
      <c r="D1311" s="53">
        <v>45546</v>
      </c>
      <c r="E1311" s="54" t="s">
        <v>50</v>
      </c>
      <c r="F1311">
        <v>-15</v>
      </c>
      <c r="G1311" s="54"/>
      <c r="H1311">
        <v>-9000</v>
      </c>
      <c r="I1311">
        <v>2024094005</v>
      </c>
      <c r="J1311" s="54"/>
      <c r="K1311" s="54">
        <f>IF(STOCKAGE[[#This Row],[Nombre de palettes]]&gt;0,STOCKAGE[[#This Row],[Nombre de palettes]],0)</f>
        <v>0</v>
      </c>
      <c r="L1311" s="54">
        <f>IF(STOCKAGE[[#This Row],[Nombre de palettes]]&lt;0,STOCKAGE[[#This Row],[Nombre de palettes]],0)</f>
        <v>-15</v>
      </c>
      <c r="N1311"/>
    </row>
    <row r="1312" spans="1:14" x14ac:dyDescent="0.25">
      <c r="A1312" s="68">
        <v>45536</v>
      </c>
      <c r="B1312" s="54" t="s">
        <v>87</v>
      </c>
      <c r="C1312">
        <v>2024</v>
      </c>
      <c r="D1312" s="53">
        <v>45546</v>
      </c>
      <c r="E1312" s="54" t="s">
        <v>70</v>
      </c>
      <c r="F1312">
        <v>-2</v>
      </c>
      <c r="G1312" s="54"/>
      <c r="H1312">
        <v>-1200</v>
      </c>
      <c r="I1312">
        <v>2024094005</v>
      </c>
      <c r="J1312" s="54"/>
      <c r="K1312" s="54">
        <f>IF(STOCKAGE[[#This Row],[Nombre de palettes]]&gt;0,STOCKAGE[[#This Row],[Nombre de palettes]],0)</f>
        <v>0</v>
      </c>
      <c r="L1312" s="54">
        <f>IF(STOCKAGE[[#This Row],[Nombre de palettes]]&lt;0,STOCKAGE[[#This Row],[Nombre de palettes]],0)</f>
        <v>-2</v>
      </c>
      <c r="N1312"/>
    </row>
    <row r="1313" spans="1:14" x14ac:dyDescent="0.25">
      <c r="A1313" s="68">
        <v>45536</v>
      </c>
      <c r="B1313" s="54" t="s">
        <v>87</v>
      </c>
      <c r="C1313">
        <v>2024</v>
      </c>
      <c r="D1313" s="53">
        <v>45551</v>
      </c>
      <c r="E1313" s="54" t="s">
        <v>50</v>
      </c>
      <c r="F1313">
        <v>-3</v>
      </c>
      <c r="G1313" s="54"/>
      <c r="H1313">
        <v>-1800</v>
      </c>
      <c r="I1313">
        <v>2024094027</v>
      </c>
      <c r="J1313" s="54"/>
      <c r="K1313" s="54">
        <f>IF(STOCKAGE[[#This Row],[Nombre de palettes]]&gt;0,STOCKAGE[[#This Row],[Nombre de palettes]],0)</f>
        <v>0</v>
      </c>
      <c r="L1313" s="54">
        <f>IF(STOCKAGE[[#This Row],[Nombre de palettes]]&lt;0,STOCKAGE[[#This Row],[Nombre de palettes]],0)</f>
        <v>-3</v>
      </c>
      <c r="N1313"/>
    </row>
    <row r="1314" spans="1:14" x14ac:dyDescent="0.25">
      <c r="N1314"/>
    </row>
  </sheetData>
  <phoneticPr fontId="1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F17581B88C1D4DACFC49977ACF0A50" ma:contentTypeVersion="15" ma:contentTypeDescription="Crée un document." ma:contentTypeScope="" ma:versionID="4587370b65b224e7bad5de479a809a11">
  <xsd:schema xmlns:xsd="http://www.w3.org/2001/XMLSchema" xmlns:xs="http://www.w3.org/2001/XMLSchema" xmlns:p="http://schemas.microsoft.com/office/2006/metadata/properties" xmlns:ns2="ee02e439-eac5-42a5-b703-7ac6cdb18189" xmlns:ns3="e7a35956-2782-4978-ad2e-325703c3ba41" targetNamespace="http://schemas.microsoft.com/office/2006/metadata/properties" ma:root="true" ma:fieldsID="d5d82eefcffba0ff75eda8dba5432d92" ns2:_="" ns3:_="">
    <xsd:import namespace="ee02e439-eac5-42a5-b703-7ac6cdb18189"/>
    <xsd:import namespace="e7a35956-2782-4978-ad2e-325703c3ba4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02e439-eac5-42a5-b703-7ac6cdb1818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6fe9d9b-f9dc-4dad-9d40-88f0286f1de0}" ma:internalName="TaxCatchAll" ma:showField="CatchAllData" ma:web="ee02e439-eac5-42a5-b703-7ac6cdb181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35956-2782-4978-ad2e-325703c3ba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bb9e2a73-f419-4c44-99f5-cd310bbfdd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e02e439-eac5-42a5-b703-7ac6cdb18189" xsi:nil="true"/>
    <lcf76f155ced4ddcb4097134ff3c332f xmlns="e7a35956-2782-4978-ad2e-325703c3ba41">
      <Terms xmlns="http://schemas.microsoft.com/office/infopath/2007/PartnerControls"/>
    </lcf76f155ced4ddcb4097134ff3c332f>
  </documentManagement>
</p:properties>
</file>

<file path=customXml/item4.xml>�� 
</file>

<file path=customXml/itemProps1.xml><?xml version="1.0" encoding="utf-8"?>
<ds:datastoreItem xmlns:ds="http://schemas.openxmlformats.org/officeDocument/2006/customXml" ds:itemID="{DD9C0404-EC36-49A7-97D5-C9DA5C2802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EFA3F3-DDA9-4DD1-A986-F331BDB9B4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02e439-eac5-42a5-b703-7ac6cdb18189"/>
    <ds:schemaRef ds:uri="e7a35956-2782-4978-ad2e-325703c3ba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688D79-F546-4DDA-8DB9-4C0051FAD3D7}">
  <ds:schemaRefs>
    <ds:schemaRef ds:uri="http://schemas.microsoft.com/office/2006/metadata/properties"/>
    <ds:schemaRef ds:uri="http://schemas.microsoft.com/office/infopath/2007/PartnerControls"/>
    <ds:schemaRef ds:uri="ee02e439-eac5-42a5-b703-7ac6cdb18189"/>
    <ds:schemaRef ds:uri="e7a35956-2782-4978-ad2e-325703c3ba41"/>
  </ds:schemaRefs>
</ds:datastoreItem>
</file>

<file path=customXml/itemProps4.xml><?xml version="1.0" encoding="utf-8"?>
<ds:datastoreItem xmlns:ds="http://schemas.openxmlformats.org/officeDocument/2006/customXml" ds:itemID="{E992F1C2-3A5D-4AEB-9103-9A3908FBAE6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736915f3-2f02-4945-8997-f2963298db46}" enabled="1" method="Standard" siteId="{cd99fef8-1cd3-4a2a-9bdf-15531181d65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</vt:lpstr>
      <vt:lpstr>STOCKAGE</vt:lpstr>
      <vt:lpstr>Facture!Zone_d_impression</vt:lpstr>
    </vt:vector>
  </TitlesOfParts>
  <Company>DHL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PAYS (DHL FR)</dc:creator>
  <cp:lastModifiedBy>AURELIE PAYS (DHL FR)</cp:lastModifiedBy>
  <cp:lastPrinted>2024-09-11T11:55:30Z</cp:lastPrinted>
  <dcterms:created xsi:type="dcterms:W3CDTF">2024-09-11T10:05:26Z</dcterms:created>
  <dcterms:modified xsi:type="dcterms:W3CDTF">2024-09-13T08:23:05Z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0x010100C0F17581B88C1D4DACFC49977ACF0A50</vt:lpwstr>
  </property>
  <property fmtid="{D5CDD505-2E9C-101B-9397-08002B2CF9AE}" pid="3" name="MediaServiceImageTags">
    <vt:lpwstr/>
  </property>
</Properties>
</file>