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prin_c\Desktop\Midas\"/>
    </mc:Choice>
  </mc:AlternateContent>
  <xr:revisionPtr revIDLastSave="0" documentId="13_ncr:1_{DCE00BC1-6469-473F-B6E4-5B22C38E03B7}" xr6:coauthVersionLast="45" xr6:coauthVersionMax="45" xr10:uidLastSave="{00000000-0000-0000-0000-000000000000}"/>
  <bookViews>
    <workbookView xWindow="-110" yWindow="-110" windowWidth="19420" windowHeight="10420" xr2:uid="{043F09CF-6FFE-4CC5-A64F-5BC24B9F5E2D}"/>
  </bookViews>
  <sheets>
    <sheet name="Planning à imprimer" sheetId="1" r:id="rId1"/>
    <sheet name="Horaires à saisir" sheetId="2" r:id="rId2"/>
  </sheets>
  <definedNames>
    <definedName name="CIQWBGuid" hidden="1">"Congés équipe.xlsx"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"04/17/2020 14:41:00"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Area" localSheetId="0">'Planning à imprimer'!$B$2:$I$37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I3" i="1"/>
  <c r="D1" i="2"/>
  <c r="P2" i="2" l="1"/>
  <c r="P8" i="2" l="1"/>
  <c r="P5" i="2"/>
  <c r="P10" i="2"/>
  <c r="P11" i="2"/>
  <c r="P3" i="2"/>
  <c r="R13" i="2"/>
  <c r="P14" i="2" s="1"/>
  <c r="P4" i="2"/>
  <c r="P6" i="2"/>
  <c r="P7" i="2"/>
  <c r="P13" i="2" l="1"/>
  <c r="P12" i="2"/>
  <c r="L17" i="2" l="1"/>
  <c r="K17" i="2" s="1"/>
  <c r="G1" i="2"/>
  <c r="L18" i="2" l="1"/>
  <c r="I1" i="1"/>
  <c r="A7" i="1"/>
  <c r="B7" i="1" s="1"/>
  <c r="L19" i="2" l="1"/>
  <c r="K18" i="2"/>
  <c r="A8" i="1"/>
  <c r="B8" i="1" s="1"/>
  <c r="D7" i="1"/>
  <c r="C7" i="1"/>
  <c r="L20" i="2" l="1"/>
  <c r="K19" i="2"/>
  <c r="A9" i="1"/>
  <c r="B9" i="1" s="1"/>
  <c r="D8" i="1"/>
  <c r="C8" i="1"/>
  <c r="L21" i="2" l="1"/>
  <c r="K20" i="2"/>
  <c r="A10" i="1"/>
  <c r="B10" i="1" s="1"/>
  <c r="D9" i="1"/>
  <c r="C9" i="1"/>
  <c r="L22" i="2" l="1"/>
  <c r="K21" i="2"/>
  <c r="A11" i="1"/>
  <c r="B11" i="1" s="1"/>
  <c r="D10" i="1"/>
  <c r="C10" i="1"/>
  <c r="L23" i="2" l="1"/>
  <c r="K22" i="2"/>
  <c r="A12" i="1"/>
  <c r="B12" i="1" s="1"/>
  <c r="D11" i="1"/>
  <c r="C11" i="1"/>
  <c r="L24" i="2" l="1"/>
  <c r="K23" i="2"/>
  <c r="A13" i="1"/>
  <c r="B13" i="1" s="1"/>
  <c r="D12" i="1"/>
  <c r="C12" i="1"/>
  <c r="L25" i="2" l="1"/>
  <c r="K24" i="2"/>
  <c r="A14" i="1"/>
  <c r="B14" i="1" s="1"/>
  <c r="D13" i="1"/>
  <c r="C13" i="1"/>
  <c r="L26" i="2" l="1"/>
  <c r="K25" i="2"/>
  <c r="A15" i="1"/>
  <c r="B15" i="1" s="1"/>
  <c r="D14" i="1"/>
  <c r="C14" i="1"/>
  <c r="L27" i="2" l="1"/>
  <c r="K26" i="2"/>
  <c r="A16" i="1"/>
  <c r="B16" i="1" s="1"/>
  <c r="D15" i="1"/>
  <c r="C15" i="1"/>
  <c r="L28" i="2" l="1"/>
  <c r="K27" i="2"/>
  <c r="A17" i="1"/>
  <c r="B17" i="1" s="1"/>
  <c r="D16" i="1"/>
  <c r="C16" i="1"/>
  <c r="L29" i="2" l="1"/>
  <c r="K28" i="2"/>
  <c r="A18" i="1"/>
  <c r="B18" i="1" s="1"/>
  <c r="D17" i="1"/>
  <c r="C17" i="1"/>
  <c r="L30" i="2" l="1"/>
  <c r="K29" i="2"/>
  <c r="A19" i="1"/>
  <c r="B19" i="1" s="1"/>
  <c r="D18" i="1"/>
  <c r="C18" i="1"/>
  <c r="L31" i="2" l="1"/>
  <c r="K30" i="2"/>
  <c r="A20" i="1"/>
  <c r="B20" i="1" s="1"/>
  <c r="D19" i="1"/>
  <c r="C19" i="1"/>
  <c r="L32" i="2" l="1"/>
  <c r="K31" i="2"/>
  <c r="A21" i="1"/>
  <c r="B21" i="1" s="1"/>
  <c r="D20" i="1"/>
  <c r="C20" i="1"/>
  <c r="L33" i="2" l="1"/>
  <c r="K32" i="2"/>
  <c r="A22" i="1"/>
  <c r="B22" i="1" s="1"/>
  <c r="D21" i="1"/>
  <c r="C21" i="1"/>
  <c r="L34" i="2" l="1"/>
  <c r="K33" i="2"/>
  <c r="A23" i="1"/>
  <c r="B23" i="1" s="1"/>
  <c r="D22" i="1"/>
  <c r="C22" i="1"/>
  <c r="L35" i="2" l="1"/>
  <c r="K34" i="2"/>
  <c r="A24" i="1"/>
  <c r="B24" i="1" s="1"/>
  <c r="D23" i="1"/>
  <c r="C23" i="1"/>
  <c r="L36" i="2" l="1"/>
  <c r="K35" i="2"/>
  <c r="A25" i="1"/>
  <c r="B25" i="1" s="1"/>
  <c r="D24" i="1"/>
  <c r="C24" i="1"/>
  <c r="L37" i="2" l="1"/>
  <c r="K36" i="2"/>
  <c r="A26" i="1"/>
  <c r="B26" i="1" s="1"/>
  <c r="D25" i="1"/>
  <c r="C25" i="1"/>
  <c r="L38" i="2" l="1"/>
  <c r="K37" i="2"/>
  <c r="A27" i="1"/>
  <c r="B27" i="1" s="1"/>
  <c r="D26" i="1"/>
  <c r="C26" i="1"/>
  <c r="L39" i="2" l="1"/>
  <c r="K38" i="2"/>
  <c r="A28" i="1"/>
  <c r="B28" i="1" s="1"/>
  <c r="D27" i="1"/>
  <c r="C27" i="1"/>
  <c r="L40" i="2" l="1"/>
  <c r="K39" i="2"/>
  <c r="A29" i="1"/>
  <c r="B29" i="1" s="1"/>
  <c r="D28" i="1"/>
  <c r="C28" i="1"/>
  <c r="L41" i="2" l="1"/>
  <c r="K40" i="2"/>
  <c r="A30" i="1"/>
  <c r="B30" i="1" s="1"/>
  <c r="D29" i="1"/>
  <c r="C29" i="1"/>
  <c r="L42" i="2" l="1"/>
  <c r="K41" i="2"/>
  <c r="A31" i="1"/>
  <c r="B31" i="1" s="1"/>
  <c r="D30" i="1"/>
  <c r="C30" i="1"/>
  <c r="L43" i="2" l="1"/>
  <c r="K42" i="2"/>
  <c r="A32" i="1"/>
  <c r="B32" i="1" s="1"/>
  <c r="D31" i="1"/>
  <c r="C31" i="1"/>
  <c r="K43" i="2" l="1"/>
  <c r="L44" i="2"/>
  <c r="A33" i="1"/>
  <c r="B33" i="1" s="1"/>
  <c r="D32" i="1"/>
  <c r="C32" i="1"/>
  <c r="L45" i="2" l="1"/>
  <c r="K45" i="2" s="1"/>
  <c r="K44" i="2"/>
  <c r="D33" i="1"/>
  <c r="C33" i="1"/>
  <c r="A34" i="1"/>
  <c r="C34" i="1" s="1"/>
  <c r="B34" i="1" l="1"/>
  <c r="L46" i="2"/>
  <c r="K46" i="2" s="1"/>
  <c r="A35" i="1"/>
  <c r="C35" i="1" s="1"/>
  <c r="D34" i="1"/>
  <c r="B35" i="1" l="1"/>
  <c r="D35" i="1"/>
  <c r="L47" i="2"/>
  <c r="K47" i="2" s="1"/>
  <c r="A11" i="2" s="1" a="1"/>
  <c r="A36" i="1"/>
  <c r="C36" i="1" s="1"/>
  <c r="B8" i="2" l="1"/>
  <c r="B9" i="2"/>
  <c r="A11" i="2"/>
  <c r="B6" i="2"/>
  <c r="B7" i="2"/>
  <c r="B5" i="2"/>
  <c r="D36" i="1"/>
  <c r="B36" i="1"/>
  <c r="I36" i="1" s="1" a="1"/>
  <c r="I36" i="1" s="1"/>
  <c r="A37" i="1"/>
  <c r="B37" i="1" s="1"/>
  <c r="E9" i="1" l="1" a="1"/>
  <c r="E9" i="1" s="1"/>
  <c r="F12" i="1" a="1"/>
  <c r="F12" i="1" s="1"/>
  <c r="E8" i="1" a="1"/>
  <c r="E8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E29" i="1" a="1"/>
  <c r="E29" i="1" s="1"/>
  <c r="E30" i="1" a="1"/>
  <c r="E30" i="1" s="1"/>
  <c r="E31" i="1" a="1"/>
  <c r="E31" i="1" s="1"/>
  <c r="E32" i="1" a="1"/>
  <c r="E32" i="1" s="1"/>
  <c r="E33" i="1" a="1"/>
  <c r="E33" i="1" s="1"/>
  <c r="E34" i="1" a="1"/>
  <c r="E34" i="1" s="1"/>
  <c r="E36" i="1" a="1"/>
  <c r="E36" i="1" s="1"/>
  <c r="E35" i="1" a="1"/>
  <c r="E35" i="1" s="1"/>
  <c r="F35" i="1" a="1"/>
  <c r="F35" i="1" s="1"/>
  <c r="E7" i="1" a="1"/>
  <c r="E7" i="1" s="1"/>
  <c r="G36" i="1" a="1"/>
  <c r="G36" i="1" s="1"/>
  <c r="I35" i="1" a="1"/>
  <c r="I35" i="1" s="1"/>
  <c r="F8" i="1" a="1"/>
  <c r="F8" i="1" s="1"/>
  <c r="H19" i="1" a="1"/>
  <c r="H19" i="1" s="1"/>
  <c r="F15" i="1" a="1"/>
  <c r="F15" i="1" s="1"/>
  <c r="I24" i="1" a="1"/>
  <c r="I24" i="1" s="1"/>
  <c r="H14" i="1" a="1"/>
  <c r="H14" i="1" s="1"/>
  <c r="F32" i="1" a="1"/>
  <c r="F32" i="1" s="1"/>
  <c r="I15" i="1" a="1"/>
  <c r="I15" i="1" s="1"/>
  <c r="I21" i="1" a="1"/>
  <c r="I21" i="1" s="1"/>
  <c r="H23" i="1" a="1"/>
  <c r="H23" i="1" s="1"/>
  <c r="G16" i="1" a="1"/>
  <c r="G16" i="1" s="1"/>
  <c r="F13" i="1" a="1"/>
  <c r="F13" i="1" s="1"/>
  <c r="F19" i="1" a="1"/>
  <c r="F19" i="1" s="1"/>
  <c r="H31" i="1" a="1"/>
  <c r="H31" i="1" s="1"/>
  <c r="H7" i="1" a="1"/>
  <c r="H7" i="1" s="1"/>
  <c r="F20" i="1" a="1"/>
  <c r="F20" i="1" s="1"/>
  <c r="I26" i="1" a="1"/>
  <c r="I26" i="1" s="1"/>
  <c r="H20" i="1" a="1"/>
  <c r="H20" i="1" s="1"/>
  <c r="G9" i="1" a="1"/>
  <c r="G9" i="1" s="1"/>
  <c r="I11" i="1" a="1"/>
  <c r="I11" i="1" s="1"/>
  <c r="F29" i="1" a="1"/>
  <c r="F29" i="1" s="1"/>
  <c r="G26" i="1" a="1"/>
  <c r="G26" i="1" s="1"/>
  <c r="F26" i="1" a="1"/>
  <c r="F26" i="1" s="1"/>
  <c r="F21" i="1" a="1"/>
  <c r="F21" i="1" s="1"/>
  <c r="H27" i="1" a="1"/>
  <c r="H27" i="1" s="1"/>
  <c r="G15" i="1" a="1"/>
  <c r="G15" i="1" s="1"/>
  <c r="F17" i="1" a="1"/>
  <c r="F17" i="1" s="1"/>
  <c r="I7" i="1" a="1"/>
  <c r="I7" i="1" s="1"/>
  <c r="I22" i="1" a="1"/>
  <c r="I22" i="1" s="1"/>
  <c r="H16" i="1" a="1"/>
  <c r="H16" i="1" s="1"/>
  <c r="G11" i="1" a="1"/>
  <c r="G11" i="1" s="1"/>
  <c r="F30" i="1" a="1"/>
  <c r="F30" i="1" s="1"/>
  <c r="I18" i="1" a="1"/>
  <c r="I18" i="1" s="1"/>
  <c r="I29" i="1" a="1"/>
  <c r="I29" i="1" s="1"/>
  <c r="G31" i="1" a="1"/>
  <c r="G31" i="1" s="1"/>
  <c r="I12" i="1" a="1"/>
  <c r="I12" i="1" s="1"/>
  <c r="H13" i="1" a="1"/>
  <c r="H13" i="1" s="1"/>
  <c r="F31" i="1" a="1"/>
  <c r="F31" i="1" s="1"/>
  <c r="G8" i="1" a="1"/>
  <c r="G8" i="1" s="1"/>
  <c r="H33" i="1" a="1"/>
  <c r="H33" i="1" s="1"/>
  <c r="G21" i="1" a="1"/>
  <c r="G21" i="1" s="1"/>
  <c r="F33" i="1" a="1"/>
  <c r="F33" i="1" s="1"/>
  <c r="F18" i="1" a="1"/>
  <c r="F18" i="1" s="1"/>
  <c r="I33" i="1" a="1"/>
  <c r="I33" i="1" s="1"/>
  <c r="H29" i="1" a="1"/>
  <c r="H29" i="1" s="1"/>
  <c r="G17" i="1" a="1"/>
  <c r="G17" i="1" s="1"/>
  <c r="G18" i="1" a="1"/>
  <c r="G18" i="1" s="1"/>
  <c r="I23" i="1" a="1"/>
  <c r="I23" i="1" s="1"/>
  <c r="F7" i="1" a="1"/>
  <c r="F7" i="1" s="1"/>
  <c r="H11" i="1" a="1"/>
  <c r="H11" i="1" s="1"/>
  <c r="I16" i="1" a="1"/>
  <c r="I16" i="1" s="1"/>
  <c r="G30" i="1" a="1"/>
  <c r="G30" i="1" s="1"/>
  <c r="G24" i="1" a="1"/>
  <c r="G24" i="1" s="1"/>
  <c r="I28" i="1" a="1"/>
  <c r="I28" i="1" s="1"/>
  <c r="G32" i="1" a="1"/>
  <c r="G32" i="1" s="1"/>
  <c r="H8" i="1" a="1"/>
  <c r="H8" i="1" s="1"/>
  <c r="F16" i="1" a="1"/>
  <c r="F16" i="1" s="1"/>
  <c r="G28" i="1" a="1"/>
  <c r="G28" i="1" s="1"/>
  <c r="I25" i="1" a="1"/>
  <c r="I25" i="1" s="1"/>
  <c r="H17" i="1" a="1"/>
  <c r="H17" i="1" s="1"/>
  <c r="G12" i="1" a="1"/>
  <c r="G12" i="1" s="1"/>
  <c r="F9" i="1" a="1"/>
  <c r="F9" i="1" s="1"/>
  <c r="I8" i="1" a="1"/>
  <c r="I8" i="1" s="1"/>
  <c r="G13" i="1" a="1"/>
  <c r="G13" i="1" s="1"/>
  <c r="G14" i="1" a="1"/>
  <c r="G14" i="1" s="1"/>
  <c r="F11" i="1" a="1"/>
  <c r="F11" i="1" s="1"/>
  <c r="H9" i="1" a="1"/>
  <c r="H9" i="1" s="1"/>
  <c r="G22" i="1" a="1"/>
  <c r="G22" i="1" s="1"/>
  <c r="F28" i="1" a="1"/>
  <c r="F28" i="1" s="1"/>
  <c r="I13" i="1" a="1"/>
  <c r="I13" i="1" s="1"/>
  <c r="F25" i="1" a="1"/>
  <c r="F25" i="1" s="1"/>
  <c r="I30" i="1" a="1"/>
  <c r="I30" i="1" s="1"/>
  <c r="G20" i="1" a="1"/>
  <c r="G20" i="1" s="1"/>
  <c r="H15" i="1" a="1"/>
  <c r="H15" i="1" s="1"/>
  <c r="G10" i="1" a="1"/>
  <c r="G10" i="1" s="1"/>
  <c r="I27" i="1" a="1"/>
  <c r="I27" i="1" s="1"/>
  <c r="H32" i="1" a="1"/>
  <c r="H32" i="1" s="1"/>
  <c r="G19" i="1" a="1"/>
  <c r="G19" i="1" s="1"/>
  <c r="I31" i="1" a="1"/>
  <c r="I31" i="1" s="1"/>
  <c r="H26" i="1" a="1"/>
  <c r="H26" i="1" s="1"/>
  <c r="G27" i="1" a="1"/>
  <c r="G27" i="1" s="1"/>
  <c r="F22" i="1" a="1"/>
  <c r="F22" i="1" s="1"/>
  <c r="H21" i="1" a="1"/>
  <c r="H21" i="1" s="1"/>
  <c r="H22" i="1" a="1"/>
  <c r="H22" i="1" s="1"/>
  <c r="G23" i="1" a="1"/>
  <c r="G23" i="1" s="1"/>
  <c r="H30" i="1" a="1"/>
  <c r="H30" i="1" s="1"/>
  <c r="I17" i="1" a="1"/>
  <c r="I17" i="1" s="1"/>
  <c r="H18" i="1" a="1"/>
  <c r="H18" i="1" s="1"/>
  <c r="G25" i="1" a="1"/>
  <c r="G25" i="1" s="1"/>
  <c r="I19" i="1" a="1"/>
  <c r="I19" i="1" s="1"/>
  <c r="F10" i="1" a="1"/>
  <c r="F10" i="1" s="1"/>
  <c r="G33" i="1" a="1"/>
  <c r="G33" i="1" s="1"/>
  <c r="I10" i="1" a="1"/>
  <c r="I10" i="1" s="1"/>
  <c r="H10" i="1" a="1"/>
  <c r="H10" i="1" s="1"/>
  <c r="H24" i="1" a="1"/>
  <c r="H24" i="1" s="1"/>
  <c r="I9" i="1" a="1"/>
  <c r="I9" i="1" s="1"/>
  <c r="I32" i="1" a="1"/>
  <c r="I32" i="1" s="1"/>
  <c r="G29" i="1" a="1"/>
  <c r="G29" i="1" s="1"/>
  <c r="G7" i="1" a="1"/>
  <c r="G7" i="1" s="1"/>
  <c r="I14" i="1" a="1"/>
  <c r="I14" i="1" s="1"/>
  <c r="F27" i="1" a="1"/>
  <c r="F27" i="1" s="1"/>
  <c r="H28" i="1" a="1"/>
  <c r="H28" i="1" s="1"/>
  <c r="F23" i="1" a="1"/>
  <c r="F23" i="1" s="1"/>
  <c r="F14" i="1" a="1"/>
  <c r="F14" i="1" s="1"/>
  <c r="H12" i="1" a="1"/>
  <c r="H12" i="1" s="1"/>
  <c r="H25" i="1" a="1"/>
  <c r="H25" i="1" s="1"/>
  <c r="I20" i="1" a="1"/>
  <c r="I20" i="1" s="1"/>
  <c r="F24" i="1" a="1"/>
  <c r="F24" i="1" s="1"/>
  <c r="F34" i="1" a="1"/>
  <c r="F34" i="1" s="1"/>
  <c r="G34" i="1" a="1"/>
  <c r="G34" i="1" s="1"/>
  <c r="B4" i="2"/>
  <c r="H34" i="1" a="1"/>
  <c r="H34" i="1" s="1"/>
  <c r="I34" i="1" a="1"/>
  <c r="I34" i="1" s="1"/>
  <c r="H35" i="1" a="1"/>
  <c r="H35" i="1" s="1"/>
  <c r="G35" i="1" a="1"/>
  <c r="G35" i="1" s="1"/>
  <c r="H36" i="1" a="1"/>
  <c r="H36" i="1" s="1"/>
  <c r="F36" i="1" a="1"/>
  <c r="F36" i="1" s="1"/>
  <c r="C37" i="1"/>
  <c r="E37" i="1" s="1" a="1"/>
  <c r="E37" i="1" s="1"/>
  <c r="D37" i="1"/>
  <c r="G37" i="1" l="1" a="1"/>
  <c r="G37" i="1" s="1"/>
  <c r="H37" i="1" a="1"/>
  <c r="H37" i="1" s="1"/>
  <c r="F37" i="1" a="1"/>
  <c r="F37" i="1" s="1"/>
  <c r="I37" i="1" a="1"/>
  <c r="I3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<sst xmlns="http://schemas.openxmlformats.org/spreadsheetml/2006/main" count="117" uniqueCount="44">
  <si>
    <t>Date début</t>
  </si>
  <si>
    <t>Date de fin</t>
  </si>
  <si>
    <t>Dates</t>
  </si>
  <si>
    <t>Num Semaine</t>
  </si>
  <si>
    <t>N° semaines</t>
  </si>
  <si>
    <t>Samedi</t>
  </si>
  <si>
    <t>REPOS</t>
  </si>
  <si>
    <t>VACANCES</t>
  </si>
  <si>
    <t>Mercredi</t>
  </si>
  <si>
    <t>Lundi</t>
  </si>
  <si>
    <t>Vendredi</t>
  </si>
  <si>
    <t>Jours feriés</t>
  </si>
  <si>
    <t>Année</t>
  </si>
  <si>
    <t>Jours feriés fixes</t>
  </si>
  <si>
    <t>Fête du travail</t>
  </si>
  <si>
    <t>Libération 1945</t>
  </si>
  <si>
    <t>Fête Nationale</t>
  </si>
  <si>
    <t>Assomption</t>
  </si>
  <si>
    <t>Jours feriés variables</t>
  </si>
  <si>
    <t>Jour de l'An</t>
  </si>
  <si>
    <t>Lundi de Pâques</t>
  </si>
  <si>
    <t>Jeudi de l'Ascension</t>
  </si>
  <si>
    <t>Lundi de Pentecôte</t>
  </si>
  <si>
    <t>La Toussaint</t>
  </si>
  <si>
    <t>Armistice 1918</t>
  </si>
  <si>
    <t>Noël</t>
  </si>
  <si>
    <t>Pâques</t>
  </si>
  <si>
    <t>Jours de repos</t>
  </si>
  <si>
    <t>Vacances</t>
  </si>
  <si>
    <t>9h - 18h30</t>
  </si>
  <si>
    <t>8h - 18h30</t>
  </si>
  <si>
    <t>ECOLE</t>
  </si>
  <si>
    <t>8h - 17h00</t>
  </si>
  <si>
    <t>9h - 17h00</t>
  </si>
  <si>
    <t>Jeudi</t>
  </si>
  <si>
    <t>Mardi</t>
  </si>
  <si>
    <t>A compléter/supprimer en fonction du nombre de semaines</t>
  </si>
  <si>
    <t>Mois :</t>
  </si>
  <si>
    <t>Année :</t>
  </si>
  <si>
    <t>Employé 1</t>
  </si>
  <si>
    <t>Employé 2</t>
  </si>
  <si>
    <t>Employé 3</t>
  </si>
  <si>
    <t>Employé 4</t>
  </si>
  <si>
    <t>Employé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</si>
</sst>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</font>
    <font>
      <i/>
      <sz val="9"/>
      <name val="Arial"/>
      <family val="2"/>
    </font>
    <font>
      <sz val="10"/>
      <name val="Arial Nova"/>
      <family val="2"/>
    </font>
    <font>
      <b/>
      <sz val="18"/>
      <color theme="1"/>
      <name val="Arial Nova"/>
      <family val="2"/>
    </font>
    <font>
      <b/>
      <sz val="18"/>
      <name val="Arial Nova"/>
      <family val="2"/>
    </font>
    <font>
      <b/>
      <sz val="14"/>
      <name val="Arial Nova"/>
      <family val="2"/>
    </font>
    <font>
      <b/>
      <sz val="16"/>
      <name val="Arial Nova"/>
      <family val="2"/>
    </font>
    <font>
      <sz val="12"/>
      <name val="Arial Nova"/>
      <family val="2"/>
    </font>
    <font>
      <b/>
      <sz val="12"/>
      <name val="Arial Nov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3" borderId="0" xfId="0" applyFill="1" applyBorder="1"/>
    <xf numFmtId="0" fontId="4" fillId="3" borderId="0" xfId="0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/>
    <xf numFmtId="0" fontId="2" fillId="0" borderId="0" xfId="0" applyFont="1" applyFill="1"/>
    <xf numFmtId="14" fontId="3" fillId="0" borderId="0" xfId="0" applyNumberFormat="1" applyFont="1" applyFill="1" applyBorder="1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16" fontId="0" fillId="0" borderId="0" xfId="0" applyNumberFormat="1" applyFill="1" applyAlignment="1"/>
    <xf numFmtId="0" fontId="1" fillId="0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0" fillId="6" borderId="0" xfId="0" applyFill="1"/>
    <xf numFmtId="0" fontId="2" fillId="6" borderId="0" xfId="0" applyFont="1" applyFill="1"/>
    <xf numFmtId="0" fontId="6" fillId="6" borderId="0" xfId="0" applyFont="1" applyFill="1" applyAlignment="1">
      <alignment horizontal="center"/>
    </xf>
    <xf numFmtId="0" fontId="2" fillId="3" borderId="0" xfId="0" applyFont="1" applyFill="1"/>
    <xf numFmtId="0" fontId="0" fillId="3" borderId="0" xfId="0" applyFill="1"/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14" fontId="2" fillId="3" borderId="0" xfId="0" applyNumberFormat="1" applyFont="1" applyFill="1" applyAlignment="1">
      <alignment vertical="center"/>
    </xf>
    <xf numFmtId="0" fontId="4" fillId="3" borderId="0" xfId="0" applyFont="1" applyFill="1" applyAlignment="1">
      <alignment horizontal="center"/>
    </xf>
    <xf numFmtId="0" fontId="7" fillId="3" borderId="0" xfId="0" applyFont="1" applyFill="1" applyAlignment="1">
      <alignment vertical="center"/>
    </xf>
    <xf numFmtId="0" fontId="7" fillId="3" borderId="0" xfId="0" applyFont="1" applyFill="1"/>
    <xf numFmtId="0" fontId="7" fillId="3" borderId="0" xfId="0" applyFont="1" applyFill="1" applyBorder="1"/>
    <xf numFmtId="0" fontId="8" fillId="4" borderId="1" xfId="0" applyFont="1" applyFill="1" applyBorder="1" applyAlignment="1">
      <alignment horizontal="right" vertical="center"/>
    </xf>
    <xf numFmtId="0" fontId="9" fillId="3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horizontal="right"/>
    </xf>
    <xf numFmtId="0" fontId="9" fillId="3" borderId="4" xfId="0" applyFont="1" applyFill="1" applyBorder="1"/>
    <xf numFmtId="0" fontId="9" fillId="3" borderId="0" xfId="0" applyFont="1" applyFill="1" applyBorder="1"/>
    <xf numFmtId="0" fontId="10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10">
    <dxf>
      <font>
        <color auto="1"/>
      </font>
      <fill>
        <patternFill>
          <bgColor theme="7" tint="0.59996337778862885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b/>
        <i val="0"/>
      </font>
    </dxf>
    <dxf>
      <font>
        <color theme="1"/>
      </font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theme="8" tint="0.59996337778862885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f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5F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4EFAD-0941-4462-AFEE-4D1E496B386B}">
  <sheetPr>
    <tabColor rgb="FF0070C0"/>
    <pageSetUpPr fitToPage="1"/>
  </sheetPr>
  <dimension ref="A1:I39"/>
  <sheetViews>
    <sheetView tabSelected="1" zoomScale="50" zoomScaleNormal="50" zoomScalePageLayoutView="30" workbookViewId="0">
      <selection activeCell="B6" sqref="B6"/>
    </sheetView>
  </sheetViews>
  <sheetFormatPr baseColWidth="10" defaultColWidth="3.54296875" defaultRowHeight="12.5" x14ac:dyDescent="0.25"/>
  <cols>
    <col min="1" max="1" width="13.54296875" style="22" customWidth="1"/>
    <col min="2" max="2" width="11.7265625" style="23" bestFit="1" customWidth="1"/>
    <col min="3" max="3" width="13.6328125" style="23" bestFit="1" customWidth="1"/>
    <col min="4" max="4" width="11.7265625" style="23" customWidth="1"/>
    <col min="5" max="9" width="28" style="23" customWidth="1"/>
    <col min="10" max="16384" width="3.54296875" style="23"/>
  </cols>
  <sheetData>
    <row r="1" spans="1:9" ht="15.5" x14ac:dyDescent="0.25">
      <c r="F1" s="4" t="s">
        <v>0</v>
      </c>
      <c r="G1" s="3">
        <v>44409</v>
      </c>
      <c r="H1" s="4" t="s">
        <v>1</v>
      </c>
      <c r="I1" s="3">
        <f>EOMONTH(G1,0)</f>
        <v>44439</v>
      </c>
    </row>
    <row r="2" spans="1:9" s="25" customFormat="1" ht="23" customHeight="1" x14ac:dyDescent="0.25">
      <c r="A2" s="24"/>
      <c r="B2" s="29"/>
      <c r="C2" s="29"/>
      <c r="D2" s="29"/>
      <c r="E2" s="29"/>
      <c r="F2" s="29"/>
      <c r="G2" s="29"/>
      <c r="H2" s="29"/>
      <c r="I2" s="29"/>
    </row>
    <row r="3" spans="1:9" ht="21.5" customHeight="1" x14ac:dyDescent="0.3">
      <c r="B3" s="30"/>
      <c r="C3" s="30"/>
      <c r="D3" s="30"/>
      <c r="E3" s="30"/>
      <c r="F3" s="31"/>
      <c r="G3" s="31"/>
      <c r="H3" s="32" t="s">
        <v>37</v>
      </c>
      <c r="I3" s="33" t="str">
        <f>PROPER(TEXT(G1,"Mmmm"))</f>
        <v>Août</v>
      </c>
    </row>
    <row r="4" spans="1:9" ht="21.5" customHeight="1" x14ac:dyDescent="0.45">
      <c r="B4" s="30"/>
      <c r="C4" s="30"/>
      <c r="D4" s="30"/>
      <c r="E4" s="30"/>
      <c r="F4" s="31"/>
      <c r="G4" s="31"/>
      <c r="H4" s="34" t="s">
        <v>38</v>
      </c>
      <c r="I4" s="35" t="str">
        <f>TEXT(G1,"aaaa")</f>
        <v>2021</v>
      </c>
    </row>
    <row r="5" spans="1:9" ht="13" customHeight="1" x14ac:dyDescent="0.45">
      <c r="B5" s="30"/>
      <c r="C5" s="30"/>
      <c r="D5" s="30"/>
      <c r="E5" s="30"/>
      <c r="F5" s="31"/>
      <c r="G5" s="31"/>
      <c r="H5" s="36"/>
      <c r="I5" s="36"/>
    </row>
    <row r="6" spans="1:9" s="26" customFormat="1" ht="37" customHeight="1" x14ac:dyDescent="0.25">
      <c r="B6" s="37" t="s">
        <v>3</v>
      </c>
      <c r="C6" s="38"/>
      <c r="D6" s="38"/>
      <c r="E6" s="39" t="s">
        <v>39</v>
      </c>
      <c r="F6" s="39" t="s">
        <v>40</v>
      </c>
      <c r="G6" s="39" t="s">
        <v>41</v>
      </c>
      <c r="H6" s="39" t="s">
        <v>42</v>
      </c>
      <c r="I6" s="39" t="s">
        <v>43</v>
      </c>
    </row>
    <row r="7" spans="1:9" s="25" customFormat="1" ht="17" customHeight="1" x14ac:dyDescent="0.25">
      <c r="A7" s="27">
        <f>G1</f>
        <v>44409</v>
      </c>
      <c r="B7" s="40">
        <f>_xlfn.ISOWEEKNUM(A7)</f>
        <v>30</v>
      </c>
      <c r="C7" s="40" t="str">
        <f t="shared" ref="C7:C33" si="0">CHOOSE(WEEKDAY(A7),"Dimanche","Lundi","Mardi","Mercredi","Jeudi","Vendredi","Samedi")</f>
        <v>Dimanche</v>
      </c>
      <c r="D7" s="41">
        <f t="shared" ref="D7:D34" si="1">DAY(A7)</f>
        <v>1</v>
      </c>
      <c r="E7" s="40" t="str" cm="1">
        <f t="array" ref="E7">(_xlfn.IFS($C7='Horaires à saisir'!$C$4,'Horaires à saisir'!$A$4,
$C7='Horaires à saisir'!$C$5,'Horaires à saisir'!$A$5,
$C7='Horaires à saisir'!$C$6,'Horaires à saisir'!$A$6,
$C7='Horaires à saisir'!$C$7,'Horaires à saisir'!$A$7,
$C7='Horaires à saisir'!$C$8,'Horaires à saisir'!$A$8,
$C7='Horaires à saisir'!$C$9,'Horaires à saisir'!$A$9,
$C7='Horaires à saisir'!$C$10,'Horaires à saisir'!$A$10,
$B7='Horaires à saisir'!$A$11,'Horaires à saisir'!$C$11,
$B7='Horaires à saisir'!$A$12,'Horaires à saisir'!$C$12,
$B7='Horaires à saisir'!$A$13,'Horaires à saisir'!$C$13,
$B7='Horaires à saisir'!$A$14,'Horaires à saisir'!$C$14,
$B7='Horaires à saisir'!$A$15,'Horaires à saisir'!$C$15,
$B7='Horaires à saisir'!$A$16,'Horaires à saisir'!$C$16))</f>
        <v>8h - 17h00</v>
      </c>
      <c r="F7" s="40" t="str" cm="1">
        <f t="array" ref="F7">(_xlfn.IFS($C7='Horaires à saisir'!$D$4,'Horaires à saisir'!$A$4,
$C7='Horaires à saisir'!$A$10,'Horaires à saisir'!$D$10,
$B7='Horaires à saisir'!$A$11,'Horaires à saisir'!$D$11,
$B7='Horaires à saisir'!$A$12,'Horaires à saisir'!$D$12,
$B7='Horaires à saisir'!$A$13,'Horaires à saisir'!$D$13,
$B7='Horaires à saisir'!$A$14,'Horaires à saisir'!$D$14,
$B7='Horaires à saisir'!$A$15,'Horaires à saisir'!$D$15))</f>
        <v>8h - 18h30</v>
      </c>
      <c r="G7" s="40" t="str" cm="1">
        <f t="array" ref="G7">(_xlfn.IFS($C7='Horaires à saisir'!$E$4,'Horaires à saisir'!$A$4,
$C7='Horaires à saisir'!$A$10,'Horaires à saisir'!$E$10,
$B7='Horaires à saisir'!$A$11,'Horaires à saisir'!$E$11,
$B7='Horaires à saisir'!$A$12,'Horaires à saisir'!$E$12,
$B7='Horaires à saisir'!$A$13,'Horaires à saisir'!$E$13,
$B7='Horaires à saisir'!$A$14,'Horaires à saisir'!$E$14,
$B7='Horaires à saisir'!$A$15,'Horaires à saisir'!$E$15))</f>
        <v>9h - 18h30</v>
      </c>
      <c r="H7" s="40" t="str" cm="1">
        <f t="array" ref="H7">(_xlfn.IFS($C7='Horaires à saisir'!$F$4,'Horaires à saisir'!$A$4,
$C7='Horaires à saisir'!$A$10,'Horaires à saisir'!$F$10,
$B7='Horaires à saisir'!$A$11,'Horaires à saisir'!$F$11,
$B7='Horaires à saisir'!$A$12,'Horaires à saisir'!$F$12,
$B7='Horaires à saisir'!$A$13,'Horaires à saisir'!$F$13,
$B7='Horaires à saisir'!$A$14,'Horaires à saisir'!$F$14,
$B7='Horaires à saisir'!$A$15,'Horaires à saisir'!$F$15))</f>
        <v>9h - 17h00</v>
      </c>
      <c r="I7" s="40" t="str" cm="1">
        <f t="array" ref="I7">(_xlfn.IFS($C7='Horaires à saisir'!$G$4,'Horaires à saisir'!$A$4,
$C7='Horaires à saisir'!$A$10,'Horaires à saisir'!$G$10,
$B7='Horaires à saisir'!$A$11,'Horaires à saisir'!$G$11,
$B7='Horaires à saisir'!$A$12,'Horaires à saisir'!$G$12,
$B7='Horaires à saisir'!$A$13,'Horaires à saisir'!$G$13,
$B7='Horaires à saisir'!$A$14,'Horaires à saisir'!$G$14,
$B7='Horaires à saisir'!$A$15,'Horaires à saisir'!$G$15))</f>
        <v>ECOLE</v>
      </c>
    </row>
    <row r="8" spans="1:9" s="25" customFormat="1" ht="17" customHeight="1" x14ac:dyDescent="0.25">
      <c r="A8" s="27">
        <f>A7+1</f>
        <v>44410</v>
      </c>
      <c r="B8" s="40">
        <f t="shared" ref="B8:B34" si="2">_xlfn.ISOWEEKNUM(A8)</f>
        <v>31</v>
      </c>
      <c r="C8" s="40" t="str">
        <f t="shared" si="0"/>
        <v>Lundi</v>
      </c>
      <c r="D8" s="41">
        <f t="shared" si="1"/>
        <v>2</v>
      </c>
      <c r="E8" s="40" t="str" cm="1">
        <f t="array" ref="E8">(_xlfn.IFS($C8='Horaires à saisir'!$C$4,'Horaires à saisir'!$A$4,
$C8='Horaires à saisir'!$C$5,'Horaires à saisir'!$A$5,
$C8='Horaires à saisir'!$C$6,'Horaires à saisir'!$A$6,
$C8='Horaires à saisir'!$C$7,'Horaires à saisir'!$A$7,
$C8='Horaires à saisir'!$C$8,'Horaires à saisir'!$A$8,
$C8='Horaires à saisir'!$C$9,'Horaires à saisir'!$A$9,
$C8='Horaires à saisir'!$C$10,'Horaires à saisir'!$A$10,
$B8='Horaires à saisir'!$A$11,'Horaires à saisir'!$C$11,
$B8='Horaires à saisir'!$A$12,'Horaires à saisir'!$C$12,
$B8='Horaires à saisir'!$A$13,'Horaires à saisir'!$C$13,
$B8='Horaires à saisir'!$A$14,'Horaires à saisir'!$C$14,
$B8='Horaires à saisir'!$A$15,'Horaires à saisir'!$C$15,
$B8='Horaires à saisir'!$A$16,'Horaires à saisir'!$C$16))</f>
        <v>REPOS</v>
      </c>
      <c r="F8" s="40" t="str" cm="1">
        <f t="array" ref="F8">(_xlfn.IFS($C8='Horaires à saisir'!$D$4,'Horaires à saisir'!$A$4,
$C8='Horaires à saisir'!$A$10,'Horaires à saisir'!$D$10,
$B8='Horaires à saisir'!$A$11,'Horaires à saisir'!$D$11,
$B8='Horaires à saisir'!$A$12,'Horaires à saisir'!$D$12,
$B8='Horaires à saisir'!$A$13,'Horaires à saisir'!$D$13,
$B8='Horaires à saisir'!$A$14,'Horaires à saisir'!$D$14,
$B8='Horaires à saisir'!$A$15,'Horaires à saisir'!$D$15))</f>
        <v>REPOS</v>
      </c>
      <c r="G8" s="40" t="str" cm="1">
        <f t="array" ref="G8">(_xlfn.IFS($C8='Horaires à saisir'!$E$4,'Horaires à saisir'!$A$4,
$C8='Horaires à saisir'!$A$10,'Horaires à saisir'!$E$10,
$B8='Horaires à saisir'!$A$11,'Horaires à saisir'!$E$11,
$B8='Horaires à saisir'!$A$12,'Horaires à saisir'!$E$12,
$B8='Horaires à saisir'!$A$13,'Horaires à saisir'!$E$13,
$B8='Horaires à saisir'!$A$14,'Horaires à saisir'!$E$14,
$B8='Horaires à saisir'!$A$15,'Horaires à saisir'!$E$15))</f>
        <v>8h - 17h00</v>
      </c>
      <c r="H8" s="40" t="str" cm="1">
        <f t="array" ref="H8">(_xlfn.IFS($C8='Horaires à saisir'!$F$4,'Horaires à saisir'!$A$4,
$C8='Horaires à saisir'!$A$10,'Horaires à saisir'!$F$10,
$B8='Horaires à saisir'!$A$11,'Horaires à saisir'!$F$11,
$B8='Horaires à saisir'!$A$12,'Horaires à saisir'!$F$12,
$B8='Horaires à saisir'!$A$13,'Horaires à saisir'!$F$13,
$B8='Horaires à saisir'!$A$14,'Horaires à saisir'!$F$14,
$B8='Horaires à saisir'!$A$15,'Horaires à saisir'!$F$15))</f>
        <v>ECOLE</v>
      </c>
      <c r="I8" s="40" t="str" cm="1">
        <f t="array" ref="I8">(_xlfn.IFS($C8='Horaires à saisir'!$G$4,'Horaires à saisir'!$A$4,
$C8='Horaires à saisir'!$A$10,'Horaires à saisir'!$G$10,
$B8='Horaires à saisir'!$A$11,'Horaires à saisir'!$G$11,
$B8='Horaires à saisir'!$A$12,'Horaires à saisir'!$G$12,
$B8='Horaires à saisir'!$A$13,'Horaires à saisir'!$G$13,
$B8='Horaires à saisir'!$A$14,'Horaires à saisir'!$G$14,
$B8='Horaires à saisir'!$A$15,'Horaires à saisir'!$G$15))</f>
        <v>9h - 17h00</v>
      </c>
    </row>
    <row r="9" spans="1:9" s="25" customFormat="1" ht="17" customHeight="1" x14ac:dyDescent="0.25">
      <c r="A9" s="27">
        <f t="shared" ref="A9:A33" si="3">A8+1</f>
        <v>44411</v>
      </c>
      <c r="B9" s="40">
        <f t="shared" si="2"/>
        <v>31</v>
      </c>
      <c r="C9" s="40" t="str">
        <f t="shared" si="0"/>
        <v>Mardi</v>
      </c>
      <c r="D9" s="41">
        <f t="shared" si="1"/>
        <v>3</v>
      </c>
      <c r="E9" s="40" t="str" cm="1">
        <f t="array" ref="E9">(_xlfn.IFS($C9='Horaires à saisir'!$C$4,'Horaires à saisir'!$A$4,
$C9='Horaires à saisir'!$C$5,'Horaires à saisir'!$A$5,
$C9='Horaires à saisir'!$C$6,'Horaires à saisir'!$A$6,
$C9='Horaires à saisir'!$C$7,'Horaires à saisir'!$A$7,
$C9='Horaires à saisir'!$C$8,'Horaires à saisir'!$A$8,
$C9='Horaires à saisir'!$C$9,'Horaires à saisir'!$A$9,
$C9='Horaires à saisir'!$C$10,'Horaires à saisir'!$A$10,
$B9='Horaires à saisir'!$A$11,'Horaires à saisir'!$C$11,
$B9='Horaires à saisir'!$A$12,'Horaires à saisir'!$C$12,
$B9='Horaires à saisir'!$A$13,'Horaires à saisir'!$C$13,
$B9='Horaires à saisir'!$A$14,'Horaires à saisir'!$C$14,
$B9='Horaires à saisir'!$A$15,'Horaires à saisir'!$C$15,
$B9='Horaires à saisir'!$A$16,'Horaires à saisir'!$C$16))</f>
        <v>9h - 18h30</v>
      </c>
      <c r="F9" s="40" t="str" cm="1">
        <f t="array" ref="F9">(_xlfn.IFS($C9='Horaires à saisir'!$D$4,'Horaires à saisir'!$A$4,
$C9='Horaires à saisir'!$A$10,'Horaires à saisir'!$D$10,
$B9='Horaires à saisir'!$A$11,'Horaires à saisir'!$D$11,
$B9='Horaires à saisir'!$A$12,'Horaires à saisir'!$D$12,
$B9='Horaires à saisir'!$A$13,'Horaires à saisir'!$D$13,
$B9='Horaires à saisir'!$A$14,'Horaires à saisir'!$D$14,
$B9='Horaires à saisir'!$A$15,'Horaires à saisir'!$D$15))</f>
        <v>8h - 17h00</v>
      </c>
      <c r="G9" s="40" t="str" cm="1">
        <f t="array" ref="G9">(_xlfn.IFS($C9='Horaires à saisir'!$E$4,'Horaires à saisir'!$A$4,
$C9='Horaires à saisir'!$A$10,'Horaires à saisir'!$E$10,
$B9='Horaires à saisir'!$A$11,'Horaires à saisir'!$E$11,
$B9='Horaires à saisir'!$A$12,'Horaires à saisir'!$E$12,
$B9='Horaires à saisir'!$A$13,'Horaires à saisir'!$E$13,
$B9='Horaires à saisir'!$A$14,'Horaires à saisir'!$E$14,
$B9='Horaires à saisir'!$A$15,'Horaires à saisir'!$E$15))</f>
        <v>8h - 17h00</v>
      </c>
      <c r="H9" s="40" t="str" cm="1">
        <f t="array" ref="H9">(_xlfn.IFS($C9='Horaires à saisir'!$F$4,'Horaires à saisir'!$A$4,
$C9='Horaires à saisir'!$A$10,'Horaires à saisir'!$F$10,
$B9='Horaires à saisir'!$A$11,'Horaires à saisir'!$F$11,
$B9='Horaires à saisir'!$A$12,'Horaires à saisir'!$F$12,
$B9='Horaires à saisir'!$A$13,'Horaires à saisir'!$F$13,
$B9='Horaires à saisir'!$A$14,'Horaires à saisir'!$F$14,
$B9='Horaires à saisir'!$A$15,'Horaires à saisir'!$F$15))</f>
        <v>ECOLE</v>
      </c>
      <c r="I9" s="40" t="str" cm="1">
        <f t="array" ref="I9">(_xlfn.IFS($C9='Horaires à saisir'!$G$4,'Horaires à saisir'!$A$4,
$C9='Horaires à saisir'!$A$10,'Horaires à saisir'!$G$10,
$B9='Horaires à saisir'!$A$11,'Horaires à saisir'!$G$11,
$B9='Horaires à saisir'!$A$12,'Horaires à saisir'!$G$12,
$B9='Horaires à saisir'!$A$13,'Horaires à saisir'!$G$13,
$B9='Horaires à saisir'!$A$14,'Horaires à saisir'!$G$14,
$B9='Horaires à saisir'!$A$15,'Horaires à saisir'!$G$15))</f>
        <v>9h - 17h00</v>
      </c>
    </row>
    <row r="10" spans="1:9" s="25" customFormat="1" ht="17" customHeight="1" x14ac:dyDescent="0.25">
      <c r="A10" s="27">
        <f t="shared" si="3"/>
        <v>44412</v>
      </c>
      <c r="B10" s="40">
        <f t="shared" si="2"/>
        <v>31</v>
      </c>
      <c r="C10" s="40" t="str">
        <f t="shared" si="0"/>
        <v>Mercredi</v>
      </c>
      <c r="D10" s="41">
        <f t="shared" si="1"/>
        <v>4</v>
      </c>
      <c r="E10" s="40" t="str" cm="1">
        <f t="array" ref="E10">(_xlfn.IFS($C10='Horaires à saisir'!$C$4,'Horaires à saisir'!$A$4,
$C10='Horaires à saisir'!$C$5,'Horaires à saisir'!$A$5,
$C10='Horaires à saisir'!$C$6,'Horaires à saisir'!$A$6,
$C10='Horaires à saisir'!$C$7,'Horaires à saisir'!$A$7,
$C10='Horaires à saisir'!$C$8,'Horaires à saisir'!$A$8,
$C10='Horaires à saisir'!$C$9,'Horaires à saisir'!$A$9,
$C10='Horaires à saisir'!$C$10,'Horaires à saisir'!$A$10,
$B10='Horaires à saisir'!$A$11,'Horaires à saisir'!$C$11,
$B10='Horaires à saisir'!$A$12,'Horaires à saisir'!$C$12,
$B10='Horaires à saisir'!$A$13,'Horaires à saisir'!$C$13,
$B10='Horaires à saisir'!$A$14,'Horaires à saisir'!$C$14,
$B10='Horaires à saisir'!$A$15,'Horaires à saisir'!$C$15,
$B10='Horaires à saisir'!$A$16,'Horaires à saisir'!$C$16))</f>
        <v>REPOS</v>
      </c>
      <c r="F10" s="40" t="str" cm="1">
        <f t="array" ref="F10">(_xlfn.IFS($C10='Horaires à saisir'!$D$4,'Horaires à saisir'!$A$4,
$C10='Horaires à saisir'!$A$10,'Horaires à saisir'!$D$10,
$B10='Horaires à saisir'!$A$11,'Horaires à saisir'!$D$11,
$B10='Horaires à saisir'!$A$12,'Horaires à saisir'!$D$12,
$B10='Horaires à saisir'!$A$13,'Horaires à saisir'!$D$13,
$B10='Horaires à saisir'!$A$14,'Horaires à saisir'!$D$14,
$B10='Horaires à saisir'!$A$15,'Horaires à saisir'!$D$15))</f>
        <v>8h - 17h00</v>
      </c>
      <c r="G10" s="40" t="str" cm="1">
        <f t="array" ref="G10">(_xlfn.IFS($C10='Horaires à saisir'!$E$4,'Horaires à saisir'!$A$4,
$C10='Horaires à saisir'!$A$10,'Horaires à saisir'!$E$10,
$B10='Horaires à saisir'!$A$11,'Horaires à saisir'!$E$11,
$B10='Horaires à saisir'!$A$12,'Horaires à saisir'!$E$12,
$B10='Horaires à saisir'!$A$13,'Horaires à saisir'!$E$13,
$B10='Horaires à saisir'!$A$14,'Horaires à saisir'!$E$14,
$B10='Horaires à saisir'!$A$15,'Horaires à saisir'!$E$15))</f>
        <v>8h - 17h00</v>
      </c>
      <c r="H10" s="40" t="str" cm="1">
        <f t="array" ref="H10">(_xlfn.IFS($C10='Horaires à saisir'!$F$4,'Horaires à saisir'!$A$4,
$C10='Horaires à saisir'!$A$10,'Horaires à saisir'!$F$10,
$B10='Horaires à saisir'!$A$11,'Horaires à saisir'!$F$11,
$B10='Horaires à saisir'!$A$12,'Horaires à saisir'!$F$12,
$B10='Horaires à saisir'!$A$13,'Horaires à saisir'!$F$13,
$B10='Horaires à saisir'!$A$14,'Horaires à saisir'!$F$14,
$B10='Horaires à saisir'!$A$15,'Horaires à saisir'!$F$15))</f>
        <v>ECOLE</v>
      </c>
      <c r="I10" s="40" t="str" cm="1">
        <f t="array" ref="I10">(_xlfn.IFS($C10='Horaires à saisir'!$G$4,'Horaires à saisir'!$A$4,
$C10='Horaires à saisir'!$A$10,'Horaires à saisir'!$G$10,
$B10='Horaires à saisir'!$A$11,'Horaires à saisir'!$G$11,
$B10='Horaires à saisir'!$A$12,'Horaires à saisir'!$G$12,
$B10='Horaires à saisir'!$A$13,'Horaires à saisir'!$G$13,
$B10='Horaires à saisir'!$A$14,'Horaires à saisir'!$G$14,
$B10='Horaires à saisir'!$A$15,'Horaires à saisir'!$G$15))</f>
        <v>9h - 17h00</v>
      </c>
    </row>
    <row r="11" spans="1:9" ht="17" customHeight="1" x14ac:dyDescent="0.25">
      <c r="A11" s="27">
        <f t="shared" si="3"/>
        <v>44413</v>
      </c>
      <c r="B11" s="40">
        <f t="shared" si="2"/>
        <v>31</v>
      </c>
      <c r="C11" s="40" t="str">
        <f t="shared" si="0"/>
        <v>Jeudi</v>
      </c>
      <c r="D11" s="41">
        <f t="shared" si="1"/>
        <v>5</v>
      </c>
      <c r="E11" s="40" t="str" cm="1">
        <f t="array" ref="E11">(_xlfn.IFS($C11='Horaires à saisir'!$C$4,'Horaires à saisir'!$A$4,
$C11='Horaires à saisir'!$C$5,'Horaires à saisir'!$A$5,
$C11='Horaires à saisir'!$C$6,'Horaires à saisir'!$A$6,
$C11='Horaires à saisir'!$C$7,'Horaires à saisir'!$A$7,
$C11='Horaires à saisir'!$C$8,'Horaires à saisir'!$A$8,
$C11='Horaires à saisir'!$C$9,'Horaires à saisir'!$A$9,
$C11='Horaires à saisir'!$C$10,'Horaires à saisir'!$A$10,
$B11='Horaires à saisir'!$A$11,'Horaires à saisir'!$C$11,
$B11='Horaires à saisir'!$A$12,'Horaires à saisir'!$C$12,
$B11='Horaires à saisir'!$A$13,'Horaires à saisir'!$C$13,
$B11='Horaires à saisir'!$A$14,'Horaires à saisir'!$C$14,
$B11='Horaires à saisir'!$A$15,'Horaires à saisir'!$C$15,
$B11='Horaires à saisir'!$A$16,'Horaires à saisir'!$C$16))</f>
        <v>REPOS</v>
      </c>
      <c r="F11" s="40" t="str" cm="1">
        <f t="array" ref="F11">(_xlfn.IFS($C11='Horaires à saisir'!$D$4,'Horaires à saisir'!$A$4,
$C11='Horaires à saisir'!$A$10,'Horaires à saisir'!$D$10,
$B11='Horaires à saisir'!$A$11,'Horaires à saisir'!$D$11,
$B11='Horaires à saisir'!$A$12,'Horaires à saisir'!$D$12,
$B11='Horaires à saisir'!$A$13,'Horaires à saisir'!$D$13,
$B11='Horaires à saisir'!$A$14,'Horaires à saisir'!$D$14,
$B11='Horaires à saisir'!$A$15,'Horaires à saisir'!$D$15))</f>
        <v>8h - 17h00</v>
      </c>
      <c r="G11" s="40" t="str" cm="1">
        <f t="array" ref="G11">(_xlfn.IFS($C11='Horaires à saisir'!$E$4,'Horaires à saisir'!$A$4,
$C11='Horaires à saisir'!$A$10,'Horaires à saisir'!$E$10,
$B11='Horaires à saisir'!$A$11,'Horaires à saisir'!$E$11,
$B11='Horaires à saisir'!$A$12,'Horaires à saisir'!$E$12,
$B11='Horaires à saisir'!$A$13,'Horaires à saisir'!$E$13,
$B11='Horaires à saisir'!$A$14,'Horaires à saisir'!$E$14,
$B11='Horaires à saisir'!$A$15,'Horaires à saisir'!$E$15))</f>
        <v>8h - 17h00</v>
      </c>
      <c r="H11" s="40" t="str" cm="1">
        <f t="array" ref="H11">(_xlfn.IFS($C11='Horaires à saisir'!$F$4,'Horaires à saisir'!$A$4,
$C11='Horaires à saisir'!$A$10,'Horaires à saisir'!$F$10,
$B11='Horaires à saisir'!$A$11,'Horaires à saisir'!$F$11,
$B11='Horaires à saisir'!$A$12,'Horaires à saisir'!$F$12,
$B11='Horaires à saisir'!$A$13,'Horaires à saisir'!$F$13,
$B11='Horaires à saisir'!$A$14,'Horaires à saisir'!$F$14,
$B11='Horaires à saisir'!$A$15,'Horaires à saisir'!$F$15))</f>
        <v>ECOLE</v>
      </c>
      <c r="I11" s="40" t="str" cm="1">
        <f t="array" ref="I11">(_xlfn.IFS($C11='Horaires à saisir'!$G$4,'Horaires à saisir'!$A$4,
$C11='Horaires à saisir'!$A$10,'Horaires à saisir'!$G$10,
$B11='Horaires à saisir'!$A$11,'Horaires à saisir'!$G$11,
$B11='Horaires à saisir'!$A$12,'Horaires à saisir'!$G$12,
$B11='Horaires à saisir'!$A$13,'Horaires à saisir'!$G$13,
$B11='Horaires à saisir'!$A$14,'Horaires à saisir'!$G$14,
$B11='Horaires à saisir'!$A$15,'Horaires à saisir'!$G$15))</f>
        <v>9h - 17h00</v>
      </c>
    </row>
    <row r="12" spans="1:9" ht="17" customHeight="1" x14ac:dyDescent="0.25">
      <c r="A12" s="27">
        <f t="shared" si="3"/>
        <v>44414</v>
      </c>
      <c r="B12" s="40">
        <f t="shared" si="2"/>
        <v>31</v>
      </c>
      <c r="C12" s="40" t="str">
        <f t="shared" si="0"/>
        <v>Vendredi</v>
      </c>
      <c r="D12" s="41">
        <f t="shared" si="1"/>
        <v>6</v>
      </c>
      <c r="E12" s="40" t="str" cm="1">
        <f t="array" ref="E12">(_xlfn.IFS($C12='Horaires à saisir'!$C$4,'Horaires à saisir'!$A$4,
$C12='Horaires à saisir'!$C$5,'Horaires à saisir'!$A$5,
$C12='Horaires à saisir'!$C$6,'Horaires à saisir'!$A$6,
$C12='Horaires à saisir'!$C$7,'Horaires à saisir'!$A$7,
$C12='Horaires à saisir'!$C$8,'Horaires à saisir'!$A$8,
$C12='Horaires à saisir'!$C$9,'Horaires à saisir'!$A$9,
$C12='Horaires à saisir'!$C$10,'Horaires à saisir'!$A$10,
$B12='Horaires à saisir'!$A$11,'Horaires à saisir'!$C$11,
$B12='Horaires à saisir'!$A$12,'Horaires à saisir'!$C$12,
$B12='Horaires à saisir'!$A$13,'Horaires à saisir'!$C$13,
$B12='Horaires à saisir'!$A$14,'Horaires à saisir'!$C$14,
$B12='Horaires à saisir'!$A$15,'Horaires à saisir'!$C$15,
$B12='Horaires à saisir'!$A$16,'Horaires à saisir'!$C$16))</f>
        <v>REPOS</v>
      </c>
      <c r="F12" s="40" t="str" cm="1">
        <f t="array" ref="F12">(_xlfn.IFS($C12='Horaires à saisir'!$D$4,'Horaires à saisir'!$A$4,
$C12='Horaires à saisir'!$A$10,'Horaires à saisir'!$D$10,
$B12='Horaires à saisir'!$A$11,'Horaires à saisir'!$D$11,
$B12='Horaires à saisir'!$A$12,'Horaires à saisir'!$D$12,
$B12='Horaires à saisir'!$A$13,'Horaires à saisir'!$D$13,
$B12='Horaires à saisir'!$A$14,'Horaires à saisir'!$D$14,
$B12='Horaires à saisir'!$A$15,'Horaires à saisir'!$D$15))</f>
        <v>8h - 17h00</v>
      </c>
      <c r="G12" s="40" t="str" cm="1">
        <f t="array" ref="G12">(_xlfn.IFS($C12='Horaires à saisir'!$E$4,'Horaires à saisir'!$A$4,
$C12='Horaires à saisir'!$A$10,'Horaires à saisir'!$E$10,
$B12='Horaires à saisir'!$A$11,'Horaires à saisir'!$E$11,
$B12='Horaires à saisir'!$A$12,'Horaires à saisir'!$E$12,
$B12='Horaires à saisir'!$A$13,'Horaires à saisir'!$E$13,
$B12='Horaires à saisir'!$A$14,'Horaires à saisir'!$E$14,
$B12='Horaires à saisir'!$A$15,'Horaires à saisir'!$E$15))</f>
        <v>REPOS</v>
      </c>
      <c r="H12" s="40" t="str" cm="1">
        <f t="array" ref="H12">(_xlfn.IFS($C12='Horaires à saisir'!$F$4,'Horaires à saisir'!$A$4,
$C12='Horaires à saisir'!$A$10,'Horaires à saisir'!$F$10,
$B12='Horaires à saisir'!$A$11,'Horaires à saisir'!$F$11,
$B12='Horaires à saisir'!$A$12,'Horaires à saisir'!$F$12,
$B12='Horaires à saisir'!$A$13,'Horaires à saisir'!$F$13,
$B12='Horaires à saisir'!$A$14,'Horaires à saisir'!$F$14,
$B12='Horaires à saisir'!$A$15,'Horaires à saisir'!$F$15))</f>
        <v>ECOLE</v>
      </c>
      <c r="I12" s="40" t="str" cm="1">
        <f t="array" ref="I12">(_xlfn.IFS($C12='Horaires à saisir'!$G$4,'Horaires à saisir'!$A$4,
$C12='Horaires à saisir'!$A$10,'Horaires à saisir'!$G$10,
$B12='Horaires à saisir'!$A$11,'Horaires à saisir'!$G$11,
$B12='Horaires à saisir'!$A$12,'Horaires à saisir'!$G$12,
$B12='Horaires à saisir'!$A$13,'Horaires à saisir'!$G$13,
$B12='Horaires à saisir'!$A$14,'Horaires à saisir'!$G$14,
$B12='Horaires à saisir'!$A$15,'Horaires à saisir'!$G$15))</f>
        <v>9h - 17h00</v>
      </c>
    </row>
    <row r="13" spans="1:9" ht="17" customHeight="1" x14ac:dyDescent="0.25">
      <c r="A13" s="27">
        <f t="shared" si="3"/>
        <v>44415</v>
      </c>
      <c r="B13" s="40">
        <f t="shared" si="2"/>
        <v>31</v>
      </c>
      <c r="C13" s="40" t="str">
        <f t="shared" si="0"/>
        <v>Samedi</v>
      </c>
      <c r="D13" s="41">
        <f t="shared" si="1"/>
        <v>7</v>
      </c>
      <c r="E13" s="40" t="str" cm="1">
        <f t="array" ref="E13">(_xlfn.IFS($C13='Horaires à saisir'!$C$4,'Horaires à saisir'!$A$4,
$C13='Horaires à saisir'!$C$5,'Horaires à saisir'!$A$5,
$C13='Horaires à saisir'!$C$6,'Horaires à saisir'!$A$6,
$C13='Horaires à saisir'!$C$7,'Horaires à saisir'!$A$7,
$C13='Horaires à saisir'!$C$8,'Horaires à saisir'!$A$8,
$C13='Horaires à saisir'!$C$9,'Horaires à saisir'!$A$9,
$C13='Horaires à saisir'!$C$10,'Horaires à saisir'!$A$10,
$B13='Horaires à saisir'!$A$11,'Horaires à saisir'!$C$11,
$B13='Horaires à saisir'!$A$12,'Horaires à saisir'!$C$12,
$B13='Horaires à saisir'!$A$13,'Horaires à saisir'!$C$13,
$B13='Horaires à saisir'!$A$14,'Horaires à saisir'!$C$14,
$B13='Horaires à saisir'!$A$15,'Horaires à saisir'!$C$15,
$B13='Horaires à saisir'!$A$16,'Horaires à saisir'!$C$16))</f>
        <v>REPOS</v>
      </c>
      <c r="F13" s="40" t="str" cm="1">
        <f t="array" ref="F13">(_xlfn.IFS($C13='Horaires à saisir'!$D$4,'Horaires à saisir'!$A$4,
$C13='Horaires à saisir'!$A$10,'Horaires à saisir'!$D$10,
$B13='Horaires à saisir'!$A$11,'Horaires à saisir'!$D$11,
$B13='Horaires à saisir'!$A$12,'Horaires à saisir'!$D$12,
$B13='Horaires à saisir'!$A$13,'Horaires à saisir'!$D$13,
$B13='Horaires à saisir'!$A$14,'Horaires à saisir'!$D$14,
$B13='Horaires à saisir'!$A$15,'Horaires à saisir'!$D$15))</f>
        <v>8h - 17h00</v>
      </c>
      <c r="G13" s="40" t="str" cm="1">
        <f t="array" ref="G13">(_xlfn.IFS($C13='Horaires à saisir'!$E$4,'Horaires à saisir'!$A$4,
$C13='Horaires à saisir'!$A$10,'Horaires à saisir'!$E$10,
$B13='Horaires à saisir'!$A$11,'Horaires à saisir'!$E$11,
$B13='Horaires à saisir'!$A$12,'Horaires à saisir'!$E$12,
$B13='Horaires à saisir'!$A$13,'Horaires à saisir'!$E$13,
$B13='Horaires à saisir'!$A$14,'Horaires à saisir'!$E$14,
$B13='Horaires à saisir'!$A$15,'Horaires à saisir'!$E$15))</f>
        <v>8h - 17h00</v>
      </c>
      <c r="H13" s="40" t="str" cm="1">
        <f t="array" ref="H13">(_xlfn.IFS($C13='Horaires à saisir'!$F$4,'Horaires à saisir'!$A$4,
$C13='Horaires à saisir'!$A$10,'Horaires à saisir'!$F$10,
$B13='Horaires à saisir'!$A$11,'Horaires à saisir'!$F$11,
$B13='Horaires à saisir'!$A$12,'Horaires à saisir'!$F$12,
$B13='Horaires à saisir'!$A$13,'Horaires à saisir'!$F$13,
$B13='Horaires à saisir'!$A$14,'Horaires à saisir'!$F$14,
$B13='Horaires à saisir'!$A$15,'Horaires à saisir'!$F$15))</f>
        <v>REPOS</v>
      </c>
      <c r="I13" s="40" t="str" cm="1">
        <f t="array" ref="I13">(_xlfn.IFS($C13='Horaires à saisir'!$G$4,'Horaires à saisir'!$A$4,
$C13='Horaires à saisir'!$A$10,'Horaires à saisir'!$G$10,
$B13='Horaires à saisir'!$A$11,'Horaires à saisir'!$G$11,
$B13='Horaires à saisir'!$A$12,'Horaires à saisir'!$G$12,
$B13='Horaires à saisir'!$A$13,'Horaires à saisir'!$G$13,
$B13='Horaires à saisir'!$A$14,'Horaires à saisir'!$G$14,
$B13='Horaires à saisir'!$A$15,'Horaires à saisir'!$G$15))</f>
        <v>REPOS</v>
      </c>
    </row>
    <row r="14" spans="1:9" ht="17" customHeight="1" x14ac:dyDescent="0.25">
      <c r="A14" s="27">
        <f t="shared" si="3"/>
        <v>44416</v>
      </c>
      <c r="B14" s="40">
        <f t="shared" si="2"/>
        <v>31</v>
      </c>
      <c r="C14" s="40" t="str">
        <f t="shared" si="0"/>
        <v>Dimanche</v>
      </c>
      <c r="D14" s="41">
        <f t="shared" si="1"/>
        <v>8</v>
      </c>
      <c r="E14" s="40" t="str" cm="1">
        <f t="array" ref="E14">(_xlfn.IFS($C14='Horaires à saisir'!$C$4,'Horaires à saisir'!$A$4,
$C14='Horaires à saisir'!$C$5,'Horaires à saisir'!$A$5,
$C14='Horaires à saisir'!$C$6,'Horaires à saisir'!$A$6,
$C14='Horaires à saisir'!$C$7,'Horaires à saisir'!$A$7,
$C14='Horaires à saisir'!$C$8,'Horaires à saisir'!$A$8,
$C14='Horaires à saisir'!$C$9,'Horaires à saisir'!$A$9,
$C14='Horaires à saisir'!$C$10,'Horaires à saisir'!$A$10,
$B14='Horaires à saisir'!$A$11,'Horaires à saisir'!$C$11,
$B14='Horaires à saisir'!$A$12,'Horaires à saisir'!$C$12,
$B14='Horaires à saisir'!$A$13,'Horaires à saisir'!$C$13,
$B14='Horaires à saisir'!$A$14,'Horaires à saisir'!$C$14,
$B14='Horaires à saisir'!$A$15,'Horaires à saisir'!$C$15,
$B14='Horaires à saisir'!$A$16,'Horaires à saisir'!$C$16))</f>
        <v>9h - 18h30</v>
      </c>
      <c r="F14" s="40" t="str" cm="1">
        <f t="array" ref="F14">(_xlfn.IFS($C14='Horaires à saisir'!$D$4,'Horaires à saisir'!$A$4,
$C14='Horaires à saisir'!$A$10,'Horaires à saisir'!$D$10,
$B14='Horaires à saisir'!$A$11,'Horaires à saisir'!$D$11,
$B14='Horaires à saisir'!$A$12,'Horaires à saisir'!$D$12,
$B14='Horaires à saisir'!$A$13,'Horaires à saisir'!$D$13,
$B14='Horaires à saisir'!$A$14,'Horaires à saisir'!$D$14,
$B14='Horaires à saisir'!$A$15,'Horaires à saisir'!$D$15))</f>
        <v>8h - 17h00</v>
      </c>
      <c r="G14" s="40" t="str" cm="1">
        <f t="array" ref="G14">(_xlfn.IFS($C14='Horaires à saisir'!$E$4,'Horaires à saisir'!$A$4,
$C14='Horaires à saisir'!$A$10,'Horaires à saisir'!$E$10,
$B14='Horaires à saisir'!$A$11,'Horaires à saisir'!$E$11,
$B14='Horaires à saisir'!$A$12,'Horaires à saisir'!$E$12,
$B14='Horaires à saisir'!$A$13,'Horaires à saisir'!$E$13,
$B14='Horaires à saisir'!$A$14,'Horaires à saisir'!$E$14,
$B14='Horaires à saisir'!$A$15,'Horaires à saisir'!$E$15))</f>
        <v>8h - 17h00</v>
      </c>
      <c r="H14" s="40" t="str" cm="1">
        <f t="array" ref="H14">(_xlfn.IFS($C14='Horaires à saisir'!$F$4,'Horaires à saisir'!$A$4,
$C14='Horaires à saisir'!$A$10,'Horaires à saisir'!$F$10,
$B14='Horaires à saisir'!$A$11,'Horaires à saisir'!$F$11,
$B14='Horaires à saisir'!$A$12,'Horaires à saisir'!$F$12,
$B14='Horaires à saisir'!$A$13,'Horaires à saisir'!$F$13,
$B14='Horaires à saisir'!$A$14,'Horaires à saisir'!$F$14,
$B14='Horaires à saisir'!$A$15,'Horaires à saisir'!$F$15))</f>
        <v>ECOLE</v>
      </c>
      <c r="I14" s="40" t="str" cm="1">
        <f t="array" ref="I14">(_xlfn.IFS($C14='Horaires à saisir'!$G$4,'Horaires à saisir'!$A$4,
$C14='Horaires à saisir'!$A$10,'Horaires à saisir'!$G$10,
$B14='Horaires à saisir'!$A$11,'Horaires à saisir'!$G$11,
$B14='Horaires à saisir'!$A$12,'Horaires à saisir'!$G$12,
$B14='Horaires à saisir'!$A$13,'Horaires à saisir'!$G$13,
$B14='Horaires à saisir'!$A$14,'Horaires à saisir'!$G$14,
$B14='Horaires à saisir'!$A$15,'Horaires à saisir'!$G$15))</f>
        <v>9h - 17h00</v>
      </c>
    </row>
    <row r="15" spans="1:9" ht="17" customHeight="1" x14ac:dyDescent="0.25">
      <c r="A15" s="27">
        <f t="shared" si="3"/>
        <v>44417</v>
      </c>
      <c r="B15" s="40">
        <f t="shared" si="2"/>
        <v>32</v>
      </c>
      <c r="C15" s="40" t="str">
        <f t="shared" si="0"/>
        <v>Lundi</v>
      </c>
      <c r="D15" s="41">
        <f t="shared" si="1"/>
        <v>9</v>
      </c>
      <c r="E15" s="40" t="str" cm="1">
        <f t="array" ref="E15">(_xlfn.IFS($C15='Horaires à saisir'!$C$4,'Horaires à saisir'!$A$4,
$C15='Horaires à saisir'!$C$5,'Horaires à saisir'!$A$5,
$C15='Horaires à saisir'!$C$6,'Horaires à saisir'!$A$6,
$C15='Horaires à saisir'!$C$7,'Horaires à saisir'!$A$7,
$C15='Horaires à saisir'!$C$8,'Horaires à saisir'!$A$8,
$C15='Horaires à saisir'!$C$9,'Horaires à saisir'!$A$9,
$C15='Horaires à saisir'!$C$10,'Horaires à saisir'!$A$10,
$B15='Horaires à saisir'!$A$11,'Horaires à saisir'!$C$11,
$B15='Horaires à saisir'!$A$12,'Horaires à saisir'!$C$12,
$B15='Horaires à saisir'!$A$13,'Horaires à saisir'!$C$13,
$B15='Horaires à saisir'!$A$14,'Horaires à saisir'!$C$14,
$B15='Horaires à saisir'!$A$15,'Horaires à saisir'!$C$15,
$B15='Horaires à saisir'!$A$16,'Horaires à saisir'!$C$16))</f>
        <v>REPOS</v>
      </c>
      <c r="F15" s="40" t="str" cm="1">
        <f t="array" ref="F15">(_xlfn.IFS($C15='Horaires à saisir'!$D$4,'Horaires à saisir'!$A$4,
$C15='Horaires à saisir'!$A$10,'Horaires à saisir'!$D$10,
$B15='Horaires à saisir'!$A$11,'Horaires à saisir'!$D$11,
$B15='Horaires à saisir'!$A$12,'Horaires à saisir'!$D$12,
$B15='Horaires à saisir'!$A$13,'Horaires à saisir'!$D$13,
$B15='Horaires à saisir'!$A$14,'Horaires à saisir'!$D$14,
$B15='Horaires à saisir'!$A$15,'Horaires à saisir'!$D$15))</f>
        <v>REPOS</v>
      </c>
      <c r="G15" s="40" t="str" cm="1">
        <f t="array" ref="G15">(_xlfn.IFS($C15='Horaires à saisir'!$E$4,'Horaires à saisir'!$A$4,
$C15='Horaires à saisir'!$A$10,'Horaires à saisir'!$E$10,
$B15='Horaires à saisir'!$A$11,'Horaires à saisir'!$E$11,
$B15='Horaires à saisir'!$A$12,'Horaires à saisir'!$E$12,
$B15='Horaires à saisir'!$A$13,'Horaires à saisir'!$E$13,
$B15='Horaires à saisir'!$A$14,'Horaires à saisir'!$E$14,
$B15='Horaires à saisir'!$A$15,'Horaires à saisir'!$E$15))</f>
        <v>9h - 18h30</v>
      </c>
      <c r="H15" s="40" t="str" cm="1">
        <f t="array" ref="H15">(_xlfn.IFS($C15='Horaires à saisir'!$F$4,'Horaires à saisir'!$A$4,
$C15='Horaires à saisir'!$A$10,'Horaires à saisir'!$F$10,
$B15='Horaires à saisir'!$A$11,'Horaires à saisir'!$F$11,
$B15='Horaires à saisir'!$A$12,'Horaires à saisir'!$F$12,
$B15='Horaires à saisir'!$A$13,'Horaires à saisir'!$F$13,
$B15='Horaires à saisir'!$A$14,'Horaires à saisir'!$F$14,
$B15='Horaires à saisir'!$A$15,'Horaires à saisir'!$F$15))</f>
        <v>9h - 17h00</v>
      </c>
      <c r="I15" s="40" t="str" cm="1">
        <f t="array" ref="I15">(_xlfn.IFS($C15='Horaires à saisir'!$G$4,'Horaires à saisir'!$A$4,
$C15='Horaires à saisir'!$A$10,'Horaires à saisir'!$G$10,
$B15='Horaires à saisir'!$A$11,'Horaires à saisir'!$G$11,
$B15='Horaires à saisir'!$A$12,'Horaires à saisir'!$G$12,
$B15='Horaires à saisir'!$A$13,'Horaires à saisir'!$G$13,
$B15='Horaires à saisir'!$A$14,'Horaires à saisir'!$G$14,
$B15='Horaires à saisir'!$A$15,'Horaires à saisir'!$G$15))</f>
        <v>ECOLE</v>
      </c>
    </row>
    <row r="16" spans="1:9" ht="17" customHeight="1" x14ac:dyDescent="0.25">
      <c r="A16" s="27">
        <f t="shared" si="3"/>
        <v>44418</v>
      </c>
      <c r="B16" s="40">
        <f t="shared" si="2"/>
        <v>32</v>
      </c>
      <c r="C16" s="40" t="str">
        <f t="shared" si="0"/>
        <v>Mardi</v>
      </c>
      <c r="D16" s="41">
        <f t="shared" si="1"/>
        <v>10</v>
      </c>
      <c r="E16" s="40" t="str" cm="1">
        <f t="array" ref="E16">(_xlfn.IFS($C16='Horaires à saisir'!$C$4,'Horaires à saisir'!$A$4,
$C16='Horaires à saisir'!$C$5,'Horaires à saisir'!$A$5,
$C16='Horaires à saisir'!$C$6,'Horaires à saisir'!$A$6,
$C16='Horaires à saisir'!$C$7,'Horaires à saisir'!$A$7,
$C16='Horaires à saisir'!$C$8,'Horaires à saisir'!$A$8,
$C16='Horaires à saisir'!$C$9,'Horaires à saisir'!$A$9,
$C16='Horaires à saisir'!$C$10,'Horaires à saisir'!$A$10,
$B16='Horaires à saisir'!$A$11,'Horaires à saisir'!$C$11,
$B16='Horaires à saisir'!$A$12,'Horaires à saisir'!$C$12,
$B16='Horaires à saisir'!$A$13,'Horaires à saisir'!$C$13,
$B16='Horaires à saisir'!$A$14,'Horaires à saisir'!$C$14,
$B16='Horaires à saisir'!$A$15,'Horaires à saisir'!$C$15,
$B16='Horaires à saisir'!$A$16,'Horaires à saisir'!$C$16))</f>
        <v>VACANCES</v>
      </c>
      <c r="F16" s="40" t="str" cm="1">
        <f t="array" ref="F16">(_xlfn.IFS($C16='Horaires à saisir'!$D$4,'Horaires à saisir'!$A$4,
$C16='Horaires à saisir'!$A$10,'Horaires à saisir'!$D$10,
$B16='Horaires à saisir'!$A$11,'Horaires à saisir'!$D$11,
$B16='Horaires à saisir'!$A$12,'Horaires à saisir'!$D$12,
$B16='Horaires à saisir'!$A$13,'Horaires à saisir'!$D$13,
$B16='Horaires à saisir'!$A$14,'Horaires à saisir'!$D$14,
$B16='Horaires à saisir'!$A$15,'Horaires à saisir'!$D$15))</f>
        <v>8h - 18h30</v>
      </c>
      <c r="G16" s="40" t="str" cm="1">
        <f t="array" ref="G16">(_xlfn.IFS($C16='Horaires à saisir'!$E$4,'Horaires à saisir'!$A$4,
$C16='Horaires à saisir'!$A$10,'Horaires à saisir'!$E$10,
$B16='Horaires à saisir'!$A$11,'Horaires à saisir'!$E$11,
$B16='Horaires à saisir'!$A$12,'Horaires à saisir'!$E$12,
$B16='Horaires à saisir'!$A$13,'Horaires à saisir'!$E$13,
$B16='Horaires à saisir'!$A$14,'Horaires à saisir'!$E$14,
$B16='Horaires à saisir'!$A$15,'Horaires à saisir'!$E$15))</f>
        <v>9h - 18h30</v>
      </c>
      <c r="H16" s="40" t="str" cm="1">
        <f t="array" ref="H16">(_xlfn.IFS($C16='Horaires à saisir'!$F$4,'Horaires à saisir'!$A$4,
$C16='Horaires à saisir'!$A$10,'Horaires à saisir'!$F$10,
$B16='Horaires à saisir'!$A$11,'Horaires à saisir'!$F$11,
$B16='Horaires à saisir'!$A$12,'Horaires à saisir'!$F$12,
$B16='Horaires à saisir'!$A$13,'Horaires à saisir'!$F$13,
$B16='Horaires à saisir'!$A$14,'Horaires à saisir'!$F$14,
$B16='Horaires à saisir'!$A$15,'Horaires à saisir'!$F$15))</f>
        <v>9h - 17h00</v>
      </c>
      <c r="I16" s="40" t="str" cm="1">
        <f t="array" ref="I16">(_xlfn.IFS($C16='Horaires à saisir'!$G$4,'Horaires à saisir'!$A$4,
$C16='Horaires à saisir'!$A$10,'Horaires à saisir'!$G$10,
$B16='Horaires à saisir'!$A$11,'Horaires à saisir'!$G$11,
$B16='Horaires à saisir'!$A$12,'Horaires à saisir'!$G$12,
$B16='Horaires à saisir'!$A$13,'Horaires à saisir'!$G$13,
$B16='Horaires à saisir'!$A$14,'Horaires à saisir'!$G$14,
$B16='Horaires à saisir'!$A$15,'Horaires à saisir'!$G$15))</f>
        <v>ECOLE</v>
      </c>
    </row>
    <row r="17" spans="1:9" ht="17" customHeight="1" x14ac:dyDescent="0.25">
      <c r="A17" s="27">
        <f t="shared" si="3"/>
        <v>44419</v>
      </c>
      <c r="B17" s="40">
        <f t="shared" si="2"/>
        <v>32</v>
      </c>
      <c r="C17" s="40" t="str">
        <f t="shared" si="0"/>
        <v>Mercredi</v>
      </c>
      <c r="D17" s="41">
        <f t="shared" si="1"/>
        <v>11</v>
      </c>
      <c r="E17" s="40" t="str" cm="1">
        <f t="array" ref="E17">(_xlfn.IFS($C17='Horaires à saisir'!$C$4,'Horaires à saisir'!$A$4,
$C17='Horaires à saisir'!$C$5,'Horaires à saisir'!$A$5,
$C17='Horaires à saisir'!$C$6,'Horaires à saisir'!$A$6,
$C17='Horaires à saisir'!$C$7,'Horaires à saisir'!$A$7,
$C17='Horaires à saisir'!$C$8,'Horaires à saisir'!$A$8,
$C17='Horaires à saisir'!$C$9,'Horaires à saisir'!$A$9,
$C17='Horaires à saisir'!$C$10,'Horaires à saisir'!$A$10,
$B17='Horaires à saisir'!$A$11,'Horaires à saisir'!$C$11,
$B17='Horaires à saisir'!$A$12,'Horaires à saisir'!$C$12,
$B17='Horaires à saisir'!$A$13,'Horaires à saisir'!$C$13,
$B17='Horaires à saisir'!$A$14,'Horaires à saisir'!$C$14,
$B17='Horaires à saisir'!$A$15,'Horaires à saisir'!$C$15,
$B17='Horaires à saisir'!$A$16,'Horaires à saisir'!$C$16))</f>
        <v>REPOS</v>
      </c>
      <c r="F17" s="40" t="str" cm="1">
        <f t="array" ref="F17">(_xlfn.IFS($C17='Horaires à saisir'!$D$4,'Horaires à saisir'!$A$4,
$C17='Horaires à saisir'!$A$10,'Horaires à saisir'!$D$10,
$B17='Horaires à saisir'!$A$11,'Horaires à saisir'!$D$11,
$B17='Horaires à saisir'!$A$12,'Horaires à saisir'!$D$12,
$B17='Horaires à saisir'!$A$13,'Horaires à saisir'!$D$13,
$B17='Horaires à saisir'!$A$14,'Horaires à saisir'!$D$14,
$B17='Horaires à saisir'!$A$15,'Horaires à saisir'!$D$15))</f>
        <v>8h - 18h30</v>
      </c>
      <c r="G17" s="40" t="str" cm="1">
        <f t="array" ref="G17">(_xlfn.IFS($C17='Horaires à saisir'!$E$4,'Horaires à saisir'!$A$4,
$C17='Horaires à saisir'!$A$10,'Horaires à saisir'!$E$10,
$B17='Horaires à saisir'!$A$11,'Horaires à saisir'!$E$11,
$B17='Horaires à saisir'!$A$12,'Horaires à saisir'!$E$12,
$B17='Horaires à saisir'!$A$13,'Horaires à saisir'!$E$13,
$B17='Horaires à saisir'!$A$14,'Horaires à saisir'!$E$14,
$B17='Horaires à saisir'!$A$15,'Horaires à saisir'!$E$15))</f>
        <v>9h - 18h30</v>
      </c>
      <c r="H17" s="40" t="str" cm="1">
        <f t="array" ref="H17">(_xlfn.IFS($C17='Horaires à saisir'!$F$4,'Horaires à saisir'!$A$4,
$C17='Horaires à saisir'!$A$10,'Horaires à saisir'!$F$10,
$B17='Horaires à saisir'!$A$11,'Horaires à saisir'!$F$11,
$B17='Horaires à saisir'!$A$12,'Horaires à saisir'!$F$12,
$B17='Horaires à saisir'!$A$13,'Horaires à saisir'!$F$13,
$B17='Horaires à saisir'!$A$14,'Horaires à saisir'!$F$14,
$B17='Horaires à saisir'!$A$15,'Horaires à saisir'!$F$15))</f>
        <v>9h - 17h00</v>
      </c>
      <c r="I17" s="40" t="str" cm="1">
        <f t="array" ref="I17">(_xlfn.IFS($C17='Horaires à saisir'!$G$4,'Horaires à saisir'!$A$4,
$C17='Horaires à saisir'!$A$10,'Horaires à saisir'!$G$10,
$B17='Horaires à saisir'!$A$11,'Horaires à saisir'!$G$11,
$B17='Horaires à saisir'!$A$12,'Horaires à saisir'!$G$12,
$B17='Horaires à saisir'!$A$13,'Horaires à saisir'!$G$13,
$B17='Horaires à saisir'!$A$14,'Horaires à saisir'!$G$14,
$B17='Horaires à saisir'!$A$15,'Horaires à saisir'!$G$15))</f>
        <v>ECOLE</v>
      </c>
    </row>
    <row r="18" spans="1:9" ht="17" customHeight="1" x14ac:dyDescent="0.25">
      <c r="A18" s="27">
        <f t="shared" si="3"/>
        <v>44420</v>
      </c>
      <c r="B18" s="40">
        <f t="shared" si="2"/>
        <v>32</v>
      </c>
      <c r="C18" s="40" t="str">
        <f t="shared" si="0"/>
        <v>Jeudi</v>
      </c>
      <c r="D18" s="41">
        <f t="shared" si="1"/>
        <v>12</v>
      </c>
      <c r="E18" s="40" t="str" cm="1">
        <f t="array" ref="E18">(_xlfn.IFS($C18='Horaires à saisir'!$C$4,'Horaires à saisir'!$A$4,
$C18='Horaires à saisir'!$C$5,'Horaires à saisir'!$A$5,
$C18='Horaires à saisir'!$C$6,'Horaires à saisir'!$A$6,
$C18='Horaires à saisir'!$C$7,'Horaires à saisir'!$A$7,
$C18='Horaires à saisir'!$C$8,'Horaires à saisir'!$A$8,
$C18='Horaires à saisir'!$C$9,'Horaires à saisir'!$A$9,
$C18='Horaires à saisir'!$C$10,'Horaires à saisir'!$A$10,
$B18='Horaires à saisir'!$A$11,'Horaires à saisir'!$C$11,
$B18='Horaires à saisir'!$A$12,'Horaires à saisir'!$C$12,
$B18='Horaires à saisir'!$A$13,'Horaires à saisir'!$C$13,
$B18='Horaires à saisir'!$A$14,'Horaires à saisir'!$C$14,
$B18='Horaires à saisir'!$A$15,'Horaires à saisir'!$C$15,
$B18='Horaires à saisir'!$A$16,'Horaires à saisir'!$C$16))</f>
        <v>REPOS</v>
      </c>
      <c r="F18" s="40" t="str" cm="1">
        <f t="array" ref="F18">(_xlfn.IFS($C18='Horaires à saisir'!$D$4,'Horaires à saisir'!$A$4,
$C18='Horaires à saisir'!$A$10,'Horaires à saisir'!$D$10,
$B18='Horaires à saisir'!$A$11,'Horaires à saisir'!$D$11,
$B18='Horaires à saisir'!$A$12,'Horaires à saisir'!$D$12,
$B18='Horaires à saisir'!$A$13,'Horaires à saisir'!$D$13,
$B18='Horaires à saisir'!$A$14,'Horaires à saisir'!$D$14,
$B18='Horaires à saisir'!$A$15,'Horaires à saisir'!$D$15))</f>
        <v>8h - 18h30</v>
      </c>
      <c r="G18" s="40" t="str" cm="1">
        <f t="array" ref="G18">(_xlfn.IFS($C18='Horaires à saisir'!$E$4,'Horaires à saisir'!$A$4,
$C18='Horaires à saisir'!$A$10,'Horaires à saisir'!$E$10,
$B18='Horaires à saisir'!$A$11,'Horaires à saisir'!$E$11,
$B18='Horaires à saisir'!$A$12,'Horaires à saisir'!$E$12,
$B18='Horaires à saisir'!$A$13,'Horaires à saisir'!$E$13,
$B18='Horaires à saisir'!$A$14,'Horaires à saisir'!$E$14,
$B18='Horaires à saisir'!$A$15,'Horaires à saisir'!$E$15))</f>
        <v>9h - 18h30</v>
      </c>
      <c r="H18" s="40" t="str" cm="1">
        <f t="array" ref="H18">(_xlfn.IFS($C18='Horaires à saisir'!$F$4,'Horaires à saisir'!$A$4,
$C18='Horaires à saisir'!$A$10,'Horaires à saisir'!$F$10,
$B18='Horaires à saisir'!$A$11,'Horaires à saisir'!$F$11,
$B18='Horaires à saisir'!$A$12,'Horaires à saisir'!$F$12,
$B18='Horaires à saisir'!$A$13,'Horaires à saisir'!$F$13,
$B18='Horaires à saisir'!$A$14,'Horaires à saisir'!$F$14,
$B18='Horaires à saisir'!$A$15,'Horaires à saisir'!$F$15))</f>
        <v>9h - 17h00</v>
      </c>
      <c r="I18" s="40" t="str" cm="1">
        <f t="array" ref="I18">(_xlfn.IFS($C18='Horaires à saisir'!$G$4,'Horaires à saisir'!$A$4,
$C18='Horaires à saisir'!$A$10,'Horaires à saisir'!$G$10,
$B18='Horaires à saisir'!$A$11,'Horaires à saisir'!$G$11,
$B18='Horaires à saisir'!$A$12,'Horaires à saisir'!$G$12,
$B18='Horaires à saisir'!$A$13,'Horaires à saisir'!$G$13,
$B18='Horaires à saisir'!$A$14,'Horaires à saisir'!$G$14,
$B18='Horaires à saisir'!$A$15,'Horaires à saisir'!$G$15))</f>
        <v>ECOLE</v>
      </c>
    </row>
    <row r="19" spans="1:9" ht="17" customHeight="1" x14ac:dyDescent="0.25">
      <c r="A19" s="27">
        <f t="shared" si="3"/>
        <v>44421</v>
      </c>
      <c r="B19" s="40">
        <f t="shared" si="2"/>
        <v>32</v>
      </c>
      <c r="C19" s="40" t="str">
        <f t="shared" si="0"/>
        <v>Vendredi</v>
      </c>
      <c r="D19" s="41">
        <f t="shared" si="1"/>
        <v>13</v>
      </c>
      <c r="E19" s="40" t="str" cm="1">
        <f t="array" ref="E19">(_xlfn.IFS($C19='Horaires à saisir'!$C$4,'Horaires à saisir'!$A$4,
$C19='Horaires à saisir'!$C$5,'Horaires à saisir'!$A$5,
$C19='Horaires à saisir'!$C$6,'Horaires à saisir'!$A$6,
$C19='Horaires à saisir'!$C$7,'Horaires à saisir'!$A$7,
$C19='Horaires à saisir'!$C$8,'Horaires à saisir'!$A$8,
$C19='Horaires à saisir'!$C$9,'Horaires à saisir'!$A$9,
$C19='Horaires à saisir'!$C$10,'Horaires à saisir'!$A$10,
$B19='Horaires à saisir'!$A$11,'Horaires à saisir'!$C$11,
$B19='Horaires à saisir'!$A$12,'Horaires à saisir'!$C$12,
$B19='Horaires à saisir'!$A$13,'Horaires à saisir'!$C$13,
$B19='Horaires à saisir'!$A$14,'Horaires à saisir'!$C$14,
$B19='Horaires à saisir'!$A$15,'Horaires à saisir'!$C$15,
$B19='Horaires à saisir'!$A$16,'Horaires à saisir'!$C$16))</f>
        <v>REPOS</v>
      </c>
      <c r="F19" s="40" t="str" cm="1">
        <f t="array" ref="F19">(_xlfn.IFS($C19='Horaires à saisir'!$D$4,'Horaires à saisir'!$A$4,
$C19='Horaires à saisir'!$A$10,'Horaires à saisir'!$D$10,
$B19='Horaires à saisir'!$A$11,'Horaires à saisir'!$D$11,
$B19='Horaires à saisir'!$A$12,'Horaires à saisir'!$D$12,
$B19='Horaires à saisir'!$A$13,'Horaires à saisir'!$D$13,
$B19='Horaires à saisir'!$A$14,'Horaires à saisir'!$D$14,
$B19='Horaires à saisir'!$A$15,'Horaires à saisir'!$D$15))</f>
        <v>8h - 18h30</v>
      </c>
      <c r="G19" s="40" t="str" cm="1">
        <f t="array" ref="G19">(_xlfn.IFS($C19='Horaires à saisir'!$E$4,'Horaires à saisir'!$A$4,
$C19='Horaires à saisir'!$A$10,'Horaires à saisir'!$E$10,
$B19='Horaires à saisir'!$A$11,'Horaires à saisir'!$E$11,
$B19='Horaires à saisir'!$A$12,'Horaires à saisir'!$E$12,
$B19='Horaires à saisir'!$A$13,'Horaires à saisir'!$E$13,
$B19='Horaires à saisir'!$A$14,'Horaires à saisir'!$E$14,
$B19='Horaires à saisir'!$A$15,'Horaires à saisir'!$E$15))</f>
        <v>REPOS</v>
      </c>
      <c r="H19" s="40" t="str" cm="1">
        <f t="array" ref="H19">(_xlfn.IFS($C19='Horaires à saisir'!$F$4,'Horaires à saisir'!$A$4,
$C19='Horaires à saisir'!$A$10,'Horaires à saisir'!$F$10,
$B19='Horaires à saisir'!$A$11,'Horaires à saisir'!$F$11,
$B19='Horaires à saisir'!$A$12,'Horaires à saisir'!$F$12,
$B19='Horaires à saisir'!$A$13,'Horaires à saisir'!$F$13,
$B19='Horaires à saisir'!$A$14,'Horaires à saisir'!$F$14,
$B19='Horaires à saisir'!$A$15,'Horaires à saisir'!$F$15))</f>
        <v>9h - 17h00</v>
      </c>
      <c r="I19" s="40" t="str" cm="1">
        <f t="array" ref="I19">(_xlfn.IFS($C19='Horaires à saisir'!$G$4,'Horaires à saisir'!$A$4,
$C19='Horaires à saisir'!$A$10,'Horaires à saisir'!$G$10,
$B19='Horaires à saisir'!$A$11,'Horaires à saisir'!$G$11,
$B19='Horaires à saisir'!$A$12,'Horaires à saisir'!$G$12,
$B19='Horaires à saisir'!$A$13,'Horaires à saisir'!$G$13,
$B19='Horaires à saisir'!$A$14,'Horaires à saisir'!$G$14,
$B19='Horaires à saisir'!$A$15,'Horaires à saisir'!$G$15))</f>
        <v>ECOLE</v>
      </c>
    </row>
    <row r="20" spans="1:9" ht="17" customHeight="1" x14ac:dyDescent="0.25">
      <c r="A20" s="27">
        <f t="shared" si="3"/>
        <v>44422</v>
      </c>
      <c r="B20" s="40">
        <f t="shared" si="2"/>
        <v>32</v>
      </c>
      <c r="C20" s="40" t="str">
        <f t="shared" si="0"/>
        <v>Samedi</v>
      </c>
      <c r="D20" s="41">
        <f t="shared" si="1"/>
        <v>14</v>
      </c>
      <c r="E20" s="40" t="str" cm="1">
        <f t="array" ref="E20">(_xlfn.IFS($C20='Horaires à saisir'!$C$4,'Horaires à saisir'!$A$4,
$C20='Horaires à saisir'!$C$5,'Horaires à saisir'!$A$5,
$C20='Horaires à saisir'!$C$6,'Horaires à saisir'!$A$6,
$C20='Horaires à saisir'!$C$7,'Horaires à saisir'!$A$7,
$C20='Horaires à saisir'!$C$8,'Horaires à saisir'!$A$8,
$C20='Horaires à saisir'!$C$9,'Horaires à saisir'!$A$9,
$C20='Horaires à saisir'!$C$10,'Horaires à saisir'!$A$10,
$B20='Horaires à saisir'!$A$11,'Horaires à saisir'!$C$11,
$B20='Horaires à saisir'!$A$12,'Horaires à saisir'!$C$12,
$B20='Horaires à saisir'!$A$13,'Horaires à saisir'!$C$13,
$B20='Horaires à saisir'!$A$14,'Horaires à saisir'!$C$14,
$B20='Horaires à saisir'!$A$15,'Horaires à saisir'!$C$15,
$B20='Horaires à saisir'!$A$16,'Horaires à saisir'!$C$16))</f>
        <v>REPOS</v>
      </c>
      <c r="F20" s="40" t="str" cm="1">
        <f t="array" ref="F20">(_xlfn.IFS($C20='Horaires à saisir'!$D$4,'Horaires à saisir'!$A$4,
$C20='Horaires à saisir'!$A$10,'Horaires à saisir'!$D$10,
$B20='Horaires à saisir'!$A$11,'Horaires à saisir'!$D$11,
$B20='Horaires à saisir'!$A$12,'Horaires à saisir'!$D$12,
$B20='Horaires à saisir'!$A$13,'Horaires à saisir'!$D$13,
$B20='Horaires à saisir'!$A$14,'Horaires à saisir'!$D$14,
$B20='Horaires à saisir'!$A$15,'Horaires à saisir'!$D$15))</f>
        <v>8h - 17h00</v>
      </c>
      <c r="G20" s="40" t="str" cm="1">
        <f t="array" ref="G20">(_xlfn.IFS($C20='Horaires à saisir'!$E$4,'Horaires à saisir'!$A$4,
$C20='Horaires à saisir'!$A$10,'Horaires à saisir'!$E$10,
$B20='Horaires à saisir'!$A$11,'Horaires à saisir'!$E$11,
$B20='Horaires à saisir'!$A$12,'Horaires à saisir'!$E$12,
$B20='Horaires à saisir'!$A$13,'Horaires à saisir'!$E$13,
$B20='Horaires à saisir'!$A$14,'Horaires à saisir'!$E$14,
$B20='Horaires à saisir'!$A$15,'Horaires à saisir'!$E$15))</f>
        <v>8h - 17h00</v>
      </c>
      <c r="H20" s="40" t="str" cm="1">
        <f t="array" ref="H20">(_xlfn.IFS($C20='Horaires à saisir'!$F$4,'Horaires à saisir'!$A$4,
$C20='Horaires à saisir'!$A$10,'Horaires à saisir'!$F$10,
$B20='Horaires à saisir'!$A$11,'Horaires à saisir'!$F$11,
$B20='Horaires à saisir'!$A$12,'Horaires à saisir'!$F$12,
$B20='Horaires à saisir'!$A$13,'Horaires à saisir'!$F$13,
$B20='Horaires à saisir'!$A$14,'Horaires à saisir'!$F$14,
$B20='Horaires à saisir'!$A$15,'Horaires à saisir'!$F$15))</f>
        <v>REPOS</v>
      </c>
      <c r="I20" s="40" t="str" cm="1">
        <f t="array" ref="I20">(_xlfn.IFS($C20='Horaires à saisir'!$G$4,'Horaires à saisir'!$A$4,
$C20='Horaires à saisir'!$A$10,'Horaires à saisir'!$G$10,
$B20='Horaires à saisir'!$A$11,'Horaires à saisir'!$G$11,
$B20='Horaires à saisir'!$A$12,'Horaires à saisir'!$G$12,
$B20='Horaires à saisir'!$A$13,'Horaires à saisir'!$G$13,
$B20='Horaires à saisir'!$A$14,'Horaires à saisir'!$G$14,
$B20='Horaires à saisir'!$A$15,'Horaires à saisir'!$G$15))</f>
        <v>REPOS</v>
      </c>
    </row>
    <row r="21" spans="1:9" ht="17" customHeight="1" x14ac:dyDescent="0.25">
      <c r="A21" s="27">
        <f t="shared" si="3"/>
        <v>44423</v>
      </c>
      <c r="B21" s="40">
        <f t="shared" si="2"/>
        <v>32</v>
      </c>
      <c r="C21" s="40" t="str">
        <f t="shared" si="0"/>
        <v>Dimanche</v>
      </c>
      <c r="D21" s="41">
        <f t="shared" si="1"/>
        <v>15</v>
      </c>
      <c r="E21" s="40" t="str" cm="1">
        <f t="array" ref="E21">(_xlfn.IFS($C21='Horaires à saisir'!$C$4,'Horaires à saisir'!$A$4,
$C21='Horaires à saisir'!$C$5,'Horaires à saisir'!$A$5,
$C21='Horaires à saisir'!$C$6,'Horaires à saisir'!$A$6,
$C21='Horaires à saisir'!$C$7,'Horaires à saisir'!$A$7,
$C21='Horaires à saisir'!$C$8,'Horaires à saisir'!$A$8,
$C21='Horaires à saisir'!$C$9,'Horaires à saisir'!$A$9,
$C21='Horaires à saisir'!$C$10,'Horaires à saisir'!$A$10,
$B21='Horaires à saisir'!$A$11,'Horaires à saisir'!$C$11,
$B21='Horaires à saisir'!$A$12,'Horaires à saisir'!$C$12,
$B21='Horaires à saisir'!$A$13,'Horaires à saisir'!$C$13,
$B21='Horaires à saisir'!$A$14,'Horaires à saisir'!$C$14,
$B21='Horaires à saisir'!$A$15,'Horaires à saisir'!$C$15,
$B21='Horaires à saisir'!$A$16,'Horaires à saisir'!$C$16))</f>
        <v>VACANCES</v>
      </c>
      <c r="F21" s="40" t="str" cm="1">
        <f t="array" ref="F21">(_xlfn.IFS($C21='Horaires à saisir'!$D$4,'Horaires à saisir'!$A$4,
$C21='Horaires à saisir'!$A$10,'Horaires à saisir'!$D$10,
$B21='Horaires à saisir'!$A$11,'Horaires à saisir'!$D$11,
$B21='Horaires à saisir'!$A$12,'Horaires à saisir'!$D$12,
$B21='Horaires à saisir'!$A$13,'Horaires à saisir'!$D$13,
$B21='Horaires à saisir'!$A$14,'Horaires à saisir'!$D$14,
$B21='Horaires à saisir'!$A$15,'Horaires à saisir'!$D$15))</f>
        <v>8h - 18h30</v>
      </c>
      <c r="G21" s="40" t="str" cm="1">
        <f t="array" ref="G21">(_xlfn.IFS($C21='Horaires à saisir'!$E$4,'Horaires à saisir'!$A$4,
$C21='Horaires à saisir'!$A$10,'Horaires à saisir'!$E$10,
$B21='Horaires à saisir'!$A$11,'Horaires à saisir'!$E$11,
$B21='Horaires à saisir'!$A$12,'Horaires à saisir'!$E$12,
$B21='Horaires à saisir'!$A$13,'Horaires à saisir'!$E$13,
$B21='Horaires à saisir'!$A$14,'Horaires à saisir'!$E$14,
$B21='Horaires à saisir'!$A$15,'Horaires à saisir'!$E$15))</f>
        <v>9h - 18h30</v>
      </c>
      <c r="H21" s="40" t="str" cm="1">
        <f t="array" ref="H21">(_xlfn.IFS($C21='Horaires à saisir'!$F$4,'Horaires à saisir'!$A$4,
$C21='Horaires à saisir'!$A$10,'Horaires à saisir'!$F$10,
$B21='Horaires à saisir'!$A$11,'Horaires à saisir'!$F$11,
$B21='Horaires à saisir'!$A$12,'Horaires à saisir'!$F$12,
$B21='Horaires à saisir'!$A$13,'Horaires à saisir'!$F$13,
$B21='Horaires à saisir'!$A$14,'Horaires à saisir'!$F$14,
$B21='Horaires à saisir'!$A$15,'Horaires à saisir'!$F$15))</f>
        <v>9h - 17h00</v>
      </c>
      <c r="I21" s="40" t="str" cm="1">
        <f t="array" ref="I21">(_xlfn.IFS($C21='Horaires à saisir'!$G$4,'Horaires à saisir'!$A$4,
$C21='Horaires à saisir'!$A$10,'Horaires à saisir'!$G$10,
$B21='Horaires à saisir'!$A$11,'Horaires à saisir'!$G$11,
$B21='Horaires à saisir'!$A$12,'Horaires à saisir'!$G$12,
$B21='Horaires à saisir'!$A$13,'Horaires à saisir'!$G$13,
$B21='Horaires à saisir'!$A$14,'Horaires à saisir'!$G$14,
$B21='Horaires à saisir'!$A$15,'Horaires à saisir'!$G$15))</f>
        <v>ECOLE</v>
      </c>
    </row>
    <row r="22" spans="1:9" ht="17" customHeight="1" x14ac:dyDescent="0.25">
      <c r="A22" s="27">
        <f t="shared" si="3"/>
        <v>44424</v>
      </c>
      <c r="B22" s="40">
        <f t="shared" si="2"/>
        <v>33</v>
      </c>
      <c r="C22" s="40" t="str">
        <f t="shared" si="0"/>
        <v>Lundi</v>
      </c>
      <c r="D22" s="41">
        <f t="shared" si="1"/>
        <v>16</v>
      </c>
      <c r="E22" s="40" t="str" cm="1">
        <f t="array" ref="E22">(_xlfn.IFS($C22='Horaires à saisir'!$C$4,'Horaires à saisir'!$A$4,
$C22='Horaires à saisir'!$C$5,'Horaires à saisir'!$A$5,
$C22='Horaires à saisir'!$C$6,'Horaires à saisir'!$A$6,
$C22='Horaires à saisir'!$C$7,'Horaires à saisir'!$A$7,
$C22='Horaires à saisir'!$C$8,'Horaires à saisir'!$A$8,
$C22='Horaires à saisir'!$C$9,'Horaires à saisir'!$A$9,
$C22='Horaires à saisir'!$C$10,'Horaires à saisir'!$A$10,
$B22='Horaires à saisir'!$A$11,'Horaires à saisir'!$C$11,
$B22='Horaires à saisir'!$A$12,'Horaires à saisir'!$C$12,
$B22='Horaires à saisir'!$A$13,'Horaires à saisir'!$C$13,
$B22='Horaires à saisir'!$A$14,'Horaires à saisir'!$C$14,
$B22='Horaires à saisir'!$A$15,'Horaires à saisir'!$C$15,
$B22='Horaires à saisir'!$A$16,'Horaires à saisir'!$C$16))</f>
        <v>REPOS</v>
      </c>
      <c r="F22" s="40" t="str" cm="1">
        <f t="array" ref="F22">(_xlfn.IFS($C22='Horaires à saisir'!$D$4,'Horaires à saisir'!$A$4,
$C22='Horaires à saisir'!$A$10,'Horaires à saisir'!$D$10,
$B22='Horaires à saisir'!$A$11,'Horaires à saisir'!$D$11,
$B22='Horaires à saisir'!$A$12,'Horaires à saisir'!$D$12,
$B22='Horaires à saisir'!$A$13,'Horaires à saisir'!$D$13,
$B22='Horaires à saisir'!$A$14,'Horaires à saisir'!$D$14,
$B22='Horaires à saisir'!$A$15,'Horaires à saisir'!$D$15))</f>
        <v>REPOS</v>
      </c>
      <c r="G22" s="40" t="str" cm="1">
        <f t="array" ref="G22">(_xlfn.IFS($C22='Horaires à saisir'!$E$4,'Horaires à saisir'!$A$4,
$C22='Horaires à saisir'!$A$10,'Horaires à saisir'!$E$10,
$B22='Horaires à saisir'!$A$11,'Horaires à saisir'!$E$11,
$B22='Horaires à saisir'!$A$12,'Horaires à saisir'!$E$12,
$B22='Horaires à saisir'!$A$13,'Horaires à saisir'!$E$13,
$B22='Horaires à saisir'!$A$14,'Horaires à saisir'!$E$14,
$B22='Horaires à saisir'!$A$15,'Horaires à saisir'!$E$15))</f>
        <v>8h - 17h00</v>
      </c>
      <c r="H22" s="40" t="str" cm="1">
        <f t="array" ref="H22">(_xlfn.IFS($C22='Horaires à saisir'!$F$4,'Horaires à saisir'!$A$4,
$C22='Horaires à saisir'!$A$10,'Horaires à saisir'!$F$10,
$B22='Horaires à saisir'!$A$11,'Horaires à saisir'!$F$11,
$B22='Horaires à saisir'!$A$12,'Horaires à saisir'!$F$12,
$B22='Horaires à saisir'!$A$13,'Horaires à saisir'!$F$13,
$B22='Horaires à saisir'!$A$14,'Horaires à saisir'!$F$14,
$B22='Horaires à saisir'!$A$15,'Horaires à saisir'!$F$15))</f>
        <v>ECOLE</v>
      </c>
      <c r="I22" s="40" t="str" cm="1">
        <f t="array" ref="I22">(_xlfn.IFS($C22='Horaires à saisir'!$G$4,'Horaires à saisir'!$A$4,
$C22='Horaires à saisir'!$A$10,'Horaires à saisir'!$G$10,
$B22='Horaires à saisir'!$A$11,'Horaires à saisir'!$G$11,
$B22='Horaires à saisir'!$A$12,'Horaires à saisir'!$G$12,
$B22='Horaires à saisir'!$A$13,'Horaires à saisir'!$G$13,
$B22='Horaires à saisir'!$A$14,'Horaires à saisir'!$G$14,
$B22='Horaires à saisir'!$A$15,'Horaires à saisir'!$G$15))</f>
        <v>9h - 17h00</v>
      </c>
    </row>
    <row r="23" spans="1:9" ht="17" customHeight="1" x14ac:dyDescent="0.25">
      <c r="A23" s="27">
        <f t="shared" si="3"/>
        <v>44425</v>
      </c>
      <c r="B23" s="40">
        <f t="shared" si="2"/>
        <v>33</v>
      </c>
      <c r="C23" s="40" t="str">
        <f t="shared" si="0"/>
        <v>Mardi</v>
      </c>
      <c r="D23" s="41">
        <f t="shared" si="1"/>
        <v>17</v>
      </c>
      <c r="E23" s="40" t="str" cm="1">
        <f t="array" ref="E23">(_xlfn.IFS($C23='Horaires à saisir'!$C$4,'Horaires à saisir'!$A$4,
$C23='Horaires à saisir'!$C$5,'Horaires à saisir'!$A$5,
$C23='Horaires à saisir'!$C$6,'Horaires à saisir'!$A$6,
$C23='Horaires à saisir'!$C$7,'Horaires à saisir'!$A$7,
$C23='Horaires à saisir'!$C$8,'Horaires à saisir'!$A$8,
$C23='Horaires à saisir'!$C$9,'Horaires à saisir'!$A$9,
$C23='Horaires à saisir'!$C$10,'Horaires à saisir'!$A$10,
$B23='Horaires à saisir'!$A$11,'Horaires à saisir'!$C$11,
$B23='Horaires à saisir'!$A$12,'Horaires à saisir'!$C$12,
$B23='Horaires à saisir'!$A$13,'Horaires à saisir'!$C$13,
$B23='Horaires à saisir'!$A$14,'Horaires à saisir'!$C$14,
$B23='Horaires à saisir'!$A$15,'Horaires à saisir'!$C$15,
$B23='Horaires à saisir'!$A$16,'Horaires à saisir'!$C$16))</f>
        <v>9h - 18h30</v>
      </c>
      <c r="F23" s="40" t="str" cm="1">
        <f t="array" ref="F23">(_xlfn.IFS($C23='Horaires à saisir'!$D$4,'Horaires à saisir'!$A$4,
$C23='Horaires à saisir'!$A$10,'Horaires à saisir'!$D$10,
$B23='Horaires à saisir'!$A$11,'Horaires à saisir'!$D$11,
$B23='Horaires à saisir'!$A$12,'Horaires à saisir'!$D$12,
$B23='Horaires à saisir'!$A$13,'Horaires à saisir'!$D$13,
$B23='Horaires à saisir'!$A$14,'Horaires à saisir'!$D$14,
$B23='Horaires à saisir'!$A$15,'Horaires à saisir'!$D$15))</f>
        <v>8h - 17h00</v>
      </c>
      <c r="G23" s="40" t="str" cm="1">
        <f t="array" ref="G23">(_xlfn.IFS($C23='Horaires à saisir'!$E$4,'Horaires à saisir'!$A$4,
$C23='Horaires à saisir'!$A$10,'Horaires à saisir'!$E$10,
$B23='Horaires à saisir'!$A$11,'Horaires à saisir'!$E$11,
$B23='Horaires à saisir'!$A$12,'Horaires à saisir'!$E$12,
$B23='Horaires à saisir'!$A$13,'Horaires à saisir'!$E$13,
$B23='Horaires à saisir'!$A$14,'Horaires à saisir'!$E$14,
$B23='Horaires à saisir'!$A$15,'Horaires à saisir'!$E$15))</f>
        <v>8h - 17h00</v>
      </c>
      <c r="H23" s="40" t="str" cm="1">
        <f t="array" ref="H23">(_xlfn.IFS($C23='Horaires à saisir'!$F$4,'Horaires à saisir'!$A$4,
$C23='Horaires à saisir'!$A$10,'Horaires à saisir'!$F$10,
$B23='Horaires à saisir'!$A$11,'Horaires à saisir'!$F$11,
$B23='Horaires à saisir'!$A$12,'Horaires à saisir'!$F$12,
$B23='Horaires à saisir'!$A$13,'Horaires à saisir'!$F$13,
$B23='Horaires à saisir'!$A$14,'Horaires à saisir'!$F$14,
$B23='Horaires à saisir'!$A$15,'Horaires à saisir'!$F$15))</f>
        <v>ECOLE</v>
      </c>
      <c r="I23" s="40" t="str" cm="1">
        <f t="array" ref="I23">(_xlfn.IFS($C23='Horaires à saisir'!$G$4,'Horaires à saisir'!$A$4,
$C23='Horaires à saisir'!$A$10,'Horaires à saisir'!$G$10,
$B23='Horaires à saisir'!$A$11,'Horaires à saisir'!$G$11,
$B23='Horaires à saisir'!$A$12,'Horaires à saisir'!$G$12,
$B23='Horaires à saisir'!$A$13,'Horaires à saisir'!$G$13,
$B23='Horaires à saisir'!$A$14,'Horaires à saisir'!$G$14,
$B23='Horaires à saisir'!$A$15,'Horaires à saisir'!$G$15))</f>
        <v>9h - 17h00</v>
      </c>
    </row>
    <row r="24" spans="1:9" ht="17" customHeight="1" x14ac:dyDescent="0.25">
      <c r="A24" s="27">
        <f t="shared" si="3"/>
        <v>44426</v>
      </c>
      <c r="B24" s="40">
        <f t="shared" si="2"/>
        <v>33</v>
      </c>
      <c r="C24" s="40" t="str">
        <f t="shared" si="0"/>
        <v>Mercredi</v>
      </c>
      <c r="D24" s="41">
        <f t="shared" si="1"/>
        <v>18</v>
      </c>
      <c r="E24" s="40" t="str" cm="1">
        <f t="array" ref="E24">(_xlfn.IFS($C24='Horaires à saisir'!$C$4,'Horaires à saisir'!$A$4,
$C24='Horaires à saisir'!$C$5,'Horaires à saisir'!$A$5,
$C24='Horaires à saisir'!$C$6,'Horaires à saisir'!$A$6,
$C24='Horaires à saisir'!$C$7,'Horaires à saisir'!$A$7,
$C24='Horaires à saisir'!$C$8,'Horaires à saisir'!$A$8,
$C24='Horaires à saisir'!$C$9,'Horaires à saisir'!$A$9,
$C24='Horaires à saisir'!$C$10,'Horaires à saisir'!$A$10,
$B24='Horaires à saisir'!$A$11,'Horaires à saisir'!$C$11,
$B24='Horaires à saisir'!$A$12,'Horaires à saisir'!$C$12,
$B24='Horaires à saisir'!$A$13,'Horaires à saisir'!$C$13,
$B24='Horaires à saisir'!$A$14,'Horaires à saisir'!$C$14,
$B24='Horaires à saisir'!$A$15,'Horaires à saisir'!$C$15,
$B24='Horaires à saisir'!$A$16,'Horaires à saisir'!$C$16))</f>
        <v>REPOS</v>
      </c>
      <c r="F24" s="40" t="str" cm="1">
        <f t="array" ref="F24">(_xlfn.IFS($C24='Horaires à saisir'!$D$4,'Horaires à saisir'!$A$4,
$C24='Horaires à saisir'!$A$10,'Horaires à saisir'!$D$10,
$B24='Horaires à saisir'!$A$11,'Horaires à saisir'!$D$11,
$B24='Horaires à saisir'!$A$12,'Horaires à saisir'!$D$12,
$B24='Horaires à saisir'!$A$13,'Horaires à saisir'!$D$13,
$B24='Horaires à saisir'!$A$14,'Horaires à saisir'!$D$14,
$B24='Horaires à saisir'!$A$15,'Horaires à saisir'!$D$15))</f>
        <v>8h - 17h00</v>
      </c>
      <c r="G24" s="40" t="str" cm="1">
        <f t="array" ref="G24">(_xlfn.IFS($C24='Horaires à saisir'!$E$4,'Horaires à saisir'!$A$4,
$C24='Horaires à saisir'!$A$10,'Horaires à saisir'!$E$10,
$B24='Horaires à saisir'!$A$11,'Horaires à saisir'!$E$11,
$B24='Horaires à saisir'!$A$12,'Horaires à saisir'!$E$12,
$B24='Horaires à saisir'!$A$13,'Horaires à saisir'!$E$13,
$B24='Horaires à saisir'!$A$14,'Horaires à saisir'!$E$14,
$B24='Horaires à saisir'!$A$15,'Horaires à saisir'!$E$15))</f>
        <v>8h - 17h00</v>
      </c>
      <c r="H24" s="40" t="str" cm="1">
        <f t="array" ref="H24">(_xlfn.IFS($C24='Horaires à saisir'!$F$4,'Horaires à saisir'!$A$4,
$C24='Horaires à saisir'!$A$10,'Horaires à saisir'!$F$10,
$B24='Horaires à saisir'!$A$11,'Horaires à saisir'!$F$11,
$B24='Horaires à saisir'!$A$12,'Horaires à saisir'!$F$12,
$B24='Horaires à saisir'!$A$13,'Horaires à saisir'!$F$13,
$B24='Horaires à saisir'!$A$14,'Horaires à saisir'!$F$14,
$B24='Horaires à saisir'!$A$15,'Horaires à saisir'!$F$15))</f>
        <v>ECOLE</v>
      </c>
      <c r="I24" s="40" t="str" cm="1">
        <f t="array" ref="I24">(_xlfn.IFS($C24='Horaires à saisir'!$G$4,'Horaires à saisir'!$A$4,
$C24='Horaires à saisir'!$A$10,'Horaires à saisir'!$G$10,
$B24='Horaires à saisir'!$A$11,'Horaires à saisir'!$G$11,
$B24='Horaires à saisir'!$A$12,'Horaires à saisir'!$G$12,
$B24='Horaires à saisir'!$A$13,'Horaires à saisir'!$G$13,
$B24='Horaires à saisir'!$A$14,'Horaires à saisir'!$G$14,
$B24='Horaires à saisir'!$A$15,'Horaires à saisir'!$G$15))</f>
        <v>9h - 17h00</v>
      </c>
    </row>
    <row r="25" spans="1:9" ht="17" customHeight="1" x14ac:dyDescent="0.25">
      <c r="A25" s="27">
        <f t="shared" si="3"/>
        <v>44427</v>
      </c>
      <c r="B25" s="40">
        <f t="shared" si="2"/>
        <v>33</v>
      </c>
      <c r="C25" s="40" t="str">
        <f t="shared" si="0"/>
        <v>Jeudi</v>
      </c>
      <c r="D25" s="41">
        <f t="shared" si="1"/>
        <v>19</v>
      </c>
      <c r="E25" s="40" t="str" cm="1">
        <f t="array" ref="E25">(_xlfn.IFS($C25='Horaires à saisir'!$C$4,'Horaires à saisir'!$A$4,
$C25='Horaires à saisir'!$C$5,'Horaires à saisir'!$A$5,
$C25='Horaires à saisir'!$C$6,'Horaires à saisir'!$A$6,
$C25='Horaires à saisir'!$C$7,'Horaires à saisir'!$A$7,
$C25='Horaires à saisir'!$C$8,'Horaires à saisir'!$A$8,
$C25='Horaires à saisir'!$C$9,'Horaires à saisir'!$A$9,
$C25='Horaires à saisir'!$C$10,'Horaires à saisir'!$A$10,
$B25='Horaires à saisir'!$A$11,'Horaires à saisir'!$C$11,
$B25='Horaires à saisir'!$A$12,'Horaires à saisir'!$C$12,
$B25='Horaires à saisir'!$A$13,'Horaires à saisir'!$C$13,
$B25='Horaires à saisir'!$A$14,'Horaires à saisir'!$C$14,
$B25='Horaires à saisir'!$A$15,'Horaires à saisir'!$C$15,
$B25='Horaires à saisir'!$A$16,'Horaires à saisir'!$C$16))</f>
        <v>REPOS</v>
      </c>
      <c r="F25" s="40" t="str" cm="1">
        <f t="array" ref="F25">(_xlfn.IFS($C25='Horaires à saisir'!$D$4,'Horaires à saisir'!$A$4,
$C25='Horaires à saisir'!$A$10,'Horaires à saisir'!$D$10,
$B25='Horaires à saisir'!$A$11,'Horaires à saisir'!$D$11,
$B25='Horaires à saisir'!$A$12,'Horaires à saisir'!$D$12,
$B25='Horaires à saisir'!$A$13,'Horaires à saisir'!$D$13,
$B25='Horaires à saisir'!$A$14,'Horaires à saisir'!$D$14,
$B25='Horaires à saisir'!$A$15,'Horaires à saisir'!$D$15))</f>
        <v>8h - 17h00</v>
      </c>
      <c r="G25" s="40" t="str" cm="1">
        <f t="array" ref="G25">(_xlfn.IFS($C25='Horaires à saisir'!$E$4,'Horaires à saisir'!$A$4,
$C25='Horaires à saisir'!$A$10,'Horaires à saisir'!$E$10,
$B25='Horaires à saisir'!$A$11,'Horaires à saisir'!$E$11,
$B25='Horaires à saisir'!$A$12,'Horaires à saisir'!$E$12,
$B25='Horaires à saisir'!$A$13,'Horaires à saisir'!$E$13,
$B25='Horaires à saisir'!$A$14,'Horaires à saisir'!$E$14,
$B25='Horaires à saisir'!$A$15,'Horaires à saisir'!$E$15))</f>
        <v>8h - 17h00</v>
      </c>
      <c r="H25" s="40" t="str" cm="1">
        <f t="array" ref="H25">(_xlfn.IFS($C25='Horaires à saisir'!$F$4,'Horaires à saisir'!$A$4,
$C25='Horaires à saisir'!$A$10,'Horaires à saisir'!$F$10,
$B25='Horaires à saisir'!$A$11,'Horaires à saisir'!$F$11,
$B25='Horaires à saisir'!$A$12,'Horaires à saisir'!$F$12,
$B25='Horaires à saisir'!$A$13,'Horaires à saisir'!$F$13,
$B25='Horaires à saisir'!$A$14,'Horaires à saisir'!$F$14,
$B25='Horaires à saisir'!$A$15,'Horaires à saisir'!$F$15))</f>
        <v>ECOLE</v>
      </c>
      <c r="I25" s="40" t="str" cm="1">
        <f t="array" ref="I25">(_xlfn.IFS($C25='Horaires à saisir'!$G$4,'Horaires à saisir'!$A$4,
$C25='Horaires à saisir'!$A$10,'Horaires à saisir'!$G$10,
$B25='Horaires à saisir'!$A$11,'Horaires à saisir'!$G$11,
$B25='Horaires à saisir'!$A$12,'Horaires à saisir'!$G$12,
$B25='Horaires à saisir'!$A$13,'Horaires à saisir'!$G$13,
$B25='Horaires à saisir'!$A$14,'Horaires à saisir'!$G$14,
$B25='Horaires à saisir'!$A$15,'Horaires à saisir'!$G$15))</f>
        <v>9h - 17h00</v>
      </c>
    </row>
    <row r="26" spans="1:9" ht="17" customHeight="1" x14ac:dyDescent="0.25">
      <c r="A26" s="27">
        <f t="shared" si="3"/>
        <v>44428</v>
      </c>
      <c r="B26" s="40">
        <f t="shared" si="2"/>
        <v>33</v>
      </c>
      <c r="C26" s="40" t="str">
        <f t="shared" si="0"/>
        <v>Vendredi</v>
      </c>
      <c r="D26" s="41">
        <f t="shared" si="1"/>
        <v>20</v>
      </c>
      <c r="E26" s="40" t="str" cm="1">
        <f t="array" ref="E26">(_xlfn.IFS($C26='Horaires à saisir'!$C$4,'Horaires à saisir'!$A$4,
$C26='Horaires à saisir'!$C$5,'Horaires à saisir'!$A$5,
$C26='Horaires à saisir'!$C$6,'Horaires à saisir'!$A$6,
$C26='Horaires à saisir'!$C$7,'Horaires à saisir'!$A$7,
$C26='Horaires à saisir'!$C$8,'Horaires à saisir'!$A$8,
$C26='Horaires à saisir'!$C$9,'Horaires à saisir'!$A$9,
$C26='Horaires à saisir'!$C$10,'Horaires à saisir'!$A$10,
$B26='Horaires à saisir'!$A$11,'Horaires à saisir'!$C$11,
$B26='Horaires à saisir'!$A$12,'Horaires à saisir'!$C$12,
$B26='Horaires à saisir'!$A$13,'Horaires à saisir'!$C$13,
$B26='Horaires à saisir'!$A$14,'Horaires à saisir'!$C$14,
$B26='Horaires à saisir'!$A$15,'Horaires à saisir'!$C$15,
$B26='Horaires à saisir'!$A$16,'Horaires à saisir'!$C$16))</f>
        <v>REPOS</v>
      </c>
      <c r="F26" s="40" t="str" cm="1">
        <f t="array" ref="F26">(_xlfn.IFS($C26='Horaires à saisir'!$D$4,'Horaires à saisir'!$A$4,
$C26='Horaires à saisir'!$A$10,'Horaires à saisir'!$D$10,
$B26='Horaires à saisir'!$A$11,'Horaires à saisir'!$D$11,
$B26='Horaires à saisir'!$A$12,'Horaires à saisir'!$D$12,
$B26='Horaires à saisir'!$A$13,'Horaires à saisir'!$D$13,
$B26='Horaires à saisir'!$A$14,'Horaires à saisir'!$D$14,
$B26='Horaires à saisir'!$A$15,'Horaires à saisir'!$D$15))</f>
        <v>8h - 17h00</v>
      </c>
      <c r="G26" s="40" t="str" cm="1">
        <f t="array" ref="G26">(_xlfn.IFS($C26='Horaires à saisir'!$E$4,'Horaires à saisir'!$A$4,
$C26='Horaires à saisir'!$A$10,'Horaires à saisir'!$E$10,
$B26='Horaires à saisir'!$A$11,'Horaires à saisir'!$E$11,
$B26='Horaires à saisir'!$A$12,'Horaires à saisir'!$E$12,
$B26='Horaires à saisir'!$A$13,'Horaires à saisir'!$E$13,
$B26='Horaires à saisir'!$A$14,'Horaires à saisir'!$E$14,
$B26='Horaires à saisir'!$A$15,'Horaires à saisir'!$E$15))</f>
        <v>REPOS</v>
      </c>
      <c r="H26" s="40" t="str" cm="1">
        <f t="array" ref="H26">(_xlfn.IFS($C26='Horaires à saisir'!$F$4,'Horaires à saisir'!$A$4,
$C26='Horaires à saisir'!$A$10,'Horaires à saisir'!$F$10,
$B26='Horaires à saisir'!$A$11,'Horaires à saisir'!$F$11,
$B26='Horaires à saisir'!$A$12,'Horaires à saisir'!$F$12,
$B26='Horaires à saisir'!$A$13,'Horaires à saisir'!$F$13,
$B26='Horaires à saisir'!$A$14,'Horaires à saisir'!$F$14,
$B26='Horaires à saisir'!$A$15,'Horaires à saisir'!$F$15))</f>
        <v>ECOLE</v>
      </c>
      <c r="I26" s="40" t="str" cm="1">
        <f t="array" ref="I26">(_xlfn.IFS($C26='Horaires à saisir'!$G$4,'Horaires à saisir'!$A$4,
$C26='Horaires à saisir'!$A$10,'Horaires à saisir'!$G$10,
$B26='Horaires à saisir'!$A$11,'Horaires à saisir'!$G$11,
$B26='Horaires à saisir'!$A$12,'Horaires à saisir'!$G$12,
$B26='Horaires à saisir'!$A$13,'Horaires à saisir'!$G$13,
$B26='Horaires à saisir'!$A$14,'Horaires à saisir'!$G$14,
$B26='Horaires à saisir'!$A$15,'Horaires à saisir'!$G$15))</f>
        <v>9h - 17h00</v>
      </c>
    </row>
    <row r="27" spans="1:9" ht="17" customHeight="1" x14ac:dyDescent="0.25">
      <c r="A27" s="27">
        <f t="shared" si="3"/>
        <v>44429</v>
      </c>
      <c r="B27" s="40">
        <f t="shared" si="2"/>
        <v>33</v>
      </c>
      <c r="C27" s="40" t="str">
        <f t="shared" si="0"/>
        <v>Samedi</v>
      </c>
      <c r="D27" s="41">
        <f t="shared" si="1"/>
        <v>21</v>
      </c>
      <c r="E27" s="40" t="str" cm="1">
        <f t="array" ref="E27">(_xlfn.IFS($C27='Horaires à saisir'!$C$4,'Horaires à saisir'!$A$4,
$C27='Horaires à saisir'!$C$5,'Horaires à saisir'!$A$5,
$C27='Horaires à saisir'!$C$6,'Horaires à saisir'!$A$6,
$C27='Horaires à saisir'!$C$7,'Horaires à saisir'!$A$7,
$C27='Horaires à saisir'!$C$8,'Horaires à saisir'!$A$8,
$C27='Horaires à saisir'!$C$9,'Horaires à saisir'!$A$9,
$C27='Horaires à saisir'!$C$10,'Horaires à saisir'!$A$10,
$B27='Horaires à saisir'!$A$11,'Horaires à saisir'!$C$11,
$B27='Horaires à saisir'!$A$12,'Horaires à saisir'!$C$12,
$B27='Horaires à saisir'!$A$13,'Horaires à saisir'!$C$13,
$B27='Horaires à saisir'!$A$14,'Horaires à saisir'!$C$14,
$B27='Horaires à saisir'!$A$15,'Horaires à saisir'!$C$15,
$B27='Horaires à saisir'!$A$16,'Horaires à saisir'!$C$16))</f>
        <v>REPOS</v>
      </c>
      <c r="F27" s="40" t="str" cm="1">
        <f t="array" ref="F27">(_xlfn.IFS($C27='Horaires à saisir'!$D$4,'Horaires à saisir'!$A$4,
$C27='Horaires à saisir'!$A$10,'Horaires à saisir'!$D$10,
$B27='Horaires à saisir'!$A$11,'Horaires à saisir'!$D$11,
$B27='Horaires à saisir'!$A$12,'Horaires à saisir'!$D$12,
$B27='Horaires à saisir'!$A$13,'Horaires à saisir'!$D$13,
$B27='Horaires à saisir'!$A$14,'Horaires à saisir'!$D$14,
$B27='Horaires à saisir'!$A$15,'Horaires à saisir'!$D$15))</f>
        <v>8h - 17h00</v>
      </c>
      <c r="G27" s="40" t="str" cm="1">
        <f t="array" ref="G27">(_xlfn.IFS($C27='Horaires à saisir'!$E$4,'Horaires à saisir'!$A$4,
$C27='Horaires à saisir'!$A$10,'Horaires à saisir'!$E$10,
$B27='Horaires à saisir'!$A$11,'Horaires à saisir'!$E$11,
$B27='Horaires à saisir'!$A$12,'Horaires à saisir'!$E$12,
$B27='Horaires à saisir'!$A$13,'Horaires à saisir'!$E$13,
$B27='Horaires à saisir'!$A$14,'Horaires à saisir'!$E$14,
$B27='Horaires à saisir'!$A$15,'Horaires à saisir'!$E$15))</f>
        <v>8h - 17h00</v>
      </c>
      <c r="H27" s="40" t="str" cm="1">
        <f t="array" ref="H27">(_xlfn.IFS($C27='Horaires à saisir'!$F$4,'Horaires à saisir'!$A$4,
$C27='Horaires à saisir'!$A$10,'Horaires à saisir'!$F$10,
$B27='Horaires à saisir'!$A$11,'Horaires à saisir'!$F$11,
$B27='Horaires à saisir'!$A$12,'Horaires à saisir'!$F$12,
$B27='Horaires à saisir'!$A$13,'Horaires à saisir'!$F$13,
$B27='Horaires à saisir'!$A$14,'Horaires à saisir'!$F$14,
$B27='Horaires à saisir'!$A$15,'Horaires à saisir'!$F$15))</f>
        <v>REPOS</v>
      </c>
      <c r="I27" s="40" t="str" cm="1">
        <f t="array" ref="I27">(_xlfn.IFS($C27='Horaires à saisir'!$G$4,'Horaires à saisir'!$A$4,
$C27='Horaires à saisir'!$A$10,'Horaires à saisir'!$G$10,
$B27='Horaires à saisir'!$A$11,'Horaires à saisir'!$G$11,
$B27='Horaires à saisir'!$A$12,'Horaires à saisir'!$G$12,
$B27='Horaires à saisir'!$A$13,'Horaires à saisir'!$G$13,
$B27='Horaires à saisir'!$A$14,'Horaires à saisir'!$G$14,
$B27='Horaires à saisir'!$A$15,'Horaires à saisir'!$G$15))</f>
        <v>REPOS</v>
      </c>
    </row>
    <row r="28" spans="1:9" ht="17" customHeight="1" x14ac:dyDescent="0.25">
      <c r="A28" s="27">
        <f t="shared" si="3"/>
        <v>44430</v>
      </c>
      <c r="B28" s="40">
        <f t="shared" si="2"/>
        <v>33</v>
      </c>
      <c r="C28" s="40" t="str">
        <f t="shared" si="0"/>
        <v>Dimanche</v>
      </c>
      <c r="D28" s="41">
        <f t="shared" si="1"/>
        <v>22</v>
      </c>
      <c r="E28" s="40" t="str" cm="1">
        <f t="array" ref="E28">(_xlfn.IFS($C28='Horaires à saisir'!$C$4,'Horaires à saisir'!$A$4,
$C28='Horaires à saisir'!$C$5,'Horaires à saisir'!$A$5,
$C28='Horaires à saisir'!$C$6,'Horaires à saisir'!$A$6,
$C28='Horaires à saisir'!$C$7,'Horaires à saisir'!$A$7,
$C28='Horaires à saisir'!$C$8,'Horaires à saisir'!$A$8,
$C28='Horaires à saisir'!$C$9,'Horaires à saisir'!$A$9,
$C28='Horaires à saisir'!$C$10,'Horaires à saisir'!$A$10,
$B28='Horaires à saisir'!$A$11,'Horaires à saisir'!$C$11,
$B28='Horaires à saisir'!$A$12,'Horaires à saisir'!$C$12,
$B28='Horaires à saisir'!$A$13,'Horaires à saisir'!$C$13,
$B28='Horaires à saisir'!$A$14,'Horaires à saisir'!$C$14,
$B28='Horaires à saisir'!$A$15,'Horaires à saisir'!$C$15,
$B28='Horaires à saisir'!$A$16,'Horaires à saisir'!$C$16))</f>
        <v>9h - 18h30</v>
      </c>
      <c r="F28" s="40" t="str" cm="1">
        <f t="array" ref="F28">(_xlfn.IFS($C28='Horaires à saisir'!$D$4,'Horaires à saisir'!$A$4,
$C28='Horaires à saisir'!$A$10,'Horaires à saisir'!$D$10,
$B28='Horaires à saisir'!$A$11,'Horaires à saisir'!$D$11,
$B28='Horaires à saisir'!$A$12,'Horaires à saisir'!$D$12,
$B28='Horaires à saisir'!$A$13,'Horaires à saisir'!$D$13,
$B28='Horaires à saisir'!$A$14,'Horaires à saisir'!$D$14,
$B28='Horaires à saisir'!$A$15,'Horaires à saisir'!$D$15))</f>
        <v>8h - 17h00</v>
      </c>
      <c r="G28" s="40" t="str" cm="1">
        <f t="array" ref="G28">(_xlfn.IFS($C28='Horaires à saisir'!$E$4,'Horaires à saisir'!$A$4,
$C28='Horaires à saisir'!$A$10,'Horaires à saisir'!$E$10,
$B28='Horaires à saisir'!$A$11,'Horaires à saisir'!$E$11,
$B28='Horaires à saisir'!$A$12,'Horaires à saisir'!$E$12,
$B28='Horaires à saisir'!$A$13,'Horaires à saisir'!$E$13,
$B28='Horaires à saisir'!$A$14,'Horaires à saisir'!$E$14,
$B28='Horaires à saisir'!$A$15,'Horaires à saisir'!$E$15))</f>
        <v>8h - 17h00</v>
      </c>
      <c r="H28" s="40" t="str" cm="1">
        <f t="array" ref="H28">(_xlfn.IFS($C28='Horaires à saisir'!$F$4,'Horaires à saisir'!$A$4,
$C28='Horaires à saisir'!$A$10,'Horaires à saisir'!$F$10,
$B28='Horaires à saisir'!$A$11,'Horaires à saisir'!$F$11,
$B28='Horaires à saisir'!$A$12,'Horaires à saisir'!$F$12,
$B28='Horaires à saisir'!$A$13,'Horaires à saisir'!$F$13,
$B28='Horaires à saisir'!$A$14,'Horaires à saisir'!$F$14,
$B28='Horaires à saisir'!$A$15,'Horaires à saisir'!$F$15))</f>
        <v>ECOLE</v>
      </c>
      <c r="I28" s="40" t="str" cm="1">
        <f t="array" ref="I28">(_xlfn.IFS($C28='Horaires à saisir'!$G$4,'Horaires à saisir'!$A$4,
$C28='Horaires à saisir'!$A$10,'Horaires à saisir'!$G$10,
$B28='Horaires à saisir'!$A$11,'Horaires à saisir'!$G$11,
$B28='Horaires à saisir'!$A$12,'Horaires à saisir'!$G$12,
$B28='Horaires à saisir'!$A$13,'Horaires à saisir'!$G$13,
$B28='Horaires à saisir'!$A$14,'Horaires à saisir'!$G$14,
$B28='Horaires à saisir'!$A$15,'Horaires à saisir'!$G$15))</f>
        <v>9h - 17h00</v>
      </c>
    </row>
    <row r="29" spans="1:9" ht="17" customHeight="1" x14ac:dyDescent="0.25">
      <c r="A29" s="27">
        <f t="shared" si="3"/>
        <v>44431</v>
      </c>
      <c r="B29" s="40">
        <f t="shared" si="2"/>
        <v>34</v>
      </c>
      <c r="C29" s="40" t="str">
        <f t="shared" si="0"/>
        <v>Lundi</v>
      </c>
      <c r="D29" s="41">
        <f t="shared" si="1"/>
        <v>23</v>
      </c>
      <c r="E29" s="40" t="str" cm="1">
        <f t="array" ref="E29">(_xlfn.IFS($C29='Horaires à saisir'!$C$4,'Horaires à saisir'!$A$4,
$C29='Horaires à saisir'!$C$5,'Horaires à saisir'!$A$5,
$C29='Horaires à saisir'!$C$6,'Horaires à saisir'!$A$6,
$C29='Horaires à saisir'!$C$7,'Horaires à saisir'!$A$7,
$C29='Horaires à saisir'!$C$8,'Horaires à saisir'!$A$8,
$C29='Horaires à saisir'!$C$9,'Horaires à saisir'!$A$9,
$C29='Horaires à saisir'!$C$10,'Horaires à saisir'!$A$10,
$B29='Horaires à saisir'!$A$11,'Horaires à saisir'!$C$11,
$B29='Horaires à saisir'!$A$12,'Horaires à saisir'!$C$12,
$B29='Horaires à saisir'!$A$13,'Horaires à saisir'!$C$13,
$B29='Horaires à saisir'!$A$14,'Horaires à saisir'!$C$14,
$B29='Horaires à saisir'!$A$15,'Horaires à saisir'!$C$15,
$B29='Horaires à saisir'!$A$16,'Horaires à saisir'!$C$16))</f>
        <v>REPOS</v>
      </c>
      <c r="F29" s="40" t="str" cm="1">
        <f t="array" ref="F29">(_xlfn.IFS($C29='Horaires à saisir'!$D$4,'Horaires à saisir'!$A$4,
$C29='Horaires à saisir'!$A$10,'Horaires à saisir'!$D$10,
$B29='Horaires à saisir'!$A$11,'Horaires à saisir'!$D$11,
$B29='Horaires à saisir'!$A$12,'Horaires à saisir'!$D$12,
$B29='Horaires à saisir'!$A$13,'Horaires à saisir'!$D$13,
$B29='Horaires à saisir'!$A$14,'Horaires à saisir'!$D$14,
$B29='Horaires à saisir'!$A$15,'Horaires à saisir'!$D$15))</f>
        <v>REPOS</v>
      </c>
      <c r="G29" s="40" t="str" cm="1">
        <f t="array" ref="G29">(_xlfn.IFS($C29='Horaires à saisir'!$E$4,'Horaires à saisir'!$A$4,
$C29='Horaires à saisir'!$A$10,'Horaires à saisir'!$E$10,
$B29='Horaires à saisir'!$A$11,'Horaires à saisir'!$E$11,
$B29='Horaires à saisir'!$A$12,'Horaires à saisir'!$E$12,
$B29='Horaires à saisir'!$A$13,'Horaires à saisir'!$E$13,
$B29='Horaires à saisir'!$A$14,'Horaires à saisir'!$E$14,
$B29='Horaires à saisir'!$A$15,'Horaires à saisir'!$E$15))</f>
        <v>9h - 18h30</v>
      </c>
      <c r="H29" s="40" t="str" cm="1">
        <f t="array" ref="H29">(_xlfn.IFS($C29='Horaires à saisir'!$F$4,'Horaires à saisir'!$A$4,
$C29='Horaires à saisir'!$A$10,'Horaires à saisir'!$F$10,
$B29='Horaires à saisir'!$A$11,'Horaires à saisir'!$F$11,
$B29='Horaires à saisir'!$A$12,'Horaires à saisir'!$F$12,
$B29='Horaires à saisir'!$A$13,'Horaires à saisir'!$F$13,
$B29='Horaires à saisir'!$A$14,'Horaires à saisir'!$F$14,
$B29='Horaires à saisir'!$A$15,'Horaires à saisir'!$F$15))</f>
        <v>9h - 17h00</v>
      </c>
      <c r="I29" s="40" t="str" cm="1">
        <f t="array" ref="I29">(_xlfn.IFS($C29='Horaires à saisir'!$G$4,'Horaires à saisir'!$A$4,
$C29='Horaires à saisir'!$A$10,'Horaires à saisir'!$G$10,
$B29='Horaires à saisir'!$A$11,'Horaires à saisir'!$G$11,
$B29='Horaires à saisir'!$A$12,'Horaires à saisir'!$G$12,
$B29='Horaires à saisir'!$A$13,'Horaires à saisir'!$G$13,
$B29='Horaires à saisir'!$A$14,'Horaires à saisir'!$G$14,
$B29='Horaires à saisir'!$A$15,'Horaires à saisir'!$G$15))</f>
        <v>ECOLE</v>
      </c>
    </row>
    <row r="30" spans="1:9" ht="17" customHeight="1" x14ac:dyDescent="0.25">
      <c r="A30" s="27">
        <f t="shared" si="3"/>
        <v>44432</v>
      </c>
      <c r="B30" s="40">
        <f t="shared" si="2"/>
        <v>34</v>
      </c>
      <c r="C30" s="40" t="str">
        <f t="shared" si="0"/>
        <v>Mardi</v>
      </c>
      <c r="D30" s="41">
        <f t="shared" si="1"/>
        <v>24</v>
      </c>
      <c r="E30" s="40" t="str" cm="1">
        <f t="array" ref="E30">(_xlfn.IFS($C30='Horaires à saisir'!$C$4,'Horaires à saisir'!$A$4,
$C30='Horaires à saisir'!$C$5,'Horaires à saisir'!$A$5,
$C30='Horaires à saisir'!$C$6,'Horaires à saisir'!$A$6,
$C30='Horaires à saisir'!$C$7,'Horaires à saisir'!$A$7,
$C30='Horaires à saisir'!$C$8,'Horaires à saisir'!$A$8,
$C30='Horaires à saisir'!$C$9,'Horaires à saisir'!$A$9,
$C30='Horaires à saisir'!$C$10,'Horaires à saisir'!$A$10,
$B30='Horaires à saisir'!$A$11,'Horaires à saisir'!$C$11,
$B30='Horaires à saisir'!$A$12,'Horaires à saisir'!$C$12,
$B30='Horaires à saisir'!$A$13,'Horaires à saisir'!$C$13,
$B30='Horaires à saisir'!$A$14,'Horaires à saisir'!$C$14,
$B30='Horaires à saisir'!$A$15,'Horaires à saisir'!$C$15,
$B30='Horaires à saisir'!$A$16,'Horaires à saisir'!$C$16))</f>
        <v>9h - 18h30</v>
      </c>
      <c r="F30" s="40" t="str" cm="1">
        <f t="array" ref="F30">(_xlfn.IFS($C30='Horaires à saisir'!$D$4,'Horaires à saisir'!$A$4,
$C30='Horaires à saisir'!$A$10,'Horaires à saisir'!$D$10,
$B30='Horaires à saisir'!$A$11,'Horaires à saisir'!$D$11,
$B30='Horaires à saisir'!$A$12,'Horaires à saisir'!$D$12,
$B30='Horaires à saisir'!$A$13,'Horaires à saisir'!$D$13,
$B30='Horaires à saisir'!$A$14,'Horaires à saisir'!$D$14,
$B30='Horaires à saisir'!$A$15,'Horaires à saisir'!$D$15))</f>
        <v>9h - 18h30</v>
      </c>
      <c r="G30" s="40" t="str" cm="1">
        <f t="array" ref="G30">(_xlfn.IFS($C30='Horaires à saisir'!$E$4,'Horaires à saisir'!$A$4,
$C30='Horaires à saisir'!$A$10,'Horaires à saisir'!$E$10,
$B30='Horaires à saisir'!$A$11,'Horaires à saisir'!$E$11,
$B30='Horaires à saisir'!$A$12,'Horaires à saisir'!$E$12,
$B30='Horaires à saisir'!$A$13,'Horaires à saisir'!$E$13,
$B30='Horaires à saisir'!$A$14,'Horaires à saisir'!$E$14,
$B30='Horaires à saisir'!$A$15,'Horaires à saisir'!$E$15))</f>
        <v>9h - 18h30</v>
      </c>
      <c r="H30" s="40" t="str" cm="1">
        <f t="array" ref="H30">(_xlfn.IFS($C30='Horaires à saisir'!$F$4,'Horaires à saisir'!$A$4,
$C30='Horaires à saisir'!$A$10,'Horaires à saisir'!$F$10,
$B30='Horaires à saisir'!$A$11,'Horaires à saisir'!$F$11,
$B30='Horaires à saisir'!$A$12,'Horaires à saisir'!$F$12,
$B30='Horaires à saisir'!$A$13,'Horaires à saisir'!$F$13,
$B30='Horaires à saisir'!$A$14,'Horaires à saisir'!$F$14,
$B30='Horaires à saisir'!$A$15,'Horaires à saisir'!$F$15))</f>
        <v>9h - 17h00</v>
      </c>
      <c r="I30" s="40" t="str" cm="1">
        <f t="array" ref="I30">(_xlfn.IFS($C30='Horaires à saisir'!$G$4,'Horaires à saisir'!$A$4,
$C30='Horaires à saisir'!$A$10,'Horaires à saisir'!$G$10,
$B30='Horaires à saisir'!$A$11,'Horaires à saisir'!$G$11,
$B30='Horaires à saisir'!$A$12,'Horaires à saisir'!$G$12,
$B30='Horaires à saisir'!$A$13,'Horaires à saisir'!$G$13,
$B30='Horaires à saisir'!$A$14,'Horaires à saisir'!$G$14,
$B30='Horaires à saisir'!$A$15,'Horaires à saisir'!$G$15))</f>
        <v>ECOLE</v>
      </c>
    </row>
    <row r="31" spans="1:9" ht="17" customHeight="1" x14ac:dyDescent="0.25">
      <c r="A31" s="27">
        <f t="shared" si="3"/>
        <v>44433</v>
      </c>
      <c r="B31" s="40">
        <f t="shared" si="2"/>
        <v>34</v>
      </c>
      <c r="C31" s="40" t="str">
        <f t="shared" si="0"/>
        <v>Mercredi</v>
      </c>
      <c r="D31" s="41">
        <f t="shared" si="1"/>
        <v>25</v>
      </c>
      <c r="E31" s="40" t="str" cm="1">
        <f t="array" ref="E31">(_xlfn.IFS($C31='Horaires à saisir'!$C$4,'Horaires à saisir'!$A$4,
$C31='Horaires à saisir'!$C$5,'Horaires à saisir'!$A$5,
$C31='Horaires à saisir'!$C$6,'Horaires à saisir'!$A$6,
$C31='Horaires à saisir'!$C$7,'Horaires à saisir'!$A$7,
$C31='Horaires à saisir'!$C$8,'Horaires à saisir'!$A$8,
$C31='Horaires à saisir'!$C$9,'Horaires à saisir'!$A$9,
$C31='Horaires à saisir'!$C$10,'Horaires à saisir'!$A$10,
$B31='Horaires à saisir'!$A$11,'Horaires à saisir'!$C$11,
$B31='Horaires à saisir'!$A$12,'Horaires à saisir'!$C$12,
$B31='Horaires à saisir'!$A$13,'Horaires à saisir'!$C$13,
$B31='Horaires à saisir'!$A$14,'Horaires à saisir'!$C$14,
$B31='Horaires à saisir'!$A$15,'Horaires à saisir'!$C$15,
$B31='Horaires à saisir'!$A$16,'Horaires à saisir'!$C$16))</f>
        <v>REPOS</v>
      </c>
      <c r="F31" s="40" t="str" cm="1">
        <f t="array" ref="F31">(_xlfn.IFS($C31='Horaires à saisir'!$D$4,'Horaires à saisir'!$A$4,
$C31='Horaires à saisir'!$A$10,'Horaires à saisir'!$D$10,
$B31='Horaires à saisir'!$A$11,'Horaires à saisir'!$D$11,
$B31='Horaires à saisir'!$A$12,'Horaires à saisir'!$D$12,
$B31='Horaires à saisir'!$A$13,'Horaires à saisir'!$D$13,
$B31='Horaires à saisir'!$A$14,'Horaires à saisir'!$D$14,
$B31='Horaires à saisir'!$A$15,'Horaires à saisir'!$D$15))</f>
        <v>9h - 18h30</v>
      </c>
      <c r="G31" s="40" t="str" cm="1">
        <f t="array" ref="G31">(_xlfn.IFS($C31='Horaires à saisir'!$E$4,'Horaires à saisir'!$A$4,
$C31='Horaires à saisir'!$A$10,'Horaires à saisir'!$E$10,
$B31='Horaires à saisir'!$A$11,'Horaires à saisir'!$E$11,
$B31='Horaires à saisir'!$A$12,'Horaires à saisir'!$E$12,
$B31='Horaires à saisir'!$A$13,'Horaires à saisir'!$E$13,
$B31='Horaires à saisir'!$A$14,'Horaires à saisir'!$E$14,
$B31='Horaires à saisir'!$A$15,'Horaires à saisir'!$E$15))</f>
        <v>9h - 18h30</v>
      </c>
      <c r="H31" s="40" t="str" cm="1">
        <f t="array" ref="H31">(_xlfn.IFS($C31='Horaires à saisir'!$F$4,'Horaires à saisir'!$A$4,
$C31='Horaires à saisir'!$A$10,'Horaires à saisir'!$F$10,
$B31='Horaires à saisir'!$A$11,'Horaires à saisir'!$F$11,
$B31='Horaires à saisir'!$A$12,'Horaires à saisir'!$F$12,
$B31='Horaires à saisir'!$A$13,'Horaires à saisir'!$F$13,
$B31='Horaires à saisir'!$A$14,'Horaires à saisir'!$F$14,
$B31='Horaires à saisir'!$A$15,'Horaires à saisir'!$F$15))</f>
        <v>9h - 17h00</v>
      </c>
      <c r="I31" s="40" t="str" cm="1">
        <f t="array" ref="I31">(_xlfn.IFS($C31='Horaires à saisir'!$G$4,'Horaires à saisir'!$A$4,
$C31='Horaires à saisir'!$A$10,'Horaires à saisir'!$G$10,
$B31='Horaires à saisir'!$A$11,'Horaires à saisir'!$G$11,
$B31='Horaires à saisir'!$A$12,'Horaires à saisir'!$G$12,
$B31='Horaires à saisir'!$A$13,'Horaires à saisir'!$G$13,
$B31='Horaires à saisir'!$A$14,'Horaires à saisir'!$G$14,
$B31='Horaires à saisir'!$A$15,'Horaires à saisir'!$G$15))</f>
        <v>ECOLE</v>
      </c>
    </row>
    <row r="32" spans="1:9" ht="17" customHeight="1" x14ac:dyDescent="0.25">
      <c r="A32" s="27">
        <f t="shared" si="3"/>
        <v>44434</v>
      </c>
      <c r="B32" s="40">
        <f t="shared" si="2"/>
        <v>34</v>
      </c>
      <c r="C32" s="40" t="str">
        <f t="shared" si="0"/>
        <v>Jeudi</v>
      </c>
      <c r="D32" s="41">
        <f t="shared" si="1"/>
        <v>26</v>
      </c>
      <c r="E32" s="40" t="str" cm="1">
        <f t="array" ref="E32">(_xlfn.IFS($C32='Horaires à saisir'!$C$4,'Horaires à saisir'!$A$4,
$C32='Horaires à saisir'!$C$5,'Horaires à saisir'!$A$5,
$C32='Horaires à saisir'!$C$6,'Horaires à saisir'!$A$6,
$C32='Horaires à saisir'!$C$7,'Horaires à saisir'!$A$7,
$C32='Horaires à saisir'!$C$8,'Horaires à saisir'!$A$8,
$C32='Horaires à saisir'!$C$9,'Horaires à saisir'!$A$9,
$C32='Horaires à saisir'!$C$10,'Horaires à saisir'!$A$10,
$B32='Horaires à saisir'!$A$11,'Horaires à saisir'!$C$11,
$B32='Horaires à saisir'!$A$12,'Horaires à saisir'!$C$12,
$B32='Horaires à saisir'!$A$13,'Horaires à saisir'!$C$13,
$B32='Horaires à saisir'!$A$14,'Horaires à saisir'!$C$14,
$B32='Horaires à saisir'!$A$15,'Horaires à saisir'!$C$15,
$B32='Horaires à saisir'!$A$16,'Horaires à saisir'!$C$16))</f>
        <v>REPOS</v>
      </c>
      <c r="F32" s="40" t="str" cm="1">
        <f t="array" ref="F32">(_xlfn.IFS($C32='Horaires à saisir'!$D$4,'Horaires à saisir'!$A$4,
$C32='Horaires à saisir'!$A$10,'Horaires à saisir'!$D$10,
$B32='Horaires à saisir'!$A$11,'Horaires à saisir'!$D$11,
$B32='Horaires à saisir'!$A$12,'Horaires à saisir'!$D$12,
$B32='Horaires à saisir'!$A$13,'Horaires à saisir'!$D$13,
$B32='Horaires à saisir'!$A$14,'Horaires à saisir'!$D$14,
$B32='Horaires à saisir'!$A$15,'Horaires à saisir'!$D$15))</f>
        <v>9h - 18h30</v>
      </c>
      <c r="G32" s="40" t="str" cm="1">
        <f t="array" ref="G32">(_xlfn.IFS($C32='Horaires à saisir'!$E$4,'Horaires à saisir'!$A$4,
$C32='Horaires à saisir'!$A$10,'Horaires à saisir'!$E$10,
$B32='Horaires à saisir'!$A$11,'Horaires à saisir'!$E$11,
$B32='Horaires à saisir'!$A$12,'Horaires à saisir'!$E$12,
$B32='Horaires à saisir'!$A$13,'Horaires à saisir'!$E$13,
$B32='Horaires à saisir'!$A$14,'Horaires à saisir'!$E$14,
$B32='Horaires à saisir'!$A$15,'Horaires à saisir'!$E$15))</f>
        <v>9h - 18h30</v>
      </c>
      <c r="H32" s="40" t="str" cm="1">
        <f t="array" ref="H32">(_xlfn.IFS($C32='Horaires à saisir'!$F$4,'Horaires à saisir'!$A$4,
$C32='Horaires à saisir'!$A$10,'Horaires à saisir'!$F$10,
$B32='Horaires à saisir'!$A$11,'Horaires à saisir'!$F$11,
$B32='Horaires à saisir'!$A$12,'Horaires à saisir'!$F$12,
$B32='Horaires à saisir'!$A$13,'Horaires à saisir'!$F$13,
$B32='Horaires à saisir'!$A$14,'Horaires à saisir'!$F$14,
$B32='Horaires à saisir'!$A$15,'Horaires à saisir'!$F$15))</f>
        <v>9h - 17h00</v>
      </c>
      <c r="I32" s="40" t="str" cm="1">
        <f t="array" ref="I32">(_xlfn.IFS($C32='Horaires à saisir'!$G$4,'Horaires à saisir'!$A$4,
$C32='Horaires à saisir'!$A$10,'Horaires à saisir'!$G$10,
$B32='Horaires à saisir'!$A$11,'Horaires à saisir'!$G$11,
$B32='Horaires à saisir'!$A$12,'Horaires à saisir'!$G$12,
$B32='Horaires à saisir'!$A$13,'Horaires à saisir'!$G$13,
$B32='Horaires à saisir'!$A$14,'Horaires à saisir'!$G$14,
$B32='Horaires à saisir'!$A$15,'Horaires à saisir'!$G$15))</f>
        <v>ECOLE</v>
      </c>
    </row>
    <row r="33" spans="1:9" ht="17" customHeight="1" x14ac:dyDescent="0.25">
      <c r="A33" s="27">
        <f t="shared" si="3"/>
        <v>44435</v>
      </c>
      <c r="B33" s="40">
        <f t="shared" si="2"/>
        <v>34</v>
      </c>
      <c r="C33" s="40" t="str">
        <f t="shared" si="0"/>
        <v>Vendredi</v>
      </c>
      <c r="D33" s="41">
        <f t="shared" si="1"/>
        <v>27</v>
      </c>
      <c r="E33" s="40" t="str" cm="1">
        <f t="array" ref="E33">(_xlfn.IFS($C33='Horaires à saisir'!$C$4,'Horaires à saisir'!$A$4,
$C33='Horaires à saisir'!$C$5,'Horaires à saisir'!$A$5,
$C33='Horaires à saisir'!$C$6,'Horaires à saisir'!$A$6,
$C33='Horaires à saisir'!$C$7,'Horaires à saisir'!$A$7,
$C33='Horaires à saisir'!$C$8,'Horaires à saisir'!$A$8,
$C33='Horaires à saisir'!$C$9,'Horaires à saisir'!$A$9,
$C33='Horaires à saisir'!$C$10,'Horaires à saisir'!$A$10,
$B33='Horaires à saisir'!$A$11,'Horaires à saisir'!$C$11,
$B33='Horaires à saisir'!$A$12,'Horaires à saisir'!$C$12,
$B33='Horaires à saisir'!$A$13,'Horaires à saisir'!$C$13,
$B33='Horaires à saisir'!$A$14,'Horaires à saisir'!$C$14,
$B33='Horaires à saisir'!$A$15,'Horaires à saisir'!$C$15,
$B33='Horaires à saisir'!$A$16,'Horaires à saisir'!$C$16))</f>
        <v>REPOS</v>
      </c>
      <c r="F33" s="40" t="str" cm="1">
        <f t="array" ref="F33">(_xlfn.IFS($C33='Horaires à saisir'!$D$4,'Horaires à saisir'!$A$4,
$C33='Horaires à saisir'!$A$10,'Horaires à saisir'!$D$10,
$B33='Horaires à saisir'!$A$11,'Horaires à saisir'!$D$11,
$B33='Horaires à saisir'!$A$12,'Horaires à saisir'!$D$12,
$B33='Horaires à saisir'!$A$13,'Horaires à saisir'!$D$13,
$B33='Horaires à saisir'!$A$14,'Horaires à saisir'!$D$14,
$B33='Horaires à saisir'!$A$15,'Horaires à saisir'!$D$15))</f>
        <v>9h - 18h30</v>
      </c>
      <c r="G33" s="40" t="str" cm="1">
        <f t="array" ref="G33">(_xlfn.IFS($C33='Horaires à saisir'!$E$4,'Horaires à saisir'!$A$4,
$C33='Horaires à saisir'!$A$10,'Horaires à saisir'!$E$10,
$B33='Horaires à saisir'!$A$11,'Horaires à saisir'!$E$11,
$B33='Horaires à saisir'!$A$12,'Horaires à saisir'!$E$12,
$B33='Horaires à saisir'!$A$13,'Horaires à saisir'!$E$13,
$B33='Horaires à saisir'!$A$14,'Horaires à saisir'!$E$14,
$B33='Horaires à saisir'!$A$15,'Horaires à saisir'!$E$15))</f>
        <v>REPOS</v>
      </c>
      <c r="H33" s="40" t="str" cm="1">
        <f t="array" ref="H33">(_xlfn.IFS($C33='Horaires à saisir'!$F$4,'Horaires à saisir'!$A$4,
$C33='Horaires à saisir'!$A$10,'Horaires à saisir'!$F$10,
$B33='Horaires à saisir'!$A$11,'Horaires à saisir'!$F$11,
$B33='Horaires à saisir'!$A$12,'Horaires à saisir'!$F$12,
$B33='Horaires à saisir'!$A$13,'Horaires à saisir'!$F$13,
$B33='Horaires à saisir'!$A$14,'Horaires à saisir'!$F$14,
$B33='Horaires à saisir'!$A$15,'Horaires à saisir'!$F$15))</f>
        <v>9h - 17h00</v>
      </c>
      <c r="I33" s="40" t="str" cm="1">
        <f t="array" ref="I33">(_xlfn.IFS($C33='Horaires à saisir'!$G$4,'Horaires à saisir'!$A$4,
$C33='Horaires à saisir'!$A$10,'Horaires à saisir'!$G$10,
$B33='Horaires à saisir'!$A$11,'Horaires à saisir'!$G$11,
$B33='Horaires à saisir'!$A$12,'Horaires à saisir'!$G$12,
$B33='Horaires à saisir'!$A$13,'Horaires à saisir'!$G$13,
$B33='Horaires à saisir'!$A$14,'Horaires à saisir'!$G$14,
$B33='Horaires à saisir'!$A$15,'Horaires à saisir'!$G$15))</f>
        <v>ECOLE</v>
      </c>
    </row>
    <row r="34" spans="1:9" ht="17" customHeight="1" x14ac:dyDescent="0.25">
      <c r="A34" s="27">
        <f>IFERROR(IF(A33+1&gt;I1,"",A33+1),"")</f>
        <v>44436</v>
      </c>
      <c r="B34" s="40">
        <f t="shared" si="2"/>
        <v>34</v>
      </c>
      <c r="C34" s="40" t="str">
        <f>IFERROR(CHOOSE(WEEKDAY(A34),"Dimanche","Lundi","Mardi","Mercredi","Jeudi","Vendredi","Samedi"),"")</f>
        <v>Samedi</v>
      </c>
      <c r="D34" s="41">
        <f t="shared" si="1"/>
        <v>28</v>
      </c>
      <c r="E34" s="40" t="str" cm="1">
        <f t="array" ref="E34">(_xlfn.IFS($C34='Horaires à saisir'!$C$4,'Horaires à saisir'!$A$4,
$C34='Horaires à saisir'!$C$5,'Horaires à saisir'!$A$5,
$C34='Horaires à saisir'!$C$6,'Horaires à saisir'!$A$6,
$C34='Horaires à saisir'!$C$7,'Horaires à saisir'!$A$7,
$C34='Horaires à saisir'!$C$8,'Horaires à saisir'!$A$8,
$C34='Horaires à saisir'!$C$9,'Horaires à saisir'!$A$9,
$C34='Horaires à saisir'!$C$10,'Horaires à saisir'!$A$10,
$B34='Horaires à saisir'!$A$11,'Horaires à saisir'!$C$11,
$B34='Horaires à saisir'!$A$12,'Horaires à saisir'!$C$12,
$B34='Horaires à saisir'!$A$13,'Horaires à saisir'!$C$13,
$B34='Horaires à saisir'!$A$14,'Horaires à saisir'!$C$14,
$B34='Horaires à saisir'!$A$15,'Horaires à saisir'!$C$15,
$B34='Horaires à saisir'!$A$16,'Horaires à saisir'!$C$16))</f>
        <v>REPOS</v>
      </c>
      <c r="F34" s="40" t="str" cm="1">
        <f t="array" ref="F34">(_xlfn.IFS($C34='Horaires à saisir'!$D$4,'Horaires à saisir'!$A$4,
$C34='Horaires à saisir'!$A$10,'Horaires à saisir'!$D$10,
$B34='Horaires à saisir'!$A$11,'Horaires à saisir'!$D$11,
$B34='Horaires à saisir'!$A$12,'Horaires à saisir'!$D$12,
$B34='Horaires à saisir'!$A$13,'Horaires à saisir'!$D$13,
$B34='Horaires à saisir'!$A$14,'Horaires à saisir'!$D$14,
$B34='Horaires à saisir'!$A$15,'Horaires à saisir'!$D$15))</f>
        <v>8h - 17h00</v>
      </c>
      <c r="G34" s="40" t="str" cm="1">
        <f t="array" ref="G34">(_xlfn.IFS($C34='Horaires à saisir'!$E$4,'Horaires à saisir'!$A$4,
$C34='Horaires à saisir'!$A$10,'Horaires à saisir'!$E$10,
$B34='Horaires à saisir'!$A$11,'Horaires à saisir'!$E$11,
$B34='Horaires à saisir'!$A$12,'Horaires à saisir'!$E$12,
$B34='Horaires à saisir'!$A$13,'Horaires à saisir'!$E$13,
$B34='Horaires à saisir'!$A$14,'Horaires à saisir'!$E$14,
$B34='Horaires à saisir'!$A$15,'Horaires à saisir'!$E$15))</f>
        <v>8h - 17h00</v>
      </c>
      <c r="H34" s="40" t="str" cm="1">
        <f t="array" ref="H34">(_xlfn.IFS($C34='Horaires à saisir'!$F$4,'Horaires à saisir'!$A$4,
$C34='Horaires à saisir'!$A$10,'Horaires à saisir'!$F$10,
$B34='Horaires à saisir'!$A$11,'Horaires à saisir'!$F$11,
$B34='Horaires à saisir'!$A$12,'Horaires à saisir'!$F$12,
$B34='Horaires à saisir'!$A$13,'Horaires à saisir'!$F$13,
$B34='Horaires à saisir'!$A$14,'Horaires à saisir'!$F$14,
$B34='Horaires à saisir'!$A$15,'Horaires à saisir'!$F$15))</f>
        <v>REPOS</v>
      </c>
      <c r="I34" s="40" t="str" cm="1">
        <f t="array" ref="I34">(_xlfn.IFS($C34='Horaires à saisir'!$G$4,'Horaires à saisir'!$A$4,
$C34='Horaires à saisir'!$A$10,'Horaires à saisir'!$G$10,
$B34='Horaires à saisir'!$A$11,'Horaires à saisir'!$G$11,
$B34='Horaires à saisir'!$A$12,'Horaires à saisir'!$G$12,
$B34='Horaires à saisir'!$A$13,'Horaires à saisir'!$G$13,
$B34='Horaires à saisir'!$A$14,'Horaires à saisir'!$G$14,
$B34='Horaires à saisir'!$A$15,'Horaires à saisir'!$G$15))</f>
        <v>REPOS</v>
      </c>
    </row>
    <row r="35" spans="1:9" ht="17" customHeight="1" x14ac:dyDescent="0.25">
      <c r="A35" s="27">
        <f>IFERROR(IF(A34+1&gt;I1,"",A34+1),"")</f>
        <v>44437</v>
      </c>
      <c r="B35" s="40">
        <f>IFERROR(_xlfn.ISOWEEKNUM(A35),"")</f>
        <v>34</v>
      </c>
      <c r="C35" s="40" t="str">
        <f>IFERROR(CHOOSE(WEEKDAY(A35),"Dimanche","Lundi","Mardi","Mercredi","Jeudi","Vendredi","Samedi"),"")</f>
        <v>Dimanche</v>
      </c>
      <c r="D35" s="41">
        <f>IFERROR(DAY(A35),"")</f>
        <v>29</v>
      </c>
      <c r="E35" s="40" t="str" cm="1">
        <f t="array" ref="E35">(_xlfn.IFS($C35='Horaires à saisir'!$C$4,'Horaires à saisir'!$A$4,
$C35='Horaires à saisir'!$C$5,'Horaires à saisir'!$A$5,
$C35='Horaires à saisir'!$C$6,'Horaires à saisir'!$A$6,
$C35='Horaires à saisir'!$C$7,'Horaires à saisir'!$A$7,
$C35='Horaires à saisir'!$C$8,'Horaires à saisir'!$A$8,
$C35='Horaires à saisir'!$C$9,'Horaires à saisir'!$A$9,
$C35='Horaires à saisir'!$C$10,'Horaires à saisir'!$A$10,
$B35='Horaires à saisir'!$A$11,'Horaires à saisir'!$C$11,
$B35='Horaires à saisir'!$A$12,'Horaires à saisir'!$C$12,
$B35='Horaires à saisir'!$A$13,'Horaires à saisir'!$C$13,
$B35='Horaires à saisir'!$A$14,'Horaires à saisir'!$C$14,
$B35='Horaires à saisir'!$A$15,'Horaires à saisir'!$C$15,
$B35='Horaires à saisir'!$A$16,'Horaires à saisir'!$C$16))</f>
        <v>9h - 18h30</v>
      </c>
      <c r="F35" s="40" t="str" cm="1">
        <f t="array" ref="F35">(_xlfn.IFS($C35='Horaires à saisir'!$D$4,'Horaires à saisir'!$A$4,
$C35='Horaires à saisir'!$A$10,'Horaires à saisir'!$D$10,
$B35='Horaires à saisir'!$A$11,'Horaires à saisir'!$D$11,
$B35='Horaires à saisir'!$A$12,'Horaires à saisir'!$D$12,
$B35='Horaires à saisir'!$A$13,'Horaires à saisir'!$D$13,
$B35='Horaires à saisir'!$A$14,'Horaires à saisir'!$D$14,
$B35='Horaires à saisir'!$A$15,'Horaires à saisir'!$D$15))</f>
        <v>9h - 18h30</v>
      </c>
      <c r="G35" s="40" t="str" cm="1">
        <f t="array" ref="G35">(_xlfn.IFS($C35='Horaires à saisir'!$E$4,'Horaires à saisir'!$A$4,
$C35='Horaires à saisir'!$A$10,'Horaires à saisir'!$E$10,
$B35='Horaires à saisir'!$A$11,'Horaires à saisir'!$E$11,
$B35='Horaires à saisir'!$A$12,'Horaires à saisir'!$E$12,
$B35='Horaires à saisir'!$A$13,'Horaires à saisir'!$E$13,
$B35='Horaires à saisir'!$A$14,'Horaires à saisir'!$E$14,
$B35='Horaires à saisir'!$A$15,'Horaires à saisir'!$E$15))</f>
        <v>9h - 18h30</v>
      </c>
      <c r="H35" s="40" t="str" cm="1">
        <f t="array" ref="H35">(_xlfn.IFS($C35='Horaires à saisir'!$F$4,'Horaires à saisir'!$A$4,
$C35='Horaires à saisir'!$A$10,'Horaires à saisir'!$F$10,
$B35='Horaires à saisir'!$A$11,'Horaires à saisir'!$F$11,
$B35='Horaires à saisir'!$A$12,'Horaires à saisir'!$F$12,
$B35='Horaires à saisir'!$A$13,'Horaires à saisir'!$F$13,
$B35='Horaires à saisir'!$A$14,'Horaires à saisir'!$F$14,
$B35='Horaires à saisir'!$A$15,'Horaires à saisir'!$F$15))</f>
        <v>9h - 17h00</v>
      </c>
      <c r="I35" s="40" t="str" cm="1">
        <f t="array" ref="I35">(_xlfn.IFS($C35='Horaires à saisir'!$G$4,'Horaires à saisir'!$A$4,
$C35='Horaires à saisir'!$A$10,'Horaires à saisir'!$G$10,
$B35='Horaires à saisir'!$A$11,'Horaires à saisir'!$G$11,
$B35='Horaires à saisir'!$A$12,'Horaires à saisir'!$G$12,
$B35='Horaires à saisir'!$A$13,'Horaires à saisir'!$G$13,
$B35='Horaires à saisir'!$A$14,'Horaires à saisir'!$G$14,
$B35='Horaires à saisir'!$A$15,'Horaires à saisir'!$G$15))</f>
        <v>ECOLE</v>
      </c>
    </row>
    <row r="36" spans="1:9" ht="17" customHeight="1" x14ac:dyDescent="0.25">
      <c r="A36" s="27">
        <f>IFERROR(IF(A35+1&gt;I1,"",A35+1),"")</f>
        <v>44438</v>
      </c>
      <c r="B36" s="40">
        <f>IFERROR(_xlfn.ISOWEEKNUM(A36),"")</f>
        <v>35</v>
      </c>
      <c r="C36" s="40" t="str">
        <f>IFERROR(CHOOSE(WEEKDAY(A36),"Dimanche","Lundi","Mardi","Mercredi","Jeudi","Vendredi","Samedi"),"")</f>
        <v>Lundi</v>
      </c>
      <c r="D36" s="41">
        <f>IFERROR(DAY(A36),"")</f>
        <v>30</v>
      </c>
      <c r="E36" s="40" t="str" cm="1">
        <f t="array" ref="E36">(_xlfn.IFS($C36='Horaires à saisir'!$C$4,'Horaires à saisir'!$A$4,
$C36='Horaires à saisir'!$C$5,'Horaires à saisir'!$A$5,
$C36='Horaires à saisir'!$C$6,'Horaires à saisir'!$A$6,
$C36='Horaires à saisir'!$C$7,'Horaires à saisir'!$A$7,
$C36='Horaires à saisir'!$C$8,'Horaires à saisir'!$A$8,
$C36='Horaires à saisir'!$C$9,'Horaires à saisir'!$A$9,
$C36='Horaires à saisir'!$C$10,'Horaires à saisir'!$A$10,
$B36='Horaires à saisir'!$A$11,'Horaires à saisir'!$C$11,
$B36='Horaires à saisir'!$A$12,'Horaires à saisir'!$C$12,
$B36='Horaires à saisir'!$A$13,'Horaires à saisir'!$C$13,
$B36='Horaires à saisir'!$A$14,'Horaires à saisir'!$C$14,
$B36='Horaires à saisir'!$A$15,'Horaires à saisir'!$C$15,
$B36='Horaires à saisir'!$A$16,'Horaires à saisir'!$C$16))</f>
        <v>REPOS</v>
      </c>
      <c r="F36" s="40" t="str" cm="1">
        <f t="array" ref="F36">(_xlfn.IFS($C36='Horaires à saisir'!$D$4,'Horaires à saisir'!$A$4,
$C36='Horaires à saisir'!$A$10,'Horaires à saisir'!$D$10,
$B36='Horaires à saisir'!$A$11,'Horaires à saisir'!$D$11,
$B36='Horaires à saisir'!$A$12,'Horaires à saisir'!$D$12,
$B36='Horaires à saisir'!$A$13,'Horaires à saisir'!$D$13,
$B36='Horaires à saisir'!$A$14,'Horaires à saisir'!$D$14,
$B36='Horaires à saisir'!$A$15,'Horaires à saisir'!$D$15))</f>
        <v>REPOS</v>
      </c>
      <c r="G36" s="40" t="e" cm="1">
        <f t="array" ref="G36">(_xlfn.IFS($C36='Horaires à saisir'!$E$4,'Horaires à saisir'!$A$4,
$C36='Horaires à saisir'!$A$10,'Horaires à saisir'!$E$10,
$B36='Horaires à saisir'!$A$11,'Horaires à saisir'!$E$11,
$B36='Horaires à saisir'!$A$12,'Horaires à saisir'!$E$12,
$B36='Horaires à saisir'!$A$13,'Horaires à saisir'!$E$13,
$B36='Horaires à saisir'!$A$14,'Horaires à saisir'!$E$14,
$B36='Horaires à saisir'!$A$15,'Horaires à saisir'!$E$15))</f>
        <v>#N/A</v>
      </c>
      <c r="H36" s="40" t="e" cm="1">
        <f t="array" ref="H36">(_xlfn.IFS($C36='Horaires à saisir'!$F$4,'Horaires à saisir'!$A$4,
$C36='Horaires à saisir'!$A$10,'Horaires à saisir'!$F$10,
$B36='Horaires à saisir'!$A$11,'Horaires à saisir'!$F$11,
$B36='Horaires à saisir'!$A$12,'Horaires à saisir'!$F$12,
$B36='Horaires à saisir'!$A$13,'Horaires à saisir'!$F$13,
$B36='Horaires à saisir'!$A$14,'Horaires à saisir'!$F$14,
$B36='Horaires à saisir'!$A$15,'Horaires à saisir'!$F$15))</f>
        <v>#N/A</v>
      </c>
      <c r="I36" s="40" t="e" cm="1">
        <f t="array" ref="I36">(_xlfn.IFS($C36='Horaires à saisir'!$G$4,'Horaires à saisir'!$A$4,
$C36='Horaires à saisir'!$A$10,'Horaires à saisir'!$G$10,
$B36='Horaires à saisir'!$A$11,'Horaires à saisir'!$G$11,
$B36='Horaires à saisir'!$A$12,'Horaires à saisir'!$G$12,
$B36='Horaires à saisir'!$A$13,'Horaires à saisir'!$G$13,
$B36='Horaires à saisir'!$A$14,'Horaires à saisir'!$G$14,
$B36='Horaires à saisir'!$A$15,'Horaires à saisir'!$G$15))</f>
        <v>#N/A</v>
      </c>
    </row>
    <row r="37" spans="1:9" ht="17" customHeight="1" x14ac:dyDescent="0.25">
      <c r="A37" s="27">
        <f>IFERROR(IF(A36+1&gt;I1,"",A36+1),"")</f>
        <v>44439</v>
      </c>
      <c r="B37" s="40">
        <f>IFERROR(_xlfn.ISOWEEKNUM(A37),"")</f>
        <v>35</v>
      </c>
      <c r="C37" s="40" t="str">
        <f>IFERROR(CHOOSE(WEEKDAY(A37),"Dimanche","Lundi","Mardi","Mercredi","Jeudi","Vendredi","Samedi"),"")</f>
        <v>Mardi</v>
      </c>
      <c r="D37" s="41">
        <f>IFERROR(DAY(A37),"")</f>
        <v>31</v>
      </c>
      <c r="E37" s="40" t="str" cm="1">
        <f t="array" ref="E37">(_xlfn.IFS($C37='Horaires à saisir'!$C$4,'Horaires à saisir'!$A$4,
$C37='Horaires à saisir'!$C$5,'Horaires à saisir'!$A$5,
$C37='Horaires à saisir'!$C$6,'Horaires à saisir'!$A$6,
$C37='Horaires à saisir'!$C$7,'Horaires à saisir'!$A$7,
$C37='Horaires à saisir'!$C$8,'Horaires à saisir'!$A$8,
$C37='Horaires à saisir'!$C$9,'Horaires à saisir'!$A$9,
$C37='Horaires à saisir'!$C$10,'Horaires à saisir'!$A$10,
$B37='Horaires à saisir'!$A$11,'Horaires à saisir'!$C$11,
$B37='Horaires à saisir'!$A$12,'Horaires à saisir'!$C$12,
$B37='Horaires à saisir'!$A$13,'Horaires à saisir'!$C$13,
$B37='Horaires à saisir'!$A$14,'Horaires à saisir'!$C$14,
$B37='Horaires à saisir'!$A$15,'Horaires à saisir'!$C$15,
$B37='Horaires à saisir'!$A$16,'Horaires à saisir'!$C$16))</f>
        <v>9h - 18h30</v>
      </c>
      <c r="F37" s="40" t="e" cm="1">
        <f t="array" ref="F37">(_xlfn.IFS($C37='Horaires à saisir'!$D$4,'Horaires à saisir'!$A$4,
$C37='Horaires à saisir'!$A$10,'Horaires à saisir'!$D$10,
$B37='Horaires à saisir'!$A$11,'Horaires à saisir'!$D$11,
$B37='Horaires à saisir'!$A$12,'Horaires à saisir'!$D$12,
$B37='Horaires à saisir'!$A$13,'Horaires à saisir'!$D$13,
$B37='Horaires à saisir'!$A$14,'Horaires à saisir'!$D$14,
$B37='Horaires à saisir'!$A$15,'Horaires à saisir'!$D$15))</f>
        <v>#N/A</v>
      </c>
      <c r="G37" s="40" t="e" cm="1">
        <f t="array" ref="G37">(_xlfn.IFS($C37='Horaires à saisir'!$E$4,'Horaires à saisir'!$A$4,
$C37='Horaires à saisir'!$A$10,'Horaires à saisir'!$E$10,
$B37='Horaires à saisir'!$A$11,'Horaires à saisir'!$E$11,
$B37='Horaires à saisir'!$A$12,'Horaires à saisir'!$E$12,
$B37='Horaires à saisir'!$A$13,'Horaires à saisir'!$E$13,
$B37='Horaires à saisir'!$A$14,'Horaires à saisir'!$E$14,
$B37='Horaires à saisir'!$A$15,'Horaires à saisir'!$E$15))</f>
        <v>#N/A</v>
      </c>
      <c r="H37" s="40" t="e" cm="1">
        <f t="array" ref="H37">(_xlfn.IFS($C37='Horaires à saisir'!$F$4,'Horaires à saisir'!$A$4,
$C37='Horaires à saisir'!$A$10,'Horaires à saisir'!$F$10,
$B37='Horaires à saisir'!$A$11,'Horaires à saisir'!$F$11,
$B37='Horaires à saisir'!$A$12,'Horaires à saisir'!$F$12,
$B37='Horaires à saisir'!$A$13,'Horaires à saisir'!$F$13,
$B37='Horaires à saisir'!$A$14,'Horaires à saisir'!$F$14,
$B37='Horaires à saisir'!$A$15,'Horaires à saisir'!$F$15))</f>
        <v>#N/A</v>
      </c>
      <c r="I37" s="40" t="e" cm="1">
        <f t="array" ref="I37">(_xlfn.IFS($C37='Horaires à saisir'!$G$4,'Horaires à saisir'!$A$4,
$C37='Horaires à saisir'!$A$10,'Horaires à saisir'!$G$10,
$B37='Horaires à saisir'!$A$11,'Horaires à saisir'!$G$11,
$B37='Horaires à saisir'!$A$12,'Horaires à saisir'!$G$12,
$B37='Horaires à saisir'!$A$13,'Horaires à saisir'!$G$13,
$B37='Horaires à saisir'!$A$14,'Horaires à saisir'!$G$14,
$B37='Horaires à saisir'!$A$15,'Horaires à saisir'!$G$15))</f>
        <v>#N/A</v>
      </c>
    </row>
    <row r="38" spans="1:9" ht="15.5" x14ac:dyDescent="0.25">
      <c r="B38" s="1"/>
      <c r="C38" s="1"/>
      <c r="E38" s="2"/>
      <c r="F38" s="2"/>
      <c r="G38" s="2"/>
      <c r="H38" s="2"/>
      <c r="I38" s="2"/>
    </row>
    <row r="39" spans="1:9" ht="15.5" x14ac:dyDescent="0.35">
      <c r="E39" s="28" t="s">
        <v>27</v>
      </c>
      <c r="F39" s="28" t="s">
        <v>11</v>
      </c>
      <c r="G39" s="28" t="s">
        <v>28</v>
      </c>
    </row>
  </sheetData>
  <phoneticPr fontId="5" type="noConversion"/>
  <conditionalFormatting sqref="E7:I38">
    <cfRule type="expression" dxfId="9" priority="19" stopIfTrue="1">
      <formula>IF($C7="Dimanche",1,"")</formula>
    </cfRule>
  </conditionalFormatting>
  <conditionalFormatting sqref="B7:B37">
    <cfRule type="expression" dxfId="8" priority="24">
      <formula>IF($B1048556="Dimanche",1,"")</formula>
    </cfRule>
  </conditionalFormatting>
  <conditionalFormatting sqref="C35:C37">
    <cfRule type="expression" dxfId="7" priority="23">
      <formula>IFERROR(CHOOSE(WEEKDAY(A35),"Dimanche","Lundi","Mardi","Mercredi","Jeudi","Vendredi","Samedi"),"")</formula>
    </cfRule>
  </conditionalFormatting>
  <conditionalFormatting sqref="E7:I37">
    <cfRule type="cellIs" dxfId="6" priority="16" operator="equal">
      <formula>0</formula>
    </cfRule>
    <cfRule type="cellIs" dxfId="5" priority="22" operator="equal">
      <formula>"REPOS"</formula>
    </cfRule>
    <cfRule type="cellIs" dxfId="4" priority="26" operator="equal">
      <formula>"VACANCES"</formula>
    </cfRule>
  </conditionalFormatting>
  <conditionalFormatting sqref="C7:I37">
    <cfRule type="expression" dxfId="3" priority="21">
      <formula>IF($C7="Dimanche",TRUE,FALSE)</formula>
    </cfRule>
  </conditionalFormatting>
  <conditionalFormatting sqref="E7:I36 G36:G37 E8:E37">
    <cfRule type="cellIs" dxfId="2" priority="17" operator="equal">
      <formula>"ECOLE"</formula>
    </cfRule>
  </conditionalFormatting>
  <dataValidations disablePrompts="1" count="1">
    <dataValidation type="list" showInputMessage="1" showErrorMessage="1" sqref="E7:I37" xr:uid="{53A05E34-9F50-45F0-BD7F-F9E6C16E052F}">
      <formula1>"Repos"</formula1>
    </dataValidation>
  </dataValidations>
  <pageMargins left="0.33449074074074076" right="0.36749999999999999" top="0.75" bottom="0.25972222222222224" header="0.3" footer="0.3"/>
  <pageSetup paperSize="9" scale="80" fitToHeight="0" orientation="landscape" r:id="rId1"/>
  <headerFooter>
    <oddHeader xml:space="preserve">&amp;L
&amp;C&amp;"Arial,Gras"&amp;22PLANNING EQUIPE MENSUEL&amp;R
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stopIfTrue="1" id="{08F3BD16-1AA4-4443-AE33-85A0360B9771}">
            <xm:f>VLOOKUP($A7,'Horaires à saisir'!$P$3:$P$14,1,0)=$A7</xm:f>
            <x14:dxf>
              <font>
                <color theme="7" tint="0.59996337778862885"/>
              </font>
              <fill>
                <patternFill>
                  <bgColor theme="7" tint="0.59996337778862885"/>
                </patternFill>
              </fill>
            </x14:dxf>
          </x14:cfRule>
          <xm:sqref>E7:I37</xm:sqref>
        </x14:conditionalFormatting>
        <x14:conditionalFormatting xmlns:xm="http://schemas.microsoft.com/office/excel/2006/main">
          <x14:cfRule type="expression" priority="28" id="{168FCD32-EFA8-4D2E-BF5B-01F49C271CD7}">
            <xm:f>VLOOKUP($A7,'Horaires à saisir'!$P$3:$P$14,1,0)=$A7</xm:f>
            <x14:dxf>
              <font>
                <color auto="1"/>
              </font>
              <fill>
                <patternFill>
                  <bgColor theme="7" tint="0.59996337778862885"/>
                </patternFill>
              </fill>
            </x14:dxf>
          </x14:cfRule>
          <xm:sqref>C7:D37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34CF-486B-4802-8C29-1D97DA995655}">
  <dimension ref="A1:R47"/>
  <sheetViews>
    <sheetView zoomScale="70" zoomScaleNormal="70" zoomScalePageLayoutView="70" workbookViewId="0">
      <selection activeCell="C3" sqref="C3:G3"/>
    </sheetView>
  </sheetViews>
  <sheetFormatPr baseColWidth="10" defaultRowHeight="12.5" x14ac:dyDescent="0.25"/>
  <cols>
    <col min="1" max="1" width="17" style="6" bestFit="1" customWidth="1"/>
    <col min="2" max="2" width="6.1796875" style="6" customWidth="1"/>
    <col min="3" max="3" width="12.453125" style="6" bestFit="1" customWidth="1"/>
    <col min="4" max="4" width="11.7265625" style="6" bestFit="1" customWidth="1"/>
    <col min="5" max="5" width="10.90625" style="6"/>
    <col min="6" max="6" width="12.1796875" style="6" bestFit="1" customWidth="1"/>
    <col min="7" max="9" width="10.90625" style="6"/>
    <col min="10" max="10" width="10" style="6" customWidth="1"/>
    <col min="11" max="11" width="11.81640625" style="6" bestFit="1" customWidth="1"/>
    <col min="12" max="12" width="10.1796875" style="6" bestFit="1" customWidth="1"/>
    <col min="13" max="13" width="0" style="6" hidden="1" customWidth="1"/>
    <col min="14" max="14" width="17" style="6" bestFit="1" customWidth="1"/>
    <col min="15" max="15" width="0" style="6" hidden="1" customWidth="1"/>
    <col min="16" max="16" width="9.90625" style="6" bestFit="1" customWidth="1"/>
    <col min="17" max="17" width="17.90625" style="6" bestFit="1" customWidth="1"/>
    <col min="18" max="18" width="9.90625" style="6" bestFit="1" customWidth="1"/>
    <col min="19" max="16384" width="10.90625" style="6"/>
  </cols>
  <sheetData>
    <row r="1" spans="1:18" ht="13" x14ac:dyDescent="0.3">
      <c r="A1" s="15" t="s">
        <v>0</v>
      </c>
      <c r="B1" s="15"/>
      <c r="C1" s="15"/>
      <c r="D1" s="42">
        <f>'Planning à imprimer'!G1</f>
        <v>44409</v>
      </c>
      <c r="E1" s="42"/>
      <c r="F1" s="15" t="s">
        <v>1</v>
      </c>
      <c r="G1" s="42">
        <f>EOMONTH(D1,0)</f>
        <v>44439</v>
      </c>
      <c r="H1" s="42"/>
      <c r="N1" s="10" t="s">
        <v>11</v>
      </c>
      <c r="O1" s="10"/>
      <c r="P1" s="10"/>
    </row>
    <row r="2" spans="1:18" ht="15.5" x14ac:dyDescent="0.3">
      <c r="A2" s="5"/>
      <c r="B2" s="5"/>
      <c r="C2" s="5"/>
      <c r="E2" s="5"/>
      <c r="G2" s="5"/>
      <c r="H2" s="8"/>
      <c r="K2" s="7" t="s">
        <v>9</v>
      </c>
      <c r="N2" s="10" t="s">
        <v>12</v>
      </c>
      <c r="O2" s="10"/>
      <c r="P2" s="10">
        <f>YEAR('Planning à imprimer'!G1)</f>
        <v>2021</v>
      </c>
    </row>
    <row r="3" spans="1:18" ht="13" x14ac:dyDescent="0.3">
      <c r="A3" s="10" t="s">
        <v>4</v>
      </c>
      <c r="B3" s="10"/>
      <c r="C3" s="16" t="s">
        <v>39</v>
      </c>
      <c r="D3" s="16" t="s">
        <v>40</v>
      </c>
      <c r="E3" s="16" t="s">
        <v>41</v>
      </c>
      <c r="F3" s="16" t="s">
        <v>42</v>
      </c>
      <c r="G3" s="16" t="s">
        <v>43</v>
      </c>
      <c r="K3" s="7" t="s">
        <v>35</v>
      </c>
      <c r="N3" s="6" t="s">
        <v>19</v>
      </c>
      <c r="P3" s="13">
        <f>DATE($P$2,1,1)</f>
        <v>44197</v>
      </c>
      <c r="Q3" s="6" t="s">
        <v>13</v>
      </c>
    </row>
    <row r="4" spans="1:18" ht="13" x14ac:dyDescent="0.3">
      <c r="A4" s="17" t="s">
        <v>6</v>
      </c>
      <c r="B4" s="17">
        <f>A11</f>
        <v>30</v>
      </c>
      <c r="C4" s="17"/>
      <c r="D4" s="17" t="s">
        <v>9</v>
      </c>
      <c r="E4" s="17" t="s">
        <v>10</v>
      </c>
      <c r="F4" s="17" t="s">
        <v>5</v>
      </c>
      <c r="G4" s="17" t="s">
        <v>5</v>
      </c>
      <c r="K4" s="7" t="s">
        <v>8</v>
      </c>
      <c r="N4" s="6" t="s">
        <v>14</v>
      </c>
      <c r="P4" s="13">
        <f>DATE($P$2,5,1)</f>
        <v>44317</v>
      </c>
    </row>
    <row r="5" spans="1:18" ht="13" x14ac:dyDescent="0.3">
      <c r="A5" s="17" t="s">
        <v>6</v>
      </c>
      <c r="B5" s="17">
        <f t="shared" ref="B5:B7" si="0">A12</f>
        <v>31</v>
      </c>
      <c r="C5" s="17" t="s">
        <v>8</v>
      </c>
      <c r="D5" s="17" t="s">
        <v>9</v>
      </c>
      <c r="E5" s="17" t="s">
        <v>10</v>
      </c>
      <c r="F5" s="17" t="s">
        <v>5</v>
      </c>
      <c r="G5" s="17" t="s">
        <v>5</v>
      </c>
      <c r="K5" s="7" t="s">
        <v>34</v>
      </c>
      <c r="N5" s="6" t="s">
        <v>15</v>
      </c>
      <c r="P5" s="13">
        <f>DATE($P$2,5,8)</f>
        <v>44324</v>
      </c>
    </row>
    <row r="6" spans="1:18" ht="13" x14ac:dyDescent="0.3">
      <c r="A6" s="17" t="s">
        <v>6</v>
      </c>
      <c r="B6" s="17">
        <f t="shared" si="0"/>
        <v>32</v>
      </c>
      <c r="C6" s="17" t="s">
        <v>34</v>
      </c>
      <c r="D6" s="17" t="s">
        <v>9</v>
      </c>
      <c r="E6" s="17" t="s">
        <v>10</v>
      </c>
      <c r="F6" s="17" t="s">
        <v>5</v>
      </c>
      <c r="G6" s="17" t="s">
        <v>5</v>
      </c>
      <c r="K6" s="7" t="s">
        <v>10</v>
      </c>
      <c r="N6" s="6" t="s">
        <v>16</v>
      </c>
      <c r="P6" s="13">
        <f>DATE($P$2,7,14)</f>
        <v>44391</v>
      </c>
    </row>
    <row r="7" spans="1:18" ht="13" x14ac:dyDescent="0.3">
      <c r="A7" s="17" t="s">
        <v>6</v>
      </c>
      <c r="B7" s="17">
        <f t="shared" si="0"/>
        <v>33</v>
      </c>
      <c r="C7" s="17" t="s">
        <v>10</v>
      </c>
      <c r="D7" s="17" t="s">
        <v>9</v>
      </c>
      <c r="E7" s="17" t="s">
        <v>10</v>
      </c>
      <c r="F7" s="17" t="s">
        <v>5</v>
      </c>
      <c r="G7" s="17" t="s">
        <v>5</v>
      </c>
      <c r="K7" s="7" t="s">
        <v>5</v>
      </c>
      <c r="N7" s="14" t="s">
        <v>17</v>
      </c>
      <c r="O7" s="14"/>
      <c r="P7" s="13">
        <f>DATE($P$2,8,15)</f>
        <v>44423</v>
      </c>
    </row>
    <row r="8" spans="1:18" ht="13" x14ac:dyDescent="0.3">
      <c r="A8" s="17" t="s">
        <v>6</v>
      </c>
      <c r="B8" s="17">
        <f>A15</f>
        <v>34</v>
      </c>
      <c r="C8" s="21" t="s">
        <v>5</v>
      </c>
      <c r="D8" s="21" t="s">
        <v>9</v>
      </c>
      <c r="E8" s="21" t="s">
        <v>10</v>
      </c>
      <c r="F8" s="21" t="s">
        <v>5</v>
      </c>
      <c r="G8" s="21" t="s">
        <v>5</v>
      </c>
      <c r="N8" s="6" t="s">
        <v>23</v>
      </c>
      <c r="P8" s="13">
        <f>DATE($P$2,11,1)</f>
        <v>44501</v>
      </c>
    </row>
    <row r="9" spans="1:18" ht="13" x14ac:dyDescent="0.3">
      <c r="A9" s="17" t="s">
        <v>6</v>
      </c>
      <c r="B9" s="17">
        <f>A16</f>
        <v>35</v>
      </c>
      <c r="C9" s="21" t="s">
        <v>9</v>
      </c>
      <c r="D9" s="21" t="s">
        <v>9</v>
      </c>
      <c r="E9" s="21" t="s">
        <v>10</v>
      </c>
      <c r="F9" s="21" t="s">
        <v>5</v>
      </c>
      <c r="G9" s="21" t="s">
        <v>5</v>
      </c>
      <c r="P9" s="13"/>
    </row>
    <row r="10" spans="1:18" ht="13" x14ac:dyDescent="0.3">
      <c r="A10" s="17" t="s">
        <v>5</v>
      </c>
      <c r="B10" s="17"/>
      <c r="C10" s="17" t="s">
        <v>32</v>
      </c>
      <c r="D10" s="17" t="s">
        <v>32</v>
      </c>
      <c r="E10" s="17" t="s">
        <v>32</v>
      </c>
      <c r="F10" s="17" t="s">
        <v>32</v>
      </c>
      <c r="G10" s="17" t="s">
        <v>32</v>
      </c>
      <c r="N10" s="6" t="s">
        <v>24</v>
      </c>
      <c r="P10" s="13">
        <f>DATE($P$2,11,11)</f>
        <v>44511</v>
      </c>
    </row>
    <row r="11" spans="1:18" ht="14" customHeight="1" x14ac:dyDescent="0.25">
      <c r="A11" s="12" cm="1">
        <f t="array" ref="A11:A16">_xlfn.UNIQUE(K17:K47,FALSE)</f>
        <v>30</v>
      </c>
      <c r="B11" s="12"/>
      <c r="C11" s="11" t="s">
        <v>32</v>
      </c>
      <c r="D11" s="11" t="s">
        <v>30</v>
      </c>
      <c r="E11" s="11" t="s">
        <v>29</v>
      </c>
      <c r="F11" s="11" t="s">
        <v>33</v>
      </c>
      <c r="G11" s="11" t="s">
        <v>31</v>
      </c>
      <c r="N11" s="6" t="s">
        <v>25</v>
      </c>
      <c r="P11" s="13">
        <f>DATE($P$2,12,25)</f>
        <v>44555</v>
      </c>
    </row>
    <row r="12" spans="1:18" x14ac:dyDescent="0.25">
      <c r="A12" s="12">
        <v>31</v>
      </c>
      <c r="B12" s="12"/>
      <c r="C12" s="11" t="s">
        <v>29</v>
      </c>
      <c r="D12" s="11" t="s">
        <v>32</v>
      </c>
      <c r="E12" s="11" t="s">
        <v>32</v>
      </c>
      <c r="F12" s="11" t="s">
        <v>31</v>
      </c>
      <c r="G12" s="11" t="s">
        <v>33</v>
      </c>
      <c r="N12" s="6" t="s">
        <v>20</v>
      </c>
      <c r="P12" s="13">
        <f>R13+1</f>
        <v>44291</v>
      </c>
      <c r="Q12" s="6" t="s">
        <v>18</v>
      </c>
    </row>
    <row r="13" spans="1:18" x14ac:dyDescent="0.25">
      <c r="A13" s="12">
        <v>32</v>
      </c>
      <c r="B13" s="12"/>
      <c r="C13" s="11" t="s">
        <v>7</v>
      </c>
      <c r="D13" s="11" t="s">
        <v>30</v>
      </c>
      <c r="E13" s="11" t="s">
        <v>29</v>
      </c>
      <c r="F13" s="11" t="s">
        <v>33</v>
      </c>
      <c r="G13" s="11" t="s">
        <v>31</v>
      </c>
      <c r="N13" s="6" t="s">
        <v>21</v>
      </c>
      <c r="P13" s="13">
        <f>R13+39</f>
        <v>44329</v>
      </c>
      <c r="Q13" s="6" t="s">
        <v>26</v>
      </c>
      <c r="R13" s="13">
        <f>ROUND(DATE(P2,4,MOD(234-11*MOD(P2,19),30))/7,0)*7-6</f>
        <v>44290</v>
      </c>
    </row>
    <row r="14" spans="1:18" x14ac:dyDescent="0.25">
      <c r="A14" s="12">
        <v>33</v>
      </c>
      <c r="B14" s="12"/>
      <c r="C14" s="11" t="s">
        <v>29</v>
      </c>
      <c r="D14" s="11" t="s">
        <v>32</v>
      </c>
      <c r="E14" s="11" t="s">
        <v>32</v>
      </c>
      <c r="F14" s="11" t="s">
        <v>31</v>
      </c>
      <c r="G14" s="11" t="s">
        <v>33</v>
      </c>
      <c r="N14" s="6" t="s">
        <v>22</v>
      </c>
      <c r="P14" s="13">
        <f>R13+50</f>
        <v>44340</v>
      </c>
    </row>
    <row r="15" spans="1:18" x14ac:dyDescent="0.25">
      <c r="A15" s="12">
        <v>34</v>
      </c>
      <c r="B15" s="12"/>
      <c r="C15" s="18" t="s">
        <v>29</v>
      </c>
      <c r="D15" s="18" t="s">
        <v>29</v>
      </c>
      <c r="E15" s="18" t="s">
        <v>29</v>
      </c>
      <c r="F15" s="18" t="s">
        <v>33</v>
      </c>
      <c r="G15" s="18" t="s">
        <v>31</v>
      </c>
    </row>
    <row r="16" spans="1:18" x14ac:dyDescent="0.25">
      <c r="A16" s="12">
        <v>35</v>
      </c>
      <c r="C16" s="18" t="s">
        <v>29</v>
      </c>
      <c r="D16" s="18" t="s">
        <v>29</v>
      </c>
      <c r="E16" s="18" t="s">
        <v>29</v>
      </c>
      <c r="F16" s="18" t="s">
        <v>33</v>
      </c>
      <c r="G16" s="18" t="s">
        <v>31</v>
      </c>
      <c r="K16" s="7" t="s">
        <v>3</v>
      </c>
      <c r="L16" s="7" t="s">
        <v>2</v>
      </c>
    </row>
    <row r="17" spans="1:12" x14ac:dyDescent="0.25">
      <c r="K17" s="6">
        <f>_xlfn.ISOWEEKNUM(L17)</f>
        <v>30</v>
      </c>
      <c r="L17" s="9">
        <f>D1</f>
        <v>44409</v>
      </c>
    </row>
    <row r="18" spans="1:12" x14ac:dyDescent="0.25">
      <c r="K18" s="6">
        <f t="shared" ref="K18:K44" si="1">_xlfn.ISOWEEKNUM(L18)</f>
        <v>31</v>
      </c>
      <c r="L18" s="9">
        <f>L17+1</f>
        <v>44410</v>
      </c>
    </row>
    <row r="19" spans="1:12" x14ac:dyDescent="0.25">
      <c r="A19" s="20" t="s">
        <v>36</v>
      </c>
      <c r="B19" s="19"/>
      <c r="C19" s="19"/>
      <c r="D19" s="19"/>
      <c r="K19" s="6">
        <f t="shared" si="1"/>
        <v>31</v>
      </c>
      <c r="L19" s="9">
        <f>L18+1</f>
        <v>44411</v>
      </c>
    </row>
    <row r="20" spans="1:12" x14ac:dyDescent="0.25">
      <c r="K20" s="6">
        <f t="shared" si="1"/>
        <v>31</v>
      </c>
      <c r="L20" s="9">
        <f t="shared" ref="L20:L43" si="2">L19+1</f>
        <v>44412</v>
      </c>
    </row>
    <row r="21" spans="1:12" x14ac:dyDescent="0.25">
      <c r="K21" s="6">
        <f t="shared" si="1"/>
        <v>31</v>
      </c>
      <c r="L21" s="9">
        <f t="shared" si="2"/>
        <v>44413</v>
      </c>
    </row>
    <row r="22" spans="1:12" x14ac:dyDescent="0.25">
      <c r="K22" s="6">
        <f t="shared" si="1"/>
        <v>31</v>
      </c>
      <c r="L22" s="9">
        <f t="shared" si="2"/>
        <v>44414</v>
      </c>
    </row>
    <row r="23" spans="1:12" x14ac:dyDescent="0.25">
      <c r="K23" s="6">
        <f t="shared" si="1"/>
        <v>31</v>
      </c>
      <c r="L23" s="9">
        <f t="shared" si="2"/>
        <v>44415</v>
      </c>
    </row>
    <row r="24" spans="1:12" x14ac:dyDescent="0.25">
      <c r="K24" s="6">
        <f t="shared" si="1"/>
        <v>31</v>
      </c>
      <c r="L24" s="9">
        <f t="shared" si="2"/>
        <v>44416</v>
      </c>
    </row>
    <row r="25" spans="1:12" x14ac:dyDescent="0.25">
      <c r="K25" s="6">
        <f t="shared" si="1"/>
        <v>32</v>
      </c>
      <c r="L25" s="9">
        <f t="shared" si="2"/>
        <v>44417</v>
      </c>
    </row>
    <row r="26" spans="1:12" x14ac:dyDescent="0.25">
      <c r="K26" s="6">
        <f t="shared" si="1"/>
        <v>32</v>
      </c>
      <c r="L26" s="9">
        <f t="shared" si="2"/>
        <v>44418</v>
      </c>
    </row>
    <row r="27" spans="1:12" x14ac:dyDescent="0.25">
      <c r="K27" s="6">
        <f t="shared" si="1"/>
        <v>32</v>
      </c>
      <c r="L27" s="9">
        <f t="shared" si="2"/>
        <v>44419</v>
      </c>
    </row>
    <row r="28" spans="1:12" x14ac:dyDescent="0.25">
      <c r="K28" s="6">
        <f t="shared" si="1"/>
        <v>32</v>
      </c>
      <c r="L28" s="9">
        <f t="shared" si="2"/>
        <v>44420</v>
      </c>
    </row>
    <row r="29" spans="1:12" x14ac:dyDescent="0.25">
      <c r="K29" s="6">
        <f t="shared" si="1"/>
        <v>32</v>
      </c>
      <c r="L29" s="9">
        <f t="shared" si="2"/>
        <v>44421</v>
      </c>
    </row>
    <row r="30" spans="1:12" x14ac:dyDescent="0.25">
      <c r="K30" s="6">
        <f t="shared" si="1"/>
        <v>32</v>
      </c>
      <c r="L30" s="9">
        <f t="shared" si="2"/>
        <v>44422</v>
      </c>
    </row>
    <row r="31" spans="1:12" x14ac:dyDescent="0.25">
      <c r="K31" s="6">
        <f t="shared" si="1"/>
        <v>32</v>
      </c>
      <c r="L31" s="9">
        <f t="shared" si="2"/>
        <v>44423</v>
      </c>
    </row>
    <row r="32" spans="1:12" x14ac:dyDescent="0.25">
      <c r="K32" s="6">
        <f t="shared" si="1"/>
        <v>33</v>
      </c>
      <c r="L32" s="9">
        <f t="shared" si="2"/>
        <v>44424</v>
      </c>
    </row>
    <row r="33" spans="11:12" x14ac:dyDescent="0.25">
      <c r="K33" s="6">
        <f t="shared" si="1"/>
        <v>33</v>
      </c>
      <c r="L33" s="9">
        <f t="shared" si="2"/>
        <v>44425</v>
      </c>
    </row>
    <row r="34" spans="11:12" x14ac:dyDescent="0.25">
      <c r="K34" s="6">
        <f t="shared" si="1"/>
        <v>33</v>
      </c>
      <c r="L34" s="9">
        <f t="shared" si="2"/>
        <v>44426</v>
      </c>
    </row>
    <row r="35" spans="11:12" x14ac:dyDescent="0.25">
      <c r="K35" s="6">
        <f t="shared" si="1"/>
        <v>33</v>
      </c>
      <c r="L35" s="9">
        <f t="shared" si="2"/>
        <v>44427</v>
      </c>
    </row>
    <row r="36" spans="11:12" x14ac:dyDescent="0.25">
      <c r="K36" s="6">
        <f t="shared" si="1"/>
        <v>33</v>
      </c>
      <c r="L36" s="9">
        <f t="shared" si="2"/>
        <v>44428</v>
      </c>
    </row>
    <row r="37" spans="11:12" x14ac:dyDescent="0.25">
      <c r="K37" s="6">
        <f t="shared" si="1"/>
        <v>33</v>
      </c>
      <c r="L37" s="9">
        <f t="shared" si="2"/>
        <v>44429</v>
      </c>
    </row>
    <row r="38" spans="11:12" x14ac:dyDescent="0.25">
      <c r="K38" s="6">
        <f t="shared" si="1"/>
        <v>33</v>
      </c>
      <c r="L38" s="9">
        <f t="shared" si="2"/>
        <v>44430</v>
      </c>
    </row>
    <row r="39" spans="11:12" x14ac:dyDescent="0.25">
      <c r="K39" s="6">
        <f t="shared" si="1"/>
        <v>34</v>
      </c>
      <c r="L39" s="9">
        <f t="shared" si="2"/>
        <v>44431</v>
      </c>
    </row>
    <row r="40" spans="11:12" x14ac:dyDescent="0.25">
      <c r="K40" s="6">
        <f t="shared" si="1"/>
        <v>34</v>
      </c>
      <c r="L40" s="9">
        <f t="shared" si="2"/>
        <v>44432</v>
      </c>
    </row>
    <row r="41" spans="11:12" x14ac:dyDescent="0.25">
      <c r="K41" s="6">
        <f t="shared" si="1"/>
        <v>34</v>
      </c>
      <c r="L41" s="9">
        <f t="shared" si="2"/>
        <v>44433</v>
      </c>
    </row>
    <row r="42" spans="11:12" x14ac:dyDescent="0.25">
      <c r="K42" s="6">
        <f t="shared" si="1"/>
        <v>34</v>
      </c>
      <c r="L42" s="9">
        <f t="shared" si="2"/>
        <v>44434</v>
      </c>
    </row>
    <row r="43" spans="11:12" x14ac:dyDescent="0.25">
      <c r="K43" s="6">
        <f t="shared" si="1"/>
        <v>34</v>
      </c>
      <c r="L43" s="9">
        <f t="shared" si="2"/>
        <v>44435</v>
      </c>
    </row>
    <row r="44" spans="11:12" x14ac:dyDescent="0.25">
      <c r="K44" s="6">
        <f t="shared" si="1"/>
        <v>34</v>
      </c>
      <c r="L44" s="9">
        <f>IFERROR(IF(L43+1&gt;$G$1,"",L43+1),"")</f>
        <v>44436</v>
      </c>
    </row>
    <row r="45" spans="11:12" x14ac:dyDescent="0.25">
      <c r="K45" s="6">
        <f>IFERROR(_xlfn.ISOWEEKNUM(L45),"")</f>
        <v>34</v>
      </c>
      <c r="L45" s="9">
        <f>IFERROR(IF(L44+1&gt;$G$1,"",L44+1),"")</f>
        <v>44437</v>
      </c>
    </row>
    <row r="46" spans="11:12" x14ac:dyDescent="0.25">
      <c r="K46" s="6">
        <f>IFERROR(_xlfn.ISOWEEKNUM(L46),"")</f>
        <v>35</v>
      </c>
      <c r="L46" s="9">
        <f>IFERROR(IF(L45+1&gt;$G$1,"",L45+1),"")</f>
        <v>44438</v>
      </c>
    </row>
    <row r="47" spans="11:12" x14ac:dyDescent="0.25">
      <c r="K47" s="6">
        <f>IFERROR(_xlfn.ISOWEEKNUM(L47),"")</f>
        <v>35</v>
      </c>
      <c r="L47" s="9">
        <f>IFERROR(IF(L46+1&gt;$G$1,"",L46+1),"")</f>
        <v>44439</v>
      </c>
    </row>
  </sheetData>
  <mergeCells count="2">
    <mergeCell ref="D1:E1"/>
    <mergeCell ref="G1:H1"/>
  </mergeCells>
  <phoneticPr fontId="5" type="noConversion"/>
  <dataValidations count="1">
    <dataValidation type="list" allowBlank="1" showInputMessage="1" showErrorMessage="1" sqref="C4:G9" xr:uid="{6FA34066-57A9-4C94-9F89-94A2ABECCF67}">
      <formula1>$K$2:$K$7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à imprimer</vt:lpstr>
      <vt:lpstr>Horaires à saisir</vt:lpstr>
      <vt:lpstr>'Planning à imprimer'!Zone_d_impression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LEPRINCE - DA SILVA</dc:creator>
  <cp:lastModifiedBy>Charlotte LEPRINCE - DA SILVA</cp:lastModifiedBy>
  <cp:lastPrinted>2020-12-13T22:49:58Z</cp:lastPrinted>
  <dcterms:created xsi:type="dcterms:W3CDTF">2020-12-05T20:40:22Z</dcterms:created>
  <dcterms:modified xsi:type="dcterms:W3CDTF">2020-12-14T21:29:44Z</dcterms:modified>
</cp:coreProperties>
</file>