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725519\Downloads\"/>
    </mc:Choice>
  </mc:AlternateContent>
  <xr:revisionPtr revIDLastSave="0" documentId="13_ncr:1_{AFC3EDF4-522F-42DA-8FE9-6D8EAB16A887}" xr6:coauthVersionLast="36" xr6:coauthVersionMax="36" xr10:uidLastSave="{00000000-0000-0000-0000-000000000000}"/>
  <bookViews>
    <workbookView xWindow="0" yWindow="0" windowWidth="28800" windowHeight="14025" xr2:uid="{6CF42D15-320C-4589-9028-85E288BA4034}"/>
  </bookViews>
  <sheets>
    <sheet name="Feuil1" sheetId="1" r:id="rId1"/>
  </sheets>
  <definedNames>
    <definedName name="solver_adj" localSheetId="0" hidden="1">Feuil1!$A$12:$A$31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Feuil1!$C$39:$AO$39</definedName>
    <definedName name="solver_lhs2" localSheetId="0" hidden="1">Feuil1!$C$40:$AO$40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Feuil1!$O$9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1</definedName>
    <definedName name="solver_rhs1" localSheetId="0" hidden="1">5</definedName>
    <definedName name="solver_rhs2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7" i="1" l="1"/>
  <c r="AO36" i="1" s="1"/>
  <c r="AL37" i="1"/>
  <c r="AM36" i="1" s="1"/>
  <c r="AJ37" i="1"/>
  <c r="AK36" i="1" s="1"/>
  <c r="AH37" i="1"/>
  <c r="AI36" i="1" s="1"/>
  <c r="AF37" i="1"/>
  <c r="AG36" i="1" s="1"/>
  <c r="AD37" i="1"/>
  <c r="AE36" i="1" s="1"/>
  <c r="AB37" i="1"/>
  <c r="AC36" i="1" s="1"/>
  <c r="Z37" i="1"/>
  <c r="AA36" i="1" s="1"/>
  <c r="X37" i="1"/>
  <c r="V37" i="1"/>
  <c r="T37" i="1"/>
  <c r="R37" i="1"/>
  <c r="P37" i="1"/>
  <c r="N37" i="1"/>
  <c r="L37" i="1"/>
  <c r="J37" i="1"/>
  <c r="H37" i="1"/>
  <c r="F37" i="1"/>
  <c r="D37" i="1"/>
  <c r="AO37" i="1"/>
  <c r="AM37" i="1"/>
  <c r="AN36" i="1" s="1"/>
  <c r="AK37" i="1"/>
  <c r="AL36" i="1" s="1"/>
  <c r="AI37" i="1"/>
  <c r="AJ36" i="1" s="1"/>
  <c r="AG37" i="1"/>
  <c r="AH36" i="1" s="1"/>
  <c r="AE37" i="1"/>
  <c r="AF36" i="1" s="1"/>
  <c r="AC37" i="1"/>
  <c r="AD36" i="1" s="1"/>
  <c r="AA37" i="1"/>
  <c r="AB36" i="1" s="1"/>
  <c r="Y37" i="1"/>
  <c r="Z36" i="1" s="1"/>
  <c r="W37" i="1"/>
  <c r="U37" i="1"/>
  <c r="S37" i="1"/>
  <c r="Q37" i="1"/>
  <c r="O37" i="1"/>
  <c r="M37" i="1"/>
  <c r="K37" i="1"/>
  <c r="I37" i="1"/>
  <c r="G37" i="1"/>
  <c r="E37" i="1"/>
  <c r="C37" i="1"/>
  <c r="C36" i="1"/>
  <c r="AO38" i="1" l="1"/>
  <c r="AN38" i="1"/>
  <c r="AJ38" i="1"/>
  <c r="AH38" i="1"/>
  <c r="AF38" i="1"/>
  <c r="AB38" i="1"/>
  <c r="Z38" i="1"/>
  <c r="AD38" i="1"/>
  <c r="AL38" i="1"/>
  <c r="AA38" i="1"/>
  <c r="AC38" i="1"/>
  <c r="AK38" i="1"/>
  <c r="AE38" i="1"/>
  <c r="AM38" i="1"/>
  <c r="AG38" i="1"/>
  <c r="AI38" i="1"/>
  <c r="Y36" i="1"/>
  <c r="Y38" i="1" s="1"/>
  <c r="X36" i="1"/>
  <c r="X38" i="1" s="1"/>
  <c r="W36" i="1"/>
  <c r="V36" i="1"/>
  <c r="V38" i="1" s="1"/>
  <c r="C38" i="1"/>
  <c r="C41" i="1" s="1"/>
  <c r="U36" i="1"/>
  <c r="T36" i="1"/>
  <c r="S36" i="1"/>
  <c r="R36" i="1"/>
  <c r="R38" i="1" s="1"/>
  <c r="Q36" i="1"/>
  <c r="P36" i="1"/>
  <c r="O36" i="1"/>
  <c r="N36" i="1"/>
  <c r="M36" i="1"/>
  <c r="L36" i="1"/>
  <c r="J36" i="1"/>
  <c r="K36" i="1"/>
  <c r="I36" i="1"/>
  <c r="H36" i="1"/>
  <c r="F36" i="1"/>
  <c r="G36" i="1"/>
  <c r="E36" i="1"/>
  <c r="H12" i="1"/>
  <c r="G12" i="1"/>
  <c r="O6" i="1"/>
  <c r="O5" i="1"/>
  <c r="F13" i="1"/>
  <c r="F14" i="1" s="1"/>
  <c r="E13" i="1"/>
  <c r="E14" i="1" s="1"/>
  <c r="I38" i="1" l="1"/>
  <c r="L38" i="1"/>
  <c r="T38" i="1"/>
  <c r="P38" i="1"/>
  <c r="W38" i="1"/>
  <c r="O38" i="1"/>
  <c r="M38" i="1"/>
  <c r="Q38" i="1"/>
  <c r="U38" i="1"/>
  <c r="N38" i="1"/>
  <c r="S38" i="1"/>
  <c r="F38" i="1"/>
  <c r="F15" i="1"/>
  <c r="H14" i="1"/>
  <c r="G38" i="1" s="1"/>
  <c r="G14" i="1"/>
  <c r="E15" i="1"/>
  <c r="G13" i="1"/>
  <c r="H13" i="1"/>
  <c r="E38" i="1"/>
  <c r="D36" i="1"/>
  <c r="D38" i="1" s="1"/>
  <c r="D41" i="1" s="1"/>
  <c r="D39" i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AJ39" i="1" s="1"/>
  <c r="AK39" i="1" s="1"/>
  <c r="AL39" i="1" s="1"/>
  <c r="AM39" i="1" s="1"/>
  <c r="AN39" i="1" s="1"/>
  <c r="AO39" i="1" s="1"/>
  <c r="D40" i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AJ40" i="1" s="1"/>
  <c r="AK40" i="1" s="1"/>
  <c r="AL40" i="1" s="1"/>
  <c r="AM40" i="1" s="1"/>
  <c r="AN40" i="1" s="1"/>
  <c r="AO40" i="1" s="1"/>
  <c r="E41" i="1" l="1"/>
  <c r="F41" i="1" s="1"/>
  <c r="G41" i="1" s="1"/>
  <c r="E16" i="1"/>
  <c r="G15" i="1"/>
  <c r="F16" i="1"/>
  <c r="H15" i="1"/>
  <c r="H38" i="1" s="1"/>
  <c r="H41" i="1" l="1"/>
  <c r="I41" i="1" s="1"/>
  <c r="F17" i="1"/>
  <c r="H16" i="1"/>
  <c r="E17" i="1"/>
  <c r="G16" i="1"/>
  <c r="E18" i="1" l="1"/>
  <c r="G17" i="1"/>
  <c r="K38" i="1"/>
  <c r="J38" i="1"/>
  <c r="J41" i="1" s="1"/>
  <c r="K41" i="1" s="1"/>
  <c r="F18" i="1"/>
  <c r="H17" i="1"/>
  <c r="L41" i="1" l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O9" i="1" s="1"/>
  <c r="F19" i="1"/>
  <c r="H18" i="1"/>
  <c r="E19" i="1"/>
  <c r="G18" i="1"/>
  <c r="F20" i="1" l="1"/>
  <c r="H19" i="1"/>
  <c r="E20" i="1"/>
  <c r="G19" i="1"/>
  <c r="F21" i="1" l="1"/>
  <c r="H20" i="1"/>
  <c r="E21" i="1"/>
  <c r="G20" i="1"/>
  <c r="F22" i="1" l="1"/>
  <c r="H21" i="1"/>
  <c r="E22" i="1"/>
  <c r="G21" i="1"/>
  <c r="E23" i="1" l="1"/>
  <c r="G22" i="1"/>
  <c r="F23" i="1"/>
  <c r="H22" i="1"/>
  <c r="E24" i="1" l="1"/>
  <c r="G23" i="1"/>
  <c r="F24" i="1"/>
  <c r="H23" i="1"/>
  <c r="F25" i="1" l="1"/>
  <c r="H24" i="1"/>
  <c r="E25" i="1"/>
  <c r="G24" i="1"/>
  <c r="F26" i="1" l="1"/>
  <c r="H25" i="1"/>
  <c r="E26" i="1"/>
  <c r="G25" i="1"/>
  <c r="E27" i="1" l="1"/>
  <c r="G26" i="1"/>
  <c r="F27" i="1"/>
  <c r="H26" i="1"/>
  <c r="E28" i="1" l="1"/>
  <c r="G27" i="1"/>
  <c r="F28" i="1"/>
  <c r="H27" i="1"/>
  <c r="E29" i="1" l="1"/>
  <c r="G28" i="1"/>
  <c r="F29" i="1"/>
  <c r="H28" i="1"/>
  <c r="F30" i="1" l="1"/>
  <c r="H29" i="1"/>
  <c r="E30" i="1"/>
  <c r="G29" i="1"/>
  <c r="E31" i="1" l="1"/>
  <c r="G31" i="1" s="1"/>
  <c r="G30" i="1"/>
  <c r="F31" i="1"/>
  <c r="H30" i="1"/>
  <c r="H31" i="1" l="1"/>
</calcChain>
</file>

<file path=xl/sharedStrings.xml><?xml version="1.0" encoding="utf-8"?>
<sst xmlns="http://schemas.openxmlformats.org/spreadsheetml/2006/main" count="53" uniqueCount="28">
  <si>
    <t>Destination</t>
  </si>
  <si>
    <t>A</t>
  </si>
  <si>
    <t>B</t>
  </si>
  <si>
    <t>min</t>
  </si>
  <si>
    <t>m/min</t>
  </si>
  <si>
    <t>Distance vers (m)</t>
  </si>
  <si>
    <t>Durée de cycle mach A</t>
  </si>
  <si>
    <t>Durée de cycle mach B</t>
  </si>
  <si>
    <t>Vitesse déplacement</t>
  </si>
  <si>
    <t>Temps  Total</t>
  </si>
  <si>
    <t>Nbr outil mach A</t>
  </si>
  <si>
    <t>Nbr outil mach B</t>
  </si>
  <si>
    <t>Ordre</t>
  </si>
  <si>
    <t>Position départ</t>
  </si>
  <si>
    <t>Temps</t>
  </si>
  <si>
    <t>nbr emplacemt occupé A (avant mise)</t>
  </si>
  <si>
    <t>nbr emplacemt occupé b (avant mise)</t>
  </si>
  <si>
    <t>Modifiable</t>
  </si>
  <si>
    <t>à déterminer</t>
  </si>
  <si>
    <t>Temps depuis départ</t>
  </si>
  <si>
    <t>Cellule A</t>
  </si>
  <si>
    <t xml:space="preserve">Cellule B </t>
  </si>
  <si>
    <t>Temps de trajet  vers A (min)</t>
  </si>
  <si>
    <t>Temps de trajet vers B (min)</t>
  </si>
  <si>
    <t>à réduire</t>
  </si>
  <si>
    <t>Outil N°</t>
  </si>
  <si>
    <t>Simulation de cet ordre</t>
  </si>
  <si>
    <t>Problème : Ne prend pas en compte les temps de cycle et le nombre de machine à laver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</si>
</sst>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0" fillId="0" borderId="0" xfId="0" applyFill="1"/>
    <xf numFmtId="2" fontId="0" fillId="4" borderId="0" xfId="0" applyNumberFormat="1" applyFill="1"/>
    <xf numFmtId="0" fontId="0" fillId="5" borderId="0" xfId="0" applyFill="1"/>
    <xf numFmtId="0" fontId="4" fillId="0" borderId="0" xfId="0" applyFont="1"/>
    <xf numFmtId="0" fontId="5" fillId="0" borderId="0" xfId="0" applyFont="1"/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1184B-9409-40F8-875C-C0D06CE6AB89}">
  <dimension ref="A1:BA43"/>
  <sheetViews>
    <sheetView tabSelected="1" workbookViewId="0">
      <selection activeCell="L26" sqref="L26"/>
    </sheetView>
  </sheetViews>
  <sheetFormatPr baseColWidth="10" defaultRowHeight="15" x14ac:dyDescent="0.25"/>
  <cols>
    <col min="2" max="2" width="17.140625" customWidth="1"/>
    <col min="3" max="4" width="12.5703125" bestFit="1" customWidth="1"/>
    <col min="7" max="7" width="17.42578125" customWidth="1"/>
    <col min="8" max="8" width="17" customWidth="1"/>
    <col min="9" max="9" width="6.140625" bestFit="1" customWidth="1"/>
    <col min="14" max="14" width="21" bestFit="1" customWidth="1"/>
  </cols>
  <sheetData>
    <row r="1" spans="1:17" x14ac:dyDescent="0.25">
      <c r="N1" t="s">
        <v>6</v>
      </c>
      <c r="O1">
        <v>40</v>
      </c>
      <c r="P1" t="s">
        <v>3</v>
      </c>
      <c r="Q1" s="17" t="s">
        <v>17</v>
      </c>
    </row>
    <row r="2" spans="1:17" x14ac:dyDescent="0.25">
      <c r="B2" s="5" t="s">
        <v>20</v>
      </c>
      <c r="G2" s="5" t="s">
        <v>21</v>
      </c>
      <c r="N2" t="s">
        <v>7</v>
      </c>
      <c r="O2">
        <v>30</v>
      </c>
      <c r="P2" t="s">
        <v>3</v>
      </c>
      <c r="Q2" s="17" t="s">
        <v>17</v>
      </c>
    </row>
    <row r="3" spans="1:17" x14ac:dyDescent="0.25">
      <c r="A3" s="1">
        <v>1</v>
      </c>
      <c r="B3" s="1">
        <v>2</v>
      </c>
      <c r="C3" s="1">
        <v>3</v>
      </c>
      <c r="G3" s="1">
        <v>1</v>
      </c>
      <c r="N3" t="s">
        <v>8</v>
      </c>
      <c r="O3">
        <v>110</v>
      </c>
      <c r="P3" t="s">
        <v>4</v>
      </c>
    </row>
    <row r="4" spans="1:17" x14ac:dyDescent="0.25">
      <c r="A4" s="4"/>
      <c r="B4" s="4"/>
      <c r="C4" s="4"/>
      <c r="G4" s="4"/>
    </row>
    <row r="5" spans="1:17" x14ac:dyDescent="0.25">
      <c r="A5" s="4"/>
      <c r="B5" s="4"/>
      <c r="C5" s="4"/>
      <c r="G5" s="4"/>
      <c r="N5" t="s">
        <v>10</v>
      </c>
      <c r="O5">
        <f>COUNTIF(C12:C31,"A")</f>
        <v>14</v>
      </c>
    </row>
    <row r="6" spans="1:17" x14ac:dyDescent="0.25">
      <c r="A6" s="1">
        <v>4</v>
      </c>
      <c r="B6" s="1">
        <v>5</v>
      </c>
      <c r="C6" s="1">
        <v>6</v>
      </c>
      <c r="G6" s="1">
        <v>2</v>
      </c>
      <c r="N6" t="s">
        <v>11</v>
      </c>
      <c r="O6">
        <f>COUNTIF(C12:C31,"B")</f>
        <v>6</v>
      </c>
    </row>
    <row r="9" spans="1:17" x14ac:dyDescent="0.25">
      <c r="N9" t="s">
        <v>9</v>
      </c>
      <c r="O9" s="15">
        <f>AO41</f>
        <v>27.090909090909086</v>
      </c>
      <c r="P9" t="s">
        <v>3</v>
      </c>
      <c r="Q9" s="17" t="s">
        <v>24</v>
      </c>
    </row>
    <row r="10" spans="1:17" x14ac:dyDescent="0.25">
      <c r="A10" s="17" t="s">
        <v>18</v>
      </c>
      <c r="C10" s="17" t="s">
        <v>17</v>
      </c>
      <c r="E10" s="13" t="s">
        <v>5</v>
      </c>
      <c r="F10" s="13"/>
    </row>
    <row r="11" spans="1:17" s="7" customFormat="1" ht="30" x14ac:dyDescent="0.25">
      <c r="A11" s="12" t="s">
        <v>12</v>
      </c>
      <c r="B11" s="12" t="s">
        <v>25</v>
      </c>
      <c r="C11" s="12" t="s">
        <v>0</v>
      </c>
      <c r="D11" s="12"/>
      <c r="E11" s="12" t="s">
        <v>1</v>
      </c>
      <c r="F11" s="12" t="s">
        <v>2</v>
      </c>
      <c r="G11" s="12" t="s">
        <v>22</v>
      </c>
      <c r="H11" s="12" t="s">
        <v>23</v>
      </c>
    </row>
    <row r="12" spans="1:17" x14ac:dyDescent="0.25">
      <c r="A12" s="9">
        <v>1</v>
      </c>
      <c r="B12" s="1">
        <v>101</v>
      </c>
      <c r="C12" s="6" t="s">
        <v>1</v>
      </c>
      <c r="D12" s="1"/>
      <c r="E12" s="1">
        <v>50</v>
      </c>
      <c r="F12" s="1">
        <v>40</v>
      </c>
      <c r="G12" s="3">
        <f>E12/$O$3</f>
        <v>0.45454545454545453</v>
      </c>
      <c r="H12" s="3">
        <f>F12/$O$3</f>
        <v>0.36363636363636365</v>
      </c>
      <c r="J12" s="2"/>
    </row>
    <row r="13" spans="1:17" x14ac:dyDescent="0.25">
      <c r="A13" s="9">
        <v>2</v>
      </c>
      <c r="B13" s="1">
        <v>102</v>
      </c>
      <c r="C13" s="6" t="s">
        <v>1</v>
      </c>
      <c r="D13" s="1"/>
      <c r="E13" s="1">
        <f>E12+3</f>
        <v>53</v>
      </c>
      <c r="F13" s="1">
        <f>F12+3</f>
        <v>43</v>
      </c>
      <c r="G13" s="3">
        <f t="shared" ref="G13:G31" si="0">E13/$O$3</f>
        <v>0.48181818181818181</v>
      </c>
      <c r="H13" s="3">
        <f t="shared" ref="H13:H31" si="1">F13/$O$3</f>
        <v>0.39090909090909093</v>
      </c>
      <c r="J13" s="2"/>
    </row>
    <row r="14" spans="1:17" x14ac:dyDescent="0.25">
      <c r="A14" s="9">
        <v>3</v>
      </c>
      <c r="B14" s="1">
        <v>103</v>
      </c>
      <c r="C14" s="6" t="s">
        <v>2</v>
      </c>
      <c r="D14" s="1"/>
      <c r="E14" s="1">
        <f t="shared" ref="E14:E31" si="2">E13+3</f>
        <v>56</v>
      </c>
      <c r="F14" s="1">
        <f t="shared" ref="F14:F31" si="3">F13+3</f>
        <v>46</v>
      </c>
      <c r="G14" s="3">
        <f t="shared" si="0"/>
        <v>0.50909090909090904</v>
      </c>
      <c r="H14" s="3">
        <f t="shared" si="1"/>
        <v>0.41818181818181815</v>
      </c>
    </row>
    <row r="15" spans="1:17" x14ac:dyDescent="0.25">
      <c r="A15" s="9">
        <v>4</v>
      </c>
      <c r="B15" s="1">
        <v>104</v>
      </c>
      <c r="C15" s="6" t="s">
        <v>1</v>
      </c>
      <c r="D15" s="1"/>
      <c r="E15" s="1">
        <f t="shared" si="2"/>
        <v>59</v>
      </c>
      <c r="F15" s="1">
        <f t="shared" si="3"/>
        <v>49</v>
      </c>
      <c r="G15" s="3">
        <f t="shared" si="0"/>
        <v>0.53636363636363638</v>
      </c>
      <c r="H15" s="3">
        <f t="shared" si="1"/>
        <v>0.44545454545454544</v>
      </c>
    </row>
    <row r="16" spans="1:17" x14ac:dyDescent="0.25">
      <c r="A16" s="9">
        <v>5</v>
      </c>
      <c r="B16" s="1">
        <v>105</v>
      </c>
      <c r="C16" s="6" t="s">
        <v>1</v>
      </c>
      <c r="D16" s="1"/>
      <c r="E16" s="1">
        <f t="shared" si="2"/>
        <v>62</v>
      </c>
      <c r="F16" s="1">
        <f t="shared" si="3"/>
        <v>52</v>
      </c>
      <c r="G16" s="3">
        <f t="shared" si="0"/>
        <v>0.5636363636363636</v>
      </c>
      <c r="H16" s="3">
        <f t="shared" si="1"/>
        <v>0.47272727272727272</v>
      </c>
    </row>
    <row r="17" spans="1:8" x14ac:dyDescent="0.25">
      <c r="A17" s="9">
        <v>6</v>
      </c>
      <c r="B17" s="1">
        <v>106</v>
      </c>
      <c r="C17" s="6" t="s">
        <v>2</v>
      </c>
      <c r="D17" s="1"/>
      <c r="E17" s="1">
        <f t="shared" si="2"/>
        <v>65</v>
      </c>
      <c r="F17" s="1">
        <f t="shared" si="3"/>
        <v>55</v>
      </c>
      <c r="G17" s="3">
        <f t="shared" si="0"/>
        <v>0.59090909090909094</v>
      </c>
      <c r="H17" s="3">
        <f t="shared" si="1"/>
        <v>0.5</v>
      </c>
    </row>
    <row r="18" spans="1:8" x14ac:dyDescent="0.25">
      <c r="A18" s="9">
        <v>7</v>
      </c>
      <c r="B18" s="1">
        <v>107</v>
      </c>
      <c r="C18" s="6" t="s">
        <v>2</v>
      </c>
      <c r="D18" s="1"/>
      <c r="E18" s="1">
        <f t="shared" si="2"/>
        <v>68</v>
      </c>
      <c r="F18" s="1">
        <f t="shared" si="3"/>
        <v>58</v>
      </c>
      <c r="G18" s="3">
        <f t="shared" si="0"/>
        <v>0.61818181818181817</v>
      </c>
      <c r="H18" s="3">
        <f t="shared" si="1"/>
        <v>0.52727272727272723</v>
      </c>
    </row>
    <row r="19" spans="1:8" x14ac:dyDescent="0.25">
      <c r="A19" s="9">
        <v>8</v>
      </c>
      <c r="B19" s="1">
        <v>108</v>
      </c>
      <c r="C19" s="6" t="s">
        <v>1</v>
      </c>
      <c r="D19" s="1"/>
      <c r="E19" s="1">
        <f t="shared" si="2"/>
        <v>71</v>
      </c>
      <c r="F19" s="1">
        <f t="shared" si="3"/>
        <v>61</v>
      </c>
      <c r="G19" s="3">
        <f t="shared" si="0"/>
        <v>0.6454545454545455</v>
      </c>
      <c r="H19" s="3">
        <f t="shared" si="1"/>
        <v>0.55454545454545456</v>
      </c>
    </row>
    <row r="20" spans="1:8" x14ac:dyDescent="0.25">
      <c r="A20" s="9">
        <v>9</v>
      </c>
      <c r="B20" s="1">
        <v>109</v>
      </c>
      <c r="C20" s="6" t="s">
        <v>1</v>
      </c>
      <c r="D20" s="1"/>
      <c r="E20" s="1">
        <f t="shared" si="2"/>
        <v>74</v>
      </c>
      <c r="F20" s="1">
        <f t="shared" si="3"/>
        <v>64</v>
      </c>
      <c r="G20" s="3">
        <f t="shared" si="0"/>
        <v>0.67272727272727273</v>
      </c>
      <c r="H20" s="3">
        <f t="shared" si="1"/>
        <v>0.58181818181818179</v>
      </c>
    </row>
    <row r="21" spans="1:8" x14ac:dyDescent="0.25">
      <c r="A21" s="9">
        <v>10</v>
      </c>
      <c r="B21" s="1">
        <v>110</v>
      </c>
      <c r="C21" s="6" t="s">
        <v>2</v>
      </c>
      <c r="D21" s="1"/>
      <c r="E21" s="1">
        <f t="shared" si="2"/>
        <v>77</v>
      </c>
      <c r="F21" s="1">
        <f t="shared" si="3"/>
        <v>67</v>
      </c>
      <c r="G21" s="3">
        <f t="shared" si="0"/>
        <v>0.7</v>
      </c>
      <c r="H21" s="3">
        <f t="shared" si="1"/>
        <v>0.60909090909090913</v>
      </c>
    </row>
    <row r="22" spans="1:8" x14ac:dyDescent="0.25">
      <c r="A22" s="9">
        <v>11</v>
      </c>
      <c r="B22" s="1">
        <v>111</v>
      </c>
      <c r="C22" s="6" t="s">
        <v>1</v>
      </c>
      <c r="D22" s="1"/>
      <c r="E22" s="1">
        <f t="shared" si="2"/>
        <v>80</v>
      </c>
      <c r="F22" s="1">
        <f t="shared" si="3"/>
        <v>70</v>
      </c>
      <c r="G22" s="3">
        <f t="shared" si="0"/>
        <v>0.72727272727272729</v>
      </c>
      <c r="H22" s="3">
        <f t="shared" si="1"/>
        <v>0.63636363636363635</v>
      </c>
    </row>
    <row r="23" spans="1:8" x14ac:dyDescent="0.25">
      <c r="A23" s="9">
        <v>12</v>
      </c>
      <c r="B23" s="1">
        <v>112</v>
      </c>
      <c r="C23" s="6" t="s">
        <v>1</v>
      </c>
      <c r="D23" s="1"/>
      <c r="E23" s="1">
        <f t="shared" si="2"/>
        <v>83</v>
      </c>
      <c r="F23" s="1">
        <f t="shared" si="3"/>
        <v>73</v>
      </c>
      <c r="G23" s="3">
        <f t="shared" si="0"/>
        <v>0.75454545454545452</v>
      </c>
      <c r="H23" s="3">
        <f t="shared" si="1"/>
        <v>0.66363636363636369</v>
      </c>
    </row>
    <row r="24" spans="1:8" x14ac:dyDescent="0.25">
      <c r="A24" s="9">
        <v>13</v>
      </c>
      <c r="B24" s="1">
        <v>113</v>
      </c>
      <c r="C24" s="6" t="s">
        <v>1</v>
      </c>
      <c r="D24" s="1"/>
      <c r="E24" s="1">
        <f t="shared" si="2"/>
        <v>86</v>
      </c>
      <c r="F24" s="1">
        <f t="shared" si="3"/>
        <v>76</v>
      </c>
      <c r="G24" s="3">
        <f t="shared" si="0"/>
        <v>0.78181818181818186</v>
      </c>
      <c r="H24" s="3">
        <f t="shared" si="1"/>
        <v>0.69090909090909092</v>
      </c>
    </row>
    <row r="25" spans="1:8" x14ac:dyDescent="0.25">
      <c r="A25" s="9">
        <v>14</v>
      </c>
      <c r="B25" s="1">
        <v>114</v>
      </c>
      <c r="C25" s="6" t="s">
        <v>1</v>
      </c>
      <c r="D25" s="1"/>
      <c r="E25" s="1">
        <f t="shared" si="2"/>
        <v>89</v>
      </c>
      <c r="F25" s="1">
        <f t="shared" si="3"/>
        <v>79</v>
      </c>
      <c r="G25" s="3">
        <f t="shared" si="0"/>
        <v>0.80909090909090908</v>
      </c>
      <c r="H25" s="3">
        <f t="shared" si="1"/>
        <v>0.71818181818181814</v>
      </c>
    </row>
    <row r="26" spans="1:8" x14ac:dyDescent="0.25">
      <c r="A26" s="9">
        <v>15</v>
      </c>
      <c r="B26" s="1">
        <v>115</v>
      </c>
      <c r="C26" s="6" t="s">
        <v>1</v>
      </c>
      <c r="D26" s="1"/>
      <c r="E26" s="1">
        <f t="shared" si="2"/>
        <v>92</v>
      </c>
      <c r="F26" s="1">
        <f t="shared" si="3"/>
        <v>82</v>
      </c>
      <c r="G26" s="3">
        <f t="shared" si="0"/>
        <v>0.83636363636363631</v>
      </c>
      <c r="H26" s="3">
        <f t="shared" si="1"/>
        <v>0.74545454545454548</v>
      </c>
    </row>
    <row r="27" spans="1:8" x14ac:dyDescent="0.25">
      <c r="A27" s="9">
        <v>16</v>
      </c>
      <c r="B27" s="1">
        <v>116</v>
      </c>
      <c r="C27" s="6" t="s">
        <v>1</v>
      </c>
      <c r="D27" s="1"/>
      <c r="E27" s="1">
        <f t="shared" si="2"/>
        <v>95</v>
      </c>
      <c r="F27" s="1">
        <f t="shared" si="3"/>
        <v>85</v>
      </c>
      <c r="G27" s="3">
        <f t="shared" si="0"/>
        <v>0.86363636363636365</v>
      </c>
      <c r="H27" s="3">
        <f t="shared" si="1"/>
        <v>0.77272727272727271</v>
      </c>
    </row>
    <row r="28" spans="1:8" x14ac:dyDescent="0.25">
      <c r="A28" s="9">
        <v>17</v>
      </c>
      <c r="B28" s="1">
        <v>117</v>
      </c>
      <c r="C28" s="6" t="s">
        <v>1</v>
      </c>
      <c r="D28" s="1"/>
      <c r="E28" s="1">
        <f t="shared" si="2"/>
        <v>98</v>
      </c>
      <c r="F28" s="1">
        <f t="shared" si="3"/>
        <v>88</v>
      </c>
      <c r="G28" s="3">
        <f t="shared" si="0"/>
        <v>0.89090909090909087</v>
      </c>
      <c r="H28" s="3">
        <f t="shared" si="1"/>
        <v>0.8</v>
      </c>
    </row>
    <row r="29" spans="1:8" x14ac:dyDescent="0.25">
      <c r="A29" s="9">
        <v>18</v>
      </c>
      <c r="B29" s="1">
        <v>118</v>
      </c>
      <c r="C29" s="6" t="s">
        <v>1</v>
      </c>
      <c r="D29" s="1"/>
      <c r="E29" s="1">
        <f t="shared" si="2"/>
        <v>101</v>
      </c>
      <c r="F29" s="1">
        <f t="shared" si="3"/>
        <v>91</v>
      </c>
      <c r="G29" s="3">
        <f t="shared" si="0"/>
        <v>0.91818181818181821</v>
      </c>
      <c r="H29" s="3">
        <f t="shared" si="1"/>
        <v>0.82727272727272727</v>
      </c>
    </row>
    <row r="30" spans="1:8" x14ac:dyDescent="0.25">
      <c r="A30" s="9">
        <v>19</v>
      </c>
      <c r="B30" s="1">
        <v>119</v>
      </c>
      <c r="C30" s="6" t="s">
        <v>2</v>
      </c>
      <c r="D30" s="1"/>
      <c r="E30" s="1">
        <f t="shared" si="2"/>
        <v>104</v>
      </c>
      <c r="F30" s="1">
        <f t="shared" si="3"/>
        <v>94</v>
      </c>
      <c r="G30" s="3">
        <f t="shared" si="0"/>
        <v>0.94545454545454544</v>
      </c>
      <c r="H30" s="3">
        <f t="shared" si="1"/>
        <v>0.8545454545454545</v>
      </c>
    </row>
    <row r="31" spans="1:8" x14ac:dyDescent="0.25">
      <c r="A31" s="9">
        <v>20</v>
      </c>
      <c r="B31" s="1">
        <v>120</v>
      </c>
      <c r="C31" s="6" t="s">
        <v>2</v>
      </c>
      <c r="D31" s="1"/>
      <c r="E31" s="1">
        <f t="shared" si="2"/>
        <v>107</v>
      </c>
      <c r="F31" s="1">
        <f t="shared" si="3"/>
        <v>97</v>
      </c>
      <c r="G31" s="3">
        <f t="shared" si="0"/>
        <v>0.97272727272727277</v>
      </c>
      <c r="H31" s="3">
        <f t="shared" si="1"/>
        <v>0.88181818181818183</v>
      </c>
    </row>
    <row r="34" spans="1:53" x14ac:dyDescent="0.25">
      <c r="A34" s="18" t="s">
        <v>26</v>
      </c>
      <c r="B34" s="18"/>
    </row>
    <row r="35" spans="1:53" s="16" customFormat="1" x14ac:dyDescent="0.25">
      <c r="C35" s="16">
        <v>1</v>
      </c>
      <c r="D35" s="16">
        <v>2</v>
      </c>
      <c r="E35" s="16">
        <v>2</v>
      </c>
      <c r="F35" s="16">
        <v>3</v>
      </c>
      <c r="G35" s="16">
        <v>3</v>
      </c>
      <c r="H35" s="16">
        <v>4</v>
      </c>
      <c r="I35" s="16">
        <v>4</v>
      </c>
      <c r="J35" s="16">
        <v>5</v>
      </c>
      <c r="K35" s="16">
        <v>5</v>
      </c>
      <c r="L35" s="16">
        <v>6</v>
      </c>
      <c r="M35" s="16">
        <v>6</v>
      </c>
      <c r="N35" s="16">
        <v>7</v>
      </c>
      <c r="O35" s="16">
        <v>7</v>
      </c>
      <c r="P35" s="16">
        <v>8</v>
      </c>
      <c r="Q35" s="16">
        <v>8</v>
      </c>
      <c r="R35" s="16">
        <v>9</v>
      </c>
      <c r="S35" s="16">
        <v>9</v>
      </c>
      <c r="T35" s="16">
        <v>10</v>
      </c>
      <c r="U35" s="16">
        <v>10</v>
      </c>
      <c r="V35" s="16">
        <v>11</v>
      </c>
      <c r="W35" s="16">
        <v>11</v>
      </c>
      <c r="X35" s="16">
        <v>12</v>
      </c>
      <c r="Y35" s="16">
        <v>12</v>
      </c>
      <c r="Z35" s="16">
        <v>13</v>
      </c>
      <c r="AA35" s="16">
        <v>13</v>
      </c>
      <c r="AB35" s="16">
        <v>14</v>
      </c>
      <c r="AC35" s="16">
        <v>14</v>
      </c>
      <c r="AD35" s="16">
        <v>15</v>
      </c>
      <c r="AE35" s="16">
        <v>15</v>
      </c>
      <c r="AF35" s="16">
        <v>16</v>
      </c>
      <c r="AG35" s="16">
        <v>16</v>
      </c>
      <c r="AH35" s="16">
        <v>17</v>
      </c>
      <c r="AI35" s="16">
        <v>17</v>
      </c>
      <c r="AJ35" s="16">
        <v>18</v>
      </c>
      <c r="AK35" s="16">
        <v>18</v>
      </c>
      <c r="AL35" s="16">
        <v>19</v>
      </c>
      <c r="AM35" s="16">
        <v>19</v>
      </c>
      <c r="AN35" s="16">
        <v>20</v>
      </c>
      <c r="AO35" s="16">
        <v>20</v>
      </c>
    </row>
    <row r="36" spans="1:53" s="1" customFormat="1" x14ac:dyDescent="0.25">
      <c r="B36" s="8" t="s">
        <v>13</v>
      </c>
      <c r="C36" s="1">
        <f>VLOOKUP(1,$A$12:H31,2,FALSE)</f>
        <v>101</v>
      </c>
      <c r="D36" s="1" t="str">
        <f>C37</f>
        <v>A</v>
      </c>
      <c r="E36" s="10">
        <f>D37</f>
        <v>102</v>
      </c>
      <c r="F36" s="10" t="str">
        <f t="shared" ref="F36:X36" si="4">E37</f>
        <v>A</v>
      </c>
      <c r="G36" s="10">
        <f t="shared" si="4"/>
        <v>103</v>
      </c>
      <c r="H36" s="10" t="str">
        <f t="shared" si="4"/>
        <v>B</v>
      </c>
      <c r="I36" s="10">
        <f t="shared" si="4"/>
        <v>104</v>
      </c>
      <c r="J36" s="10" t="str">
        <f t="shared" si="4"/>
        <v>A</v>
      </c>
      <c r="K36" s="10">
        <f t="shared" si="4"/>
        <v>105</v>
      </c>
      <c r="L36" s="10" t="str">
        <f t="shared" si="4"/>
        <v>A</v>
      </c>
      <c r="M36" s="10">
        <f t="shared" si="4"/>
        <v>106</v>
      </c>
      <c r="N36" s="10" t="str">
        <f t="shared" si="4"/>
        <v>B</v>
      </c>
      <c r="O36" s="10">
        <f t="shared" si="4"/>
        <v>107</v>
      </c>
      <c r="P36" s="10" t="str">
        <f t="shared" si="4"/>
        <v>B</v>
      </c>
      <c r="Q36" s="10">
        <f t="shared" si="4"/>
        <v>108</v>
      </c>
      <c r="R36" s="10" t="str">
        <f t="shared" si="4"/>
        <v>A</v>
      </c>
      <c r="S36" s="10">
        <f t="shared" si="4"/>
        <v>109</v>
      </c>
      <c r="T36" s="10" t="str">
        <f t="shared" si="4"/>
        <v>A</v>
      </c>
      <c r="U36" s="10">
        <f t="shared" si="4"/>
        <v>110</v>
      </c>
      <c r="V36" s="10" t="str">
        <f t="shared" si="4"/>
        <v>B</v>
      </c>
      <c r="W36" s="10">
        <f t="shared" si="4"/>
        <v>111</v>
      </c>
      <c r="X36" s="10" t="str">
        <f t="shared" si="4"/>
        <v>A</v>
      </c>
      <c r="Y36" s="10">
        <f t="shared" ref="Y36" si="5">X37</f>
        <v>112</v>
      </c>
      <c r="Z36" s="10" t="str">
        <f t="shared" ref="Z36" si="6">Y37</f>
        <v>A</v>
      </c>
      <c r="AA36" s="10">
        <f t="shared" ref="AA36" si="7">Z37</f>
        <v>113</v>
      </c>
      <c r="AB36" s="10" t="str">
        <f t="shared" ref="AB36" si="8">AA37</f>
        <v>A</v>
      </c>
      <c r="AC36" s="10">
        <f t="shared" ref="AC36" si="9">AB37</f>
        <v>114</v>
      </c>
      <c r="AD36" s="10" t="str">
        <f t="shared" ref="AD36" si="10">AC37</f>
        <v>A</v>
      </c>
      <c r="AE36" s="10">
        <f t="shared" ref="AE36" si="11">AD37</f>
        <v>115</v>
      </c>
      <c r="AF36" s="10" t="str">
        <f t="shared" ref="AF36" si="12">AE37</f>
        <v>A</v>
      </c>
      <c r="AG36" s="10">
        <f t="shared" ref="AG36" si="13">AF37</f>
        <v>116</v>
      </c>
      <c r="AH36" s="10" t="str">
        <f t="shared" ref="AH36" si="14">AG37</f>
        <v>A</v>
      </c>
      <c r="AI36" s="10">
        <f t="shared" ref="AI36" si="15">AH37</f>
        <v>117</v>
      </c>
      <c r="AJ36" s="10" t="str">
        <f t="shared" ref="AJ36" si="16">AI37</f>
        <v>A</v>
      </c>
      <c r="AK36" s="10">
        <f t="shared" ref="AK36" si="17">AJ37</f>
        <v>118</v>
      </c>
      <c r="AL36" s="10" t="str">
        <f t="shared" ref="AL36" si="18">AK37</f>
        <v>A</v>
      </c>
      <c r="AM36" s="10">
        <f t="shared" ref="AM36" si="19">AL37</f>
        <v>119</v>
      </c>
      <c r="AN36" s="10" t="str">
        <f t="shared" ref="AN36" si="20">AM37</f>
        <v>B</v>
      </c>
      <c r="AO36" s="10">
        <f t="shared" ref="AO36" si="21">AN37</f>
        <v>120</v>
      </c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</row>
    <row r="37" spans="1:53" s="1" customFormat="1" x14ac:dyDescent="0.25">
      <c r="B37" s="8" t="s">
        <v>0</v>
      </c>
      <c r="C37" s="3" t="str">
        <f>VLOOKUP(C35,$A$12:H31,3,FALSE)</f>
        <v>A</v>
      </c>
      <c r="D37" s="10">
        <f>VLOOKUP(D35,$A$12:H31,2,FALSE)</f>
        <v>102</v>
      </c>
      <c r="E37" s="3" t="str">
        <f>VLOOKUP(E35,$A$12:H31,3,FALSE)</f>
        <v>A</v>
      </c>
      <c r="F37" s="10">
        <f>VLOOKUP(F35,$A$12:J31,2,FALSE)</f>
        <v>103</v>
      </c>
      <c r="G37" s="3" t="str">
        <f>VLOOKUP(G35,$A$12:J31,3,FALSE)</f>
        <v>B</v>
      </c>
      <c r="H37" s="10">
        <f>VLOOKUP(H35,$A$12:L31,2,FALSE)</f>
        <v>104</v>
      </c>
      <c r="I37" s="3" t="str">
        <f>VLOOKUP(I35,$A$12:L31,3,FALSE)</f>
        <v>A</v>
      </c>
      <c r="J37" s="10">
        <f>VLOOKUP(J35,$A$12:N31,2,FALSE)</f>
        <v>105</v>
      </c>
      <c r="K37" s="3" t="str">
        <f>VLOOKUP(K35,$A$12:N31,3,FALSE)</f>
        <v>A</v>
      </c>
      <c r="L37" s="10">
        <f>VLOOKUP(L35,$A$12:P31,2,FALSE)</f>
        <v>106</v>
      </c>
      <c r="M37" s="3" t="str">
        <f>VLOOKUP(M35,$A$12:P31,3,FALSE)</f>
        <v>B</v>
      </c>
      <c r="N37" s="10">
        <f>VLOOKUP(N35,$A$12:R31,2,FALSE)</f>
        <v>107</v>
      </c>
      <c r="O37" s="3" t="str">
        <f>VLOOKUP(O35,$A$12:R31,3,FALSE)</f>
        <v>B</v>
      </c>
      <c r="P37" s="10">
        <f>VLOOKUP(P35,$A$12:T31,2,FALSE)</f>
        <v>108</v>
      </c>
      <c r="Q37" s="3" t="str">
        <f>VLOOKUP(Q35,$A$12:T31,3,FALSE)</f>
        <v>A</v>
      </c>
      <c r="R37" s="10">
        <f>VLOOKUP(R35,$A$12:V31,2,FALSE)</f>
        <v>109</v>
      </c>
      <c r="S37" s="3" t="str">
        <f>VLOOKUP(S35,$A$12:V31,3,FALSE)</f>
        <v>A</v>
      </c>
      <c r="T37" s="10">
        <f>VLOOKUP(T35,$A$12:X31,2,FALSE)</f>
        <v>110</v>
      </c>
      <c r="U37" s="3" t="str">
        <f>VLOOKUP(U35,$A$12:X31,3,FALSE)</f>
        <v>B</v>
      </c>
      <c r="V37" s="10">
        <f>VLOOKUP(V35,$A$12:Z31,2,FALSE)</f>
        <v>111</v>
      </c>
      <c r="W37" s="3" t="str">
        <f>VLOOKUP(W35,$A$12:Z31,3,FALSE)</f>
        <v>A</v>
      </c>
      <c r="X37" s="10">
        <f>VLOOKUP(X35,$A$12:AB31,2,FALSE)</f>
        <v>112</v>
      </c>
      <c r="Y37" s="3" t="str">
        <f>VLOOKUP(Y35,$A$12:AB31,3,FALSE)</f>
        <v>A</v>
      </c>
      <c r="Z37" s="10">
        <f>VLOOKUP(Z35,$A$12:AD31,2,FALSE)</f>
        <v>113</v>
      </c>
      <c r="AA37" s="3" t="str">
        <f>VLOOKUP(AA35,$A$12:AD31,3,FALSE)</f>
        <v>A</v>
      </c>
      <c r="AB37" s="10">
        <f>VLOOKUP(AB35,$A$12:AF31,2,FALSE)</f>
        <v>114</v>
      </c>
      <c r="AC37" s="3" t="str">
        <f>VLOOKUP(AC35,$A$12:AF31,3,FALSE)</f>
        <v>A</v>
      </c>
      <c r="AD37" s="10">
        <f>VLOOKUP(AD35,$A$12:AH31,2,FALSE)</f>
        <v>115</v>
      </c>
      <c r="AE37" s="3" t="str">
        <f>VLOOKUP(AE35,$A$12:AH31,3,FALSE)</f>
        <v>A</v>
      </c>
      <c r="AF37" s="10">
        <f>VLOOKUP(AF35,$A$12:AJ31,2,FALSE)</f>
        <v>116</v>
      </c>
      <c r="AG37" s="3" t="str">
        <f>VLOOKUP(AG35,$A$12:AJ31,3,FALSE)</f>
        <v>A</v>
      </c>
      <c r="AH37" s="10">
        <f>VLOOKUP(AH35,$A$12:AL31,2,FALSE)</f>
        <v>117</v>
      </c>
      <c r="AI37" s="3" t="str">
        <f>VLOOKUP(AI35,$A$12:AL31,3,FALSE)</f>
        <v>A</v>
      </c>
      <c r="AJ37" s="10">
        <f>VLOOKUP(AJ35,$A$12:AN31,2,FALSE)</f>
        <v>118</v>
      </c>
      <c r="AK37" s="3" t="str">
        <f>VLOOKUP(AK35,$A$12:AN31,3,FALSE)</f>
        <v>A</v>
      </c>
      <c r="AL37" s="10">
        <f>VLOOKUP(AL35,$A$12:AP31,2,FALSE)</f>
        <v>119</v>
      </c>
      <c r="AM37" s="3" t="str">
        <f>VLOOKUP(AM35,$A$12:AP31,3,FALSE)</f>
        <v>B</v>
      </c>
      <c r="AN37" s="10">
        <f>VLOOKUP(AN35,$A$12:AR31,2,FALSE)</f>
        <v>120</v>
      </c>
      <c r="AO37" s="3" t="str">
        <f>VLOOKUP(AO35,$A$12:AR31,3,FALSE)</f>
        <v>B</v>
      </c>
      <c r="AP37" s="10"/>
    </row>
    <row r="38" spans="1:53" x14ac:dyDescent="0.25">
      <c r="B38" s="8" t="s">
        <v>14</v>
      </c>
      <c r="C38" s="2">
        <f>IF(C37="A",VLOOKUP(C36,$B$12:H31,6,FALSE),VLOOKUP(C36,$B$12:H31,7,FALSE))</f>
        <v>0.45454545454545453</v>
      </c>
      <c r="D38" s="2">
        <f>IF(D36="A",VLOOKUP(D37,$B$12:$H$31,6,FALSE),VLOOKUP(D37,$B$12:$H$31,7,FALSE))</f>
        <v>0.48181818181818181</v>
      </c>
      <c r="E38" s="2">
        <f>IF(E37="A",VLOOKUP(E36,$B$12:$H$31,6,FALSE),VLOOKUP(E36,$B$12:$H$31,7,FALSE))</f>
        <v>0.48181818181818181</v>
      </c>
      <c r="F38" s="2">
        <f>IF(F36="A",VLOOKUP(F37,$B$12:$H$31,6,FALSE),VLOOKUP(F37,$B$12:$H$31,7,FALSE))</f>
        <v>0.50909090909090904</v>
      </c>
      <c r="G38" s="2">
        <f>IF(G37="A",VLOOKUP(G36,$B$12:$H$31,6,FALSE),VLOOKUP(G36,$B$12:$H$31,7,FALSE))</f>
        <v>0.41818181818181815</v>
      </c>
      <c r="H38" s="2">
        <f>IF(H36="A",VLOOKUP(H37,$B$12:$H$31,6,FALSE),VLOOKUP(H37,$B$12:$H$31,7,FALSE))</f>
        <v>0.44545454545454544</v>
      </c>
      <c r="I38" s="2">
        <f>IF(I37="A",VLOOKUP(I36,$B$12:$H$31,6,FALSE),VLOOKUP(I36,$B$12:$H$31,7,FALSE))</f>
        <v>0.53636363636363638</v>
      </c>
      <c r="J38" s="2">
        <f>IF(J36="A",VLOOKUP(J37,$B$12:$H$31,6,FALSE),VLOOKUP(J37,$B$12:$H$31,7,FALSE))</f>
        <v>0.5636363636363636</v>
      </c>
      <c r="K38" s="2">
        <f>IF(K37="A",VLOOKUP(K36,$B$12:$H$31,6,FALSE),VLOOKUP(K36,$B$12:$H$31,7,FALSE))</f>
        <v>0.5636363636363636</v>
      </c>
      <c r="L38" s="2">
        <f>IF(L36="A",VLOOKUP(L37,$B$12:$H$31,6,FALSE),VLOOKUP(L37,$B$12:$H$31,7,FALSE))</f>
        <v>0.59090909090909094</v>
      </c>
      <c r="M38" s="2">
        <f>IF(M37="A",VLOOKUP(M36,$B$12:$H$31,6,FALSE),VLOOKUP(M36,$B$12:$H$31,7,FALSE))</f>
        <v>0.5</v>
      </c>
      <c r="N38" s="2">
        <f>IF(N36="A",VLOOKUP(N37,$B$12:$H$31,6,FALSE),VLOOKUP(N37,$B$12:$H$31,7,FALSE))</f>
        <v>0.52727272727272723</v>
      </c>
      <c r="O38" s="2">
        <f>IF(O37="A",VLOOKUP(O36,$B$12:$H$31,6,FALSE),VLOOKUP(O36,$B$12:$H$31,7,FALSE))</f>
        <v>0.52727272727272723</v>
      </c>
      <c r="P38" s="2">
        <f>IF(P36="A",VLOOKUP(P37,$B$12:$H$31,6,FALSE),VLOOKUP(P37,$B$12:$H$31,7,FALSE))</f>
        <v>0.55454545454545456</v>
      </c>
      <c r="Q38" s="2">
        <f>IF(Q37="A",VLOOKUP(Q36,$B$12:$H$31,6,FALSE),VLOOKUP(Q36,$B$12:$H$31,7,FALSE))</f>
        <v>0.6454545454545455</v>
      </c>
      <c r="R38" s="2">
        <f>IF(R36="A",VLOOKUP(R37,$B$12:$H$31,6,FALSE),VLOOKUP(R37,$B$12:$H$31,7,FALSE))</f>
        <v>0.67272727272727273</v>
      </c>
      <c r="S38" s="2">
        <f>IF(S37="A",VLOOKUP(S36,$B$12:$H$31,6,FALSE),VLOOKUP(S36,$B$12:$H$31,7,FALSE))</f>
        <v>0.67272727272727273</v>
      </c>
      <c r="T38" s="2">
        <f>IF(T36="A",VLOOKUP(T37,$B$12:$H$31,6,FALSE),VLOOKUP(T37,$B$12:$H$31,7,FALSE))</f>
        <v>0.7</v>
      </c>
      <c r="U38" s="2">
        <f>IF(U37="A",VLOOKUP(U36,$B$12:$H$31,6,FALSE),VLOOKUP(U36,$B$12:$H$31,7,FALSE))</f>
        <v>0.60909090909090913</v>
      </c>
      <c r="V38" s="2">
        <f>IF(V36="A",VLOOKUP(V37,$B$12:$H$31,6,FALSE),VLOOKUP(V37,$B$12:$H$31,7,FALSE))</f>
        <v>0.63636363636363635</v>
      </c>
      <c r="W38" s="2">
        <f>IF(W37="A",VLOOKUP(W36,$B$12:$H$31,6,FALSE),VLOOKUP(W36,$B$12:$H$31,7,FALSE))</f>
        <v>0.72727272727272729</v>
      </c>
      <c r="X38" s="2">
        <f>IF(X36="A",VLOOKUP(X37,$B$12:$H$31,6,FALSE),VLOOKUP(X37,$B$12:$H$31,7,FALSE))</f>
        <v>0.75454545454545452</v>
      </c>
      <c r="Y38" s="2">
        <f>IF(Y37="A",VLOOKUP(Y36,$B$12:$H$31,6,FALSE),VLOOKUP(Y36,$B$12:$H$31,7,FALSE))</f>
        <v>0.75454545454545452</v>
      </c>
      <c r="Z38" s="2">
        <f>IF(Z36="A",VLOOKUP(Z37,$B$12:$H$31,6,FALSE),VLOOKUP(Z37,$B$12:$H$31,7,FALSE))</f>
        <v>0.78181818181818186</v>
      </c>
      <c r="AA38" s="2">
        <f>IF(AA37="A",VLOOKUP(AA36,$B$12:$H$31,6,FALSE),VLOOKUP(AA36,$B$12:$H$31,7,FALSE))</f>
        <v>0.78181818181818186</v>
      </c>
      <c r="AB38" s="2">
        <f>IF(AB36="A",VLOOKUP(AB37,$B$12:$H$31,6,FALSE),VLOOKUP(AB37,$B$12:$H$31,7,FALSE))</f>
        <v>0.80909090909090908</v>
      </c>
      <c r="AC38" s="2">
        <f>IF(AC37="A",VLOOKUP(AC36,$B$12:$H$31,6,FALSE),VLOOKUP(AC36,$B$12:$H$31,7,FALSE))</f>
        <v>0.80909090909090908</v>
      </c>
      <c r="AD38" s="2">
        <f>IF(AD36="A",VLOOKUP(AD37,$B$12:$H$31,6,FALSE),VLOOKUP(AD37,$B$12:$H$31,7,FALSE))</f>
        <v>0.83636363636363631</v>
      </c>
      <c r="AE38" s="2">
        <f>IF(AE37="A",VLOOKUP(AE36,$B$12:$H$31,6,FALSE),VLOOKUP(AE36,$B$12:$H$31,7,FALSE))</f>
        <v>0.83636363636363631</v>
      </c>
      <c r="AF38" s="2">
        <f>IF(AF36="A",VLOOKUP(AF37,$B$12:$H$31,6,FALSE),VLOOKUP(AF37,$B$12:$H$31,7,FALSE))</f>
        <v>0.86363636363636365</v>
      </c>
      <c r="AG38" s="2">
        <f>IF(AG37="A",VLOOKUP(AG36,$B$12:$H$31,6,FALSE),VLOOKUP(AG36,$B$12:$H$31,7,FALSE))</f>
        <v>0.86363636363636365</v>
      </c>
      <c r="AH38" s="2">
        <f>IF(AH36="A",VLOOKUP(AH37,$B$12:$H$31,6,FALSE),VLOOKUP(AH37,$B$12:$H$31,7,FALSE))</f>
        <v>0.89090909090909087</v>
      </c>
      <c r="AI38" s="2">
        <f>IF(AI37="A",VLOOKUP(AI36,$B$12:$H$31,6,FALSE),VLOOKUP(AI36,$B$12:$H$31,7,FALSE))</f>
        <v>0.89090909090909087</v>
      </c>
      <c r="AJ38" s="2">
        <f>IF(AJ36="A",VLOOKUP(AJ37,$B$12:$H$31,6,FALSE),VLOOKUP(AJ37,$B$12:$H$31,7,FALSE))</f>
        <v>0.91818181818181821</v>
      </c>
      <c r="AK38" s="2">
        <f>IF(AK37="A",VLOOKUP(AK36,$B$12:$H$31,6,FALSE),VLOOKUP(AK36,$B$12:$H$31,7,FALSE))</f>
        <v>0.91818181818181821</v>
      </c>
      <c r="AL38" s="2">
        <f>IF(AL36="A",VLOOKUP(AL37,$B$12:$H$31,6,FALSE),VLOOKUP(AL37,$B$12:$H$31,7,FALSE))</f>
        <v>0.94545454545454544</v>
      </c>
      <c r="AM38" s="2">
        <f>IF(AM37="A",VLOOKUP(AM36,$B$12:$H$31,6,FALSE),VLOOKUP(AM36,$B$12:$H$31,7,FALSE))</f>
        <v>0.8545454545454545</v>
      </c>
      <c r="AN38" s="2">
        <f>IF(AN36="A",VLOOKUP(AN37,$B$12:$H$31,6,FALSE),VLOOKUP(AN37,$B$12:$H$31,7,FALSE))</f>
        <v>0.88181818181818183</v>
      </c>
      <c r="AO38" s="2">
        <f>IF(AO37="A",VLOOKUP(AO36,$B$12:$H$31,6,FALSE),VLOOKUP(AO36,$B$12:$H$31,7,FALSE))</f>
        <v>0.88181818181818183</v>
      </c>
    </row>
    <row r="39" spans="1:53" ht="45" x14ac:dyDescent="0.25">
      <c r="B39" s="8" t="s">
        <v>15</v>
      </c>
      <c r="C39">
        <v>0</v>
      </c>
      <c r="D39">
        <f>IF(C37="A",C39+1,C39)</f>
        <v>1</v>
      </c>
      <c r="E39">
        <f t="shared" ref="E39:L39" si="22">IF(D37="A",D39+1,D39)</f>
        <v>1</v>
      </c>
      <c r="F39">
        <f t="shared" si="22"/>
        <v>2</v>
      </c>
      <c r="G39">
        <f t="shared" si="22"/>
        <v>2</v>
      </c>
      <c r="H39">
        <f t="shared" si="22"/>
        <v>2</v>
      </c>
      <c r="I39">
        <f t="shared" si="22"/>
        <v>2</v>
      </c>
      <c r="J39">
        <f t="shared" si="22"/>
        <v>3</v>
      </c>
      <c r="K39">
        <f t="shared" si="22"/>
        <v>3</v>
      </c>
      <c r="L39">
        <f t="shared" si="22"/>
        <v>4</v>
      </c>
      <c r="M39">
        <f>IF(L37="A",L39+1,L39)</f>
        <v>4</v>
      </c>
      <c r="N39">
        <f t="shared" ref="N39:T39" si="23">IF(M37="A",M39+1,M39)</f>
        <v>4</v>
      </c>
      <c r="O39">
        <f t="shared" si="23"/>
        <v>4</v>
      </c>
      <c r="P39">
        <f t="shared" si="23"/>
        <v>4</v>
      </c>
      <c r="Q39">
        <f t="shared" si="23"/>
        <v>4</v>
      </c>
      <c r="R39">
        <f t="shared" si="23"/>
        <v>5</v>
      </c>
      <c r="S39">
        <f t="shared" si="23"/>
        <v>5</v>
      </c>
      <c r="T39">
        <f t="shared" si="23"/>
        <v>6</v>
      </c>
      <c r="U39">
        <f t="shared" ref="U39:W39" si="24">IF(T37="A",T39+1,T39)</f>
        <v>6</v>
      </c>
      <c r="V39">
        <f t="shared" si="24"/>
        <v>6</v>
      </c>
      <c r="W39">
        <f t="shared" si="24"/>
        <v>6</v>
      </c>
      <c r="X39" s="14">
        <f t="shared" ref="X39" si="25">IF(W37="A",W39+1,W39)</f>
        <v>7</v>
      </c>
      <c r="Y39" s="14">
        <f t="shared" ref="Y39" si="26">IF(X37="A",X39+1,X39)</f>
        <v>7</v>
      </c>
      <c r="Z39" s="14">
        <f t="shared" ref="Z39" si="27">IF(Y37="A",Y39+1,Y39)</f>
        <v>8</v>
      </c>
      <c r="AA39" s="14">
        <f t="shared" ref="AA39" si="28">IF(Z37="A",Z39+1,Z39)</f>
        <v>8</v>
      </c>
      <c r="AB39" s="14">
        <f t="shared" ref="AB39" si="29">IF(AA37="A",AA39+1,AA39)</f>
        <v>9</v>
      </c>
      <c r="AC39" s="14">
        <f t="shared" ref="AC39" si="30">IF(AB37="A",AB39+1,AB39)</f>
        <v>9</v>
      </c>
      <c r="AD39" s="14">
        <f t="shared" ref="AD39" si="31">IF(AC37="A",AC39+1,AC39)</f>
        <v>10</v>
      </c>
      <c r="AE39" s="14">
        <f t="shared" ref="AE39" si="32">IF(AD37="A",AD39+1,AD39)</f>
        <v>10</v>
      </c>
      <c r="AF39" s="14">
        <f t="shared" ref="AF39" si="33">IF(AE37="A",AE39+1,AE39)</f>
        <v>11</v>
      </c>
      <c r="AG39" s="14">
        <f t="shared" ref="AG39" si="34">IF(AF37="A",AF39+1,AF39)</f>
        <v>11</v>
      </c>
      <c r="AH39" s="14">
        <f t="shared" ref="AH39" si="35">IF(AG37="A",AG39+1,AG39)</f>
        <v>12</v>
      </c>
      <c r="AI39" s="14">
        <f t="shared" ref="AI39" si="36">IF(AH37="A",AH39+1,AH39)</f>
        <v>12</v>
      </c>
      <c r="AJ39" s="14">
        <f t="shared" ref="AJ39" si="37">IF(AI37="A",AI39+1,AI39)</f>
        <v>13</v>
      </c>
      <c r="AK39" s="14">
        <f t="shared" ref="AK39" si="38">IF(AJ37="A",AJ39+1,AJ39)</f>
        <v>13</v>
      </c>
      <c r="AL39" s="14">
        <f t="shared" ref="AL39" si="39">IF(AK37="A",AK39+1,AK39)</f>
        <v>14</v>
      </c>
      <c r="AM39" s="14">
        <f t="shared" ref="AM39" si="40">IF(AL37="A",AL39+1,AL39)</f>
        <v>14</v>
      </c>
      <c r="AN39" s="14">
        <f t="shared" ref="AN39" si="41">IF(AM37="A",AM39+1,AM39)</f>
        <v>14</v>
      </c>
      <c r="AO39" s="14">
        <f t="shared" ref="AO39" si="42">IF(AN37="A",AN39+1,AN39)</f>
        <v>14</v>
      </c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</row>
    <row r="40" spans="1:53" ht="45" x14ac:dyDescent="0.25">
      <c r="B40" s="8" t="s">
        <v>16</v>
      </c>
      <c r="C40">
        <v>0</v>
      </c>
      <c r="D40">
        <f>IF(C37="B",C40+1,C40)</f>
        <v>0</v>
      </c>
      <c r="E40">
        <f t="shared" ref="E40:T40" si="43">IF(D37="B",D40+1,D40)</f>
        <v>0</v>
      </c>
      <c r="F40">
        <f t="shared" si="43"/>
        <v>0</v>
      </c>
      <c r="G40">
        <f t="shared" si="43"/>
        <v>0</v>
      </c>
      <c r="H40">
        <f t="shared" si="43"/>
        <v>1</v>
      </c>
      <c r="I40">
        <f t="shared" si="43"/>
        <v>1</v>
      </c>
      <c r="J40">
        <f t="shared" si="43"/>
        <v>1</v>
      </c>
      <c r="K40">
        <f t="shared" si="43"/>
        <v>1</v>
      </c>
      <c r="L40">
        <f t="shared" si="43"/>
        <v>1</v>
      </c>
      <c r="M40">
        <f t="shared" si="43"/>
        <v>1</v>
      </c>
      <c r="N40">
        <f t="shared" si="43"/>
        <v>2</v>
      </c>
      <c r="O40">
        <f t="shared" si="43"/>
        <v>2</v>
      </c>
      <c r="P40" s="14">
        <f t="shared" si="43"/>
        <v>3</v>
      </c>
      <c r="Q40">
        <f t="shared" si="43"/>
        <v>3</v>
      </c>
      <c r="R40">
        <f t="shared" si="43"/>
        <v>3</v>
      </c>
      <c r="S40">
        <f t="shared" si="43"/>
        <v>3</v>
      </c>
      <c r="T40">
        <f t="shared" si="43"/>
        <v>3</v>
      </c>
      <c r="U40">
        <f t="shared" ref="U40:W40" si="44">IF(T37="B",T40+1,T40)</f>
        <v>3</v>
      </c>
      <c r="V40">
        <f t="shared" si="44"/>
        <v>4</v>
      </c>
      <c r="W40">
        <f t="shared" si="44"/>
        <v>4</v>
      </c>
      <c r="X40">
        <f t="shared" ref="X40" si="45">IF(W37="B",W40+1,W40)</f>
        <v>4</v>
      </c>
      <c r="Y40">
        <f t="shared" ref="Y40" si="46">IF(X37="B",X40+1,X40)</f>
        <v>4</v>
      </c>
      <c r="Z40">
        <f t="shared" ref="Z40" si="47">IF(Y37="B",Y40+1,Y40)</f>
        <v>4</v>
      </c>
      <c r="AA40">
        <f t="shared" ref="AA40" si="48">IF(Z37="B",Z40+1,Z40)</f>
        <v>4</v>
      </c>
      <c r="AB40">
        <f t="shared" ref="AB40" si="49">IF(AA37="B",AA40+1,AA40)</f>
        <v>4</v>
      </c>
      <c r="AC40">
        <f t="shared" ref="AC40" si="50">IF(AB37="B",AB40+1,AB40)</f>
        <v>4</v>
      </c>
      <c r="AD40">
        <f t="shared" ref="AD40" si="51">IF(AC37="B",AC40+1,AC40)</f>
        <v>4</v>
      </c>
      <c r="AE40">
        <f t="shared" ref="AE40" si="52">IF(AD37="B",AD40+1,AD40)</f>
        <v>4</v>
      </c>
      <c r="AF40">
        <f t="shared" ref="AF40" si="53">IF(AE37="B",AE40+1,AE40)</f>
        <v>4</v>
      </c>
      <c r="AG40">
        <f t="shared" ref="AG40" si="54">IF(AF37="B",AF40+1,AF40)</f>
        <v>4</v>
      </c>
      <c r="AH40">
        <f t="shared" ref="AH40" si="55">IF(AG37="B",AG40+1,AG40)</f>
        <v>4</v>
      </c>
      <c r="AI40">
        <f t="shared" ref="AI40" si="56">IF(AH37="B",AH40+1,AH40)</f>
        <v>4</v>
      </c>
      <c r="AJ40">
        <f t="shared" ref="AJ40" si="57">IF(AI37="B",AI40+1,AI40)</f>
        <v>4</v>
      </c>
      <c r="AK40">
        <f t="shared" ref="AK40" si="58">IF(AJ37="B",AJ40+1,AJ40)</f>
        <v>4</v>
      </c>
      <c r="AL40">
        <f t="shared" ref="AL40" si="59">IF(AK37="B",AK40+1,AK40)</f>
        <v>4</v>
      </c>
      <c r="AM40">
        <f t="shared" ref="AM40" si="60">IF(AL37="B",AL40+1,AL40)</f>
        <v>4</v>
      </c>
      <c r="AN40">
        <f t="shared" ref="AN40" si="61">IF(AM37="B",AM40+1,AM40)</f>
        <v>5</v>
      </c>
      <c r="AO40">
        <f t="shared" ref="AO40" si="62">IF(AN37="B",AN40+1,AN40)</f>
        <v>5</v>
      </c>
    </row>
    <row r="41" spans="1:53" ht="30" x14ac:dyDescent="0.25">
      <c r="B41" s="8" t="s">
        <v>19</v>
      </c>
      <c r="C41" s="2">
        <f>C38</f>
        <v>0.45454545454545453</v>
      </c>
      <c r="D41" s="2">
        <f>C41+D38</f>
        <v>0.93636363636363629</v>
      </c>
      <c r="E41" s="2">
        <f t="shared" ref="E41:T41" si="63">D41+E38</f>
        <v>1.418181818181818</v>
      </c>
      <c r="F41" s="2">
        <f t="shared" si="63"/>
        <v>1.927272727272727</v>
      </c>
      <c r="G41" s="2">
        <f t="shared" si="63"/>
        <v>2.3454545454545452</v>
      </c>
      <c r="H41" s="2">
        <f t="shared" si="63"/>
        <v>2.7909090909090906</v>
      </c>
      <c r="I41" s="2">
        <f t="shared" si="63"/>
        <v>3.3272727272727272</v>
      </c>
      <c r="J41" s="2">
        <f t="shared" si="63"/>
        <v>3.8909090909090907</v>
      </c>
      <c r="K41" s="2">
        <f t="shared" si="63"/>
        <v>4.4545454545454541</v>
      </c>
      <c r="L41" s="2">
        <f t="shared" si="63"/>
        <v>5.045454545454545</v>
      </c>
      <c r="M41" s="2">
        <f t="shared" si="63"/>
        <v>5.545454545454545</v>
      </c>
      <c r="N41" s="2">
        <f t="shared" si="63"/>
        <v>6.0727272727272723</v>
      </c>
      <c r="O41" s="2">
        <f t="shared" si="63"/>
        <v>6.6</v>
      </c>
      <c r="P41" s="2">
        <f t="shared" si="63"/>
        <v>7.1545454545454543</v>
      </c>
      <c r="Q41" s="2">
        <f t="shared" si="63"/>
        <v>7.8</v>
      </c>
      <c r="R41" s="2">
        <f t="shared" si="63"/>
        <v>8.4727272727272727</v>
      </c>
      <c r="S41" s="2">
        <f t="shared" si="63"/>
        <v>9.1454545454545446</v>
      </c>
      <c r="T41" s="2">
        <f t="shared" si="63"/>
        <v>9.8454545454545439</v>
      </c>
      <c r="U41" s="2">
        <f t="shared" ref="U41:W41" si="64">T41+U38</f>
        <v>10.454545454545453</v>
      </c>
      <c r="V41" s="2">
        <f t="shared" si="64"/>
        <v>11.09090909090909</v>
      </c>
      <c r="W41" s="2">
        <f t="shared" si="64"/>
        <v>11.818181818181817</v>
      </c>
      <c r="X41" s="2">
        <f t="shared" ref="X41" si="65">W41+X38</f>
        <v>12.572727272727271</v>
      </c>
      <c r="Y41" s="2">
        <f t="shared" ref="Y41" si="66">X41+Y38</f>
        <v>13.327272727272724</v>
      </c>
      <c r="Z41" s="2">
        <f t="shared" ref="Z41" si="67">Y41+Z38</f>
        <v>14.109090909090906</v>
      </c>
      <c r="AA41" s="2">
        <f t="shared" ref="AA41" si="68">Z41+AA38</f>
        <v>14.890909090909087</v>
      </c>
      <c r="AB41" s="2">
        <f t="shared" ref="AB41" si="69">AA41+AB38</f>
        <v>15.699999999999996</v>
      </c>
      <c r="AC41" s="2">
        <f t="shared" ref="AC41" si="70">AB41+AC38</f>
        <v>16.509090909090904</v>
      </c>
      <c r="AD41" s="2">
        <f t="shared" ref="AD41" si="71">AC41+AD38</f>
        <v>17.34545454545454</v>
      </c>
      <c r="AE41" s="2">
        <f t="shared" ref="AE41" si="72">AD41+AE38</f>
        <v>18.181818181818176</v>
      </c>
      <c r="AF41" s="2">
        <f t="shared" ref="AF41" si="73">AE41+AF38</f>
        <v>19.04545454545454</v>
      </c>
      <c r="AG41" s="2">
        <f t="shared" ref="AG41" si="74">AF41+AG38</f>
        <v>19.909090909090903</v>
      </c>
      <c r="AH41" s="2">
        <f t="shared" ref="AH41" si="75">AG41+AH38</f>
        <v>20.799999999999994</v>
      </c>
      <c r="AI41" s="2">
        <f t="shared" ref="AI41" si="76">AH41+AI38</f>
        <v>21.690909090909084</v>
      </c>
      <c r="AJ41" s="2">
        <f t="shared" ref="AJ41" si="77">AI41+AJ38</f>
        <v>22.609090909090902</v>
      </c>
      <c r="AK41" s="2">
        <f t="shared" ref="AK41" si="78">AJ41+AK38</f>
        <v>23.52727272727272</v>
      </c>
      <c r="AL41" s="2">
        <f t="shared" ref="AL41" si="79">AK41+AL38</f>
        <v>24.472727272727266</v>
      </c>
      <c r="AM41" s="2">
        <f t="shared" ref="AM41" si="80">AL41+AM38</f>
        <v>25.327272727272721</v>
      </c>
      <c r="AN41" s="2">
        <f t="shared" ref="AN41" si="81">AM41+AN38</f>
        <v>26.209090909090904</v>
      </c>
      <c r="AO41" s="2">
        <f>AN41+AO38</f>
        <v>27.090909090909086</v>
      </c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</row>
    <row r="43" spans="1:53" ht="90" customHeight="1" x14ac:dyDescent="0.25">
      <c r="B43" s="19" t="s">
        <v>27</v>
      </c>
      <c r="C43" s="19"/>
      <c r="D43" s="19"/>
      <c r="E43" s="19"/>
      <c r="F43" s="19"/>
      <c r="G43" s="19"/>
    </row>
  </sheetData>
  <mergeCells count="2">
    <mergeCell ref="E10:F10"/>
    <mergeCell ref="B43:G4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MOURIER Vincent</cp:lastModifiedBy>
  <dcterms:created xsi:type="dcterms:W3CDTF">2020-12-07T11:08:51Z</dcterms:created>
  <dcterms:modified xsi:type="dcterms:W3CDTF">2020-12-08T06:35:14Z</dcterms:modified>
</cp:coreProperties>
</file>