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ewatt-my.sharepoint.com/personal/david_goncalves_ze-watt_com/Documents/Documents/02- Travail courant/"/>
    </mc:Choice>
  </mc:AlternateContent>
  <xr:revisionPtr revIDLastSave="21" documentId="8_{148CA2A3-16BD-4054-A345-93291C455990}" xr6:coauthVersionLast="47" xr6:coauthVersionMax="47" xr10:uidLastSave="{FEFBB591-C492-4DDC-A7C1-673E9C4D409D}"/>
  <bookViews>
    <workbookView xWindow="-120" yWindow="-120" windowWidth="29040" windowHeight="15720" activeTab="5" xr2:uid="{A0C0D748-907C-4369-B285-7FA978F3610F}"/>
  </bookViews>
  <sheets>
    <sheet name="Liste commande" sheetId="5" r:id="rId1"/>
    <sheet name="Bon de commande" sheetId="4" r:id="rId2"/>
    <sheet name="Articles" sheetId="2" r:id="rId3"/>
    <sheet name="Fournisseurs" sheetId="3" r:id="rId4"/>
    <sheet name="Listes" sheetId="6" r:id="rId5"/>
    <sheet name="Base" sheetId="9" r:id="rId6"/>
  </sheets>
  <definedNames>
    <definedName name="_xlnm._FilterDatabase" localSheetId="2" hidden="1">Articles!$A$1:$E$351</definedName>
    <definedName name="_xlnm._FilterDatabase" localSheetId="5" hidden="1">Base!#REF!</definedName>
    <definedName name="Articles">OFFSET(Fournisseurs,,-2,)</definedName>
    <definedName name="Fournisseurs">OFFSET(Articles!$D$2,,,COUNTIF(Articles!$D:$D,"&gt;&lt;")-1)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9" l="1" a="1"/>
  <c r="B2" i="9" s="1"/>
  <c r="B1" i="9" a="1"/>
  <c r="B1" i="9" s="1"/>
  <c r="O20" i="2" a="1"/>
  <c r="O20" i="2" s="1"/>
  <c r="B381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2" i="2"/>
  <c r="L2" i="9" l="1" a="1"/>
  <c r="L2" i="9" s="1"/>
  <c r="K2" i="9" a="1"/>
  <c r="K2" i="9" s="1"/>
  <c r="J2" i="9" a="1"/>
  <c r="J2" i="9" s="1"/>
  <c r="I2" i="9" a="1"/>
  <c r="I2" i="9" s="1"/>
  <c r="H2" i="9" a="1"/>
  <c r="H2" i="9" s="1"/>
  <c r="G2" i="9" a="1"/>
  <c r="G2" i="9" s="1"/>
  <c r="F2" i="9" a="1"/>
  <c r="F2" i="9" s="1"/>
  <c r="E2" i="9" a="1"/>
  <c r="E2" i="9" s="1"/>
  <c r="D2" i="9" a="1"/>
  <c r="D2" i="9" s="1"/>
  <c r="C2" i="9" a="1"/>
  <c r="C2" i="9" s="1"/>
  <c r="A4" i="5" l="1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19" i="4"/>
  <c r="H18" i="4"/>
  <c r="F7" i="4"/>
  <c r="F11" i="4" s="1"/>
  <c r="F13" i="4" l="1"/>
  <c r="F8" i="4"/>
  <c r="F12" i="4"/>
  <c r="F14" i="4"/>
  <c r="F10" i="4"/>
  <c r="F239" i="2" l="1"/>
  <c r="F238" i="2"/>
  <c r="C14" i="4"/>
  <c r="A501" i="5"/>
  <c r="A502" i="5"/>
  <c r="A503" i="5"/>
  <c r="A504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3" i="5"/>
  <c r="K3" i="5"/>
  <c r="K4" i="5"/>
  <c r="K5" i="5"/>
  <c r="K6" i="5"/>
  <c r="K7" i="5"/>
  <c r="K8" i="5"/>
  <c r="J1" i="5"/>
  <c r="C393" i="9" l="1"/>
  <c r="C395" i="9"/>
  <c r="C396" i="9"/>
  <c r="C397" i="9"/>
  <c r="C398" i="9"/>
  <c r="D393" i="9"/>
  <c r="D394" i="9"/>
  <c r="D396" i="9"/>
  <c r="D398" i="9"/>
  <c r="D397" i="9"/>
  <c r="D395" i="9"/>
  <c r="C394" i="9"/>
  <c r="G2" i="4"/>
  <c r="F5" i="4" s="1"/>
  <c r="B396" i="9" l="1"/>
  <c r="B393" i="9"/>
  <c r="B397" i="9"/>
  <c r="B398" i="9"/>
  <c r="B395" i="9"/>
  <c r="B394" i="9"/>
  <c r="H43" i="4"/>
  <c r="H44" i="4" s="1"/>
  <c r="H45" i="4" s="1"/>
  <c r="F285" i="2" l="1"/>
  <c r="F240" i="2"/>
  <c r="F241" i="2"/>
  <c r="F242" i="2"/>
  <c r="F243" i="2"/>
  <c r="F244" i="2"/>
  <c r="F245" i="2"/>
  <c r="F246" i="2"/>
  <c r="F247" i="2"/>
  <c r="F236" i="2"/>
  <c r="F2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23" i="2"/>
  <c r="F320" i="2"/>
  <c r="F321" i="2"/>
  <c r="F322" i="2"/>
  <c r="F304" i="2"/>
  <c r="F305" i="2"/>
  <c r="F280" i="2"/>
  <c r="F2" i="2"/>
  <c r="F98" i="2"/>
  <c r="F99" i="2"/>
  <c r="F100" i="2"/>
  <c r="F101" i="2"/>
  <c r="F40" i="2"/>
  <c r="F44" i="2"/>
  <c r="F45" i="2"/>
  <c r="G45" i="2" s="1"/>
  <c r="F33" i="2"/>
  <c r="F39" i="2"/>
  <c r="F91" i="2"/>
  <c r="F89" i="2"/>
  <c r="F92" i="2"/>
  <c r="F88" i="2"/>
  <c r="F93" i="2"/>
  <c r="F90" i="2"/>
  <c r="F94" i="2"/>
  <c r="F95" i="2"/>
  <c r="F4" i="2"/>
  <c r="F5" i="2"/>
  <c r="G5" i="2" s="1"/>
  <c r="F6" i="2"/>
  <c r="F7" i="2"/>
  <c r="F8" i="2"/>
  <c r="F9" i="2"/>
  <c r="F16" i="2"/>
  <c r="F17" i="2"/>
  <c r="F18" i="2"/>
  <c r="F19" i="2"/>
  <c r="F20" i="2"/>
  <c r="F21" i="2"/>
  <c r="F22" i="2"/>
  <c r="F23" i="2"/>
  <c r="G23" i="2" s="1"/>
  <c r="F24" i="2"/>
  <c r="F25" i="2"/>
  <c r="F26" i="2"/>
  <c r="F27" i="2"/>
  <c r="F28" i="2"/>
  <c r="F29" i="2"/>
  <c r="F30" i="2"/>
  <c r="F31" i="2"/>
  <c r="F32" i="2"/>
  <c r="F37" i="2"/>
  <c r="F38" i="2"/>
  <c r="F72" i="2"/>
  <c r="G72" i="2" s="1"/>
  <c r="F96" i="2"/>
  <c r="F87" i="2"/>
  <c r="F46" i="2"/>
  <c r="F47" i="2"/>
  <c r="F48" i="2"/>
  <c r="F49" i="2"/>
  <c r="F50" i="2"/>
  <c r="F51" i="2"/>
  <c r="F52" i="2"/>
  <c r="F53" i="2"/>
  <c r="F73" i="2"/>
  <c r="F10" i="2"/>
  <c r="G10" i="2" s="1"/>
  <c r="F41" i="2"/>
  <c r="F54" i="2"/>
  <c r="F55" i="2"/>
  <c r="F56" i="2"/>
  <c r="F57" i="2"/>
  <c r="F58" i="2"/>
  <c r="F59" i="2"/>
  <c r="F60" i="2"/>
  <c r="F61" i="2"/>
  <c r="F62" i="2"/>
  <c r="F63" i="2"/>
  <c r="F64" i="2"/>
  <c r="G64" i="2" s="1"/>
  <c r="F65" i="2"/>
  <c r="F66" i="2"/>
  <c r="F67" i="2"/>
  <c r="F68" i="2"/>
  <c r="F69" i="2"/>
  <c r="F70" i="2"/>
  <c r="F71" i="2"/>
  <c r="F11" i="2"/>
  <c r="F12" i="2"/>
  <c r="F74" i="2"/>
  <c r="F75" i="2"/>
  <c r="F76" i="2"/>
  <c r="G76" i="2" s="1"/>
  <c r="F77" i="2"/>
  <c r="F78" i="2"/>
  <c r="F79" i="2"/>
  <c r="F80" i="2"/>
  <c r="F81" i="2"/>
  <c r="F82" i="2"/>
  <c r="F83" i="2"/>
  <c r="F84" i="2"/>
  <c r="F85" i="2"/>
  <c r="F36" i="2"/>
  <c r="F97" i="2"/>
  <c r="F86" i="2"/>
  <c r="G86" i="2" s="1"/>
  <c r="F34" i="2"/>
  <c r="F13" i="2"/>
  <c r="F14" i="2"/>
  <c r="F15" i="2"/>
  <c r="F42" i="2"/>
  <c r="F35" i="2"/>
  <c r="F43" i="2"/>
  <c r="F198" i="2"/>
  <c r="F199" i="2"/>
  <c r="F134" i="2"/>
  <c r="F176" i="2"/>
  <c r="F135" i="2"/>
  <c r="F177" i="2"/>
  <c r="F178" i="2"/>
  <c r="F171" i="2"/>
  <c r="F200" i="2"/>
  <c r="F136" i="2"/>
  <c r="F137" i="2"/>
  <c r="F179" i="2"/>
  <c r="F180" i="2"/>
  <c r="F104" i="2"/>
  <c r="F105" i="2"/>
  <c r="F106" i="2"/>
  <c r="F107" i="2"/>
  <c r="G107" i="2" s="1"/>
  <c r="F108" i="2"/>
  <c r="F109" i="2"/>
  <c r="F110" i="2"/>
  <c r="F111" i="2"/>
  <c r="F112" i="2"/>
  <c r="F138" i="2"/>
  <c r="F139" i="2"/>
  <c r="F140" i="2"/>
  <c r="F102" i="2"/>
  <c r="F181" i="2"/>
  <c r="F182" i="2"/>
  <c r="F183" i="2"/>
  <c r="F184" i="2"/>
  <c r="F185" i="2"/>
  <c r="F186" i="2"/>
  <c r="F187" i="2"/>
  <c r="F201" i="2"/>
  <c r="F188" i="2"/>
  <c r="F202" i="2"/>
  <c r="F203" i="2"/>
  <c r="F204" i="2"/>
  <c r="F189" i="2"/>
  <c r="F190" i="2"/>
  <c r="F191" i="2"/>
  <c r="F192" i="2"/>
  <c r="F193" i="2"/>
  <c r="F141" i="2"/>
  <c r="F142" i="2"/>
  <c r="F174" i="2"/>
  <c r="F205" i="2"/>
  <c r="F143" i="2"/>
  <c r="F144" i="2"/>
  <c r="F194" i="2"/>
  <c r="F145" i="2"/>
  <c r="F146" i="2"/>
  <c r="F147" i="2"/>
  <c r="G147" i="2" s="1"/>
  <c r="F148" i="2"/>
  <c r="F149" i="2"/>
  <c r="F150" i="2"/>
  <c r="F172" i="2"/>
  <c r="F173" i="2"/>
  <c r="F103" i="2"/>
  <c r="F195" i="2"/>
  <c r="F151" i="2"/>
  <c r="F152" i="2"/>
  <c r="F153" i="2"/>
  <c r="F154" i="2"/>
  <c r="F175" i="2"/>
  <c r="F196" i="2"/>
  <c r="F155" i="2"/>
  <c r="F197" i="2"/>
  <c r="F156" i="2"/>
  <c r="F157" i="2"/>
  <c r="F158" i="2"/>
  <c r="F159" i="2"/>
  <c r="F160" i="2"/>
  <c r="F161" i="2"/>
  <c r="F162" i="2"/>
  <c r="F163" i="2"/>
  <c r="F164" i="2"/>
  <c r="G164" i="2" s="1"/>
  <c r="F165" i="2"/>
  <c r="F113" i="2"/>
  <c r="F114" i="2"/>
  <c r="F115" i="2"/>
  <c r="F116" i="2"/>
  <c r="F117" i="2"/>
  <c r="F118" i="2"/>
  <c r="F119" i="2"/>
  <c r="F120" i="2"/>
  <c r="F121" i="2"/>
  <c r="F122" i="2"/>
  <c r="F123" i="2"/>
  <c r="G123" i="2" s="1"/>
  <c r="F124" i="2"/>
  <c r="F125" i="2"/>
  <c r="F126" i="2"/>
  <c r="F127" i="2"/>
  <c r="F128" i="2"/>
  <c r="F129" i="2"/>
  <c r="F130" i="2"/>
  <c r="F131" i="2"/>
  <c r="F132" i="2"/>
  <c r="F133" i="2"/>
  <c r="F166" i="2"/>
  <c r="F167" i="2"/>
  <c r="F168" i="2"/>
  <c r="F169" i="2"/>
  <c r="F170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48" i="2"/>
  <c r="F249" i="2"/>
  <c r="F252" i="2"/>
  <c r="F250" i="2"/>
  <c r="F251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84" i="2"/>
  <c r="G284" i="2" s="1"/>
  <c r="F274" i="2"/>
  <c r="F277" i="2"/>
  <c r="F275" i="2"/>
  <c r="F278" i="2"/>
  <c r="F276" i="2"/>
  <c r="F281" i="2"/>
  <c r="F282" i="2"/>
  <c r="F283" i="2"/>
  <c r="F279" i="2"/>
  <c r="F286" i="2"/>
  <c r="F311" i="2"/>
  <c r="F312" i="2"/>
  <c r="G312" i="2" s="1"/>
  <c r="F313" i="2"/>
  <c r="F314" i="2"/>
  <c r="F315" i="2"/>
  <c r="F316" i="2"/>
  <c r="F317" i="2"/>
  <c r="F318" i="2"/>
  <c r="F324" i="2"/>
  <c r="F287" i="2"/>
  <c r="F288" i="2"/>
  <c r="F289" i="2"/>
  <c r="F306" i="2"/>
  <c r="F307" i="2"/>
  <c r="G307" i="2" s="1"/>
  <c r="F308" i="2"/>
  <c r="F319" i="2"/>
  <c r="F309" i="2"/>
  <c r="F310" i="2"/>
  <c r="F325" i="2"/>
  <c r="F326" i="2"/>
  <c r="F327" i="2"/>
  <c r="F328" i="2"/>
  <c r="F329" i="2"/>
  <c r="F330" i="2"/>
  <c r="F331" i="2"/>
  <c r="F332" i="2"/>
  <c r="G332" i="2" s="1"/>
  <c r="F333" i="2"/>
  <c r="F334" i="2"/>
  <c r="F335" i="2"/>
  <c r="F336" i="2"/>
  <c r="F337" i="2"/>
  <c r="F3" i="2"/>
  <c r="G3" i="2" s="1"/>
  <c r="G191" i="2" l="1"/>
  <c r="G331" i="2"/>
  <c r="G306" i="2"/>
  <c r="G311" i="2"/>
  <c r="G273" i="2"/>
  <c r="G261" i="2"/>
  <c r="G249" i="2"/>
  <c r="G225" i="2"/>
  <c r="G213" i="2"/>
  <c r="G166" i="2"/>
  <c r="G122" i="2"/>
  <c r="G163" i="2"/>
  <c r="G154" i="2"/>
  <c r="G146" i="2"/>
  <c r="G190" i="2"/>
  <c r="G182" i="2"/>
  <c r="G106" i="2"/>
  <c r="G176" i="2"/>
  <c r="G97" i="2"/>
  <c r="G75" i="2"/>
  <c r="G63" i="2"/>
  <c r="G73" i="2"/>
  <c r="G38" i="2"/>
  <c r="G22" i="2"/>
  <c r="G4" i="2"/>
  <c r="G44" i="2"/>
  <c r="G320" i="2"/>
  <c r="G293" i="2"/>
  <c r="G373" i="2"/>
  <c r="G361" i="2"/>
  <c r="G349" i="2"/>
  <c r="G237" i="2"/>
  <c r="G167" i="2"/>
  <c r="G374" i="2"/>
  <c r="G330" i="2"/>
  <c r="G289" i="2"/>
  <c r="G286" i="2"/>
  <c r="G272" i="2"/>
  <c r="G260" i="2"/>
  <c r="G248" i="2"/>
  <c r="G224" i="2"/>
  <c r="G212" i="2"/>
  <c r="G133" i="2"/>
  <c r="G121" i="2"/>
  <c r="G162" i="2"/>
  <c r="G153" i="2"/>
  <c r="G145" i="2"/>
  <c r="G189" i="2"/>
  <c r="G181" i="2"/>
  <c r="G105" i="2"/>
  <c r="G134" i="2"/>
  <c r="G36" i="2"/>
  <c r="G74" i="2"/>
  <c r="G62" i="2"/>
  <c r="G53" i="2"/>
  <c r="G37" i="2"/>
  <c r="G21" i="2"/>
  <c r="G95" i="2"/>
  <c r="G40" i="2"/>
  <c r="G323" i="2"/>
  <c r="G292" i="2"/>
  <c r="G372" i="2"/>
  <c r="G360" i="2"/>
  <c r="G348" i="2"/>
  <c r="G236" i="2"/>
  <c r="G226" i="2"/>
  <c r="G338" i="2"/>
  <c r="G329" i="2"/>
  <c r="G288" i="2"/>
  <c r="G279" i="2"/>
  <c r="G271" i="2"/>
  <c r="G259" i="2"/>
  <c r="G235" i="2"/>
  <c r="G223" i="2"/>
  <c r="G211" i="2"/>
  <c r="G132" i="2"/>
  <c r="G120" i="2"/>
  <c r="G161" i="2"/>
  <c r="G152" i="2"/>
  <c r="G194" i="2"/>
  <c r="G204" i="2"/>
  <c r="G102" i="2"/>
  <c r="G104" i="2"/>
  <c r="G199" i="2"/>
  <c r="G85" i="2"/>
  <c r="G12" i="2"/>
  <c r="G61" i="2"/>
  <c r="G52" i="2"/>
  <c r="G32" i="2"/>
  <c r="G20" i="2"/>
  <c r="G94" i="2"/>
  <c r="G101" i="2"/>
  <c r="G303" i="2"/>
  <c r="G291" i="2"/>
  <c r="G371" i="2"/>
  <c r="G359" i="2"/>
  <c r="G347" i="2"/>
  <c r="G247" i="2"/>
  <c r="G262" i="2"/>
  <c r="G321" i="2"/>
  <c r="G287" i="2"/>
  <c r="G283" i="2"/>
  <c r="G270" i="2"/>
  <c r="G258" i="2"/>
  <c r="G234" i="2"/>
  <c r="G222" i="2"/>
  <c r="G210" i="2"/>
  <c r="G131" i="2"/>
  <c r="G119" i="2"/>
  <c r="G160" i="2"/>
  <c r="G151" i="2"/>
  <c r="G144" i="2"/>
  <c r="G203" i="2"/>
  <c r="G140" i="2"/>
  <c r="G180" i="2"/>
  <c r="G198" i="2"/>
  <c r="G84" i="2"/>
  <c r="G11" i="2"/>
  <c r="G60" i="2"/>
  <c r="G51" i="2"/>
  <c r="G31" i="2"/>
  <c r="G19" i="2"/>
  <c r="G90" i="2"/>
  <c r="G100" i="2"/>
  <c r="G302" i="2"/>
  <c r="G290" i="2"/>
  <c r="G370" i="2"/>
  <c r="G358" i="2"/>
  <c r="G346" i="2"/>
  <c r="G246" i="2"/>
  <c r="G175" i="2"/>
  <c r="G328" i="2"/>
  <c r="G327" i="2"/>
  <c r="G324" i="2"/>
  <c r="G282" i="2"/>
  <c r="G269" i="2"/>
  <c r="G257" i="2"/>
  <c r="G233" i="2"/>
  <c r="G221" i="2"/>
  <c r="G209" i="2"/>
  <c r="G130" i="2"/>
  <c r="G118" i="2"/>
  <c r="G159" i="2"/>
  <c r="G195" i="2"/>
  <c r="G143" i="2"/>
  <c r="G202" i="2"/>
  <c r="G139" i="2"/>
  <c r="G179" i="2"/>
  <c r="G43" i="2"/>
  <c r="G83" i="2"/>
  <c r="G71" i="2"/>
  <c r="G59" i="2"/>
  <c r="G50" i="2"/>
  <c r="G30" i="2"/>
  <c r="G18" i="2"/>
  <c r="G93" i="2"/>
  <c r="G99" i="2"/>
  <c r="G301" i="2"/>
  <c r="G381" i="2"/>
  <c r="G369" i="2"/>
  <c r="G357" i="2"/>
  <c r="G345" i="2"/>
  <c r="G245" i="2"/>
  <c r="G326" i="2"/>
  <c r="G318" i="2"/>
  <c r="G281" i="2"/>
  <c r="G268" i="2"/>
  <c r="G256" i="2"/>
  <c r="G232" i="2"/>
  <c r="G220" i="2"/>
  <c r="G208" i="2"/>
  <c r="G129" i="2"/>
  <c r="G117" i="2"/>
  <c r="G158" i="2"/>
  <c r="G103" i="2"/>
  <c r="G205" i="2"/>
  <c r="G188" i="2"/>
  <c r="G138" i="2"/>
  <c r="G137" i="2"/>
  <c r="G35" i="2"/>
  <c r="G82" i="2"/>
  <c r="G70" i="2"/>
  <c r="G58" i="2"/>
  <c r="G49" i="2"/>
  <c r="G29" i="2"/>
  <c r="G17" i="2"/>
  <c r="G88" i="2"/>
  <c r="G98" i="2"/>
  <c r="G300" i="2"/>
  <c r="G380" i="2"/>
  <c r="G368" i="2"/>
  <c r="G356" i="2"/>
  <c r="G344" i="2"/>
  <c r="G244" i="2"/>
  <c r="G337" i="2"/>
  <c r="G325" i="2"/>
  <c r="G317" i="2"/>
  <c r="G276" i="2"/>
  <c r="G267" i="2"/>
  <c r="G255" i="2"/>
  <c r="G231" i="2"/>
  <c r="G219" i="2"/>
  <c r="G207" i="2"/>
  <c r="G128" i="2"/>
  <c r="G116" i="2"/>
  <c r="G157" i="2"/>
  <c r="G173" i="2"/>
  <c r="G174" i="2"/>
  <c r="G201" i="2"/>
  <c r="G112" i="2"/>
  <c r="G136" i="2"/>
  <c r="G42" i="2"/>
  <c r="G81" i="2"/>
  <c r="G69" i="2"/>
  <c r="G57" i="2"/>
  <c r="G48" i="2"/>
  <c r="G28" i="2"/>
  <c r="G16" i="2"/>
  <c r="G92" i="2"/>
  <c r="G2" i="2"/>
  <c r="G238" i="2"/>
  <c r="G239" i="2"/>
  <c r="G299" i="2"/>
  <c r="G379" i="2"/>
  <c r="G367" i="2"/>
  <c r="G355" i="2"/>
  <c r="G343" i="2"/>
  <c r="G243" i="2"/>
  <c r="G362" i="2"/>
  <c r="G336" i="2"/>
  <c r="G310" i="2"/>
  <c r="G316" i="2"/>
  <c r="G278" i="2"/>
  <c r="G266" i="2"/>
  <c r="G254" i="2"/>
  <c r="G230" i="2"/>
  <c r="G218" i="2"/>
  <c r="G206" i="2"/>
  <c r="G127" i="2"/>
  <c r="G115" i="2"/>
  <c r="G156" i="2"/>
  <c r="G172" i="2"/>
  <c r="G142" i="2"/>
  <c r="G187" i="2"/>
  <c r="G111" i="2"/>
  <c r="G200" i="2"/>
  <c r="G15" i="2"/>
  <c r="G80" i="2"/>
  <c r="G68" i="2"/>
  <c r="G56" i="2"/>
  <c r="G47" i="2"/>
  <c r="G27" i="2"/>
  <c r="G9" i="2"/>
  <c r="G89" i="2"/>
  <c r="G280" i="2"/>
  <c r="G298" i="2"/>
  <c r="G378" i="2"/>
  <c r="G366" i="2"/>
  <c r="G354" i="2"/>
  <c r="G342" i="2"/>
  <c r="G242" i="2"/>
  <c r="G214" i="2"/>
  <c r="G350" i="2"/>
  <c r="G335" i="2"/>
  <c r="G309" i="2"/>
  <c r="G315" i="2"/>
  <c r="G275" i="2"/>
  <c r="G265" i="2"/>
  <c r="G253" i="2"/>
  <c r="G229" i="2"/>
  <c r="G217" i="2"/>
  <c r="G170" i="2"/>
  <c r="G126" i="2"/>
  <c r="G114" i="2"/>
  <c r="G197" i="2"/>
  <c r="G150" i="2"/>
  <c r="G141" i="2"/>
  <c r="G186" i="2"/>
  <c r="G110" i="2"/>
  <c r="G171" i="2"/>
  <c r="G14" i="2"/>
  <c r="G79" i="2"/>
  <c r="G67" i="2"/>
  <c r="G55" i="2"/>
  <c r="G46" i="2"/>
  <c r="G26" i="2"/>
  <c r="G8" i="2"/>
  <c r="G91" i="2"/>
  <c r="G305" i="2"/>
  <c r="G297" i="2"/>
  <c r="G377" i="2"/>
  <c r="G365" i="2"/>
  <c r="G353" i="2"/>
  <c r="G341" i="2"/>
  <c r="G241" i="2"/>
  <c r="G252" i="2"/>
  <c r="G135" i="2"/>
  <c r="G294" i="2"/>
  <c r="G319" i="2"/>
  <c r="G314" i="2"/>
  <c r="G277" i="2"/>
  <c r="G264" i="2"/>
  <c r="G251" i="2"/>
  <c r="G228" i="2"/>
  <c r="G216" i="2"/>
  <c r="G169" i="2"/>
  <c r="G125" i="2"/>
  <c r="G113" i="2"/>
  <c r="G155" i="2"/>
  <c r="G149" i="2"/>
  <c r="G193" i="2"/>
  <c r="G185" i="2"/>
  <c r="G109" i="2"/>
  <c r="G178" i="2"/>
  <c r="G13" i="2"/>
  <c r="G78" i="2"/>
  <c r="G66" i="2"/>
  <c r="G54" i="2"/>
  <c r="G87" i="2"/>
  <c r="G25" i="2"/>
  <c r="G7" i="2"/>
  <c r="G39" i="2"/>
  <c r="G304" i="2"/>
  <c r="G296" i="2"/>
  <c r="G376" i="2"/>
  <c r="G364" i="2"/>
  <c r="G352" i="2"/>
  <c r="G340" i="2"/>
  <c r="G240" i="2"/>
  <c r="G183" i="2"/>
  <c r="G334" i="2"/>
  <c r="G333" i="2"/>
  <c r="G308" i="2"/>
  <c r="G313" i="2"/>
  <c r="G274" i="2"/>
  <c r="G263" i="2"/>
  <c r="G250" i="2"/>
  <c r="G227" i="2"/>
  <c r="G215" i="2"/>
  <c r="G168" i="2"/>
  <c r="G124" i="2"/>
  <c r="G165" i="2"/>
  <c r="G196" i="2"/>
  <c r="G148" i="2"/>
  <c r="G192" i="2"/>
  <c r="G184" i="2"/>
  <c r="G108" i="2"/>
  <c r="G177" i="2"/>
  <c r="G34" i="2"/>
  <c r="G77" i="2"/>
  <c r="G65" i="2"/>
  <c r="G41" i="2"/>
  <c r="G96" i="2"/>
  <c r="G24" i="2"/>
  <c r="G6" i="2"/>
  <c r="G33" i="2"/>
  <c r="G322" i="2"/>
  <c r="G295" i="2"/>
  <c r="G375" i="2"/>
  <c r="G363" i="2"/>
  <c r="G351" i="2"/>
  <c r="G339" i="2"/>
  <c r="G2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<sst xmlns="http://schemas.openxmlformats.org/spreadsheetml/2006/main" count="1455" uniqueCount="712">
  <si>
    <t>WAGO</t>
  </si>
  <si>
    <t>MCI</t>
  </si>
  <si>
    <t>MECALASER</t>
  </si>
  <si>
    <t>SCAME</t>
  </si>
  <si>
    <t>PSP</t>
  </si>
  <si>
    <t>Cache RFID</t>
  </si>
  <si>
    <t>AK7990</t>
  </si>
  <si>
    <t>F600-CROWN type 1</t>
  </si>
  <si>
    <t>Couvercle T2</t>
  </si>
  <si>
    <t>200.23260CS</t>
  </si>
  <si>
    <t>200.23266S</t>
  </si>
  <si>
    <t>Afficheur</t>
  </si>
  <si>
    <t>Contrôleur</t>
  </si>
  <si>
    <t>Carte lecteur RFID</t>
  </si>
  <si>
    <t>HDR-60-15</t>
  </si>
  <si>
    <t>Bandeau Led</t>
  </si>
  <si>
    <t>Câble RJ45 RFID</t>
  </si>
  <si>
    <t>TME</t>
  </si>
  <si>
    <t>Câble USB afficheur</t>
  </si>
  <si>
    <t>Nappe connexion Led</t>
  </si>
  <si>
    <t>FC06600-S</t>
  </si>
  <si>
    <t>031 331</t>
  </si>
  <si>
    <t>2010-1201</t>
  </si>
  <si>
    <t>2010-1204</t>
  </si>
  <si>
    <t>2010-1207</t>
  </si>
  <si>
    <t>2001-1307</t>
  </si>
  <si>
    <t>2010-1292</t>
  </si>
  <si>
    <t>Intitulé</t>
  </si>
  <si>
    <t>MA10X5</t>
  </si>
  <si>
    <t>163X04030</t>
  </si>
  <si>
    <t>175H06095</t>
  </si>
  <si>
    <t>BF10120</t>
  </si>
  <si>
    <t>RS</t>
  </si>
  <si>
    <t>Mod bus contact</t>
  </si>
  <si>
    <t>TBW-5.08-K-9P</t>
  </si>
  <si>
    <t>TBW-5.08-K-8P</t>
  </si>
  <si>
    <t>TBW-5.08-K-5P</t>
  </si>
  <si>
    <t>TBW-5.08-K-2P</t>
  </si>
  <si>
    <t>Mod bus vers boitier</t>
  </si>
  <si>
    <t>65239-003LF</t>
  </si>
  <si>
    <t>collier de serrage noir</t>
  </si>
  <si>
    <t> FIX-S-4.8X200S/BK</t>
  </si>
  <si>
    <t>BMB1025</t>
  </si>
  <si>
    <t>ZW</t>
  </si>
  <si>
    <t>LEDS</t>
  </si>
  <si>
    <t>HCAA60W</t>
  </si>
  <si>
    <t>Connecteur</t>
  </si>
  <si>
    <t>T821106A1S100CEU</t>
  </si>
  <si>
    <t xml:space="preserve">Batterie            </t>
  </si>
  <si>
    <t>Buzzer</t>
  </si>
  <si>
    <t xml:space="preserve">Capteur température </t>
  </si>
  <si>
    <t>Circuit intégré</t>
  </si>
  <si>
    <t>Circuit RTC</t>
  </si>
  <si>
    <t xml:space="preserve">Condensateur        </t>
  </si>
  <si>
    <t>Connecteur HE10-6</t>
  </si>
  <si>
    <t>Connecteur USB</t>
  </si>
  <si>
    <t>Connecteur RJ45</t>
  </si>
  <si>
    <t>DC/DC</t>
  </si>
  <si>
    <t xml:space="preserve">Diode               </t>
  </si>
  <si>
    <t xml:space="preserve">Diode schottky      </t>
  </si>
  <si>
    <t>Driver moteur</t>
  </si>
  <si>
    <t xml:space="preserve">Ferrite cms         </t>
  </si>
  <si>
    <t>Interface LAN</t>
  </si>
  <si>
    <t>Interface RS485</t>
  </si>
  <si>
    <t>Inverseur de tension</t>
  </si>
  <si>
    <t xml:space="preserve">Led                 </t>
  </si>
  <si>
    <t>Level translateur</t>
  </si>
  <si>
    <t>Mémoire</t>
  </si>
  <si>
    <t>Multiplexeur</t>
  </si>
  <si>
    <t>Optocoupleur</t>
  </si>
  <si>
    <t>Oscillateur</t>
  </si>
  <si>
    <t>Processeur</t>
  </si>
  <si>
    <t xml:space="preserve">Quartz              </t>
  </si>
  <si>
    <t>Régulateur</t>
  </si>
  <si>
    <t xml:space="preserve">Relais              </t>
  </si>
  <si>
    <t xml:space="preserve">Résistance          </t>
  </si>
  <si>
    <t>Switch USB</t>
  </si>
  <si>
    <t>Transil</t>
  </si>
  <si>
    <t xml:space="preserve">Transistor          </t>
  </si>
  <si>
    <t>Connecteur 8</t>
  </si>
  <si>
    <t>Connecteur 9</t>
  </si>
  <si>
    <t>Connecteur 2</t>
  </si>
  <si>
    <t>Connecteur 4</t>
  </si>
  <si>
    <t>Connecteur 5</t>
  </si>
  <si>
    <t xml:space="preserve"> 614-SMTU1225-LF</t>
  </si>
  <si>
    <t>490-CPE-121</t>
  </si>
  <si>
    <t>579-MCP9701AT-E/TT</t>
  </si>
  <si>
    <t>566-ATSHA204AMAHDA-T</t>
  </si>
  <si>
    <t>579-MCP79410T-I/MS</t>
  </si>
  <si>
    <t xml:space="preserve"> C-EUC0603:1nF            </t>
  </si>
  <si>
    <t xml:space="preserve"> C-EUC0603:1uF            </t>
  </si>
  <si>
    <t xml:space="preserve"> C-EUC0603:10nF           </t>
  </si>
  <si>
    <t xml:space="preserve"> C-EUC0805:10uF           </t>
  </si>
  <si>
    <t>581-12063D106K</t>
  </si>
  <si>
    <t xml:space="preserve"> C-EUC0603:12pF           </t>
  </si>
  <si>
    <t xml:space="preserve"> C-EUC0603:22nF           </t>
  </si>
  <si>
    <t>81-ZRB18AR60J226ME1L</t>
  </si>
  <si>
    <t xml:space="preserve"> C-EUC0603:100nF          </t>
  </si>
  <si>
    <t xml:space="preserve"> C-EUC0603:100pF          </t>
  </si>
  <si>
    <t xml:space="preserve"> C-EUC0603:470pF          </t>
  </si>
  <si>
    <t>647-UVR1E102MPD</t>
  </si>
  <si>
    <t>15EDGVC3.81-04P</t>
  </si>
  <si>
    <t>15EDGVC3.81-05P</t>
  </si>
  <si>
    <t>T821-1-06-S1</t>
  </si>
  <si>
    <t>FCI-76385-303LF</t>
  </si>
  <si>
    <t>571-1734366-1</t>
  </si>
  <si>
    <t>15EDGVC3.81-02P</t>
  </si>
  <si>
    <t>TBG-5-PB-8P-GN</t>
  </si>
  <si>
    <t>TBG-5-PB-9P-GN</t>
  </si>
  <si>
    <t>RJ45PU</t>
  </si>
  <si>
    <t>673-JD2-0001NL</t>
  </si>
  <si>
    <t>580-OKI78SR3.31.536C</t>
  </si>
  <si>
    <t>919-R-78E5.0-0.5</t>
  </si>
  <si>
    <t>BAV199LT1G</t>
  </si>
  <si>
    <t>863-MBRS240LT3G</t>
  </si>
  <si>
    <t>863-LV8548MC-AH</t>
  </si>
  <si>
    <t>623-2508056017Y0</t>
  </si>
  <si>
    <t>886-LAN9303-ABZJ</t>
  </si>
  <si>
    <t>968-ISL83485IBZ-T</t>
  </si>
  <si>
    <t xml:space="preserve">968-ISL83490IBZ-T </t>
  </si>
  <si>
    <t>579-TC7662BCOA713</t>
  </si>
  <si>
    <t>720-LOR976-PS-1</t>
  </si>
  <si>
    <t>595-SN74AHC1G14DBVR</t>
  </si>
  <si>
    <t>595-SN74LV1T04DBVR</t>
  </si>
  <si>
    <t>579-47L16-I/ST</t>
  </si>
  <si>
    <t>870-IS25LP256D-RMLE</t>
  </si>
  <si>
    <t>781-DG470EQ-E3</t>
  </si>
  <si>
    <t>859-LTV-814S-TA1</t>
  </si>
  <si>
    <t>520-3225Q-33-240-DPT</t>
  </si>
  <si>
    <t>346-KC3225Z25C1JX00</t>
  </si>
  <si>
    <t>520-327ATQMV-AST</t>
  </si>
  <si>
    <t>520-3225MV-500-CNT</t>
  </si>
  <si>
    <t>579-MZ2048EFM144IPH</t>
  </si>
  <si>
    <t>ABS09-32.768KHZ-9-T</t>
  </si>
  <si>
    <t>511-LD1086BDTTR</t>
  </si>
  <si>
    <t>863-NCP1117LPSTADT3G</t>
  </si>
  <si>
    <t>653-G5NB-1A-DC12</t>
  </si>
  <si>
    <t xml:space="preserve"> R-EU_R0603:1k            </t>
  </si>
  <si>
    <t xml:space="preserve"> R-EU_R0603:1k3           </t>
  </si>
  <si>
    <t xml:space="preserve"> R-EU_R0603:1k5           </t>
  </si>
  <si>
    <t xml:space="preserve"> R-EU_R0603:2k2           </t>
  </si>
  <si>
    <t xml:space="preserve"> R-EU_R0603:4K7           </t>
  </si>
  <si>
    <t xml:space="preserve"> R-EU_R0603:5k1           </t>
  </si>
  <si>
    <t xml:space="preserve"> R-EU_R0603:5k6           </t>
  </si>
  <si>
    <t xml:space="preserve"> R-EU_R0603:7k5           </t>
  </si>
  <si>
    <t xml:space="preserve"> R-EU_R0603:10R         </t>
  </si>
  <si>
    <t xml:space="preserve"> R-EU_R0603:10k           </t>
  </si>
  <si>
    <t xml:space="preserve"> R-EU_R0603:12K1          </t>
  </si>
  <si>
    <t xml:space="preserve"> R-EU_R0603:22k           </t>
  </si>
  <si>
    <t xml:space="preserve"> R-EU_R0603:33k           </t>
  </si>
  <si>
    <t xml:space="preserve"> R-EU_R0603:49.9R         </t>
  </si>
  <si>
    <t xml:space="preserve"> R-EU_R0603:68k           </t>
  </si>
  <si>
    <t xml:space="preserve"> R-EU_R0603:100k          </t>
  </si>
  <si>
    <t xml:space="preserve"> R-EU_R0603:120           </t>
  </si>
  <si>
    <t xml:space="preserve"> R-EU_R0603:150           </t>
  </si>
  <si>
    <t xml:space="preserve">667-ERJ-P08F1803V </t>
  </si>
  <si>
    <t xml:space="preserve"> R-EU_R0603:330           </t>
  </si>
  <si>
    <t xml:space="preserve"> R-EU_R0805:510           </t>
  </si>
  <si>
    <t xml:space="preserve"> R-EU_R0603:953</t>
  </si>
  <si>
    <t>998-MIC2091-1YM5-TR</t>
  </si>
  <si>
    <t>621-SMBJ14CA-13-F</t>
  </si>
  <si>
    <t>621-SMBJ28A-13-F</t>
  </si>
  <si>
    <t>771-PDTC143TT215</t>
  </si>
  <si>
    <t>D9MG</t>
  </si>
  <si>
    <t>XY2500F-B(5.08)-8P</t>
  </si>
  <si>
    <t>XY2500F-B(5.08)-9P</t>
  </si>
  <si>
    <t>15EDGK-3.81-02P-14-00A(H)</t>
  </si>
  <si>
    <t>15EDGK-3.81-04P-14-00A(H)</t>
  </si>
  <si>
    <t>15EDGK-3.81-05P-14-00A(H)</t>
  </si>
  <si>
    <t>Fournisseur</t>
  </si>
  <si>
    <t>Etiquette QR-Code</t>
  </si>
  <si>
    <t>Etiquette numéro de série</t>
  </si>
  <si>
    <t>Porte cable</t>
  </si>
  <si>
    <t>Coque inox pied double</t>
  </si>
  <si>
    <t>Coque inox pied simple droite</t>
  </si>
  <si>
    <t>Coque inox pied simple gauche</t>
  </si>
  <si>
    <t>Capot inox plein</t>
  </si>
  <si>
    <t>Capot inox pré-percé porte cable</t>
  </si>
  <si>
    <t>connecteur male vert 9 points</t>
  </si>
  <si>
    <t>connecteur male vert 8 points</t>
  </si>
  <si>
    <t>connecteur male vert 5 points</t>
  </si>
  <si>
    <t>connecteur male vert 2 points</t>
  </si>
  <si>
    <t>collier de serrage blanc</t>
  </si>
  <si>
    <t xml:space="preserve">Câble 0,75mm² gris </t>
  </si>
  <si>
    <t>Câble 0,75mm² violet</t>
  </si>
  <si>
    <t>Câble 0,75mm² noir</t>
  </si>
  <si>
    <t>Câble 0,75mm² bleu</t>
  </si>
  <si>
    <t>Câble 0,75mm² marron</t>
  </si>
  <si>
    <t>Câble 0,75mm² blanc</t>
  </si>
  <si>
    <t>x</t>
  </si>
  <si>
    <t>Etiquette carte controleur</t>
  </si>
  <si>
    <t>Nom</t>
  </si>
  <si>
    <t>Adresse</t>
  </si>
  <si>
    <t>CP</t>
  </si>
  <si>
    <t>Ville</t>
  </si>
  <si>
    <t>Contact 1 mail</t>
  </si>
  <si>
    <t>Contact 1 téléphone</t>
  </si>
  <si>
    <t>Contact 2 mail</t>
  </si>
  <si>
    <t>Contact 2 téléphone</t>
  </si>
  <si>
    <t>EUROLOCKS</t>
  </si>
  <si>
    <t>TSM 31</t>
  </si>
  <si>
    <t>TEAM 31</t>
  </si>
  <si>
    <t>DP INOX</t>
  </si>
  <si>
    <t>SONEPAR</t>
  </si>
  <si>
    <t>15, Chemin des mésanges</t>
  </si>
  <si>
    <t>Nom contact 1</t>
  </si>
  <si>
    <t>Prénom contact 1</t>
  </si>
  <si>
    <t>Nom contact 2</t>
  </si>
  <si>
    <t>Prénom contact 2</t>
  </si>
  <si>
    <t>1, Rue du stade</t>
  </si>
  <si>
    <t>83, rue des Chardonnerets PARIS NORD 2 – BP 55065</t>
  </si>
  <si>
    <t>ZI de la Pomme</t>
  </si>
  <si>
    <t>REVEL</t>
  </si>
  <si>
    <t>12, rue Clément ADER</t>
  </si>
  <si>
    <t>AUCAMVILLE</t>
  </si>
  <si>
    <t>FOUSSIER</t>
  </si>
  <si>
    <t>343 AV DES ETATS UNIS</t>
  </si>
  <si>
    <t>TOULOUSE</t>
  </si>
  <si>
    <t>ART WORK STUDIO</t>
  </si>
  <si>
    <t>LES CINTREURS REUNIS</t>
  </si>
  <si>
    <t>22 bis rue Vestrepain</t>
  </si>
  <si>
    <t>3 rue de l’égalité </t>
  </si>
  <si>
    <t>17 Imp. Didier Daurat</t>
  </si>
  <si>
    <t>BEAUCHAMP SA</t>
  </si>
  <si>
    <t>47, Rue Pasteur</t>
  </si>
  <si>
    <t>SEYSSINS</t>
  </si>
  <si>
    <t>GUYENNE PLASTIQUE</t>
  </si>
  <si>
    <t>Rebequet</t>
  </si>
  <si>
    <t>ROISSY CDG CEDEX</t>
  </si>
  <si>
    <t>FOLSCHVILLER</t>
  </si>
  <si>
    <t xml:space="preserve">PORTET SUR GARONNE </t>
  </si>
  <si>
    <t>SAINT PARDOUX ISAAC</t>
  </si>
  <si>
    <t>OMEGA</t>
  </si>
  <si>
    <t>Parc des Carrouges, Chemin de Montreuil à Claye</t>
  </si>
  <si>
    <t>BONDY</t>
  </si>
  <si>
    <t>YESSS ELECTRIQUE</t>
  </si>
  <si>
    <t>9 Av. de la Marcaissonne</t>
  </si>
  <si>
    <t>N° client</t>
  </si>
  <si>
    <t>Remise</t>
  </si>
  <si>
    <t>CONRAD</t>
  </si>
  <si>
    <t>AFDN</t>
  </si>
  <si>
    <t>1, chemin de Novital</t>
  </si>
  <si>
    <t>LESPINASSE</t>
  </si>
  <si>
    <t>93-350 Lodz, ul.Ustronna 41</t>
  </si>
  <si>
    <t>POLAND</t>
  </si>
  <si>
    <t>220 Rue Ferdinand Perrier</t>
  </si>
  <si>
    <t>SAINT PRIEST</t>
  </si>
  <si>
    <t>MOUSER ELECTRONIQUE</t>
  </si>
  <si>
    <t>MAINSFIELD</t>
  </si>
  <si>
    <t>ESSEN</t>
  </si>
  <si>
    <t>ELEC SUD OUEST</t>
  </si>
  <si>
    <t>AUTOMATION 24</t>
  </si>
  <si>
    <t>13, Avenue de Larrieu</t>
  </si>
  <si>
    <t>DIGI KEY</t>
  </si>
  <si>
    <t>701, Broocks Ave South PO BOX677 Thief River Falls MN 56701-0677</t>
  </si>
  <si>
    <t>AZUR CAOUTCHOUC</t>
  </si>
  <si>
    <t>ZI secteur A6, Allée des arts graphiques</t>
  </si>
  <si>
    <t>SAINT LAURENT DU VAR</t>
  </si>
  <si>
    <t>CAE DATA</t>
  </si>
  <si>
    <t>1ZEWATT31</t>
  </si>
  <si>
    <t>Air Park de Paris, Batiment le Caromoran, 3, rue Jeanne Garnerin</t>
  </si>
  <si>
    <t>WISSOUS</t>
  </si>
  <si>
    <t>Boitier carte controleur</t>
  </si>
  <si>
    <t>Boitier collaborateur</t>
  </si>
  <si>
    <t>FIB8120006N-FIBOX-ARCA 403015N</t>
  </si>
  <si>
    <t>Platine boitier collaborateur</t>
  </si>
  <si>
    <t>FIB8120733-FIBOX-MPS ARCA 4030</t>
  </si>
  <si>
    <t>Presse étoupe M25</t>
  </si>
  <si>
    <t>Presse étoupe M16</t>
  </si>
  <si>
    <t>Ecrou presse étoupe M25</t>
  </si>
  <si>
    <t>Ecrou presse étoupe M16</t>
  </si>
  <si>
    <t>100800</t>
  </si>
  <si>
    <t>100799</t>
  </si>
  <si>
    <t>100846</t>
  </si>
  <si>
    <t>Couvercle PHOENIX 3047206</t>
  </si>
  <si>
    <t>100801</t>
  </si>
  <si>
    <t>Bornier neutre 2c 10</t>
  </si>
  <si>
    <t>Bornier phase 2c 10</t>
  </si>
  <si>
    <t>Bornier terre 2c 10</t>
  </si>
  <si>
    <t>Contact de pontage bornier 10</t>
  </si>
  <si>
    <t>2010-402</t>
  </si>
  <si>
    <t>Bornier terre 3c 1,5</t>
  </si>
  <si>
    <t>Bornier phase 2c 10 polyc</t>
  </si>
  <si>
    <t>284-101</t>
  </si>
  <si>
    <t>Bornier neutre 2c 10 polyc</t>
  </si>
  <si>
    <t>284-104</t>
  </si>
  <si>
    <t>Bornier terre 2c 10 polyc</t>
  </si>
  <si>
    <t>284-107</t>
  </si>
  <si>
    <t>Plaque extrémité bornier 10 polyc</t>
  </si>
  <si>
    <t>284-301</t>
  </si>
  <si>
    <t>Contact de pontage bornier 10 polyc</t>
  </si>
  <si>
    <t>284-409</t>
  </si>
  <si>
    <t xml:space="preserve">Plaque extrémité bornier 10 </t>
  </si>
  <si>
    <t>Joint support LED V3 mousse EPDM 2 mm</t>
  </si>
  <si>
    <t>122028-001</t>
  </si>
  <si>
    <t>Joint afficheur V5 mousse EPDM 2mm</t>
  </si>
  <si>
    <t>122028-002</t>
  </si>
  <si>
    <t>Seal LED suivant plan ZW MM10007 silicone 60 shore</t>
  </si>
  <si>
    <t>ZW MM10007</t>
  </si>
  <si>
    <t>VK075BL</t>
  </si>
  <si>
    <t>VK075BC</t>
  </si>
  <si>
    <t>VK075G</t>
  </si>
  <si>
    <t>VK075MA</t>
  </si>
  <si>
    <t>Câble 0,75mm² rouge</t>
  </si>
  <si>
    <t>VK075R</t>
  </si>
  <si>
    <t>VK075N</t>
  </si>
  <si>
    <t>VK075VI</t>
  </si>
  <si>
    <t>Câble 2,5mm² noir</t>
  </si>
  <si>
    <t>Câble 2,5mm² bleu</t>
  </si>
  <si>
    <t>Câble 2,5mm² vert/jaune</t>
  </si>
  <si>
    <t>Câble 0,75mm² vert/jaune</t>
  </si>
  <si>
    <t>VK075VJ</t>
  </si>
  <si>
    <t>VK25N</t>
  </si>
  <si>
    <t>VK25BC</t>
  </si>
  <si>
    <t>VK25VJ</t>
  </si>
  <si>
    <t>Câble 6mm² noir</t>
  </si>
  <si>
    <t>Câble 6mm² bleu</t>
  </si>
  <si>
    <t>Câble 6mm² vert/jaune</t>
  </si>
  <si>
    <t>VK6N</t>
  </si>
  <si>
    <t>VK6BC</t>
  </si>
  <si>
    <t>VK6VJ</t>
  </si>
  <si>
    <t>Câble 4mm² noir</t>
  </si>
  <si>
    <t>Câble 4mm² bleu</t>
  </si>
  <si>
    <t>Câble 4mm² vert/jaune</t>
  </si>
  <si>
    <t>VK4N</t>
  </si>
  <si>
    <t>VK4BC</t>
  </si>
  <si>
    <t>VK4VJ</t>
  </si>
  <si>
    <t>BOUT FILETE   10X120   INOX A2</t>
  </si>
  <si>
    <t>DIN 1587 ECROU BORGNE 10    A2</t>
  </si>
  <si>
    <t>DIN 6798A ROND.AZ  4   INOX A2</t>
  </si>
  <si>
    <t>DIN 6798A ROND.AZ  6   INOX A2</t>
  </si>
  <si>
    <t>DIN 7981 PZ VTTCL 2.9X9.5   A2</t>
  </si>
  <si>
    <t>DIN 7981 PZ VTTCL 3.5X9.5   A2</t>
  </si>
  <si>
    <t>DIN 7985 TX VMTC  4X20      A2</t>
  </si>
  <si>
    <t>DIN 7985 TX VMTC  5X10      A2</t>
  </si>
  <si>
    <t>DIN 933 THEF 6X16      INOX A2</t>
  </si>
  <si>
    <t>DIN 933 THEF 6X20      INOX A2</t>
  </si>
  <si>
    <t>DIN 934 ECROU HU 3     INOX A2</t>
  </si>
  <si>
    <t>DIN 934 ECROU HU 4     INOX A2</t>
  </si>
  <si>
    <t>DIN 934 ECROU HU 6     INOX A2</t>
  </si>
  <si>
    <t>DIN 985 ECROU INDES  5 INOX A2</t>
  </si>
  <si>
    <t>DIN 985 ECROU INDES  6 INOX A2</t>
  </si>
  <si>
    <t>RONDELLE  L  4         INOX A2</t>
  </si>
  <si>
    <t>RONDELLE  L  6         INOX A2</t>
  </si>
  <si>
    <t>RONDELLE  M  10        INOX A2</t>
  </si>
  <si>
    <t>RONDELLE  M  3         INOX A2</t>
  </si>
  <si>
    <t>RONDELLE  M  8         INOX A2</t>
  </si>
  <si>
    <t>TB 6 LOBES+TET.4X30 A2  136110</t>
  </si>
  <si>
    <t>VMTB 6 LOBES A/TETON  M3X20 A2</t>
  </si>
  <si>
    <t>Profil DIN symétrique H7,5</t>
  </si>
  <si>
    <t>TEKDIN1065</t>
  </si>
  <si>
    <t>Arceau inox 304L</t>
  </si>
  <si>
    <t>Arceau Inox 304L</t>
  </si>
  <si>
    <t>Serrures borne</t>
  </si>
  <si>
    <t>Clé armoire électrique H520</t>
  </si>
  <si>
    <t>Clé armoire électrique 2345E</t>
  </si>
  <si>
    <t>Clé armoire électrique 405</t>
  </si>
  <si>
    <t>Clé armoire électrique 2433A</t>
  </si>
  <si>
    <t>Clé armoire électrique 1242E</t>
  </si>
  <si>
    <t>Clé armoire électrique 455</t>
  </si>
  <si>
    <t>Cadre afficheur</t>
  </si>
  <si>
    <t>Coque inox murale double</t>
  </si>
  <si>
    <t>Coque inox murale droite</t>
  </si>
  <si>
    <t>Coque inox murale gauche</t>
  </si>
  <si>
    <t>Coque inox murale scooter</t>
  </si>
  <si>
    <t>Bride afficheur</t>
  </si>
  <si>
    <t>Coque inox pied simple scooter</t>
  </si>
  <si>
    <t>Chassis borne pied seule</t>
  </si>
  <si>
    <t>Chassis borne murale seule</t>
  </si>
  <si>
    <t>Suivant plan en vigueur</t>
  </si>
  <si>
    <t>de x à x</t>
  </si>
  <si>
    <t>Suivant BAT en vigueur</t>
  </si>
  <si>
    <t>Flocage borne pied coté double ZW</t>
  </si>
  <si>
    <t>Flocage borne pied coté scooter ZW</t>
  </si>
  <si>
    <t>Flocage borne pied haut libre accès ZW</t>
  </si>
  <si>
    <t>Flocage borne pied haut regular base ZW</t>
  </si>
  <si>
    <t>Flocage borne pied haut CB ZW</t>
  </si>
  <si>
    <t>Flocage borne pied puissance 3,7kW ZW</t>
  </si>
  <si>
    <t>Flocage borne pied puissance 7kW ZW</t>
  </si>
  <si>
    <t>Flocage borne pied puissance 11kW ZW</t>
  </si>
  <si>
    <t>Flocage borne pied puissance 22kW ZW</t>
  </si>
  <si>
    <t>Flocage borne murale coté double ZW</t>
  </si>
  <si>
    <t>Flocage borne murale coté scooter ZW</t>
  </si>
  <si>
    <t>Flocage borne murale haut libre accès ZW</t>
  </si>
  <si>
    <t>Flocage borne murale haut regular base ZW</t>
  </si>
  <si>
    <t>Flocage borne murale haut CB ZW</t>
  </si>
  <si>
    <t>Flocage borne murale haut CB interopéré ZW</t>
  </si>
  <si>
    <t>Flocage borne murale puissance 3,7kW ZW</t>
  </si>
  <si>
    <t>Flocage borne murale puissance 7kW ZW</t>
  </si>
  <si>
    <t>Flocage borne murale puissance 11kW ZW</t>
  </si>
  <si>
    <t>Flocage borne murale puissance 22kW ZW</t>
  </si>
  <si>
    <t>Suivant BAT à valider</t>
  </si>
  <si>
    <t>Flocage borne pied client</t>
  </si>
  <si>
    <t>Flocage borne murale client</t>
  </si>
  <si>
    <t>Cylindre magnetique d6,35mm h25,4mm, néodyme N42 nickelé</t>
  </si>
  <si>
    <t>S-06-25-N</t>
  </si>
  <si>
    <t>Socle T2 Compact avec obturateur</t>
  </si>
  <si>
    <t>200.23261BS</t>
  </si>
  <si>
    <t>Prise 2P+T type E 16A</t>
  </si>
  <si>
    <t>570.2091N-SW</t>
  </si>
  <si>
    <t>Bloc de prise supérieur T2S-T2C (moteur)</t>
  </si>
  <si>
    <t>Cale imprimée</t>
  </si>
  <si>
    <t>Support aimant</t>
  </si>
  <si>
    <t xml:space="preserve">Nappe LED </t>
  </si>
  <si>
    <t>Boitier controleur</t>
  </si>
  <si>
    <t>Carte RFID</t>
  </si>
  <si>
    <t>Carte afficheur V3</t>
  </si>
  <si>
    <t>Modem</t>
  </si>
  <si>
    <t>Afficheur STORM</t>
  </si>
  <si>
    <t>Bande LED bornes inox</t>
  </si>
  <si>
    <t>Plexi LED bornes inox</t>
  </si>
  <si>
    <t>Thermo laquage noir cadre afficheur</t>
  </si>
  <si>
    <t>ZEWAFF</t>
  </si>
  <si>
    <t>ZEWLED</t>
  </si>
  <si>
    <t>Mousse noire adhésive Epdm 10x5mm 10mL</t>
  </si>
  <si>
    <t>Came serrures</t>
  </si>
  <si>
    <t>8742645DX-6L type 3</t>
  </si>
  <si>
    <t>F8373-6W type 2</t>
  </si>
  <si>
    <t xml:space="preserve">Clé serrure borne </t>
  </si>
  <si>
    <t>STOPP COMPOSITE</t>
  </si>
  <si>
    <t>5 rue Pavlov - ZAI des Bruyères Bureaux: Entrée N°2 - Entrepôt: Accès F</t>
  </si>
  <si>
    <t>TRAPPES EN YVELINES</t>
  </si>
  <si>
    <t>PLASTI-D</t>
  </si>
  <si>
    <t>Plexi afficheur 90x90 ep3 incolore</t>
  </si>
  <si>
    <t>Plexi led diffusant</t>
  </si>
  <si>
    <t>Plexi led support</t>
  </si>
  <si>
    <t>100-100-3 plexi_afficheur</t>
  </si>
  <si>
    <t>101-200-5 plexi_support_led</t>
  </si>
  <si>
    <t>101-201-3 plexi_slot_led</t>
  </si>
  <si>
    <t xml:space="preserve">LED 0805 SUPER BRIGHT BLUE </t>
  </si>
  <si>
    <t>OVS-0803 / 171-6765</t>
  </si>
  <si>
    <t>SWITCH RJ45 5 ports</t>
  </si>
  <si>
    <t>SWITCH RJ45 8 ports</t>
  </si>
  <si>
    <t>031 333</t>
  </si>
  <si>
    <t>Compteur CONTAX D TRI 80A MODBUS</t>
  </si>
  <si>
    <t>Compteur MONO CONTAX 1M MID 100A</t>
  </si>
  <si>
    <t>Modem configuré</t>
  </si>
  <si>
    <t>Carte sim</t>
  </si>
  <si>
    <t>ELECTRONIQUE</t>
  </si>
  <si>
    <t>ELECTRICITE</t>
  </si>
  <si>
    <t>QUINCAILLERIE</t>
  </si>
  <si>
    <t>MECANIQUE</t>
  </si>
  <si>
    <t>FLOCAGE</t>
  </si>
  <si>
    <t>ACCESSOIRE</t>
  </si>
  <si>
    <t>SOUS-ENSEMBLE</t>
  </si>
  <si>
    <t>FOURNITURE</t>
  </si>
  <si>
    <t>SOUS-TRAITANCE</t>
  </si>
  <si>
    <t>INFORMATIQUE</t>
  </si>
  <si>
    <t>Réhausse borne pied 5cm</t>
  </si>
  <si>
    <t>BM005081</t>
  </si>
  <si>
    <t>BM00510</t>
  </si>
  <si>
    <t>BM00551</t>
  </si>
  <si>
    <t>BM00552</t>
  </si>
  <si>
    <t>BM00561</t>
  </si>
  <si>
    <t>BM00502</t>
  </si>
  <si>
    <t>BM00501</t>
  </si>
  <si>
    <t>BM005002</t>
  </si>
  <si>
    <t>BM00560</t>
  </si>
  <si>
    <t>Embout câblage 0,75 mm² simple 8mm</t>
  </si>
  <si>
    <t>Embout câblage 0,75 mm² simple 10mm</t>
  </si>
  <si>
    <t>Embout câblage 0,75 mm² double 8mm</t>
  </si>
  <si>
    <t>Embout câblage 0,5 mm² double 8mm</t>
  </si>
  <si>
    <t>Embout câblage 0,5 mm² simple 8mm</t>
  </si>
  <si>
    <t>Embout câblage 0,34 mm² simple 8mm</t>
  </si>
  <si>
    <t>Embout câblage 4 mm² double 12mm</t>
  </si>
  <si>
    <t>Embout câblage 4 mm² simple 12mm</t>
  </si>
  <si>
    <t>Embout câblage 6 mm² simple 12mm</t>
  </si>
  <si>
    <t>Embout câblage 6 mm² double 14mm</t>
  </si>
  <si>
    <t>TUL-RI-00710</t>
  </si>
  <si>
    <t>Embout câblage 2,5 mm² simple 12mm</t>
  </si>
  <si>
    <t>Embout câblage 2,5 mm² double 13mm</t>
  </si>
  <si>
    <t>BM005061</t>
  </si>
  <si>
    <t>BM00559</t>
  </si>
  <si>
    <t>Support Switch</t>
  </si>
  <si>
    <t>Support modem</t>
  </si>
  <si>
    <t>TELTONIKA</t>
  </si>
  <si>
    <t>PR5MEC11</t>
  </si>
  <si>
    <t>Afficheur borne inox</t>
  </si>
  <si>
    <t>Afficheur borne polyc</t>
  </si>
  <si>
    <t>A9C24732</t>
  </si>
  <si>
    <t>A9P24616</t>
  </si>
  <si>
    <t>A9C20844</t>
  </si>
  <si>
    <t>A9C20842</t>
  </si>
  <si>
    <t>A9P24610</t>
  </si>
  <si>
    <t>A9Z51440</t>
  </si>
  <si>
    <t>A9Y64640</t>
  </si>
  <si>
    <t>A9P24740</t>
  </si>
  <si>
    <t>A9Y62625</t>
  </si>
  <si>
    <t>A9P24640</t>
  </si>
  <si>
    <t>A9A26946</t>
  </si>
  <si>
    <t>NFT740</t>
  </si>
  <si>
    <t>A9C24834</t>
  </si>
  <si>
    <t>ESC440</t>
  </si>
  <si>
    <t>Différentiel 40A 4P Type B Schneider</t>
  </si>
  <si>
    <t>Différentiel 40A Schneider</t>
  </si>
  <si>
    <t>Différentiel 25A Schneider</t>
  </si>
  <si>
    <t>Disjoncteur 10A Schneider</t>
  </si>
  <si>
    <t>Disjoncteur 16A Schneider</t>
  </si>
  <si>
    <t>Disjoncteur 25A mono Schneider</t>
  </si>
  <si>
    <t>A9P24625</t>
  </si>
  <si>
    <t>Disjoncteur 25A tri Schneider</t>
  </si>
  <si>
    <t>A9P24725</t>
  </si>
  <si>
    <t>Disjoncteur 40A mono Schneider</t>
  </si>
  <si>
    <t>Disjoncteur 40A tri Schneider</t>
  </si>
  <si>
    <t>Contacteur 25A mono Schneider</t>
  </si>
  <si>
    <t>Contacteur 25A tri Schneider</t>
  </si>
  <si>
    <t>Contacteur 40A mono Schneider</t>
  </si>
  <si>
    <t>Contacteur 40A tri Schneider</t>
  </si>
  <si>
    <t>Bobine Schneider</t>
  </si>
  <si>
    <t>Différentiel 25A Hager</t>
  </si>
  <si>
    <t>BDC225F</t>
  </si>
  <si>
    <t>Différentiel 40A Hager</t>
  </si>
  <si>
    <t>BDH240F</t>
  </si>
  <si>
    <t>Différentiel 40A 4P Type B Hager</t>
  </si>
  <si>
    <t>CDB440F</t>
  </si>
  <si>
    <t>Disjoncteur 6A Hager</t>
  </si>
  <si>
    <t>NFT706</t>
  </si>
  <si>
    <t>Disjoncteur 16A Hager</t>
  </si>
  <si>
    <t>NFT716</t>
  </si>
  <si>
    <t>Disjoncteur 20A Hager</t>
  </si>
  <si>
    <t>NFT720</t>
  </si>
  <si>
    <t>Disjoncteur 40A mono Hager</t>
  </si>
  <si>
    <t>Disjoncteur 40A tri Hager</t>
  </si>
  <si>
    <t>NFT840</t>
  </si>
  <si>
    <t>Disjoncteur 25A tri Hager</t>
  </si>
  <si>
    <t>NFT825</t>
  </si>
  <si>
    <t>Contacteur 25A mono Hager</t>
  </si>
  <si>
    <t>Contacteur 25A tri Hager</t>
  </si>
  <si>
    <t>Contacteur 40A mono Hager</t>
  </si>
  <si>
    <t>Contacteur 40A tri Hager</t>
  </si>
  <si>
    <t>Bobine Hager</t>
  </si>
  <si>
    <t>ESC225</t>
  </si>
  <si>
    <t>ESC240</t>
  </si>
  <si>
    <t>ESC425</t>
  </si>
  <si>
    <t>MZ203</t>
  </si>
  <si>
    <t>Flocage borne poplycarbonate (A définir)</t>
  </si>
  <si>
    <t>Cosse œil 4-6mm² d6</t>
  </si>
  <si>
    <t>BM00331</t>
  </si>
  <si>
    <t>Bornier terre 2c 2,5</t>
  </si>
  <si>
    <t>Bonchon noir d20</t>
  </si>
  <si>
    <t>Plaque borne murale D25</t>
  </si>
  <si>
    <t>Plaque borne murale D32</t>
  </si>
  <si>
    <t>2002-1207</t>
  </si>
  <si>
    <t>Bornier vis PHOENIX 3044199 - UT 16 phase</t>
  </si>
  <si>
    <t>Bornier vis PHOENIX 3044209 - UT16 neutre</t>
  </si>
  <si>
    <t>Bornier vis PHOENIX 3044212 - UT16 terre</t>
  </si>
  <si>
    <t>Bornier vis PHOENIX 3044225 - UT35 phase</t>
  </si>
  <si>
    <t>Bornier vis PHOENIX 3044238 - UT35 neutre</t>
  </si>
  <si>
    <t>Bornier vis PHOENIX 3044241 - UT35 terre</t>
  </si>
  <si>
    <t>Presse étoupe M32</t>
  </si>
  <si>
    <t>Alimentation 15-12V Mean Well</t>
  </si>
  <si>
    <t>Alimentation 30-12V Mean Well</t>
  </si>
  <si>
    <t>Alimentation 30-15V Mean Well</t>
  </si>
  <si>
    <t>Alimentation 60-15V Mean Well</t>
  </si>
  <si>
    <t>HDR-15-12</t>
  </si>
  <si>
    <t>HDR-30-12</t>
  </si>
  <si>
    <t>HDR-30-15</t>
  </si>
  <si>
    <t>Rivets aluminium 4x14</t>
  </si>
  <si>
    <t>Rivets aluminium 4,8x10</t>
  </si>
  <si>
    <t>Rivets aluminium 4,8x10 tete large</t>
  </si>
  <si>
    <t>165565-2</t>
  </si>
  <si>
    <t>Connecteur plat 2,8x0,5</t>
  </si>
  <si>
    <t>Pile CR1225</t>
  </si>
  <si>
    <t>Passe cable M20</t>
  </si>
  <si>
    <t>RUTRONIK</t>
  </si>
  <si>
    <t>BONNEUIL SUR MARNE</t>
  </si>
  <si>
    <t>4 av des Violettes</t>
  </si>
  <si>
    <t>CR1225.IB</t>
  </si>
  <si>
    <t>124-4448</t>
  </si>
  <si>
    <t>Contact Dubox femmelle sertissage 22AWG plaqué étain 76357-401LF</t>
  </si>
  <si>
    <t>170-8707</t>
  </si>
  <si>
    <t>LANDEFELD</t>
  </si>
  <si>
    <t>KDF20</t>
  </si>
  <si>
    <t>DIN 7981 PZ VTTCL 2.9X12.7  A2</t>
  </si>
  <si>
    <t>DIN 7981 PZ VTTCL 2.9X31.7 A2</t>
  </si>
  <si>
    <t>DIN 985 ECROU INDES  4 INOX A2</t>
  </si>
  <si>
    <t>Rouleau étiquettes qualité</t>
  </si>
  <si>
    <t>TZE-M961</t>
  </si>
  <si>
    <t>TONER PARTNER</t>
  </si>
  <si>
    <t>PLASTURGIE</t>
  </si>
  <si>
    <t>OUTILLAGE</t>
  </si>
  <si>
    <t>PLAST</t>
  </si>
  <si>
    <t>ELEC</t>
  </si>
  <si>
    <t>MECA</t>
  </si>
  <si>
    <t>FLOC</t>
  </si>
  <si>
    <t>ACCE</t>
  </si>
  <si>
    <t>OUTI</t>
  </si>
  <si>
    <t>INFO</t>
  </si>
  <si>
    <t>FOUR</t>
  </si>
  <si>
    <t>QUIN</t>
  </si>
  <si>
    <t>TRON</t>
  </si>
  <si>
    <t>SENS</t>
  </si>
  <si>
    <t>STRA</t>
  </si>
  <si>
    <t>Type</t>
  </si>
  <si>
    <t>Référence fournisseur</t>
  </si>
  <si>
    <t>Référence ZW</t>
  </si>
  <si>
    <t>PU 25</t>
  </si>
  <si>
    <t>Ispringen</t>
  </si>
  <si>
    <t>1000 North Main Street TX - USA</t>
  </si>
  <si>
    <t>Hinsbecker Loh 10 - GERMANY</t>
  </si>
  <si>
    <t>Industriestraße 2 - GERMANY</t>
  </si>
  <si>
    <t>Rack</t>
  </si>
  <si>
    <t>Etage</t>
  </si>
  <si>
    <t>Sol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</si>
  <si>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</si>
  <si>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</si>
  <si>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</si>
  <si>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</si>
  <si>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</si>
  <si>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</si>
  <si>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</si>
  <si>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</si>
  <si>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</si>
  <si>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</si>
  <si>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</si>
  <si>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</si>
  <si>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</si>
  <si>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</si>
  <si>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</si>
  <si>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</si>
  <si>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</si>
  <si>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</si>
  <si>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PACK DISCOUNT</t>
  </si>
  <si>
    <t>TIGERY</t>
  </si>
  <si>
    <t>10, Rue JF Romieu</t>
  </si>
  <si>
    <t>MURET</t>
  </si>
  <si>
    <t>RACTEM</t>
  </si>
  <si>
    <t>6, Avenue Neil Amstrong</t>
  </si>
  <si>
    <t>MERIGNAC CEDEX</t>
  </si>
  <si>
    <t>FILM POUR VITRE</t>
  </si>
  <si>
    <t>587, Rue Pierre Poivre ZAC La Tuilerie</t>
  </si>
  <si>
    <t>VILLARS LES DOMBES</t>
  </si>
  <si>
    <t>Filtre adhésif anti infrarouge L152x200cm</t>
  </si>
  <si>
    <t>SOL45-ASP/152X2SS/SPECTRA-30C</t>
  </si>
  <si>
    <t>Panneau VE</t>
  </si>
  <si>
    <t>SIGNALETIQUE BIZ</t>
  </si>
  <si>
    <t>Rouleau carton ondulé 140cm</t>
  </si>
  <si>
    <t>CO15</t>
  </si>
  <si>
    <t>Papier bulles économiques 150x100cm</t>
  </si>
  <si>
    <t>FBE05</t>
  </si>
  <si>
    <t>Caisse carton double Cannelure 50x40x25cm bornes murales</t>
  </si>
  <si>
    <t>DC328</t>
  </si>
  <si>
    <t>DC339</t>
  </si>
  <si>
    <t>Film étrirable noir 20mi 0,45x300m</t>
  </si>
  <si>
    <t>FEN01</t>
  </si>
  <si>
    <t>Caisse carton double Cannelure 55x45x45cm</t>
  </si>
  <si>
    <t>2, Rue Camille Decauville</t>
  </si>
  <si>
    <t>Caisse carton double canelure 55x35x35cm bornes polyc</t>
  </si>
  <si>
    <t>DC337B</t>
  </si>
  <si>
    <t>468-425</t>
  </si>
  <si>
    <t>Scotch double face large</t>
  </si>
  <si>
    <t>Scotch double face fin</t>
  </si>
  <si>
    <t>503-4834</t>
  </si>
  <si>
    <t>Découpe</t>
  </si>
  <si>
    <t>N° CDE</t>
  </si>
  <si>
    <t>Date</t>
  </si>
  <si>
    <t>Par</t>
  </si>
  <si>
    <t>Matériels</t>
  </si>
  <si>
    <t>HD</t>
  </si>
  <si>
    <t>DG</t>
  </si>
  <si>
    <t>JA</t>
  </si>
  <si>
    <t>PAR</t>
  </si>
  <si>
    <t>INITIALS</t>
  </si>
  <si>
    <t>NOM</t>
  </si>
  <si>
    <t>PRENOM</t>
  </si>
  <si>
    <t>MAIL</t>
  </si>
  <si>
    <t>TEL</t>
  </si>
  <si>
    <t>CFZW</t>
  </si>
  <si>
    <t>CFZW22045</t>
  </si>
  <si>
    <t xml:space="preserve">COMMANDE N° : </t>
  </si>
  <si>
    <t xml:space="preserve">Date : </t>
  </si>
  <si>
    <t>Société</t>
  </si>
  <si>
    <r>
      <rPr>
        <b/>
        <sz val="10"/>
        <rFont val="Arial"/>
        <family val="2"/>
      </rPr>
      <t xml:space="preserve">SAS </t>
    </r>
    <r>
      <rPr>
        <sz val="11"/>
        <color theme="1"/>
        <rFont val="Calibri"/>
        <family val="2"/>
        <scheme val="minor"/>
      </rPr>
      <t>au capital  de 150 0000 €</t>
    </r>
  </si>
  <si>
    <r>
      <rPr>
        <b/>
        <sz val="10"/>
        <rFont val="Arial"/>
        <family val="2"/>
      </rPr>
      <t>RCS</t>
    </r>
    <r>
      <rPr>
        <sz val="11"/>
        <color theme="1"/>
        <rFont val="Calibri"/>
        <family val="2"/>
        <scheme val="minor"/>
      </rPr>
      <t xml:space="preserve"> : Toulouse</t>
    </r>
  </si>
  <si>
    <t>Désignation</t>
  </si>
  <si>
    <t>Quantité</t>
  </si>
  <si>
    <t>PU HT €</t>
  </si>
  <si>
    <t>PT HT €</t>
  </si>
  <si>
    <t>HT</t>
  </si>
  <si>
    <t>TVA</t>
  </si>
  <si>
    <t>TTC</t>
  </si>
  <si>
    <r>
      <rPr>
        <b/>
        <sz val="10"/>
        <rFont val="Arial"/>
        <family val="2"/>
      </rPr>
      <t>Notes</t>
    </r>
    <r>
      <rPr>
        <sz val="11"/>
        <color theme="1"/>
        <rFont val="Calibri"/>
        <family val="2"/>
        <scheme val="minor"/>
      </rPr>
      <t xml:space="preserve"> :</t>
    </r>
  </si>
  <si>
    <t>PU</t>
  </si>
  <si>
    <t>Flocage borne pied haut interopéré ZW</t>
  </si>
  <si>
    <t>Contact</t>
  </si>
  <si>
    <t>Mail</t>
  </si>
  <si>
    <t>Téléphone</t>
  </si>
  <si>
    <t>Contact:</t>
  </si>
  <si>
    <t>Flocage borne murale logo ZW</t>
  </si>
  <si>
    <t>Flocage T2</t>
  </si>
  <si>
    <t>Ref ZW</t>
  </si>
  <si>
    <t>Ref fourn</t>
  </si>
  <si>
    <t>Flocage borne pied plein coté droite ZW</t>
  </si>
  <si>
    <t>Flocage borne pied plein coté gauche ZW</t>
  </si>
  <si>
    <t>Flocage borne murale plein coté droite ZW</t>
  </si>
  <si>
    <t>Flocage borne murale plein coté gauche ZW</t>
  </si>
  <si>
    <t>Flocage borne murale 3,7 à 22kW</t>
  </si>
  <si>
    <t>Flocage borne pied 3,7 à 22kW</t>
  </si>
  <si>
    <t>ORANGE</t>
  </si>
  <si>
    <t>TRANSATEL</t>
  </si>
  <si>
    <t>SUPERMAGNET.FR</t>
  </si>
  <si>
    <t>Cat</t>
  </si>
  <si>
    <r>
      <t>Siret</t>
    </r>
    <r>
      <rPr>
        <sz val="11"/>
        <color theme="1"/>
        <rFont val="Calibri"/>
        <family val="2"/>
        <scheme val="minor"/>
      </rPr>
      <t xml:space="preserve"> : xxxxx</t>
    </r>
  </si>
  <si>
    <r>
      <t>TVA</t>
    </r>
    <r>
      <rPr>
        <sz val="11"/>
        <color theme="1"/>
        <rFont val="Calibri"/>
        <family val="2"/>
        <scheme val="minor"/>
      </rPr>
      <t xml:space="preserve"> : FRxxxxxx</t>
    </r>
  </si>
  <si>
    <t>12, rue du vélo</t>
  </si>
  <si>
    <t>31100 TOULOUSE</t>
  </si>
  <si>
    <r>
      <t>Mail</t>
    </r>
    <r>
      <rPr>
        <sz val="10"/>
        <rFont val="Arial"/>
        <family val="2"/>
      </rPr>
      <t xml:space="preserve"> : moi</t>
    </r>
  </si>
  <si>
    <r>
      <t xml:space="preserve">Tél : </t>
    </r>
    <r>
      <rPr>
        <sz val="10"/>
        <rFont val="Arial"/>
        <family val="2"/>
      </rPr>
      <t>01 01 01 01 01</t>
    </r>
  </si>
  <si>
    <r>
      <t>Fax</t>
    </r>
    <r>
      <rPr>
        <sz val="10"/>
        <rFont val="Arial"/>
        <family val="2"/>
      </rPr>
      <t xml:space="preserve"> : 02 02 02 02 02</t>
    </r>
  </si>
  <si>
    <t>03 03 03 03 03</t>
  </si>
  <si>
    <t>04 04 04 04 04</t>
  </si>
  <si>
    <t>05 05 05 05 05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</si>
</sst>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000"/>
    <numFmt numFmtId="165" formatCode="0.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sz val="22"/>
      <name val="Verdana"/>
      <family val="2"/>
    </font>
    <font>
      <sz val="20"/>
      <name val="Verdana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Border="1"/>
    <xf numFmtId="0" fontId="0" fillId="0" borderId="1" xfId="0" applyBorder="1"/>
    <xf numFmtId="0" fontId="3" fillId="0" borderId="1" xfId="1" applyBorder="1"/>
    <xf numFmtId="0" fontId="5" fillId="0" borderId="0" xfId="0" applyFont="1"/>
    <xf numFmtId="14" fontId="0" fillId="0" borderId="0" xfId="0" applyNumberFormat="1"/>
    <xf numFmtId="0" fontId="7" fillId="0" borderId="0" xfId="0" applyFont="1"/>
    <xf numFmtId="0" fontId="7" fillId="0" borderId="2" xfId="0" applyFont="1" applyBorder="1"/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14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10" fillId="0" borderId="5" xfId="0" applyFont="1" applyBorder="1"/>
    <xf numFmtId="44" fontId="0" fillId="0" borderId="1" xfId="3" applyFont="1" applyFill="1" applyBorder="1"/>
    <xf numFmtId="0" fontId="1" fillId="0" borderId="7" xfId="0" applyFont="1" applyBorder="1"/>
    <xf numFmtId="0" fontId="7" fillId="0" borderId="0" xfId="0" applyFont="1" applyBorder="1"/>
    <xf numFmtId="0" fontId="0" fillId="0" borderId="0" xfId="0" applyBorder="1"/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8" fillId="0" borderId="12" xfId="0" applyFont="1" applyBorder="1"/>
    <xf numFmtId="0" fontId="9" fillId="0" borderId="13" xfId="0" applyFont="1" applyBorder="1"/>
    <xf numFmtId="0" fontId="8" fillId="0" borderId="14" xfId="0" applyFont="1" applyBorder="1"/>
    <xf numFmtId="0" fontId="0" fillId="0" borderId="13" xfId="0" applyBorder="1"/>
    <xf numFmtId="0" fontId="0" fillId="0" borderId="14" xfId="0" applyBorder="1"/>
    <xf numFmtId="0" fontId="7" fillId="0" borderId="13" xfId="0" applyFont="1" applyBorder="1"/>
    <xf numFmtId="0" fontId="7" fillId="0" borderId="15" xfId="0" applyFont="1" applyBorder="1"/>
    <xf numFmtId="0" fontId="7" fillId="0" borderId="16" xfId="0" applyFont="1" applyBorder="1"/>
    <xf numFmtId="0" fontId="0" fillId="0" borderId="17" xfId="0" applyBorder="1"/>
    <xf numFmtId="0" fontId="0" fillId="0" borderId="15" xfId="0" applyBorder="1"/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7" fillId="0" borderId="27" xfId="0" applyFont="1" applyBorder="1"/>
    <xf numFmtId="0" fontId="7" fillId="0" borderId="31" xfId="0" applyFont="1" applyBorder="1"/>
    <xf numFmtId="0" fontId="7" fillId="0" borderId="33" xfId="0" applyFont="1" applyBorder="1"/>
    <xf numFmtId="0" fontId="1" fillId="0" borderId="1" xfId="0" applyFont="1" applyFill="1" applyBorder="1" applyAlignment="1">
      <alignment horizontal="center"/>
    </xf>
    <xf numFmtId="0" fontId="10" fillId="0" borderId="2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vertical="center"/>
    </xf>
    <xf numFmtId="0" fontId="3" fillId="0" borderId="1" xfId="1" applyFill="1" applyBorder="1"/>
    <xf numFmtId="9" fontId="0" fillId="0" borderId="1" xfId="2" applyFont="1" applyBorder="1"/>
    <xf numFmtId="0" fontId="1" fillId="0" borderId="1" xfId="0" applyFont="1" applyFill="1" applyBorder="1" applyAlignment="1"/>
    <xf numFmtId="0" fontId="1" fillId="0" borderId="38" xfId="0" applyFont="1" applyFill="1" applyBorder="1" applyAlignment="1">
      <alignment horizontal="center"/>
    </xf>
    <xf numFmtId="0" fontId="10" fillId="0" borderId="24" xfId="0" applyFont="1" applyBorder="1"/>
    <xf numFmtId="0" fontId="10" fillId="0" borderId="27" xfId="0" applyFont="1" applyBorder="1" applyAlignment="1">
      <alignment horizontal="left"/>
    </xf>
    <xf numFmtId="0" fontId="10" fillId="0" borderId="27" xfId="0" applyFont="1" applyBorder="1"/>
    <xf numFmtId="0" fontId="10" fillId="0" borderId="31" xfId="0" applyFont="1" applyBorder="1" applyAlignment="1">
      <alignment horizontal="left"/>
    </xf>
    <xf numFmtId="0" fontId="10" fillId="0" borderId="25" xfId="0" applyFont="1" applyBorder="1"/>
    <xf numFmtId="0" fontId="10" fillId="0" borderId="25" xfId="0" applyFont="1" applyBorder="1" applyAlignment="1">
      <alignment horizontal="center"/>
    </xf>
    <xf numFmtId="165" fontId="0" fillId="0" borderId="25" xfId="0" applyNumberFormat="1" applyFont="1" applyBorder="1" applyAlignment="1">
      <alignment horizontal="center"/>
    </xf>
    <xf numFmtId="165" fontId="0" fillId="0" borderId="28" xfId="0" applyNumberFormat="1" applyFont="1" applyBorder="1" applyAlignment="1">
      <alignment horizontal="center"/>
    </xf>
    <xf numFmtId="0" fontId="10" fillId="0" borderId="28" xfId="0" applyFont="1" applyBorder="1"/>
    <xf numFmtId="0" fontId="10" fillId="0" borderId="35" xfId="0" applyFont="1" applyBorder="1" applyAlignment="1">
      <alignment horizontal="left"/>
    </xf>
    <xf numFmtId="0" fontId="0" fillId="0" borderId="35" xfId="0" applyFont="1" applyBorder="1"/>
    <xf numFmtId="2" fontId="0" fillId="0" borderId="35" xfId="0" applyNumberFormat="1" applyFont="1" applyBorder="1" applyAlignment="1">
      <alignment horizontal="center"/>
    </xf>
    <xf numFmtId="44" fontId="0" fillId="0" borderId="26" xfId="3" applyFont="1" applyBorder="1" applyAlignment="1">
      <alignment horizontal="center"/>
    </xf>
    <xf numFmtId="44" fontId="0" fillId="0" borderId="29" xfId="3" applyFont="1" applyBorder="1" applyAlignment="1">
      <alignment horizontal="center"/>
    </xf>
    <xf numFmtId="44" fontId="0" fillId="0" borderId="36" xfId="3" applyFont="1" applyBorder="1" applyAlignment="1">
      <alignment horizontal="center"/>
    </xf>
    <xf numFmtId="44" fontId="7" fillId="0" borderId="34" xfId="3" applyFont="1" applyBorder="1"/>
    <xf numFmtId="44" fontId="7" fillId="0" borderId="30" xfId="3" applyFont="1" applyBorder="1"/>
    <xf numFmtId="44" fontId="7" fillId="0" borderId="32" xfId="3" applyFont="1" applyBorder="1"/>
    <xf numFmtId="0" fontId="7" fillId="0" borderId="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8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10" fillId="0" borderId="25" xfId="0" applyFont="1" applyBorder="1" applyAlignment="1">
      <alignment horizontal="left"/>
    </xf>
    <xf numFmtId="0" fontId="10" fillId="0" borderId="28" xfId="0" applyFont="1" applyBorder="1" applyAlignment="1">
      <alignment horizontal="left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Font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4">
    <cellStyle name="Lien hypertexte" xfId="1" builtinId="8"/>
    <cellStyle name="Monétaire" xfId="3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4</xdr:row>
      <xdr:rowOff>47625</xdr:rowOff>
    </xdr:from>
    <xdr:to>
      <xdr:col>10</xdr:col>
      <xdr:colOff>419100</xdr:colOff>
      <xdr:row>9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C5D952-6614-98A9-5F83-C5962DE21203}"/>
            </a:ext>
          </a:extLst>
        </xdr:cNvPr>
        <xdr:cNvSpPr txBox="1"/>
      </xdr:nvSpPr>
      <xdr:spPr>
        <a:xfrm>
          <a:off x="3190875" y="809625"/>
          <a:ext cx="5676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liste des fournisseurs doit venir de l'onglet fournisseur.</a:t>
          </a:r>
        </a:p>
        <a:p>
          <a:r>
            <a:rPr lang="fr-FR" sz="1100"/>
            <a:t>En dessous l'ensemble des références des articles de ces fournisserus.</a:t>
          </a:r>
        </a:p>
        <a:p>
          <a:r>
            <a:rPr lang="fr-FR" sz="1100"/>
            <a:t>Le but étant de créer</a:t>
          </a:r>
          <a:r>
            <a:rPr lang="fr-FR" sz="1100" baseline="0"/>
            <a:t> des bons de commande en fonction de la sélection du fournisseur.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C6E7F-5983-4077-9368-C3E09F34593C}">
  <sheetPr>
    <tabColor theme="4" tint="0.39997558519241921"/>
  </sheetPr>
  <dimension ref="A1:K1000"/>
  <sheetViews>
    <sheetView workbookViewId="0">
      <selection activeCell="B3" sqref="B3"/>
    </sheetView>
  </sheetViews>
  <sheetFormatPr baseColWidth="10" defaultRowHeight="15" x14ac:dyDescent="0.25"/>
  <cols>
    <col min="3" max="3" width="22.5703125" customWidth="1"/>
    <col min="4" max="4" width="13.5703125" customWidth="1"/>
    <col min="5" max="5" width="6.28515625" customWidth="1"/>
  </cols>
  <sheetData>
    <row r="1" spans="1:11" ht="15.75" customHeight="1" x14ac:dyDescent="0.25">
      <c r="A1" s="6" t="s">
        <v>654</v>
      </c>
      <c r="B1" s="6" t="s">
        <v>655</v>
      </c>
      <c r="C1" s="6" t="s">
        <v>169</v>
      </c>
      <c r="D1" s="6" t="s">
        <v>657</v>
      </c>
      <c r="E1" s="6" t="s">
        <v>656</v>
      </c>
      <c r="J1">
        <f ca="1">YEAR(TODAY())</f>
        <v>2022</v>
      </c>
    </row>
    <row r="2" spans="1:11" hidden="1" x14ac:dyDescent="0.25">
      <c r="A2" t="s">
        <v>668</v>
      </c>
      <c r="B2" s="23">
        <v>1</v>
      </c>
      <c r="C2" t="s">
        <v>189</v>
      </c>
      <c r="D2" t="s">
        <v>189</v>
      </c>
      <c r="E2" t="s">
        <v>189</v>
      </c>
      <c r="I2" t="s">
        <v>667</v>
      </c>
    </row>
    <row r="3" spans="1:11" x14ac:dyDescent="0.25">
      <c r="A3" s="22" t="str">
        <f>IF(B3&lt;&gt;"","CFZW"&amp;22&amp;TEXT(MID(A2,7,3)+1,"000"),0)</f>
        <v>CFZW22046</v>
      </c>
      <c r="B3" s="23">
        <v>44703</v>
      </c>
      <c r="C3" t="s">
        <v>218</v>
      </c>
      <c r="K3" t="str">
        <f>TEXT(MID(J2,5,3),"000")</f>
        <v/>
      </c>
    </row>
    <row r="4" spans="1:11" x14ac:dyDescent="0.25">
      <c r="A4" s="22">
        <f t="shared" ref="A4:A67" si="0">IF(B4&lt;&gt;"","CFZW"&amp;22&amp;TEXT(MID(A3,7,3)+1,"000"),0)</f>
        <v>0</v>
      </c>
      <c r="B4" s="23"/>
      <c r="K4" t="str">
        <f t="shared" ref="K4:K8" si="1">TEXT(MID(I3,45,2),"000")</f>
        <v/>
      </c>
    </row>
    <row r="5" spans="1:11" x14ac:dyDescent="0.25">
      <c r="A5" s="22">
        <f t="shared" si="0"/>
        <v>0</v>
      </c>
      <c r="B5" s="23"/>
      <c r="K5" t="str">
        <f t="shared" si="1"/>
        <v/>
      </c>
    </row>
    <row r="6" spans="1:11" x14ac:dyDescent="0.25">
      <c r="A6" s="22">
        <f t="shared" si="0"/>
        <v>0</v>
      </c>
      <c r="B6" s="23"/>
      <c r="K6" t="str">
        <f t="shared" si="1"/>
        <v/>
      </c>
    </row>
    <row r="7" spans="1:11" x14ac:dyDescent="0.25">
      <c r="A7" s="22">
        <f t="shared" si="0"/>
        <v>0</v>
      </c>
      <c r="B7" s="23"/>
      <c r="K7" t="str">
        <f t="shared" si="1"/>
        <v/>
      </c>
    </row>
    <row r="8" spans="1:11" x14ac:dyDescent="0.25">
      <c r="A8" s="22">
        <f t="shared" si="0"/>
        <v>0</v>
      </c>
      <c r="B8" s="23"/>
      <c r="K8" t="str">
        <f t="shared" si="1"/>
        <v/>
      </c>
    </row>
    <row r="9" spans="1:11" x14ac:dyDescent="0.25">
      <c r="A9" s="22">
        <f t="shared" si="0"/>
        <v>0</v>
      </c>
      <c r="B9" s="23"/>
    </row>
    <row r="10" spans="1:11" x14ac:dyDescent="0.25">
      <c r="A10" s="22">
        <f t="shared" si="0"/>
        <v>0</v>
      </c>
      <c r="B10" s="23"/>
    </row>
    <row r="11" spans="1:11" x14ac:dyDescent="0.25">
      <c r="A11" s="22">
        <f t="shared" si="0"/>
        <v>0</v>
      </c>
      <c r="B11" s="23"/>
    </row>
    <row r="12" spans="1:11" x14ac:dyDescent="0.25">
      <c r="A12" s="22">
        <f t="shared" si="0"/>
        <v>0</v>
      </c>
      <c r="B12" s="23"/>
    </row>
    <row r="13" spans="1:11" x14ac:dyDescent="0.25">
      <c r="A13" s="22">
        <f t="shared" si="0"/>
        <v>0</v>
      </c>
      <c r="B13" s="23"/>
    </row>
    <row r="14" spans="1:11" x14ac:dyDescent="0.25">
      <c r="A14" s="22">
        <f t="shared" si="0"/>
        <v>0</v>
      </c>
      <c r="B14" s="23"/>
    </row>
    <row r="15" spans="1:11" x14ac:dyDescent="0.25">
      <c r="A15" s="22">
        <f t="shared" si="0"/>
        <v>0</v>
      </c>
      <c r="B15" s="23"/>
    </row>
    <row r="16" spans="1:11" x14ac:dyDescent="0.25">
      <c r="A16" s="22">
        <f t="shared" si="0"/>
        <v>0</v>
      </c>
      <c r="B16" s="23"/>
    </row>
    <row r="17" spans="1:2" x14ac:dyDescent="0.25">
      <c r="A17" s="22">
        <f t="shared" si="0"/>
        <v>0</v>
      </c>
      <c r="B17" s="23"/>
    </row>
    <row r="18" spans="1:2" x14ac:dyDescent="0.25">
      <c r="A18" s="22">
        <f t="shared" si="0"/>
        <v>0</v>
      </c>
      <c r="B18" s="23"/>
    </row>
    <row r="19" spans="1:2" x14ac:dyDescent="0.25">
      <c r="A19" s="22">
        <f t="shared" si="0"/>
        <v>0</v>
      </c>
      <c r="B19" s="23"/>
    </row>
    <row r="20" spans="1:2" x14ac:dyDescent="0.25">
      <c r="A20" s="22">
        <f t="shared" si="0"/>
        <v>0</v>
      </c>
      <c r="B20" s="23"/>
    </row>
    <row r="21" spans="1:2" x14ac:dyDescent="0.25">
      <c r="A21" s="22">
        <f t="shared" si="0"/>
        <v>0</v>
      </c>
      <c r="B21" s="23"/>
    </row>
    <row r="22" spans="1:2" x14ac:dyDescent="0.25">
      <c r="A22" s="22">
        <f t="shared" si="0"/>
        <v>0</v>
      </c>
      <c r="B22" s="23"/>
    </row>
    <row r="23" spans="1:2" x14ac:dyDescent="0.25">
      <c r="A23" s="22">
        <f t="shared" si="0"/>
        <v>0</v>
      </c>
      <c r="B23" s="23"/>
    </row>
    <row r="24" spans="1:2" x14ac:dyDescent="0.25">
      <c r="A24" s="22">
        <f t="shared" si="0"/>
        <v>0</v>
      </c>
      <c r="B24" s="23"/>
    </row>
    <row r="25" spans="1:2" x14ac:dyDescent="0.25">
      <c r="A25" s="22">
        <f t="shared" si="0"/>
        <v>0</v>
      </c>
      <c r="B25" s="23"/>
    </row>
    <row r="26" spans="1:2" x14ac:dyDescent="0.25">
      <c r="A26" s="22">
        <f t="shared" si="0"/>
        <v>0</v>
      </c>
      <c r="B26" s="23"/>
    </row>
    <row r="27" spans="1:2" x14ac:dyDescent="0.25">
      <c r="A27" s="22">
        <f t="shared" si="0"/>
        <v>0</v>
      </c>
      <c r="B27" s="23"/>
    </row>
    <row r="28" spans="1:2" x14ac:dyDescent="0.25">
      <c r="A28" s="22">
        <f t="shared" si="0"/>
        <v>0</v>
      </c>
      <c r="B28" s="23"/>
    </row>
    <row r="29" spans="1:2" x14ac:dyDescent="0.25">
      <c r="A29" s="22">
        <f t="shared" si="0"/>
        <v>0</v>
      </c>
      <c r="B29" s="23"/>
    </row>
    <row r="30" spans="1:2" x14ac:dyDescent="0.25">
      <c r="A30" s="22">
        <f t="shared" si="0"/>
        <v>0</v>
      </c>
      <c r="B30" s="23"/>
    </row>
    <row r="31" spans="1:2" x14ac:dyDescent="0.25">
      <c r="A31" s="22">
        <f t="shared" si="0"/>
        <v>0</v>
      </c>
      <c r="B31" s="23"/>
    </row>
    <row r="32" spans="1:2" x14ac:dyDescent="0.25">
      <c r="A32" s="22">
        <f t="shared" si="0"/>
        <v>0</v>
      </c>
      <c r="B32" s="23"/>
    </row>
    <row r="33" spans="1:2" x14ac:dyDescent="0.25">
      <c r="A33" s="22">
        <f t="shared" si="0"/>
        <v>0</v>
      </c>
      <c r="B33" s="23"/>
    </row>
    <row r="34" spans="1:2" x14ac:dyDescent="0.25">
      <c r="A34" s="22">
        <f t="shared" si="0"/>
        <v>0</v>
      </c>
      <c r="B34" s="23"/>
    </row>
    <row r="35" spans="1:2" x14ac:dyDescent="0.25">
      <c r="A35" s="22">
        <f t="shared" si="0"/>
        <v>0</v>
      </c>
      <c r="B35" s="23"/>
    </row>
    <row r="36" spans="1:2" x14ac:dyDescent="0.25">
      <c r="A36" s="22">
        <f t="shared" si="0"/>
        <v>0</v>
      </c>
      <c r="B36" s="23"/>
    </row>
    <row r="37" spans="1:2" x14ac:dyDescent="0.25">
      <c r="A37" s="22">
        <f t="shared" si="0"/>
        <v>0</v>
      </c>
      <c r="B37" s="23"/>
    </row>
    <row r="38" spans="1:2" x14ac:dyDescent="0.25">
      <c r="A38" s="22">
        <f t="shared" si="0"/>
        <v>0</v>
      </c>
      <c r="B38" s="23"/>
    </row>
    <row r="39" spans="1:2" x14ac:dyDescent="0.25">
      <c r="A39" s="22">
        <f t="shared" si="0"/>
        <v>0</v>
      </c>
      <c r="B39" s="23"/>
    </row>
    <row r="40" spans="1:2" x14ac:dyDescent="0.25">
      <c r="A40" s="22">
        <f t="shared" si="0"/>
        <v>0</v>
      </c>
      <c r="B40" s="23"/>
    </row>
    <row r="41" spans="1:2" x14ac:dyDescent="0.25">
      <c r="A41" s="22">
        <f t="shared" si="0"/>
        <v>0</v>
      </c>
      <c r="B41" s="23"/>
    </row>
    <row r="42" spans="1:2" x14ac:dyDescent="0.25">
      <c r="A42" s="22">
        <f t="shared" si="0"/>
        <v>0</v>
      </c>
      <c r="B42" s="23"/>
    </row>
    <row r="43" spans="1:2" x14ac:dyDescent="0.25">
      <c r="A43" s="22">
        <f t="shared" si="0"/>
        <v>0</v>
      </c>
      <c r="B43" s="23"/>
    </row>
    <row r="44" spans="1:2" x14ac:dyDescent="0.25">
      <c r="A44" s="22">
        <f t="shared" si="0"/>
        <v>0</v>
      </c>
      <c r="B44" s="23"/>
    </row>
    <row r="45" spans="1:2" x14ac:dyDescent="0.25">
      <c r="A45" s="22">
        <f t="shared" si="0"/>
        <v>0</v>
      </c>
      <c r="B45" s="23"/>
    </row>
    <row r="46" spans="1:2" x14ac:dyDescent="0.25">
      <c r="A46" s="22">
        <f t="shared" si="0"/>
        <v>0</v>
      </c>
      <c r="B46" s="23"/>
    </row>
    <row r="47" spans="1:2" x14ac:dyDescent="0.25">
      <c r="A47" s="22">
        <f t="shared" si="0"/>
        <v>0</v>
      </c>
      <c r="B47" s="23"/>
    </row>
    <row r="48" spans="1:2" x14ac:dyDescent="0.25">
      <c r="A48" s="22">
        <f t="shared" si="0"/>
        <v>0</v>
      </c>
      <c r="B48" s="23"/>
    </row>
    <row r="49" spans="1:2" x14ac:dyDescent="0.25">
      <c r="A49" s="22">
        <f t="shared" si="0"/>
        <v>0</v>
      </c>
      <c r="B49" s="23"/>
    </row>
    <row r="50" spans="1:2" x14ac:dyDescent="0.25">
      <c r="A50" s="22">
        <f t="shared" si="0"/>
        <v>0</v>
      </c>
      <c r="B50" s="23"/>
    </row>
    <row r="51" spans="1:2" x14ac:dyDescent="0.25">
      <c r="A51" s="22">
        <f t="shared" si="0"/>
        <v>0</v>
      </c>
      <c r="B51" s="23"/>
    </row>
    <row r="52" spans="1:2" x14ac:dyDescent="0.25">
      <c r="A52" s="22">
        <f t="shared" si="0"/>
        <v>0</v>
      </c>
      <c r="B52" s="23"/>
    </row>
    <row r="53" spans="1:2" x14ac:dyDescent="0.25">
      <c r="A53" s="22">
        <f t="shared" si="0"/>
        <v>0</v>
      </c>
      <c r="B53" s="23"/>
    </row>
    <row r="54" spans="1:2" x14ac:dyDescent="0.25">
      <c r="A54" s="22">
        <f t="shared" si="0"/>
        <v>0</v>
      </c>
      <c r="B54" s="23"/>
    </row>
    <row r="55" spans="1:2" x14ac:dyDescent="0.25">
      <c r="A55" s="22">
        <f t="shared" si="0"/>
        <v>0</v>
      </c>
      <c r="B55" s="23"/>
    </row>
    <row r="56" spans="1:2" x14ac:dyDescent="0.25">
      <c r="A56" s="22">
        <f t="shared" si="0"/>
        <v>0</v>
      </c>
      <c r="B56" s="23"/>
    </row>
    <row r="57" spans="1:2" x14ac:dyDescent="0.25">
      <c r="A57" s="22">
        <f t="shared" si="0"/>
        <v>0</v>
      </c>
      <c r="B57" s="23"/>
    </row>
    <row r="58" spans="1:2" x14ac:dyDescent="0.25">
      <c r="A58" s="22">
        <f t="shared" si="0"/>
        <v>0</v>
      </c>
      <c r="B58" s="23"/>
    </row>
    <row r="59" spans="1:2" x14ac:dyDescent="0.25">
      <c r="A59" s="22">
        <f t="shared" si="0"/>
        <v>0</v>
      </c>
      <c r="B59" s="23"/>
    </row>
    <row r="60" spans="1:2" x14ac:dyDescent="0.25">
      <c r="A60" s="22">
        <f t="shared" si="0"/>
        <v>0</v>
      </c>
      <c r="B60" s="23"/>
    </row>
    <row r="61" spans="1:2" x14ac:dyDescent="0.25">
      <c r="A61" s="22">
        <f t="shared" si="0"/>
        <v>0</v>
      </c>
      <c r="B61" s="23"/>
    </row>
    <row r="62" spans="1:2" x14ac:dyDescent="0.25">
      <c r="A62" s="22">
        <f t="shared" si="0"/>
        <v>0</v>
      </c>
      <c r="B62" s="23"/>
    </row>
    <row r="63" spans="1:2" x14ac:dyDescent="0.25">
      <c r="A63" s="22">
        <f t="shared" si="0"/>
        <v>0</v>
      </c>
      <c r="B63" s="23"/>
    </row>
    <row r="64" spans="1:2" x14ac:dyDescent="0.25">
      <c r="A64" s="22">
        <f t="shared" si="0"/>
        <v>0</v>
      </c>
      <c r="B64" s="23"/>
    </row>
    <row r="65" spans="1:2" x14ac:dyDescent="0.25">
      <c r="A65" s="22">
        <f t="shared" si="0"/>
        <v>0</v>
      </c>
      <c r="B65" s="23"/>
    </row>
    <row r="66" spans="1:2" x14ac:dyDescent="0.25">
      <c r="A66" s="22">
        <f t="shared" si="0"/>
        <v>0</v>
      </c>
      <c r="B66" s="23"/>
    </row>
    <row r="67" spans="1:2" x14ac:dyDescent="0.25">
      <c r="A67" s="22">
        <f t="shared" si="0"/>
        <v>0</v>
      </c>
      <c r="B67" s="23"/>
    </row>
    <row r="68" spans="1:2" x14ac:dyDescent="0.25">
      <c r="A68" s="22">
        <f t="shared" ref="A68:A131" si="2">IF(B68&lt;&gt;"","CFZW"&amp;22&amp;TEXT(MID(A67,7,3)+1,"000"),0)</f>
        <v>0</v>
      </c>
      <c r="B68" s="23"/>
    </row>
    <row r="69" spans="1:2" x14ac:dyDescent="0.25">
      <c r="A69" s="22">
        <f t="shared" si="2"/>
        <v>0</v>
      </c>
      <c r="B69" s="23"/>
    </row>
    <row r="70" spans="1:2" x14ac:dyDescent="0.25">
      <c r="A70" s="22">
        <f t="shared" si="2"/>
        <v>0</v>
      </c>
      <c r="B70" s="23"/>
    </row>
    <row r="71" spans="1:2" x14ac:dyDescent="0.25">
      <c r="A71" s="22">
        <f t="shared" si="2"/>
        <v>0</v>
      </c>
      <c r="B71" s="23"/>
    </row>
    <row r="72" spans="1:2" x14ac:dyDescent="0.25">
      <c r="A72" s="22">
        <f t="shared" si="2"/>
        <v>0</v>
      </c>
      <c r="B72" s="23"/>
    </row>
    <row r="73" spans="1:2" x14ac:dyDescent="0.25">
      <c r="A73" s="22">
        <f t="shared" si="2"/>
        <v>0</v>
      </c>
      <c r="B73" s="23"/>
    </row>
    <row r="74" spans="1:2" x14ac:dyDescent="0.25">
      <c r="A74" s="22">
        <f t="shared" si="2"/>
        <v>0</v>
      </c>
      <c r="B74" s="23"/>
    </row>
    <row r="75" spans="1:2" x14ac:dyDescent="0.25">
      <c r="A75" s="22">
        <f t="shared" si="2"/>
        <v>0</v>
      </c>
      <c r="B75" s="23"/>
    </row>
    <row r="76" spans="1:2" x14ac:dyDescent="0.25">
      <c r="A76" s="22">
        <f t="shared" si="2"/>
        <v>0</v>
      </c>
      <c r="B76" s="23"/>
    </row>
    <row r="77" spans="1:2" x14ac:dyDescent="0.25">
      <c r="A77" s="22">
        <f t="shared" si="2"/>
        <v>0</v>
      </c>
      <c r="B77" s="23"/>
    </row>
    <row r="78" spans="1:2" x14ac:dyDescent="0.25">
      <c r="A78" s="22">
        <f t="shared" si="2"/>
        <v>0</v>
      </c>
      <c r="B78" s="23"/>
    </row>
    <row r="79" spans="1:2" x14ac:dyDescent="0.25">
      <c r="A79" s="22">
        <f t="shared" si="2"/>
        <v>0</v>
      </c>
      <c r="B79" s="23"/>
    </row>
    <row r="80" spans="1:2" x14ac:dyDescent="0.25">
      <c r="A80" s="22">
        <f t="shared" si="2"/>
        <v>0</v>
      </c>
      <c r="B80" s="23"/>
    </row>
    <row r="81" spans="1:2" x14ac:dyDescent="0.25">
      <c r="A81" s="22">
        <f t="shared" si="2"/>
        <v>0</v>
      </c>
      <c r="B81" s="23"/>
    </row>
    <row r="82" spans="1:2" x14ac:dyDescent="0.25">
      <c r="A82" s="22">
        <f t="shared" si="2"/>
        <v>0</v>
      </c>
      <c r="B82" s="23"/>
    </row>
    <row r="83" spans="1:2" x14ac:dyDescent="0.25">
      <c r="A83" s="22">
        <f t="shared" si="2"/>
        <v>0</v>
      </c>
      <c r="B83" s="23"/>
    </row>
    <row r="84" spans="1:2" x14ac:dyDescent="0.25">
      <c r="A84" s="22">
        <f t="shared" si="2"/>
        <v>0</v>
      </c>
      <c r="B84" s="23"/>
    </row>
    <row r="85" spans="1:2" x14ac:dyDescent="0.25">
      <c r="A85" s="22">
        <f t="shared" si="2"/>
        <v>0</v>
      </c>
      <c r="B85" s="23"/>
    </row>
    <row r="86" spans="1:2" x14ac:dyDescent="0.25">
      <c r="A86" s="22">
        <f t="shared" si="2"/>
        <v>0</v>
      </c>
      <c r="B86" s="23"/>
    </row>
    <row r="87" spans="1:2" x14ac:dyDescent="0.25">
      <c r="A87" s="22">
        <f t="shared" si="2"/>
        <v>0</v>
      </c>
      <c r="B87" s="23"/>
    </row>
    <row r="88" spans="1:2" x14ac:dyDescent="0.25">
      <c r="A88" s="22">
        <f t="shared" si="2"/>
        <v>0</v>
      </c>
      <c r="B88" s="23"/>
    </row>
    <row r="89" spans="1:2" x14ac:dyDescent="0.25">
      <c r="A89" s="22">
        <f t="shared" si="2"/>
        <v>0</v>
      </c>
      <c r="B89" s="23"/>
    </row>
    <row r="90" spans="1:2" x14ac:dyDescent="0.25">
      <c r="A90" s="22">
        <f t="shared" si="2"/>
        <v>0</v>
      </c>
      <c r="B90" s="23"/>
    </row>
    <row r="91" spans="1:2" x14ac:dyDescent="0.25">
      <c r="A91" s="22">
        <f t="shared" si="2"/>
        <v>0</v>
      </c>
      <c r="B91" s="23"/>
    </row>
    <row r="92" spans="1:2" x14ac:dyDescent="0.25">
      <c r="A92" s="22">
        <f t="shared" si="2"/>
        <v>0</v>
      </c>
      <c r="B92" s="23"/>
    </row>
    <row r="93" spans="1:2" x14ac:dyDescent="0.25">
      <c r="A93" s="22">
        <f t="shared" si="2"/>
        <v>0</v>
      </c>
      <c r="B93" s="23"/>
    </row>
    <row r="94" spans="1:2" x14ac:dyDescent="0.25">
      <c r="A94" s="22">
        <f t="shared" si="2"/>
        <v>0</v>
      </c>
      <c r="B94" s="23"/>
    </row>
    <row r="95" spans="1:2" x14ac:dyDescent="0.25">
      <c r="A95" s="22">
        <f t="shared" si="2"/>
        <v>0</v>
      </c>
      <c r="B95" s="23"/>
    </row>
    <row r="96" spans="1:2" x14ac:dyDescent="0.25">
      <c r="A96" s="22">
        <f t="shared" si="2"/>
        <v>0</v>
      </c>
      <c r="B96" s="23"/>
    </row>
    <row r="97" spans="1:2" x14ac:dyDescent="0.25">
      <c r="A97" s="22">
        <f t="shared" si="2"/>
        <v>0</v>
      </c>
      <c r="B97" s="23"/>
    </row>
    <row r="98" spans="1:2" x14ac:dyDescent="0.25">
      <c r="A98" s="22">
        <f t="shared" si="2"/>
        <v>0</v>
      </c>
      <c r="B98" s="23"/>
    </row>
    <row r="99" spans="1:2" x14ac:dyDescent="0.25">
      <c r="A99" s="22">
        <f t="shared" si="2"/>
        <v>0</v>
      </c>
      <c r="B99" s="23"/>
    </row>
    <row r="100" spans="1:2" x14ac:dyDescent="0.25">
      <c r="A100" s="22">
        <f t="shared" si="2"/>
        <v>0</v>
      </c>
      <c r="B100" s="23"/>
    </row>
    <row r="101" spans="1:2" x14ac:dyDescent="0.25">
      <c r="A101" s="22">
        <f t="shared" si="2"/>
        <v>0</v>
      </c>
      <c r="B101" s="23"/>
    </row>
    <row r="102" spans="1:2" x14ac:dyDescent="0.25">
      <c r="A102" s="22">
        <f t="shared" si="2"/>
        <v>0</v>
      </c>
      <c r="B102" s="23"/>
    </row>
    <row r="103" spans="1:2" x14ac:dyDescent="0.25">
      <c r="A103" s="22">
        <f t="shared" si="2"/>
        <v>0</v>
      </c>
      <c r="B103" s="23"/>
    </row>
    <row r="104" spans="1:2" x14ac:dyDescent="0.25">
      <c r="A104" s="22">
        <f t="shared" si="2"/>
        <v>0</v>
      </c>
      <c r="B104" s="23"/>
    </row>
    <row r="105" spans="1:2" x14ac:dyDescent="0.25">
      <c r="A105" s="22">
        <f t="shared" si="2"/>
        <v>0</v>
      </c>
      <c r="B105" s="23"/>
    </row>
    <row r="106" spans="1:2" x14ac:dyDescent="0.25">
      <c r="A106" s="22">
        <f t="shared" si="2"/>
        <v>0</v>
      </c>
      <c r="B106" s="23"/>
    </row>
    <row r="107" spans="1:2" x14ac:dyDescent="0.25">
      <c r="A107" s="22">
        <f t="shared" si="2"/>
        <v>0</v>
      </c>
      <c r="B107" s="23"/>
    </row>
    <row r="108" spans="1:2" x14ac:dyDescent="0.25">
      <c r="A108" s="22">
        <f t="shared" si="2"/>
        <v>0</v>
      </c>
      <c r="B108" s="23"/>
    </row>
    <row r="109" spans="1:2" x14ac:dyDescent="0.25">
      <c r="A109" s="22">
        <f t="shared" si="2"/>
        <v>0</v>
      </c>
      <c r="B109" s="23"/>
    </row>
    <row r="110" spans="1:2" x14ac:dyDescent="0.25">
      <c r="A110" s="22">
        <f t="shared" si="2"/>
        <v>0</v>
      </c>
      <c r="B110" s="23"/>
    </row>
    <row r="111" spans="1:2" x14ac:dyDescent="0.25">
      <c r="A111" s="22">
        <f t="shared" si="2"/>
        <v>0</v>
      </c>
      <c r="B111" s="23"/>
    </row>
    <row r="112" spans="1:2" x14ac:dyDescent="0.25">
      <c r="A112" s="22">
        <f t="shared" si="2"/>
        <v>0</v>
      </c>
      <c r="B112" s="23"/>
    </row>
    <row r="113" spans="1:2" x14ac:dyDescent="0.25">
      <c r="A113" s="22">
        <f t="shared" si="2"/>
        <v>0</v>
      </c>
      <c r="B113" s="23"/>
    </row>
    <row r="114" spans="1:2" x14ac:dyDescent="0.25">
      <c r="A114" s="22">
        <f t="shared" si="2"/>
        <v>0</v>
      </c>
      <c r="B114" s="23"/>
    </row>
    <row r="115" spans="1:2" x14ac:dyDescent="0.25">
      <c r="A115" s="22">
        <f t="shared" si="2"/>
        <v>0</v>
      </c>
      <c r="B115" s="23"/>
    </row>
    <row r="116" spans="1:2" x14ac:dyDescent="0.25">
      <c r="A116" s="22">
        <f t="shared" si="2"/>
        <v>0</v>
      </c>
      <c r="B116" s="23"/>
    </row>
    <row r="117" spans="1:2" x14ac:dyDescent="0.25">
      <c r="A117" s="22">
        <f t="shared" si="2"/>
        <v>0</v>
      </c>
      <c r="B117" s="23"/>
    </row>
    <row r="118" spans="1:2" x14ac:dyDescent="0.25">
      <c r="A118" s="22">
        <f t="shared" si="2"/>
        <v>0</v>
      </c>
      <c r="B118" s="23"/>
    </row>
    <row r="119" spans="1:2" x14ac:dyDescent="0.25">
      <c r="A119" s="22">
        <f t="shared" si="2"/>
        <v>0</v>
      </c>
      <c r="B119" s="23"/>
    </row>
    <row r="120" spans="1:2" x14ac:dyDescent="0.25">
      <c r="A120" s="22">
        <f t="shared" si="2"/>
        <v>0</v>
      </c>
      <c r="B120" s="23"/>
    </row>
    <row r="121" spans="1:2" x14ac:dyDescent="0.25">
      <c r="A121" s="22">
        <f t="shared" si="2"/>
        <v>0</v>
      </c>
      <c r="B121" s="23"/>
    </row>
    <row r="122" spans="1:2" x14ac:dyDescent="0.25">
      <c r="A122" s="22">
        <f t="shared" si="2"/>
        <v>0</v>
      </c>
      <c r="B122" s="23"/>
    </row>
    <row r="123" spans="1:2" x14ac:dyDescent="0.25">
      <c r="A123" s="22">
        <f t="shared" si="2"/>
        <v>0</v>
      </c>
      <c r="B123" s="23"/>
    </row>
    <row r="124" spans="1:2" x14ac:dyDescent="0.25">
      <c r="A124" s="22">
        <f t="shared" si="2"/>
        <v>0</v>
      </c>
      <c r="B124" s="23"/>
    </row>
    <row r="125" spans="1:2" x14ac:dyDescent="0.25">
      <c r="A125" s="22">
        <f t="shared" si="2"/>
        <v>0</v>
      </c>
      <c r="B125" s="23"/>
    </row>
    <row r="126" spans="1:2" x14ac:dyDescent="0.25">
      <c r="A126" s="22">
        <f t="shared" si="2"/>
        <v>0</v>
      </c>
      <c r="B126" s="23"/>
    </row>
    <row r="127" spans="1:2" x14ac:dyDescent="0.25">
      <c r="A127" s="22">
        <f t="shared" si="2"/>
        <v>0</v>
      </c>
      <c r="B127" s="23"/>
    </row>
    <row r="128" spans="1:2" x14ac:dyDescent="0.25">
      <c r="A128" s="22">
        <f t="shared" si="2"/>
        <v>0</v>
      </c>
      <c r="B128" s="23"/>
    </row>
    <row r="129" spans="1:2" x14ac:dyDescent="0.25">
      <c r="A129" s="22">
        <f t="shared" si="2"/>
        <v>0</v>
      </c>
      <c r="B129" s="23"/>
    </row>
    <row r="130" spans="1:2" x14ac:dyDescent="0.25">
      <c r="A130" s="22">
        <f t="shared" si="2"/>
        <v>0</v>
      </c>
      <c r="B130" s="23"/>
    </row>
    <row r="131" spans="1:2" x14ac:dyDescent="0.25">
      <c r="A131" s="22">
        <f t="shared" si="2"/>
        <v>0</v>
      </c>
      <c r="B131" s="23"/>
    </row>
    <row r="132" spans="1:2" x14ac:dyDescent="0.25">
      <c r="A132" s="22">
        <f t="shared" ref="A132:A195" si="3">IF(B132&lt;&gt;"","CFZW"&amp;22&amp;TEXT(MID(A131,7,3)+1,"000"),0)</f>
        <v>0</v>
      </c>
      <c r="B132" s="23"/>
    </row>
    <row r="133" spans="1:2" x14ac:dyDescent="0.25">
      <c r="A133" s="22">
        <f t="shared" si="3"/>
        <v>0</v>
      </c>
      <c r="B133" s="23"/>
    </row>
    <row r="134" spans="1:2" x14ac:dyDescent="0.25">
      <c r="A134" s="22">
        <f t="shared" si="3"/>
        <v>0</v>
      </c>
      <c r="B134" s="23"/>
    </row>
    <row r="135" spans="1:2" x14ac:dyDescent="0.25">
      <c r="A135" s="22">
        <f t="shared" si="3"/>
        <v>0</v>
      </c>
      <c r="B135" s="23"/>
    </row>
    <row r="136" spans="1:2" x14ac:dyDescent="0.25">
      <c r="A136" s="22">
        <f t="shared" si="3"/>
        <v>0</v>
      </c>
      <c r="B136" s="23"/>
    </row>
    <row r="137" spans="1:2" x14ac:dyDescent="0.25">
      <c r="A137" s="22">
        <f t="shared" si="3"/>
        <v>0</v>
      </c>
      <c r="B137" s="23"/>
    </row>
    <row r="138" spans="1:2" x14ac:dyDescent="0.25">
      <c r="A138" s="22">
        <f t="shared" si="3"/>
        <v>0</v>
      </c>
      <c r="B138" s="23"/>
    </row>
    <row r="139" spans="1:2" x14ac:dyDescent="0.25">
      <c r="A139" s="22">
        <f t="shared" si="3"/>
        <v>0</v>
      </c>
      <c r="B139" s="23"/>
    </row>
    <row r="140" spans="1:2" x14ac:dyDescent="0.25">
      <c r="A140" s="22">
        <f t="shared" si="3"/>
        <v>0</v>
      </c>
      <c r="B140" s="23"/>
    </row>
    <row r="141" spans="1:2" x14ac:dyDescent="0.25">
      <c r="A141" s="22">
        <f t="shared" si="3"/>
        <v>0</v>
      </c>
      <c r="B141" s="23"/>
    </row>
    <row r="142" spans="1:2" x14ac:dyDescent="0.25">
      <c r="A142" s="22">
        <f t="shared" si="3"/>
        <v>0</v>
      </c>
      <c r="B142" s="23"/>
    </row>
    <row r="143" spans="1:2" x14ac:dyDescent="0.25">
      <c r="A143" s="22">
        <f t="shared" si="3"/>
        <v>0</v>
      </c>
      <c r="B143" s="23"/>
    </row>
    <row r="144" spans="1:2" x14ac:dyDescent="0.25">
      <c r="A144" s="22">
        <f t="shared" si="3"/>
        <v>0</v>
      </c>
      <c r="B144" s="23"/>
    </row>
    <row r="145" spans="1:2" x14ac:dyDescent="0.25">
      <c r="A145" s="22">
        <f t="shared" si="3"/>
        <v>0</v>
      </c>
      <c r="B145" s="23"/>
    </row>
    <row r="146" spans="1:2" x14ac:dyDescent="0.25">
      <c r="A146" s="22">
        <f t="shared" si="3"/>
        <v>0</v>
      </c>
      <c r="B146" s="23"/>
    </row>
    <row r="147" spans="1:2" x14ac:dyDescent="0.25">
      <c r="A147" s="22">
        <f t="shared" si="3"/>
        <v>0</v>
      </c>
      <c r="B147" s="23"/>
    </row>
    <row r="148" spans="1:2" x14ac:dyDescent="0.25">
      <c r="A148" s="22">
        <f t="shared" si="3"/>
        <v>0</v>
      </c>
      <c r="B148" s="23"/>
    </row>
    <row r="149" spans="1:2" x14ac:dyDescent="0.25">
      <c r="A149" s="22">
        <f t="shared" si="3"/>
        <v>0</v>
      </c>
      <c r="B149" s="23"/>
    </row>
    <row r="150" spans="1:2" x14ac:dyDescent="0.25">
      <c r="A150" s="22">
        <f t="shared" si="3"/>
        <v>0</v>
      </c>
      <c r="B150" s="23"/>
    </row>
    <row r="151" spans="1:2" x14ac:dyDescent="0.25">
      <c r="A151" s="22">
        <f t="shared" si="3"/>
        <v>0</v>
      </c>
      <c r="B151" s="23"/>
    </row>
    <row r="152" spans="1:2" x14ac:dyDescent="0.25">
      <c r="A152" s="22">
        <f t="shared" si="3"/>
        <v>0</v>
      </c>
      <c r="B152" s="23"/>
    </row>
    <row r="153" spans="1:2" x14ac:dyDescent="0.25">
      <c r="A153" s="22">
        <f t="shared" si="3"/>
        <v>0</v>
      </c>
      <c r="B153" s="23"/>
    </row>
    <row r="154" spans="1:2" x14ac:dyDescent="0.25">
      <c r="A154" s="22">
        <f t="shared" si="3"/>
        <v>0</v>
      </c>
      <c r="B154" s="23"/>
    </row>
    <row r="155" spans="1:2" x14ac:dyDescent="0.25">
      <c r="A155" s="22">
        <f t="shared" si="3"/>
        <v>0</v>
      </c>
      <c r="B155" s="23"/>
    </row>
    <row r="156" spans="1:2" x14ac:dyDescent="0.25">
      <c r="A156" s="22">
        <f t="shared" si="3"/>
        <v>0</v>
      </c>
      <c r="B156" s="23"/>
    </row>
    <row r="157" spans="1:2" x14ac:dyDescent="0.25">
      <c r="A157" s="22">
        <f t="shared" si="3"/>
        <v>0</v>
      </c>
      <c r="B157" s="23"/>
    </row>
    <row r="158" spans="1:2" x14ac:dyDescent="0.25">
      <c r="A158" s="22">
        <f t="shared" si="3"/>
        <v>0</v>
      </c>
      <c r="B158" s="23"/>
    </row>
    <row r="159" spans="1:2" x14ac:dyDescent="0.25">
      <c r="A159" s="22">
        <f t="shared" si="3"/>
        <v>0</v>
      </c>
      <c r="B159" s="23"/>
    </row>
    <row r="160" spans="1:2" x14ac:dyDescent="0.25">
      <c r="A160" s="22">
        <f t="shared" si="3"/>
        <v>0</v>
      </c>
      <c r="B160" s="23"/>
    </row>
    <row r="161" spans="1:2" x14ac:dyDescent="0.25">
      <c r="A161" s="22">
        <f t="shared" si="3"/>
        <v>0</v>
      </c>
      <c r="B161" s="23"/>
    </row>
    <row r="162" spans="1:2" x14ac:dyDescent="0.25">
      <c r="A162" s="22">
        <f t="shared" si="3"/>
        <v>0</v>
      </c>
      <c r="B162" s="23"/>
    </row>
    <row r="163" spans="1:2" x14ac:dyDescent="0.25">
      <c r="A163" s="22">
        <f t="shared" si="3"/>
        <v>0</v>
      </c>
      <c r="B163" s="23"/>
    </row>
    <row r="164" spans="1:2" x14ac:dyDescent="0.25">
      <c r="A164" s="22">
        <f t="shared" si="3"/>
        <v>0</v>
      </c>
      <c r="B164" s="23"/>
    </row>
    <row r="165" spans="1:2" x14ac:dyDescent="0.25">
      <c r="A165" s="22">
        <f t="shared" si="3"/>
        <v>0</v>
      </c>
      <c r="B165" s="23"/>
    </row>
    <row r="166" spans="1:2" x14ac:dyDescent="0.25">
      <c r="A166" s="22">
        <f t="shared" si="3"/>
        <v>0</v>
      </c>
      <c r="B166" s="23"/>
    </row>
    <row r="167" spans="1:2" x14ac:dyDescent="0.25">
      <c r="A167" s="22">
        <f t="shared" si="3"/>
        <v>0</v>
      </c>
      <c r="B167" s="23"/>
    </row>
    <row r="168" spans="1:2" x14ac:dyDescent="0.25">
      <c r="A168" s="22">
        <f t="shared" si="3"/>
        <v>0</v>
      </c>
      <c r="B168" s="23"/>
    </row>
    <row r="169" spans="1:2" x14ac:dyDescent="0.25">
      <c r="A169" s="22">
        <f t="shared" si="3"/>
        <v>0</v>
      </c>
      <c r="B169" s="23"/>
    </row>
    <row r="170" spans="1:2" x14ac:dyDescent="0.25">
      <c r="A170" s="22">
        <f t="shared" si="3"/>
        <v>0</v>
      </c>
      <c r="B170" s="23"/>
    </row>
    <row r="171" spans="1:2" x14ac:dyDescent="0.25">
      <c r="A171" s="22">
        <f t="shared" si="3"/>
        <v>0</v>
      </c>
      <c r="B171" s="23"/>
    </row>
    <row r="172" spans="1:2" x14ac:dyDescent="0.25">
      <c r="A172" s="22">
        <f t="shared" si="3"/>
        <v>0</v>
      </c>
      <c r="B172" s="23"/>
    </row>
    <row r="173" spans="1:2" x14ac:dyDescent="0.25">
      <c r="A173" s="22">
        <f t="shared" si="3"/>
        <v>0</v>
      </c>
      <c r="B173" s="23"/>
    </row>
    <row r="174" spans="1:2" x14ac:dyDescent="0.25">
      <c r="A174" s="22">
        <f t="shared" si="3"/>
        <v>0</v>
      </c>
      <c r="B174" s="23"/>
    </row>
    <row r="175" spans="1:2" x14ac:dyDescent="0.25">
      <c r="A175" s="22">
        <f t="shared" si="3"/>
        <v>0</v>
      </c>
      <c r="B175" s="23"/>
    </row>
    <row r="176" spans="1:2" x14ac:dyDescent="0.25">
      <c r="A176" s="22">
        <f t="shared" si="3"/>
        <v>0</v>
      </c>
      <c r="B176" s="23"/>
    </row>
    <row r="177" spans="1:2" x14ac:dyDescent="0.25">
      <c r="A177" s="22">
        <f t="shared" si="3"/>
        <v>0</v>
      </c>
      <c r="B177" s="23"/>
    </row>
    <row r="178" spans="1:2" x14ac:dyDescent="0.25">
      <c r="A178" s="22">
        <f t="shared" si="3"/>
        <v>0</v>
      </c>
      <c r="B178" s="23"/>
    </row>
    <row r="179" spans="1:2" x14ac:dyDescent="0.25">
      <c r="A179" s="22">
        <f t="shared" si="3"/>
        <v>0</v>
      </c>
      <c r="B179" s="23"/>
    </row>
    <row r="180" spans="1:2" x14ac:dyDescent="0.25">
      <c r="A180" s="22">
        <f t="shared" si="3"/>
        <v>0</v>
      </c>
      <c r="B180" s="23"/>
    </row>
    <row r="181" spans="1:2" x14ac:dyDescent="0.25">
      <c r="A181" s="22">
        <f t="shared" si="3"/>
        <v>0</v>
      </c>
      <c r="B181" s="23"/>
    </row>
    <row r="182" spans="1:2" x14ac:dyDescent="0.25">
      <c r="A182" s="22">
        <f t="shared" si="3"/>
        <v>0</v>
      </c>
      <c r="B182" s="23"/>
    </row>
    <row r="183" spans="1:2" x14ac:dyDescent="0.25">
      <c r="A183" s="22">
        <f t="shared" si="3"/>
        <v>0</v>
      </c>
      <c r="B183" s="23"/>
    </row>
    <row r="184" spans="1:2" x14ac:dyDescent="0.25">
      <c r="A184" s="22">
        <f t="shared" si="3"/>
        <v>0</v>
      </c>
      <c r="B184" s="23"/>
    </row>
    <row r="185" spans="1:2" x14ac:dyDescent="0.25">
      <c r="A185" s="22">
        <f t="shared" si="3"/>
        <v>0</v>
      </c>
      <c r="B185" s="23"/>
    </row>
    <row r="186" spans="1:2" x14ac:dyDescent="0.25">
      <c r="A186" s="22">
        <f t="shared" si="3"/>
        <v>0</v>
      </c>
      <c r="B186" s="23"/>
    </row>
    <row r="187" spans="1:2" x14ac:dyDescent="0.25">
      <c r="A187" s="22">
        <f t="shared" si="3"/>
        <v>0</v>
      </c>
      <c r="B187" s="23"/>
    </row>
    <row r="188" spans="1:2" x14ac:dyDescent="0.25">
      <c r="A188" s="22">
        <f t="shared" si="3"/>
        <v>0</v>
      </c>
      <c r="B188" s="23"/>
    </row>
    <row r="189" spans="1:2" x14ac:dyDescent="0.25">
      <c r="A189" s="22">
        <f t="shared" si="3"/>
        <v>0</v>
      </c>
      <c r="B189" s="23"/>
    </row>
    <row r="190" spans="1:2" x14ac:dyDescent="0.25">
      <c r="A190" s="22">
        <f t="shared" si="3"/>
        <v>0</v>
      </c>
      <c r="B190" s="23"/>
    </row>
    <row r="191" spans="1:2" x14ac:dyDescent="0.25">
      <c r="A191" s="22">
        <f t="shared" si="3"/>
        <v>0</v>
      </c>
      <c r="B191" s="23"/>
    </row>
    <row r="192" spans="1:2" x14ac:dyDescent="0.25">
      <c r="A192" s="22">
        <f t="shared" si="3"/>
        <v>0</v>
      </c>
      <c r="B192" s="23"/>
    </row>
    <row r="193" spans="1:2" x14ac:dyDescent="0.25">
      <c r="A193" s="22">
        <f t="shared" si="3"/>
        <v>0</v>
      </c>
      <c r="B193" s="23"/>
    </row>
    <row r="194" spans="1:2" x14ac:dyDescent="0.25">
      <c r="A194" s="22">
        <f t="shared" si="3"/>
        <v>0</v>
      </c>
      <c r="B194" s="23"/>
    </row>
    <row r="195" spans="1:2" x14ac:dyDescent="0.25">
      <c r="A195" s="22">
        <f t="shared" si="3"/>
        <v>0</v>
      </c>
      <c r="B195" s="23"/>
    </row>
    <row r="196" spans="1:2" x14ac:dyDescent="0.25">
      <c r="A196" s="22">
        <f t="shared" ref="A196:A259" si="4">IF(B196&lt;&gt;"","CFZW"&amp;22&amp;TEXT(MID(A195,7,3)+1,"000"),0)</f>
        <v>0</v>
      </c>
      <c r="B196" s="23"/>
    </row>
    <row r="197" spans="1:2" x14ac:dyDescent="0.25">
      <c r="A197" s="22">
        <f t="shared" si="4"/>
        <v>0</v>
      </c>
      <c r="B197" s="23"/>
    </row>
    <row r="198" spans="1:2" x14ac:dyDescent="0.25">
      <c r="A198" s="22">
        <f t="shared" si="4"/>
        <v>0</v>
      </c>
      <c r="B198" s="23"/>
    </row>
    <row r="199" spans="1:2" x14ac:dyDescent="0.25">
      <c r="A199" s="22">
        <f t="shared" si="4"/>
        <v>0</v>
      </c>
      <c r="B199" s="23"/>
    </row>
    <row r="200" spans="1:2" x14ac:dyDescent="0.25">
      <c r="A200" s="22">
        <f t="shared" si="4"/>
        <v>0</v>
      </c>
      <c r="B200" s="23"/>
    </row>
    <row r="201" spans="1:2" x14ac:dyDescent="0.25">
      <c r="A201" s="22">
        <f t="shared" si="4"/>
        <v>0</v>
      </c>
      <c r="B201" s="23"/>
    </row>
    <row r="202" spans="1:2" x14ac:dyDescent="0.25">
      <c r="A202" s="22">
        <f t="shared" si="4"/>
        <v>0</v>
      </c>
      <c r="B202" s="23"/>
    </row>
    <row r="203" spans="1:2" x14ac:dyDescent="0.25">
      <c r="A203" s="22">
        <f t="shared" si="4"/>
        <v>0</v>
      </c>
      <c r="B203" s="23"/>
    </row>
    <row r="204" spans="1:2" x14ac:dyDescent="0.25">
      <c r="A204" s="22">
        <f t="shared" si="4"/>
        <v>0</v>
      </c>
      <c r="B204" s="23"/>
    </row>
    <row r="205" spans="1:2" x14ac:dyDescent="0.25">
      <c r="A205" s="22">
        <f t="shared" si="4"/>
        <v>0</v>
      </c>
      <c r="B205" s="23"/>
    </row>
    <row r="206" spans="1:2" x14ac:dyDescent="0.25">
      <c r="A206" s="22">
        <f t="shared" si="4"/>
        <v>0</v>
      </c>
      <c r="B206" s="23"/>
    </row>
    <row r="207" spans="1:2" x14ac:dyDescent="0.25">
      <c r="A207" s="22">
        <f t="shared" si="4"/>
        <v>0</v>
      </c>
      <c r="B207" s="23"/>
    </row>
    <row r="208" spans="1:2" x14ac:dyDescent="0.25">
      <c r="A208" s="22">
        <f t="shared" si="4"/>
        <v>0</v>
      </c>
      <c r="B208" s="23"/>
    </row>
    <row r="209" spans="1:2" x14ac:dyDescent="0.25">
      <c r="A209" s="22">
        <f t="shared" si="4"/>
        <v>0</v>
      </c>
      <c r="B209" s="23"/>
    </row>
    <row r="210" spans="1:2" x14ac:dyDescent="0.25">
      <c r="A210" s="22">
        <f t="shared" si="4"/>
        <v>0</v>
      </c>
      <c r="B210" s="23"/>
    </row>
    <row r="211" spans="1:2" x14ac:dyDescent="0.25">
      <c r="A211" s="22">
        <f t="shared" si="4"/>
        <v>0</v>
      </c>
      <c r="B211" s="23"/>
    </row>
    <row r="212" spans="1:2" x14ac:dyDescent="0.25">
      <c r="A212" s="22">
        <f t="shared" si="4"/>
        <v>0</v>
      </c>
      <c r="B212" s="23"/>
    </row>
    <row r="213" spans="1:2" x14ac:dyDescent="0.25">
      <c r="A213" s="22">
        <f t="shared" si="4"/>
        <v>0</v>
      </c>
      <c r="B213" s="23"/>
    </row>
    <row r="214" spans="1:2" x14ac:dyDescent="0.25">
      <c r="A214" s="22">
        <f t="shared" si="4"/>
        <v>0</v>
      </c>
      <c r="B214" s="23"/>
    </row>
    <row r="215" spans="1:2" x14ac:dyDescent="0.25">
      <c r="A215" s="22">
        <f t="shared" si="4"/>
        <v>0</v>
      </c>
      <c r="B215" s="23"/>
    </row>
    <row r="216" spans="1:2" x14ac:dyDescent="0.25">
      <c r="A216" s="22">
        <f t="shared" si="4"/>
        <v>0</v>
      </c>
      <c r="B216" s="23"/>
    </row>
    <row r="217" spans="1:2" x14ac:dyDescent="0.25">
      <c r="A217" s="22">
        <f t="shared" si="4"/>
        <v>0</v>
      </c>
      <c r="B217" s="23"/>
    </row>
    <row r="218" spans="1:2" x14ac:dyDescent="0.25">
      <c r="A218" s="22">
        <f t="shared" si="4"/>
        <v>0</v>
      </c>
      <c r="B218" s="23"/>
    </row>
    <row r="219" spans="1:2" x14ac:dyDescent="0.25">
      <c r="A219" s="22">
        <f t="shared" si="4"/>
        <v>0</v>
      </c>
      <c r="B219" s="23"/>
    </row>
    <row r="220" spans="1:2" x14ac:dyDescent="0.25">
      <c r="A220" s="22">
        <f t="shared" si="4"/>
        <v>0</v>
      </c>
      <c r="B220" s="23"/>
    </row>
    <row r="221" spans="1:2" x14ac:dyDescent="0.25">
      <c r="A221" s="22">
        <f t="shared" si="4"/>
        <v>0</v>
      </c>
      <c r="B221" s="23"/>
    </row>
    <row r="222" spans="1:2" x14ac:dyDescent="0.25">
      <c r="A222" s="22">
        <f t="shared" si="4"/>
        <v>0</v>
      </c>
      <c r="B222" s="23"/>
    </row>
    <row r="223" spans="1:2" x14ac:dyDescent="0.25">
      <c r="A223" s="22">
        <f t="shared" si="4"/>
        <v>0</v>
      </c>
      <c r="B223" s="23"/>
    </row>
    <row r="224" spans="1:2" x14ac:dyDescent="0.25">
      <c r="A224" s="22">
        <f t="shared" si="4"/>
        <v>0</v>
      </c>
      <c r="B224" s="23"/>
    </row>
    <row r="225" spans="1:2" x14ac:dyDescent="0.25">
      <c r="A225" s="22">
        <f t="shared" si="4"/>
        <v>0</v>
      </c>
      <c r="B225" s="23"/>
    </row>
    <row r="226" spans="1:2" x14ac:dyDescent="0.25">
      <c r="A226" s="22">
        <f t="shared" si="4"/>
        <v>0</v>
      </c>
      <c r="B226" s="23"/>
    </row>
    <row r="227" spans="1:2" x14ac:dyDescent="0.25">
      <c r="A227" s="22">
        <f t="shared" si="4"/>
        <v>0</v>
      </c>
      <c r="B227" s="23"/>
    </row>
    <row r="228" spans="1:2" x14ac:dyDescent="0.25">
      <c r="A228" s="22">
        <f t="shared" si="4"/>
        <v>0</v>
      </c>
      <c r="B228" s="23"/>
    </row>
    <row r="229" spans="1:2" x14ac:dyDescent="0.25">
      <c r="A229" s="22">
        <f t="shared" si="4"/>
        <v>0</v>
      </c>
      <c r="B229" s="23"/>
    </row>
    <row r="230" spans="1:2" x14ac:dyDescent="0.25">
      <c r="A230" s="22">
        <f t="shared" si="4"/>
        <v>0</v>
      </c>
      <c r="B230" s="23"/>
    </row>
    <row r="231" spans="1:2" x14ac:dyDescent="0.25">
      <c r="A231" s="22">
        <f t="shared" si="4"/>
        <v>0</v>
      </c>
      <c r="B231" s="23"/>
    </row>
    <row r="232" spans="1:2" x14ac:dyDescent="0.25">
      <c r="A232" s="22">
        <f t="shared" si="4"/>
        <v>0</v>
      </c>
      <c r="B232" s="23"/>
    </row>
    <row r="233" spans="1:2" x14ac:dyDescent="0.25">
      <c r="A233" s="22">
        <f t="shared" si="4"/>
        <v>0</v>
      </c>
      <c r="B233" s="23"/>
    </row>
    <row r="234" spans="1:2" x14ac:dyDescent="0.25">
      <c r="A234" s="22">
        <f t="shared" si="4"/>
        <v>0</v>
      </c>
      <c r="B234" s="23"/>
    </row>
    <row r="235" spans="1:2" x14ac:dyDescent="0.25">
      <c r="A235" s="22">
        <f t="shared" si="4"/>
        <v>0</v>
      </c>
      <c r="B235" s="23"/>
    </row>
    <row r="236" spans="1:2" x14ac:dyDescent="0.25">
      <c r="A236" s="22">
        <f t="shared" si="4"/>
        <v>0</v>
      </c>
      <c r="B236" s="23"/>
    </row>
    <row r="237" spans="1:2" x14ac:dyDescent="0.25">
      <c r="A237" s="22">
        <f t="shared" si="4"/>
        <v>0</v>
      </c>
      <c r="B237" s="23"/>
    </row>
    <row r="238" spans="1:2" x14ac:dyDescent="0.25">
      <c r="A238" s="22">
        <f t="shared" si="4"/>
        <v>0</v>
      </c>
      <c r="B238" s="23"/>
    </row>
    <row r="239" spans="1:2" x14ac:dyDescent="0.25">
      <c r="A239" s="22">
        <f t="shared" si="4"/>
        <v>0</v>
      </c>
      <c r="B239" s="23"/>
    </row>
    <row r="240" spans="1:2" x14ac:dyDescent="0.25">
      <c r="A240" s="22">
        <f t="shared" si="4"/>
        <v>0</v>
      </c>
      <c r="B240" s="23"/>
    </row>
    <row r="241" spans="1:2" x14ac:dyDescent="0.25">
      <c r="A241" s="22">
        <f t="shared" si="4"/>
        <v>0</v>
      </c>
      <c r="B241" s="23"/>
    </row>
    <row r="242" spans="1:2" x14ac:dyDescent="0.25">
      <c r="A242" s="22">
        <f t="shared" si="4"/>
        <v>0</v>
      </c>
      <c r="B242" s="23"/>
    </row>
    <row r="243" spans="1:2" x14ac:dyDescent="0.25">
      <c r="A243" s="22">
        <f t="shared" si="4"/>
        <v>0</v>
      </c>
      <c r="B243" s="23"/>
    </row>
    <row r="244" spans="1:2" x14ac:dyDescent="0.25">
      <c r="A244" s="22">
        <f t="shared" si="4"/>
        <v>0</v>
      </c>
      <c r="B244" s="23"/>
    </row>
    <row r="245" spans="1:2" x14ac:dyDescent="0.25">
      <c r="A245" s="22">
        <f t="shared" si="4"/>
        <v>0</v>
      </c>
      <c r="B245" s="23"/>
    </row>
    <row r="246" spans="1:2" x14ac:dyDescent="0.25">
      <c r="A246" s="22">
        <f t="shared" si="4"/>
        <v>0</v>
      </c>
      <c r="B246" s="23"/>
    </row>
    <row r="247" spans="1:2" x14ac:dyDescent="0.25">
      <c r="A247" s="22">
        <f t="shared" si="4"/>
        <v>0</v>
      </c>
      <c r="B247" s="23"/>
    </row>
    <row r="248" spans="1:2" x14ac:dyDescent="0.25">
      <c r="A248" s="22">
        <f t="shared" si="4"/>
        <v>0</v>
      </c>
      <c r="B248" s="23"/>
    </row>
    <row r="249" spans="1:2" x14ac:dyDescent="0.25">
      <c r="A249" s="22">
        <f t="shared" si="4"/>
        <v>0</v>
      </c>
      <c r="B249" s="23"/>
    </row>
    <row r="250" spans="1:2" x14ac:dyDescent="0.25">
      <c r="A250" s="22">
        <f t="shared" si="4"/>
        <v>0</v>
      </c>
      <c r="B250" s="23"/>
    </row>
    <row r="251" spans="1:2" x14ac:dyDescent="0.25">
      <c r="A251" s="22">
        <f t="shared" si="4"/>
        <v>0</v>
      </c>
      <c r="B251" s="23"/>
    </row>
    <row r="252" spans="1:2" x14ac:dyDescent="0.25">
      <c r="A252" s="22">
        <f t="shared" si="4"/>
        <v>0</v>
      </c>
      <c r="B252" s="23"/>
    </row>
    <row r="253" spans="1:2" x14ac:dyDescent="0.25">
      <c r="A253" s="22">
        <f t="shared" si="4"/>
        <v>0</v>
      </c>
      <c r="B253" s="23"/>
    </row>
    <row r="254" spans="1:2" x14ac:dyDescent="0.25">
      <c r="A254" s="22">
        <f t="shared" si="4"/>
        <v>0</v>
      </c>
      <c r="B254" s="23"/>
    </row>
    <row r="255" spans="1:2" x14ac:dyDescent="0.25">
      <c r="A255" s="22">
        <f t="shared" si="4"/>
        <v>0</v>
      </c>
      <c r="B255" s="23"/>
    </row>
    <row r="256" spans="1:2" x14ac:dyDescent="0.25">
      <c r="A256" s="22">
        <f t="shared" si="4"/>
        <v>0</v>
      </c>
      <c r="B256" s="23"/>
    </row>
    <row r="257" spans="1:2" x14ac:dyDescent="0.25">
      <c r="A257" s="22">
        <f t="shared" si="4"/>
        <v>0</v>
      </c>
      <c r="B257" s="23"/>
    </row>
    <row r="258" spans="1:2" x14ac:dyDescent="0.25">
      <c r="A258" s="22">
        <f t="shared" si="4"/>
        <v>0</v>
      </c>
      <c r="B258" s="23"/>
    </row>
    <row r="259" spans="1:2" x14ac:dyDescent="0.25">
      <c r="A259" s="22">
        <f t="shared" si="4"/>
        <v>0</v>
      </c>
      <c r="B259" s="23"/>
    </row>
    <row r="260" spans="1:2" x14ac:dyDescent="0.25">
      <c r="A260" s="22">
        <f t="shared" ref="A260:A323" si="5">IF(B260&lt;&gt;"","CFZW"&amp;22&amp;TEXT(MID(A259,7,3)+1,"000"),0)</f>
        <v>0</v>
      </c>
      <c r="B260" s="23"/>
    </row>
    <row r="261" spans="1:2" x14ac:dyDescent="0.25">
      <c r="A261" s="22">
        <f t="shared" si="5"/>
        <v>0</v>
      </c>
      <c r="B261" s="23"/>
    </row>
    <row r="262" spans="1:2" x14ac:dyDescent="0.25">
      <c r="A262" s="22">
        <f t="shared" si="5"/>
        <v>0</v>
      </c>
      <c r="B262" s="23"/>
    </row>
    <row r="263" spans="1:2" x14ac:dyDescent="0.25">
      <c r="A263" s="22">
        <f t="shared" si="5"/>
        <v>0</v>
      </c>
      <c r="B263" s="23"/>
    </row>
    <row r="264" spans="1:2" x14ac:dyDescent="0.25">
      <c r="A264" s="22">
        <f t="shared" si="5"/>
        <v>0</v>
      </c>
      <c r="B264" s="23"/>
    </row>
    <row r="265" spans="1:2" x14ac:dyDescent="0.25">
      <c r="A265" s="22">
        <f t="shared" si="5"/>
        <v>0</v>
      </c>
      <c r="B265" s="23"/>
    </row>
    <row r="266" spans="1:2" x14ac:dyDescent="0.25">
      <c r="A266" s="22">
        <f t="shared" si="5"/>
        <v>0</v>
      </c>
      <c r="B266" s="23"/>
    </row>
    <row r="267" spans="1:2" x14ac:dyDescent="0.25">
      <c r="A267" s="22">
        <f t="shared" si="5"/>
        <v>0</v>
      </c>
      <c r="B267" s="23"/>
    </row>
    <row r="268" spans="1:2" x14ac:dyDescent="0.25">
      <c r="A268" s="22">
        <f t="shared" si="5"/>
        <v>0</v>
      </c>
      <c r="B268" s="23"/>
    </row>
    <row r="269" spans="1:2" x14ac:dyDescent="0.25">
      <c r="A269" s="22">
        <f t="shared" si="5"/>
        <v>0</v>
      </c>
      <c r="B269" s="23"/>
    </row>
    <row r="270" spans="1:2" x14ac:dyDescent="0.25">
      <c r="A270" s="22">
        <f t="shared" si="5"/>
        <v>0</v>
      </c>
      <c r="B270" s="23"/>
    </row>
    <row r="271" spans="1:2" x14ac:dyDescent="0.25">
      <c r="A271" s="22">
        <f t="shared" si="5"/>
        <v>0</v>
      </c>
      <c r="B271" s="23"/>
    </row>
    <row r="272" spans="1:2" x14ac:dyDescent="0.25">
      <c r="A272" s="22">
        <f t="shared" si="5"/>
        <v>0</v>
      </c>
      <c r="B272" s="23"/>
    </row>
    <row r="273" spans="1:2" x14ac:dyDescent="0.25">
      <c r="A273" s="22">
        <f t="shared" si="5"/>
        <v>0</v>
      </c>
      <c r="B273" s="23"/>
    </row>
    <row r="274" spans="1:2" x14ac:dyDescent="0.25">
      <c r="A274" s="22">
        <f t="shared" si="5"/>
        <v>0</v>
      </c>
      <c r="B274" s="23"/>
    </row>
    <row r="275" spans="1:2" x14ac:dyDescent="0.25">
      <c r="A275" s="22">
        <f t="shared" si="5"/>
        <v>0</v>
      </c>
      <c r="B275" s="23"/>
    </row>
    <row r="276" spans="1:2" x14ac:dyDescent="0.25">
      <c r="A276" s="22">
        <f t="shared" si="5"/>
        <v>0</v>
      </c>
      <c r="B276" s="23"/>
    </row>
    <row r="277" spans="1:2" x14ac:dyDescent="0.25">
      <c r="A277" s="22">
        <f t="shared" si="5"/>
        <v>0</v>
      </c>
      <c r="B277" s="23"/>
    </row>
    <row r="278" spans="1:2" x14ac:dyDescent="0.25">
      <c r="A278" s="22">
        <f t="shared" si="5"/>
        <v>0</v>
      </c>
      <c r="B278" s="23"/>
    </row>
    <row r="279" spans="1:2" x14ac:dyDescent="0.25">
      <c r="A279" s="22">
        <f t="shared" si="5"/>
        <v>0</v>
      </c>
      <c r="B279" s="23"/>
    </row>
    <row r="280" spans="1:2" x14ac:dyDescent="0.25">
      <c r="A280" s="22">
        <f t="shared" si="5"/>
        <v>0</v>
      </c>
      <c r="B280" s="23"/>
    </row>
    <row r="281" spans="1:2" x14ac:dyDescent="0.25">
      <c r="A281" s="22">
        <f t="shared" si="5"/>
        <v>0</v>
      </c>
      <c r="B281" s="23"/>
    </row>
    <row r="282" spans="1:2" x14ac:dyDescent="0.25">
      <c r="A282" s="22">
        <f t="shared" si="5"/>
        <v>0</v>
      </c>
      <c r="B282" s="23"/>
    </row>
    <row r="283" spans="1:2" x14ac:dyDescent="0.25">
      <c r="A283" s="22">
        <f t="shared" si="5"/>
        <v>0</v>
      </c>
      <c r="B283" s="23"/>
    </row>
    <row r="284" spans="1:2" x14ac:dyDescent="0.25">
      <c r="A284" s="22">
        <f t="shared" si="5"/>
        <v>0</v>
      </c>
      <c r="B284" s="23"/>
    </row>
    <row r="285" spans="1:2" x14ac:dyDescent="0.25">
      <c r="A285" s="22">
        <f t="shared" si="5"/>
        <v>0</v>
      </c>
      <c r="B285" s="23"/>
    </row>
    <row r="286" spans="1:2" x14ac:dyDescent="0.25">
      <c r="A286" s="22">
        <f t="shared" si="5"/>
        <v>0</v>
      </c>
      <c r="B286" s="23"/>
    </row>
    <row r="287" spans="1:2" x14ac:dyDescent="0.25">
      <c r="A287" s="22">
        <f t="shared" si="5"/>
        <v>0</v>
      </c>
      <c r="B287" s="23"/>
    </row>
    <row r="288" spans="1:2" x14ac:dyDescent="0.25">
      <c r="A288" s="22">
        <f t="shared" si="5"/>
        <v>0</v>
      </c>
      <c r="B288" s="23"/>
    </row>
    <row r="289" spans="1:2" x14ac:dyDescent="0.25">
      <c r="A289" s="22">
        <f t="shared" si="5"/>
        <v>0</v>
      </c>
      <c r="B289" s="23"/>
    </row>
    <row r="290" spans="1:2" x14ac:dyDescent="0.25">
      <c r="A290" s="22">
        <f t="shared" si="5"/>
        <v>0</v>
      </c>
      <c r="B290" s="23"/>
    </row>
    <row r="291" spans="1:2" x14ac:dyDescent="0.25">
      <c r="A291" s="22">
        <f t="shared" si="5"/>
        <v>0</v>
      </c>
      <c r="B291" s="23"/>
    </row>
    <row r="292" spans="1:2" x14ac:dyDescent="0.25">
      <c r="A292" s="22">
        <f t="shared" si="5"/>
        <v>0</v>
      </c>
      <c r="B292" s="23"/>
    </row>
    <row r="293" spans="1:2" x14ac:dyDescent="0.25">
      <c r="A293" s="22">
        <f t="shared" si="5"/>
        <v>0</v>
      </c>
      <c r="B293" s="23"/>
    </row>
    <row r="294" spans="1:2" x14ac:dyDescent="0.25">
      <c r="A294" s="22">
        <f t="shared" si="5"/>
        <v>0</v>
      </c>
      <c r="B294" s="23"/>
    </row>
    <row r="295" spans="1:2" x14ac:dyDescent="0.25">
      <c r="A295" s="22">
        <f t="shared" si="5"/>
        <v>0</v>
      </c>
      <c r="B295" s="23"/>
    </row>
    <row r="296" spans="1:2" x14ac:dyDescent="0.25">
      <c r="A296" s="22">
        <f t="shared" si="5"/>
        <v>0</v>
      </c>
      <c r="B296" s="23"/>
    </row>
    <row r="297" spans="1:2" x14ac:dyDescent="0.25">
      <c r="A297" s="22">
        <f t="shared" si="5"/>
        <v>0</v>
      </c>
      <c r="B297" s="23"/>
    </row>
    <row r="298" spans="1:2" x14ac:dyDescent="0.25">
      <c r="A298" s="22">
        <f t="shared" si="5"/>
        <v>0</v>
      </c>
      <c r="B298" s="23"/>
    </row>
    <row r="299" spans="1:2" x14ac:dyDescent="0.25">
      <c r="A299" s="22">
        <f t="shared" si="5"/>
        <v>0</v>
      </c>
      <c r="B299" s="23"/>
    </row>
    <row r="300" spans="1:2" x14ac:dyDescent="0.25">
      <c r="A300" s="22">
        <f t="shared" si="5"/>
        <v>0</v>
      </c>
      <c r="B300" s="23"/>
    </row>
    <row r="301" spans="1:2" x14ac:dyDescent="0.25">
      <c r="A301" s="22">
        <f t="shared" si="5"/>
        <v>0</v>
      </c>
      <c r="B301" s="23"/>
    </row>
    <row r="302" spans="1:2" x14ac:dyDescent="0.25">
      <c r="A302" s="22">
        <f t="shared" si="5"/>
        <v>0</v>
      </c>
      <c r="B302" s="23"/>
    </row>
    <row r="303" spans="1:2" x14ac:dyDescent="0.25">
      <c r="A303" s="22">
        <f t="shared" si="5"/>
        <v>0</v>
      </c>
      <c r="B303" s="23"/>
    </row>
    <row r="304" spans="1:2" x14ac:dyDescent="0.25">
      <c r="A304" s="22">
        <f t="shared" si="5"/>
        <v>0</v>
      </c>
      <c r="B304" s="23"/>
    </row>
    <row r="305" spans="1:2" x14ac:dyDescent="0.25">
      <c r="A305" s="22">
        <f t="shared" si="5"/>
        <v>0</v>
      </c>
      <c r="B305" s="23"/>
    </row>
    <row r="306" spans="1:2" x14ac:dyDescent="0.25">
      <c r="A306" s="22">
        <f t="shared" si="5"/>
        <v>0</v>
      </c>
      <c r="B306" s="23"/>
    </row>
    <row r="307" spans="1:2" x14ac:dyDescent="0.25">
      <c r="A307" s="22">
        <f t="shared" si="5"/>
        <v>0</v>
      </c>
      <c r="B307" s="23"/>
    </row>
    <row r="308" spans="1:2" x14ac:dyDescent="0.25">
      <c r="A308" s="22">
        <f t="shared" si="5"/>
        <v>0</v>
      </c>
      <c r="B308" s="23"/>
    </row>
    <row r="309" spans="1:2" x14ac:dyDescent="0.25">
      <c r="A309" s="22">
        <f t="shared" si="5"/>
        <v>0</v>
      </c>
      <c r="B309" s="23"/>
    </row>
    <row r="310" spans="1:2" x14ac:dyDescent="0.25">
      <c r="A310" s="22">
        <f t="shared" si="5"/>
        <v>0</v>
      </c>
      <c r="B310" s="23"/>
    </row>
    <row r="311" spans="1:2" x14ac:dyDescent="0.25">
      <c r="A311" s="22">
        <f t="shared" si="5"/>
        <v>0</v>
      </c>
      <c r="B311" s="23"/>
    </row>
    <row r="312" spans="1:2" x14ac:dyDescent="0.25">
      <c r="A312" s="22">
        <f t="shared" si="5"/>
        <v>0</v>
      </c>
      <c r="B312" s="23"/>
    </row>
    <row r="313" spans="1:2" x14ac:dyDescent="0.25">
      <c r="A313" s="22">
        <f t="shared" si="5"/>
        <v>0</v>
      </c>
      <c r="B313" s="23"/>
    </row>
    <row r="314" spans="1:2" x14ac:dyDescent="0.25">
      <c r="A314" s="22">
        <f t="shared" si="5"/>
        <v>0</v>
      </c>
      <c r="B314" s="23"/>
    </row>
    <row r="315" spans="1:2" x14ac:dyDescent="0.25">
      <c r="A315" s="22">
        <f t="shared" si="5"/>
        <v>0</v>
      </c>
      <c r="B315" s="23"/>
    </row>
    <row r="316" spans="1:2" x14ac:dyDescent="0.25">
      <c r="A316" s="22">
        <f t="shared" si="5"/>
        <v>0</v>
      </c>
      <c r="B316" s="23"/>
    </row>
    <row r="317" spans="1:2" x14ac:dyDescent="0.25">
      <c r="A317" s="22">
        <f t="shared" si="5"/>
        <v>0</v>
      </c>
      <c r="B317" s="23"/>
    </row>
    <row r="318" spans="1:2" x14ac:dyDescent="0.25">
      <c r="A318" s="22">
        <f t="shared" si="5"/>
        <v>0</v>
      </c>
      <c r="B318" s="23"/>
    </row>
    <row r="319" spans="1:2" x14ac:dyDescent="0.25">
      <c r="A319" s="22">
        <f t="shared" si="5"/>
        <v>0</v>
      </c>
      <c r="B319" s="23"/>
    </row>
    <row r="320" spans="1:2" x14ac:dyDescent="0.25">
      <c r="A320" s="22">
        <f t="shared" si="5"/>
        <v>0</v>
      </c>
      <c r="B320" s="23"/>
    </row>
    <row r="321" spans="1:2" x14ac:dyDescent="0.25">
      <c r="A321" s="22">
        <f t="shared" si="5"/>
        <v>0</v>
      </c>
      <c r="B321" s="23"/>
    </row>
    <row r="322" spans="1:2" x14ac:dyDescent="0.25">
      <c r="A322" s="22">
        <f t="shared" si="5"/>
        <v>0</v>
      </c>
      <c r="B322" s="23"/>
    </row>
    <row r="323" spans="1:2" x14ac:dyDescent="0.25">
      <c r="A323" s="22">
        <f t="shared" si="5"/>
        <v>0</v>
      </c>
      <c r="B323" s="23"/>
    </row>
    <row r="324" spans="1:2" x14ac:dyDescent="0.25">
      <c r="A324" s="22">
        <f t="shared" ref="A324:A387" si="6">IF(B324&lt;&gt;"","CFZW"&amp;22&amp;TEXT(MID(A323,7,3)+1,"000"),0)</f>
        <v>0</v>
      </c>
      <c r="B324" s="23"/>
    </row>
    <row r="325" spans="1:2" x14ac:dyDescent="0.25">
      <c r="A325" s="22">
        <f t="shared" si="6"/>
        <v>0</v>
      </c>
      <c r="B325" s="23"/>
    </row>
    <row r="326" spans="1:2" x14ac:dyDescent="0.25">
      <c r="A326" s="22">
        <f t="shared" si="6"/>
        <v>0</v>
      </c>
      <c r="B326" s="23"/>
    </row>
    <row r="327" spans="1:2" x14ac:dyDescent="0.25">
      <c r="A327" s="22">
        <f t="shared" si="6"/>
        <v>0</v>
      </c>
      <c r="B327" s="23"/>
    </row>
    <row r="328" spans="1:2" x14ac:dyDescent="0.25">
      <c r="A328" s="22">
        <f t="shared" si="6"/>
        <v>0</v>
      </c>
      <c r="B328" s="23"/>
    </row>
    <row r="329" spans="1:2" x14ac:dyDescent="0.25">
      <c r="A329" s="22">
        <f t="shared" si="6"/>
        <v>0</v>
      </c>
      <c r="B329" s="23"/>
    </row>
    <row r="330" spans="1:2" x14ac:dyDescent="0.25">
      <c r="A330" s="22">
        <f t="shared" si="6"/>
        <v>0</v>
      </c>
      <c r="B330" s="23"/>
    </row>
    <row r="331" spans="1:2" x14ac:dyDescent="0.25">
      <c r="A331" s="22">
        <f t="shared" si="6"/>
        <v>0</v>
      </c>
      <c r="B331" s="23"/>
    </row>
    <row r="332" spans="1:2" x14ac:dyDescent="0.25">
      <c r="A332" s="22">
        <f t="shared" si="6"/>
        <v>0</v>
      </c>
      <c r="B332" s="23"/>
    </row>
    <row r="333" spans="1:2" x14ac:dyDescent="0.25">
      <c r="A333" s="22">
        <f t="shared" si="6"/>
        <v>0</v>
      </c>
      <c r="B333" s="23"/>
    </row>
    <row r="334" spans="1:2" x14ac:dyDescent="0.25">
      <c r="A334" s="22">
        <f t="shared" si="6"/>
        <v>0</v>
      </c>
      <c r="B334" s="23"/>
    </row>
    <row r="335" spans="1:2" x14ac:dyDescent="0.25">
      <c r="A335" s="22">
        <f t="shared" si="6"/>
        <v>0</v>
      </c>
      <c r="B335" s="23"/>
    </row>
    <row r="336" spans="1:2" x14ac:dyDescent="0.25">
      <c r="A336" s="22">
        <f t="shared" si="6"/>
        <v>0</v>
      </c>
      <c r="B336" s="23"/>
    </row>
    <row r="337" spans="1:2" x14ac:dyDescent="0.25">
      <c r="A337" s="22">
        <f t="shared" si="6"/>
        <v>0</v>
      </c>
      <c r="B337" s="23"/>
    </row>
    <row r="338" spans="1:2" x14ac:dyDescent="0.25">
      <c r="A338" s="22">
        <f t="shared" si="6"/>
        <v>0</v>
      </c>
      <c r="B338" s="23"/>
    </row>
    <row r="339" spans="1:2" x14ac:dyDescent="0.25">
      <c r="A339" s="22">
        <f t="shared" si="6"/>
        <v>0</v>
      </c>
      <c r="B339" s="23"/>
    </row>
    <row r="340" spans="1:2" x14ac:dyDescent="0.25">
      <c r="A340" s="22">
        <f t="shared" si="6"/>
        <v>0</v>
      </c>
      <c r="B340" s="23"/>
    </row>
    <row r="341" spans="1:2" x14ac:dyDescent="0.25">
      <c r="A341" s="22">
        <f t="shared" si="6"/>
        <v>0</v>
      </c>
      <c r="B341" s="23"/>
    </row>
    <row r="342" spans="1:2" x14ac:dyDescent="0.25">
      <c r="A342" s="22">
        <f t="shared" si="6"/>
        <v>0</v>
      </c>
      <c r="B342" s="23"/>
    </row>
    <row r="343" spans="1:2" x14ac:dyDescent="0.25">
      <c r="A343" s="22">
        <f t="shared" si="6"/>
        <v>0</v>
      </c>
      <c r="B343" s="23"/>
    </row>
    <row r="344" spans="1:2" x14ac:dyDescent="0.25">
      <c r="A344" s="22">
        <f t="shared" si="6"/>
        <v>0</v>
      </c>
      <c r="B344" s="23"/>
    </row>
    <row r="345" spans="1:2" x14ac:dyDescent="0.25">
      <c r="A345" s="22">
        <f t="shared" si="6"/>
        <v>0</v>
      </c>
      <c r="B345" s="23"/>
    </row>
    <row r="346" spans="1:2" x14ac:dyDescent="0.25">
      <c r="A346" s="22">
        <f t="shared" si="6"/>
        <v>0</v>
      </c>
      <c r="B346" s="23"/>
    </row>
    <row r="347" spans="1:2" x14ac:dyDescent="0.25">
      <c r="A347" s="22">
        <f t="shared" si="6"/>
        <v>0</v>
      </c>
      <c r="B347" s="23"/>
    </row>
    <row r="348" spans="1:2" x14ac:dyDescent="0.25">
      <c r="A348" s="22">
        <f t="shared" si="6"/>
        <v>0</v>
      </c>
      <c r="B348" s="23"/>
    </row>
    <row r="349" spans="1:2" x14ac:dyDescent="0.25">
      <c r="A349" s="22">
        <f t="shared" si="6"/>
        <v>0</v>
      </c>
      <c r="B349" s="23"/>
    </row>
    <row r="350" spans="1:2" x14ac:dyDescent="0.25">
      <c r="A350" s="22">
        <f t="shared" si="6"/>
        <v>0</v>
      </c>
      <c r="B350" s="23"/>
    </row>
    <row r="351" spans="1:2" x14ac:dyDescent="0.25">
      <c r="A351" s="22">
        <f t="shared" si="6"/>
        <v>0</v>
      </c>
      <c r="B351" s="23"/>
    </row>
    <row r="352" spans="1:2" x14ac:dyDescent="0.25">
      <c r="A352" s="22">
        <f t="shared" si="6"/>
        <v>0</v>
      </c>
      <c r="B352" s="23"/>
    </row>
    <row r="353" spans="1:2" x14ac:dyDescent="0.25">
      <c r="A353" s="22">
        <f t="shared" si="6"/>
        <v>0</v>
      </c>
      <c r="B353" s="23"/>
    </row>
    <row r="354" spans="1:2" x14ac:dyDescent="0.25">
      <c r="A354" s="22">
        <f t="shared" si="6"/>
        <v>0</v>
      </c>
      <c r="B354" s="23"/>
    </row>
    <row r="355" spans="1:2" x14ac:dyDescent="0.25">
      <c r="A355" s="22">
        <f t="shared" si="6"/>
        <v>0</v>
      </c>
      <c r="B355" s="23"/>
    </row>
    <row r="356" spans="1:2" x14ac:dyDescent="0.25">
      <c r="A356" s="22">
        <f t="shared" si="6"/>
        <v>0</v>
      </c>
      <c r="B356" s="23"/>
    </row>
    <row r="357" spans="1:2" x14ac:dyDescent="0.25">
      <c r="A357" s="22">
        <f t="shared" si="6"/>
        <v>0</v>
      </c>
      <c r="B357" s="23"/>
    </row>
    <row r="358" spans="1:2" x14ac:dyDescent="0.25">
      <c r="A358" s="22">
        <f t="shared" si="6"/>
        <v>0</v>
      </c>
      <c r="B358" s="23"/>
    </row>
    <row r="359" spans="1:2" x14ac:dyDescent="0.25">
      <c r="A359" s="22">
        <f t="shared" si="6"/>
        <v>0</v>
      </c>
      <c r="B359" s="23"/>
    </row>
    <row r="360" spans="1:2" x14ac:dyDescent="0.25">
      <c r="A360" s="22">
        <f t="shared" si="6"/>
        <v>0</v>
      </c>
      <c r="B360" s="23"/>
    </row>
    <row r="361" spans="1:2" x14ac:dyDescent="0.25">
      <c r="A361" s="22">
        <f t="shared" si="6"/>
        <v>0</v>
      </c>
      <c r="B361" s="23"/>
    </row>
    <row r="362" spans="1:2" x14ac:dyDescent="0.25">
      <c r="A362" s="22">
        <f t="shared" si="6"/>
        <v>0</v>
      </c>
      <c r="B362" s="23"/>
    </row>
    <row r="363" spans="1:2" x14ac:dyDescent="0.25">
      <c r="A363" s="22">
        <f t="shared" si="6"/>
        <v>0</v>
      </c>
      <c r="B363" s="23"/>
    </row>
    <row r="364" spans="1:2" x14ac:dyDescent="0.25">
      <c r="A364" s="22">
        <f t="shared" si="6"/>
        <v>0</v>
      </c>
      <c r="B364" s="23"/>
    </row>
    <row r="365" spans="1:2" x14ac:dyDescent="0.25">
      <c r="A365" s="22">
        <f t="shared" si="6"/>
        <v>0</v>
      </c>
      <c r="B365" s="23"/>
    </row>
    <row r="366" spans="1:2" x14ac:dyDescent="0.25">
      <c r="A366" s="22">
        <f t="shared" si="6"/>
        <v>0</v>
      </c>
      <c r="B366" s="23"/>
    </row>
    <row r="367" spans="1:2" x14ac:dyDescent="0.25">
      <c r="A367" s="22">
        <f t="shared" si="6"/>
        <v>0</v>
      </c>
      <c r="B367" s="23"/>
    </row>
    <row r="368" spans="1:2" x14ac:dyDescent="0.25">
      <c r="A368" s="22">
        <f t="shared" si="6"/>
        <v>0</v>
      </c>
      <c r="B368" s="23"/>
    </row>
    <row r="369" spans="1:2" x14ac:dyDescent="0.25">
      <c r="A369" s="22">
        <f t="shared" si="6"/>
        <v>0</v>
      </c>
      <c r="B369" s="23"/>
    </row>
    <row r="370" spans="1:2" x14ac:dyDescent="0.25">
      <c r="A370" s="22">
        <f t="shared" si="6"/>
        <v>0</v>
      </c>
      <c r="B370" s="23"/>
    </row>
    <row r="371" spans="1:2" x14ac:dyDescent="0.25">
      <c r="A371" s="22">
        <f t="shared" si="6"/>
        <v>0</v>
      </c>
      <c r="B371" s="23"/>
    </row>
    <row r="372" spans="1:2" x14ac:dyDescent="0.25">
      <c r="A372" s="22">
        <f t="shared" si="6"/>
        <v>0</v>
      </c>
      <c r="B372" s="23"/>
    </row>
    <row r="373" spans="1:2" x14ac:dyDescent="0.25">
      <c r="A373" s="22">
        <f t="shared" si="6"/>
        <v>0</v>
      </c>
      <c r="B373" s="23"/>
    </row>
    <row r="374" spans="1:2" x14ac:dyDescent="0.25">
      <c r="A374" s="22">
        <f t="shared" si="6"/>
        <v>0</v>
      </c>
      <c r="B374" s="23"/>
    </row>
    <row r="375" spans="1:2" x14ac:dyDescent="0.25">
      <c r="A375" s="22">
        <f t="shared" si="6"/>
        <v>0</v>
      </c>
      <c r="B375" s="23"/>
    </row>
    <row r="376" spans="1:2" x14ac:dyDescent="0.25">
      <c r="A376" s="22">
        <f t="shared" si="6"/>
        <v>0</v>
      </c>
      <c r="B376" s="23"/>
    </row>
    <row r="377" spans="1:2" x14ac:dyDescent="0.25">
      <c r="A377" s="22">
        <f t="shared" si="6"/>
        <v>0</v>
      </c>
      <c r="B377" s="23"/>
    </row>
    <row r="378" spans="1:2" x14ac:dyDescent="0.25">
      <c r="A378" s="22">
        <f t="shared" si="6"/>
        <v>0</v>
      </c>
      <c r="B378" s="23"/>
    </row>
    <row r="379" spans="1:2" x14ac:dyDescent="0.25">
      <c r="A379" s="22">
        <f t="shared" si="6"/>
        <v>0</v>
      </c>
      <c r="B379" s="23"/>
    </row>
    <row r="380" spans="1:2" x14ac:dyDescent="0.25">
      <c r="A380" s="22">
        <f t="shared" si="6"/>
        <v>0</v>
      </c>
      <c r="B380" s="23"/>
    </row>
    <row r="381" spans="1:2" x14ac:dyDescent="0.25">
      <c r="A381" s="22">
        <f t="shared" si="6"/>
        <v>0</v>
      </c>
      <c r="B381" s="23"/>
    </row>
    <row r="382" spans="1:2" x14ac:dyDescent="0.25">
      <c r="A382" s="22">
        <f t="shared" si="6"/>
        <v>0</v>
      </c>
      <c r="B382" s="23"/>
    </row>
    <row r="383" spans="1:2" x14ac:dyDescent="0.25">
      <c r="A383" s="22">
        <f t="shared" si="6"/>
        <v>0</v>
      </c>
      <c r="B383" s="23"/>
    </row>
    <row r="384" spans="1:2" x14ac:dyDescent="0.25">
      <c r="A384" s="22">
        <f t="shared" si="6"/>
        <v>0</v>
      </c>
      <c r="B384" s="23"/>
    </row>
    <row r="385" spans="1:2" x14ac:dyDescent="0.25">
      <c r="A385" s="22">
        <f t="shared" si="6"/>
        <v>0</v>
      </c>
      <c r="B385" s="23"/>
    </row>
    <row r="386" spans="1:2" x14ac:dyDescent="0.25">
      <c r="A386" s="22">
        <f t="shared" si="6"/>
        <v>0</v>
      </c>
      <c r="B386" s="23"/>
    </row>
    <row r="387" spans="1:2" x14ac:dyDescent="0.25">
      <c r="A387" s="22">
        <f t="shared" si="6"/>
        <v>0</v>
      </c>
      <c r="B387" s="23"/>
    </row>
    <row r="388" spans="1:2" x14ac:dyDescent="0.25">
      <c r="A388" s="22">
        <f t="shared" ref="A388:A451" si="7">IF(B388&lt;&gt;"","CFZW"&amp;22&amp;TEXT(MID(A387,7,3)+1,"000"),0)</f>
        <v>0</v>
      </c>
      <c r="B388" s="23"/>
    </row>
    <row r="389" spans="1:2" x14ac:dyDescent="0.25">
      <c r="A389" s="22">
        <f t="shared" si="7"/>
        <v>0</v>
      </c>
      <c r="B389" s="23"/>
    </row>
    <row r="390" spans="1:2" x14ac:dyDescent="0.25">
      <c r="A390" s="22">
        <f t="shared" si="7"/>
        <v>0</v>
      </c>
      <c r="B390" s="23"/>
    </row>
    <row r="391" spans="1:2" x14ac:dyDescent="0.25">
      <c r="A391" s="22">
        <f t="shared" si="7"/>
        <v>0</v>
      </c>
      <c r="B391" s="23"/>
    </row>
    <row r="392" spans="1:2" x14ac:dyDescent="0.25">
      <c r="A392" s="22">
        <f t="shared" si="7"/>
        <v>0</v>
      </c>
      <c r="B392" s="23"/>
    </row>
    <row r="393" spans="1:2" x14ac:dyDescent="0.25">
      <c r="A393" s="22">
        <f t="shared" si="7"/>
        <v>0</v>
      </c>
      <c r="B393" s="23"/>
    </row>
    <row r="394" spans="1:2" x14ac:dyDescent="0.25">
      <c r="A394" s="22">
        <f t="shared" si="7"/>
        <v>0</v>
      </c>
      <c r="B394" s="23"/>
    </row>
    <row r="395" spans="1:2" x14ac:dyDescent="0.25">
      <c r="A395" s="22">
        <f t="shared" si="7"/>
        <v>0</v>
      </c>
      <c r="B395" s="23"/>
    </row>
    <row r="396" spans="1:2" x14ac:dyDescent="0.25">
      <c r="A396" s="22">
        <f t="shared" si="7"/>
        <v>0</v>
      </c>
      <c r="B396" s="23"/>
    </row>
    <row r="397" spans="1:2" x14ac:dyDescent="0.25">
      <c r="A397" s="22">
        <f t="shared" si="7"/>
        <v>0</v>
      </c>
      <c r="B397" s="23"/>
    </row>
    <row r="398" spans="1:2" x14ac:dyDescent="0.25">
      <c r="A398" s="22">
        <f t="shared" si="7"/>
        <v>0</v>
      </c>
      <c r="B398" s="23"/>
    </row>
    <row r="399" spans="1:2" x14ac:dyDescent="0.25">
      <c r="A399" s="22">
        <f t="shared" si="7"/>
        <v>0</v>
      </c>
      <c r="B399" s="23"/>
    </row>
    <row r="400" spans="1:2" x14ac:dyDescent="0.25">
      <c r="A400" s="22">
        <f t="shared" si="7"/>
        <v>0</v>
      </c>
      <c r="B400" s="23"/>
    </row>
    <row r="401" spans="1:2" x14ac:dyDescent="0.25">
      <c r="A401" s="22">
        <f t="shared" si="7"/>
        <v>0</v>
      </c>
      <c r="B401" s="23"/>
    </row>
    <row r="402" spans="1:2" x14ac:dyDescent="0.25">
      <c r="A402" s="22">
        <f t="shared" si="7"/>
        <v>0</v>
      </c>
      <c r="B402" s="23"/>
    </row>
    <row r="403" spans="1:2" x14ac:dyDescent="0.25">
      <c r="A403" s="22">
        <f t="shared" si="7"/>
        <v>0</v>
      </c>
      <c r="B403" s="23"/>
    </row>
    <row r="404" spans="1:2" x14ac:dyDescent="0.25">
      <c r="A404" s="22">
        <f t="shared" si="7"/>
        <v>0</v>
      </c>
      <c r="B404" s="23"/>
    </row>
    <row r="405" spans="1:2" x14ac:dyDescent="0.25">
      <c r="A405" s="22">
        <f t="shared" si="7"/>
        <v>0</v>
      </c>
      <c r="B405" s="23"/>
    </row>
    <row r="406" spans="1:2" x14ac:dyDescent="0.25">
      <c r="A406" s="22">
        <f t="shared" si="7"/>
        <v>0</v>
      </c>
      <c r="B406" s="23"/>
    </row>
    <row r="407" spans="1:2" x14ac:dyDescent="0.25">
      <c r="A407" s="22">
        <f t="shared" si="7"/>
        <v>0</v>
      </c>
      <c r="B407" s="23"/>
    </row>
    <row r="408" spans="1:2" x14ac:dyDescent="0.25">
      <c r="A408" s="22">
        <f t="shared" si="7"/>
        <v>0</v>
      </c>
      <c r="B408" s="23"/>
    </row>
    <row r="409" spans="1:2" x14ac:dyDescent="0.25">
      <c r="A409" s="22">
        <f t="shared" si="7"/>
        <v>0</v>
      </c>
      <c r="B409" s="23"/>
    </row>
    <row r="410" spans="1:2" x14ac:dyDescent="0.25">
      <c r="A410" s="22">
        <f t="shared" si="7"/>
        <v>0</v>
      </c>
      <c r="B410" s="23"/>
    </row>
    <row r="411" spans="1:2" x14ac:dyDescent="0.25">
      <c r="A411" s="22">
        <f t="shared" si="7"/>
        <v>0</v>
      </c>
      <c r="B411" s="23"/>
    </row>
    <row r="412" spans="1:2" x14ac:dyDescent="0.25">
      <c r="A412" s="22">
        <f t="shared" si="7"/>
        <v>0</v>
      </c>
      <c r="B412" s="23"/>
    </row>
    <row r="413" spans="1:2" x14ac:dyDescent="0.25">
      <c r="A413" s="22">
        <f t="shared" si="7"/>
        <v>0</v>
      </c>
      <c r="B413" s="23"/>
    </row>
    <row r="414" spans="1:2" x14ac:dyDescent="0.25">
      <c r="A414" s="22">
        <f t="shared" si="7"/>
        <v>0</v>
      </c>
      <c r="B414" s="23"/>
    </row>
    <row r="415" spans="1:2" x14ac:dyDescent="0.25">
      <c r="A415" s="22">
        <f t="shared" si="7"/>
        <v>0</v>
      </c>
      <c r="B415" s="23"/>
    </row>
    <row r="416" spans="1:2" x14ac:dyDescent="0.25">
      <c r="A416" s="22">
        <f t="shared" si="7"/>
        <v>0</v>
      </c>
      <c r="B416" s="23"/>
    </row>
    <row r="417" spans="1:2" x14ac:dyDescent="0.25">
      <c r="A417" s="22">
        <f t="shared" si="7"/>
        <v>0</v>
      </c>
      <c r="B417" s="23"/>
    </row>
    <row r="418" spans="1:2" x14ac:dyDescent="0.25">
      <c r="A418" s="22">
        <f t="shared" si="7"/>
        <v>0</v>
      </c>
      <c r="B418" s="23"/>
    </row>
    <row r="419" spans="1:2" x14ac:dyDescent="0.25">
      <c r="A419" s="22">
        <f t="shared" si="7"/>
        <v>0</v>
      </c>
      <c r="B419" s="23"/>
    </row>
    <row r="420" spans="1:2" x14ac:dyDescent="0.25">
      <c r="A420" s="22">
        <f t="shared" si="7"/>
        <v>0</v>
      </c>
      <c r="B420" s="23"/>
    </row>
    <row r="421" spans="1:2" x14ac:dyDescent="0.25">
      <c r="A421" s="22">
        <f t="shared" si="7"/>
        <v>0</v>
      </c>
      <c r="B421" s="23"/>
    </row>
    <row r="422" spans="1:2" x14ac:dyDescent="0.25">
      <c r="A422" s="22">
        <f t="shared" si="7"/>
        <v>0</v>
      </c>
      <c r="B422" s="23"/>
    </row>
    <row r="423" spans="1:2" x14ac:dyDescent="0.25">
      <c r="A423" s="22">
        <f t="shared" si="7"/>
        <v>0</v>
      </c>
      <c r="B423" s="23"/>
    </row>
    <row r="424" spans="1:2" x14ac:dyDescent="0.25">
      <c r="A424" s="22">
        <f t="shared" si="7"/>
        <v>0</v>
      </c>
      <c r="B424" s="23"/>
    </row>
    <row r="425" spans="1:2" x14ac:dyDescent="0.25">
      <c r="A425" s="22">
        <f t="shared" si="7"/>
        <v>0</v>
      </c>
      <c r="B425" s="23"/>
    </row>
    <row r="426" spans="1:2" x14ac:dyDescent="0.25">
      <c r="A426" s="22">
        <f t="shared" si="7"/>
        <v>0</v>
      </c>
      <c r="B426" s="23"/>
    </row>
    <row r="427" spans="1:2" x14ac:dyDescent="0.25">
      <c r="A427" s="22">
        <f t="shared" si="7"/>
        <v>0</v>
      </c>
      <c r="B427" s="23"/>
    </row>
    <row r="428" spans="1:2" x14ac:dyDescent="0.25">
      <c r="A428" s="22">
        <f t="shared" si="7"/>
        <v>0</v>
      </c>
      <c r="B428" s="23"/>
    </row>
    <row r="429" spans="1:2" x14ac:dyDescent="0.25">
      <c r="A429" s="22">
        <f t="shared" si="7"/>
        <v>0</v>
      </c>
      <c r="B429" s="23"/>
    </row>
    <row r="430" spans="1:2" x14ac:dyDescent="0.25">
      <c r="A430" s="22">
        <f t="shared" si="7"/>
        <v>0</v>
      </c>
      <c r="B430" s="23"/>
    </row>
    <row r="431" spans="1:2" x14ac:dyDescent="0.25">
      <c r="A431" s="22">
        <f t="shared" si="7"/>
        <v>0</v>
      </c>
      <c r="B431" s="23"/>
    </row>
    <row r="432" spans="1:2" x14ac:dyDescent="0.25">
      <c r="A432" s="22">
        <f t="shared" si="7"/>
        <v>0</v>
      </c>
      <c r="B432" s="23"/>
    </row>
    <row r="433" spans="1:2" x14ac:dyDescent="0.25">
      <c r="A433" s="22">
        <f t="shared" si="7"/>
        <v>0</v>
      </c>
      <c r="B433" s="23"/>
    </row>
    <row r="434" spans="1:2" x14ac:dyDescent="0.25">
      <c r="A434" s="22">
        <f t="shared" si="7"/>
        <v>0</v>
      </c>
      <c r="B434" s="23"/>
    </row>
    <row r="435" spans="1:2" x14ac:dyDescent="0.25">
      <c r="A435" s="22">
        <f t="shared" si="7"/>
        <v>0</v>
      </c>
      <c r="B435" s="23"/>
    </row>
    <row r="436" spans="1:2" x14ac:dyDescent="0.25">
      <c r="A436" s="22">
        <f t="shared" si="7"/>
        <v>0</v>
      </c>
      <c r="B436" s="23"/>
    </row>
    <row r="437" spans="1:2" x14ac:dyDescent="0.25">
      <c r="A437" s="22">
        <f t="shared" si="7"/>
        <v>0</v>
      </c>
      <c r="B437" s="23"/>
    </row>
    <row r="438" spans="1:2" x14ac:dyDescent="0.25">
      <c r="A438" s="22">
        <f t="shared" si="7"/>
        <v>0</v>
      </c>
      <c r="B438" s="23"/>
    </row>
    <row r="439" spans="1:2" x14ac:dyDescent="0.25">
      <c r="A439" s="22">
        <f t="shared" si="7"/>
        <v>0</v>
      </c>
      <c r="B439" s="23"/>
    </row>
    <row r="440" spans="1:2" x14ac:dyDescent="0.25">
      <c r="A440" s="22">
        <f t="shared" si="7"/>
        <v>0</v>
      </c>
      <c r="B440" s="23"/>
    </row>
    <row r="441" spans="1:2" x14ac:dyDescent="0.25">
      <c r="A441" s="22">
        <f t="shared" si="7"/>
        <v>0</v>
      </c>
      <c r="B441" s="23"/>
    </row>
    <row r="442" spans="1:2" x14ac:dyDescent="0.25">
      <c r="A442" s="22">
        <f t="shared" si="7"/>
        <v>0</v>
      </c>
      <c r="B442" s="23"/>
    </row>
    <row r="443" spans="1:2" x14ac:dyDescent="0.25">
      <c r="A443" s="22">
        <f t="shared" si="7"/>
        <v>0</v>
      </c>
      <c r="B443" s="23"/>
    </row>
    <row r="444" spans="1:2" x14ac:dyDescent="0.25">
      <c r="A444" s="22">
        <f t="shared" si="7"/>
        <v>0</v>
      </c>
      <c r="B444" s="23"/>
    </row>
    <row r="445" spans="1:2" x14ac:dyDescent="0.25">
      <c r="A445" s="22">
        <f t="shared" si="7"/>
        <v>0</v>
      </c>
      <c r="B445" s="23"/>
    </row>
    <row r="446" spans="1:2" x14ac:dyDescent="0.25">
      <c r="A446" s="22">
        <f t="shared" si="7"/>
        <v>0</v>
      </c>
      <c r="B446" s="23"/>
    </row>
    <row r="447" spans="1:2" x14ac:dyDescent="0.25">
      <c r="A447" s="22">
        <f t="shared" si="7"/>
        <v>0</v>
      </c>
      <c r="B447" s="23"/>
    </row>
    <row r="448" spans="1:2" x14ac:dyDescent="0.25">
      <c r="A448" s="22">
        <f t="shared" si="7"/>
        <v>0</v>
      </c>
      <c r="B448" s="23"/>
    </row>
    <row r="449" spans="1:2" x14ac:dyDescent="0.25">
      <c r="A449" s="22">
        <f t="shared" si="7"/>
        <v>0</v>
      </c>
      <c r="B449" s="23"/>
    </row>
    <row r="450" spans="1:2" x14ac:dyDescent="0.25">
      <c r="A450" s="22">
        <f t="shared" si="7"/>
        <v>0</v>
      </c>
      <c r="B450" s="23"/>
    </row>
    <row r="451" spans="1:2" x14ac:dyDescent="0.25">
      <c r="A451" s="22">
        <f t="shared" si="7"/>
        <v>0</v>
      </c>
      <c r="B451" s="23"/>
    </row>
    <row r="452" spans="1:2" x14ac:dyDescent="0.25">
      <c r="A452" s="22">
        <f t="shared" ref="A452:A504" si="8">IF(B452&lt;&gt;"","CFZW"&amp;22&amp;TEXT(MID(A451,7,3)+1,"000"),0)</f>
        <v>0</v>
      </c>
      <c r="B452" s="23"/>
    </row>
    <row r="453" spans="1:2" x14ac:dyDescent="0.25">
      <c r="A453" s="22">
        <f t="shared" si="8"/>
        <v>0</v>
      </c>
      <c r="B453" s="23"/>
    </row>
    <row r="454" spans="1:2" x14ac:dyDescent="0.25">
      <c r="A454" s="22">
        <f t="shared" si="8"/>
        <v>0</v>
      </c>
      <c r="B454" s="23"/>
    </row>
    <row r="455" spans="1:2" x14ac:dyDescent="0.25">
      <c r="A455" s="22">
        <f t="shared" si="8"/>
        <v>0</v>
      </c>
      <c r="B455" s="23"/>
    </row>
    <row r="456" spans="1:2" x14ac:dyDescent="0.25">
      <c r="A456" s="22">
        <f t="shared" si="8"/>
        <v>0</v>
      </c>
      <c r="B456" s="23"/>
    </row>
    <row r="457" spans="1:2" x14ac:dyDescent="0.25">
      <c r="A457" s="22">
        <f t="shared" si="8"/>
        <v>0</v>
      </c>
      <c r="B457" s="23"/>
    </row>
    <row r="458" spans="1:2" x14ac:dyDescent="0.25">
      <c r="A458" s="22">
        <f t="shared" si="8"/>
        <v>0</v>
      </c>
      <c r="B458" s="23"/>
    </row>
    <row r="459" spans="1:2" x14ac:dyDescent="0.25">
      <c r="A459" s="22">
        <f t="shared" si="8"/>
        <v>0</v>
      </c>
      <c r="B459" s="23"/>
    </row>
    <row r="460" spans="1:2" x14ac:dyDescent="0.25">
      <c r="A460" s="22">
        <f t="shared" si="8"/>
        <v>0</v>
      </c>
      <c r="B460" s="23"/>
    </row>
    <row r="461" spans="1:2" x14ac:dyDescent="0.25">
      <c r="A461" s="22">
        <f t="shared" si="8"/>
        <v>0</v>
      </c>
      <c r="B461" s="23"/>
    </row>
    <row r="462" spans="1:2" x14ac:dyDescent="0.25">
      <c r="A462" s="22">
        <f t="shared" si="8"/>
        <v>0</v>
      </c>
      <c r="B462" s="23"/>
    </row>
    <row r="463" spans="1:2" x14ac:dyDescent="0.25">
      <c r="A463" s="22">
        <f t="shared" si="8"/>
        <v>0</v>
      </c>
      <c r="B463" s="23"/>
    </row>
    <row r="464" spans="1:2" x14ac:dyDescent="0.25">
      <c r="A464" s="22">
        <f t="shared" si="8"/>
        <v>0</v>
      </c>
      <c r="B464" s="23"/>
    </row>
    <row r="465" spans="1:2" x14ac:dyDescent="0.25">
      <c r="A465" s="22">
        <f t="shared" si="8"/>
        <v>0</v>
      </c>
      <c r="B465" s="23"/>
    </row>
    <row r="466" spans="1:2" x14ac:dyDescent="0.25">
      <c r="A466" s="22">
        <f t="shared" si="8"/>
        <v>0</v>
      </c>
      <c r="B466" s="23"/>
    </row>
    <row r="467" spans="1:2" x14ac:dyDescent="0.25">
      <c r="A467" s="22">
        <f t="shared" si="8"/>
        <v>0</v>
      </c>
      <c r="B467" s="23"/>
    </row>
    <row r="468" spans="1:2" x14ac:dyDescent="0.25">
      <c r="A468" s="22">
        <f t="shared" si="8"/>
        <v>0</v>
      </c>
      <c r="B468" s="23"/>
    </row>
    <row r="469" spans="1:2" x14ac:dyDescent="0.25">
      <c r="A469" s="22">
        <f t="shared" si="8"/>
        <v>0</v>
      </c>
      <c r="B469" s="23"/>
    </row>
    <row r="470" spans="1:2" x14ac:dyDescent="0.25">
      <c r="A470" s="22">
        <f t="shared" si="8"/>
        <v>0</v>
      </c>
      <c r="B470" s="23"/>
    </row>
    <row r="471" spans="1:2" x14ac:dyDescent="0.25">
      <c r="A471" s="22">
        <f t="shared" si="8"/>
        <v>0</v>
      </c>
      <c r="B471" s="23"/>
    </row>
    <row r="472" spans="1:2" x14ac:dyDescent="0.25">
      <c r="A472" s="22">
        <f t="shared" si="8"/>
        <v>0</v>
      </c>
      <c r="B472" s="23"/>
    </row>
    <row r="473" spans="1:2" x14ac:dyDescent="0.25">
      <c r="A473" s="22">
        <f t="shared" si="8"/>
        <v>0</v>
      </c>
      <c r="B473" s="23"/>
    </row>
    <row r="474" spans="1:2" x14ac:dyDescent="0.25">
      <c r="A474" s="22">
        <f t="shared" si="8"/>
        <v>0</v>
      </c>
      <c r="B474" s="23"/>
    </row>
    <row r="475" spans="1:2" x14ac:dyDescent="0.25">
      <c r="A475" s="22">
        <f t="shared" si="8"/>
        <v>0</v>
      </c>
      <c r="B475" s="23"/>
    </row>
    <row r="476" spans="1:2" x14ac:dyDescent="0.25">
      <c r="A476" s="22">
        <f t="shared" si="8"/>
        <v>0</v>
      </c>
      <c r="B476" s="23"/>
    </row>
    <row r="477" spans="1:2" x14ac:dyDescent="0.25">
      <c r="A477" s="22">
        <f t="shared" si="8"/>
        <v>0</v>
      </c>
      <c r="B477" s="23"/>
    </row>
    <row r="478" spans="1:2" x14ac:dyDescent="0.25">
      <c r="A478" s="22">
        <f t="shared" si="8"/>
        <v>0</v>
      </c>
      <c r="B478" s="23"/>
    </row>
    <row r="479" spans="1:2" x14ac:dyDescent="0.25">
      <c r="A479" s="22">
        <f t="shared" si="8"/>
        <v>0</v>
      </c>
      <c r="B479" s="23"/>
    </row>
    <row r="480" spans="1:2" x14ac:dyDescent="0.25">
      <c r="A480" s="22">
        <f t="shared" si="8"/>
        <v>0</v>
      </c>
      <c r="B480" s="23"/>
    </row>
    <row r="481" spans="1:2" x14ac:dyDescent="0.25">
      <c r="A481" s="22">
        <f t="shared" si="8"/>
        <v>0</v>
      </c>
      <c r="B481" s="23"/>
    </row>
    <row r="482" spans="1:2" x14ac:dyDescent="0.25">
      <c r="A482" s="22">
        <f t="shared" si="8"/>
        <v>0</v>
      </c>
      <c r="B482" s="23"/>
    </row>
    <row r="483" spans="1:2" x14ac:dyDescent="0.25">
      <c r="A483" s="22">
        <f t="shared" si="8"/>
        <v>0</v>
      </c>
      <c r="B483" s="23"/>
    </row>
    <row r="484" spans="1:2" x14ac:dyDescent="0.25">
      <c r="A484" s="22">
        <f t="shared" si="8"/>
        <v>0</v>
      </c>
      <c r="B484" s="23"/>
    </row>
    <row r="485" spans="1:2" x14ac:dyDescent="0.25">
      <c r="A485" s="22">
        <f t="shared" si="8"/>
        <v>0</v>
      </c>
      <c r="B485" s="23"/>
    </row>
    <row r="486" spans="1:2" x14ac:dyDescent="0.25">
      <c r="A486" s="22">
        <f t="shared" si="8"/>
        <v>0</v>
      </c>
      <c r="B486" s="23"/>
    </row>
    <row r="487" spans="1:2" x14ac:dyDescent="0.25">
      <c r="A487" s="22">
        <f t="shared" si="8"/>
        <v>0</v>
      </c>
      <c r="B487" s="23"/>
    </row>
    <row r="488" spans="1:2" x14ac:dyDescent="0.25">
      <c r="A488" s="22">
        <f t="shared" si="8"/>
        <v>0</v>
      </c>
      <c r="B488" s="23"/>
    </row>
    <row r="489" spans="1:2" x14ac:dyDescent="0.25">
      <c r="A489" s="22">
        <f t="shared" si="8"/>
        <v>0</v>
      </c>
      <c r="B489" s="23"/>
    </row>
    <row r="490" spans="1:2" x14ac:dyDescent="0.25">
      <c r="A490" s="22">
        <f t="shared" si="8"/>
        <v>0</v>
      </c>
      <c r="B490" s="23"/>
    </row>
    <row r="491" spans="1:2" x14ac:dyDescent="0.25">
      <c r="A491" s="22">
        <f t="shared" si="8"/>
        <v>0</v>
      </c>
      <c r="B491" s="23"/>
    </row>
    <row r="492" spans="1:2" x14ac:dyDescent="0.25">
      <c r="A492" s="22">
        <f t="shared" si="8"/>
        <v>0</v>
      </c>
      <c r="B492" s="23"/>
    </row>
    <row r="493" spans="1:2" x14ac:dyDescent="0.25">
      <c r="A493" s="22">
        <f t="shared" si="8"/>
        <v>0</v>
      </c>
      <c r="B493" s="23"/>
    </row>
    <row r="494" spans="1:2" x14ac:dyDescent="0.25">
      <c r="A494" s="22">
        <f t="shared" si="8"/>
        <v>0</v>
      </c>
      <c r="B494" s="23"/>
    </row>
    <row r="495" spans="1:2" x14ac:dyDescent="0.25">
      <c r="A495" s="22">
        <f t="shared" si="8"/>
        <v>0</v>
      </c>
      <c r="B495" s="23"/>
    </row>
    <row r="496" spans="1:2" x14ac:dyDescent="0.25">
      <c r="A496" s="22">
        <f t="shared" si="8"/>
        <v>0</v>
      </c>
      <c r="B496" s="23"/>
    </row>
    <row r="497" spans="1:2" x14ac:dyDescent="0.25">
      <c r="A497" s="22">
        <f t="shared" si="8"/>
        <v>0</v>
      </c>
      <c r="B497" s="23"/>
    </row>
    <row r="498" spans="1:2" x14ac:dyDescent="0.25">
      <c r="A498" s="22">
        <f t="shared" si="8"/>
        <v>0</v>
      </c>
      <c r="B498" s="23"/>
    </row>
    <row r="499" spans="1:2" x14ac:dyDescent="0.25">
      <c r="A499" s="22">
        <f t="shared" si="8"/>
        <v>0</v>
      </c>
      <c r="B499" s="23"/>
    </row>
    <row r="500" spans="1:2" x14ac:dyDescent="0.25">
      <c r="A500" s="22">
        <f t="shared" si="8"/>
        <v>0</v>
      </c>
      <c r="B500" s="23"/>
    </row>
    <row r="501" spans="1:2" x14ac:dyDescent="0.25">
      <c r="A501" s="22">
        <f t="shared" si="8"/>
        <v>0</v>
      </c>
      <c r="B501" s="23"/>
    </row>
    <row r="502" spans="1:2" x14ac:dyDescent="0.25">
      <c r="A502" s="22">
        <f t="shared" si="8"/>
        <v>0</v>
      </c>
      <c r="B502" s="23"/>
    </row>
    <row r="503" spans="1:2" x14ac:dyDescent="0.25">
      <c r="A503" s="22">
        <f t="shared" si="8"/>
        <v>0</v>
      </c>
      <c r="B503" s="23"/>
    </row>
    <row r="504" spans="1:2" x14ac:dyDescent="0.25">
      <c r="A504" s="22">
        <f t="shared" si="8"/>
        <v>0</v>
      </c>
      <c r="B504" s="23"/>
    </row>
    <row r="505" spans="1:2" x14ac:dyDescent="0.25">
      <c r="A505" s="22"/>
      <c r="B505" s="23"/>
    </row>
    <row r="506" spans="1:2" x14ac:dyDescent="0.25">
      <c r="A506" s="22"/>
      <c r="B506" s="23"/>
    </row>
    <row r="507" spans="1:2" x14ac:dyDescent="0.25">
      <c r="A507" s="22"/>
      <c r="B507" s="23"/>
    </row>
    <row r="508" spans="1:2" x14ac:dyDescent="0.25">
      <c r="A508" s="22"/>
      <c r="B508" s="23"/>
    </row>
    <row r="509" spans="1:2" x14ac:dyDescent="0.25">
      <c r="A509" s="22"/>
      <c r="B509" s="23"/>
    </row>
    <row r="510" spans="1:2" x14ac:dyDescent="0.25">
      <c r="A510" s="22"/>
      <c r="B510" s="23"/>
    </row>
    <row r="511" spans="1:2" x14ac:dyDescent="0.25">
      <c r="A511" s="22"/>
      <c r="B511" s="23"/>
    </row>
    <row r="512" spans="1:2" x14ac:dyDescent="0.25">
      <c r="A512" s="22"/>
      <c r="B512" s="23"/>
    </row>
    <row r="513" spans="1:2" x14ac:dyDescent="0.25">
      <c r="A513" s="22"/>
      <c r="B513" s="23"/>
    </row>
    <row r="514" spans="1:2" x14ac:dyDescent="0.25">
      <c r="A514" s="22"/>
      <c r="B514" s="23"/>
    </row>
    <row r="515" spans="1:2" x14ac:dyDescent="0.25">
      <c r="A515" s="22"/>
      <c r="B515" s="23"/>
    </row>
    <row r="516" spans="1:2" x14ac:dyDescent="0.25">
      <c r="A516" s="22"/>
      <c r="B516" s="23"/>
    </row>
    <row r="517" spans="1:2" x14ac:dyDescent="0.25">
      <c r="A517" s="22"/>
      <c r="B517" s="23"/>
    </row>
    <row r="518" spans="1:2" x14ac:dyDescent="0.25">
      <c r="A518" s="22"/>
      <c r="B518" s="23"/>
    </row>
    <row r="519" spans="1:2" x14ac:dyDescent="0.25">
      <c r="A519" s="22"/>
      <c r="B519" s="23"/>
    </row>
    <row r="520" spans="1:2" x14ac:dyDescent="0.25">
      <c r="A520" s="22"/>
      <c r="B520" s="23"/>
    </row>
    <row r="521" spans="1:2" x14ac:dyDescent="0.25">
      <c r="A521" s="22"/>
      <c r="B521" s="23"/>
    </row>
    <row r="522" spans="1:2" x14ac:dyDescent="0.25">
      <c r="A522" s="22"/>
      <c r="B522" s="23"/>
    </row>
    <row r="523" spans="1:2" x14ac:dyDescent="0.25">
      <c r="A523" s="22"/>
      <c r="B523" s="23"/>
    </row>
    <row r="524" spans="1:2" x14ac:dyDescent="0.25">
      <c r="A524" s="22"/>
      <c r="B524" s="23"/>
    </row>
    <row r="525" spans="1:2" x14ac:dyDescent="0.25">
      <c r="A525" s="22"/>
      <c r="B525" s="23"/>
    </row>
    <row r="526" spans="1:2" x14ac:dyDescent="0.25">
      <c r="A526" s="22"/>
      <c r="B526" s="23"/>
    </row>
    <row r="527" spans="1:2" x14ac:dyDescent="0.25">
      <c r="A527" s="22"/>
      <c r="B527" s="23"/>
    </row>
    <row r="528" spans="1:2" x14ac:dyDescent="0.25">
      <c r="A528" s="22"/>
      <c r="B528" s="23"/>
    </row>
    <row r="529" spans="1:2" x14ac:dyDescent="0.25">
      <c r="A529" s="22"/>
      <c r="B529" s="23"/>
    </row>
    <row r="530" spans="1:2" x14ac:dyDescent="0.25">
      <c r="A530" s="22"/>
      <c r="B530" s="23"/>
    </row>
    <row r="531" spans="1:2" x14ac:dyDescent="0.25">
      <c r="A531" s="22"/>
      <c r="B531" s="23"/>
    </row>
    <row r="532" spans="1:2" x14ac:dyDescent="0.25">
      <c r="A532" s="22"/>
      <c r="B532" s="23"/>
    </row>
    <row r="533" spans="1:2" x14ac:dyDescent="0.25">
      <c r="A533" s="22"/>
      <c r="B533" s="23"/>
    </row>
    <row r="534" spans="1:2" x14ac:dyDescent="0.25">
      <c r="A534" s="22"/>
      <c r="B534" s="23"/>
    </row>
    <row r="535" spans="1:2" x14ac:dyDescent="0.25">
      <c r="A535" s="22"/>
      <c r="B535" s="23"/>
    </row>
    <row r="536" spans="1:2" x14ac:dyDescent="0.25">
      <c r="A536" s="22"/>
      <c r="B536" s="23"/>
    </row>
    <row r="537" spans="1:2" x14ac:dyDescent="0.25">
      <c r="A537" s="22"/>
      <c r="B537" s="23"/>
    </row>
    <row r="538" spans="1:2" x14ac:dyDescent="0.25">
      <c r="A538" s="22"/>
      <c r="B538" s="23"/>
    </row>
    <row r="539" spans="1:2" x14ac:dyDescent="0.25">
      <c r="A539" s="22"/>
      <c r="B539" s="23"/>
    </row>
    <row r="540" spans="1:2" x14ac:dyDescent="0.25">
      <c r="A540" s="22"/>
      <c r="B540" s="23"/>
    </row>
    <row r="541" spans="1:2" x14ac:dyDescent="0.25">
      <c r="A541" s="22"/>
      <c r="B541" s="23"/>
    </row>
    <row r="542" spans="1:2" x14ac:dyDescent="0.25">
      <c r="A542" s="22"/>
      <c r="B542" s="23"/>
    </row>
    <row r="543" spans="1:2" x14ac:dyDescent="0.25">
      <c r="A543" s="22"/>
      <c r="B543" s="23"/>
    </row>
    <row r="544" spans="1:2" x14ac:dyDescent="0.25">
      <c r="A544" s="22"/>
      <c r="B544" s="23"/>
    </row>
    <row r="545" spans="1:2" x14ac:dyDescent="0.25">
      <c r="A545" s="22"/>
      <c r="B545" s="23"/>
    </row>
    <row r="546" spans="1:2" x14ac:dyDescent="0.25">
      <c r="A546" s="22"/>
      <c r="B546" s="23"/>
    </row>
    <row r="547" spans="1:2" x14ac:dyDescent="0.25">
      <c r="A547" s="22"/>
      <c r="B547" s="23"/>
    </row>
    <row r="548" spans="1:2" x14ac:dyDescent="0.25">
      <c r="A548" s="22"/>
      <c r="B548" s="23"/>
    </row>
    <row r="549" spans="1:2" x14ac:dyDescent="0.25">
      <c r="A549" s="22"/>
      <c r="B549" s="23"/>
    </row>
    <row r="550" spans="1:2" x14ac:dyDescent="0.25">
      <c r="A550" s="22"/>
      <c r="B550" s="23"/>
    </row>
    <row r="551" spans="1:2" x14ac:dyDescent="0.25">
      <c r="A551" s="22"/>
      <c r="B551" s="23"/>
    </row>
    <row r="552" spans="1:2" x14ac:dyDescent="0.25">
      <c r="A552" s="22"/>
      <c r="B552" s="23"/>
    </row>
    <row r="553" spans="1:2" x14ac:dyDescent="0.25">
      <c r="A553" s="22"/>
      <c r="B553" s="23"/>
    </row>
    <row r="554" spans="1:2" x14ac:dyDescent="0.25">
      <c r="A554" s="22"/>
      <c r="B554" s="23"/>
    </row>
    <row r="555" spans="1:2" x14ac:dyDescent="0.25">
      <c r="A555" s="22"/>
      <c r="B555" s="23"/>
    </row>
    <row r="556" spans="1:2" x14ac:dyDescent="0.25">
      <c r="A556" s="22"/>
      <c r="B556" s="23"/>
    </row>
    <row r="557" spans="1:2" x14ac:dyDescent="0.25">
      <c r="A557" s="22"/>
      <c r="B557" s="23"/>
    </row>
    <row r="558" spans="1:2" x14ac:dyDescent="0.25">
      <c r="A558" s="22"/>
      <c r="B558" s="23"/>
    </row>
    <row r="559" spans="1:2" x14ac:dyDescent="0.25">
      <c r="A559" s="22"/>
      <c r="B559" s="23"/>
    </row>
    <row r="560" spans="1:2" x14ac:dyDescent="0.25">
      <c r="A560" s="22"/>
      <c r="B560" s="23"/>
    </row>
    <row r="561" spans="1:2" x14ac:dyDescent="0.25">
      <c r="A561" s="22"/>
      <c r="B561" s="23"/>
    </row>
    <row r="562" spans="1:2" x14ac:dyDescent="0.25">
      <c r="A562" s="22"/>
      <c r="B562" s="23"/>
    </row>
    <row r="563" spans="1:2" x14ac:dyDescent="0.25">
      <c r="A563" s="22"/>
      <c r="B563" s="23"/>
    </row>
    <row r="564" spans="1:2" x14ac:dyDescent="0.25">
      <c r="A564" s="22"/>
      <c r="B564" s="23"/>
    </row>
    <row r="565" spans="1:2" x14ac:dyDescent="0.25">
      <c r="A565" s="22"/>
      <c r="B565" s="23"/>
    </row>
    <row r="566" spans="1:2" x14ac:dyDescent="0.25">
      <c r="A566" s="22"/>
      <c r="B566" s="23"/>
    </row>
    <row r="567" spans="1:2" x14ac:dyDescent="0.25">
      <c r="A567" s="22"/>
      <c r="B567" s="23"/>
    </row>
    <row r="568" spans="1:2" x14ac:dyDescent="0.25">
      <c r="A568" s="22"/>
      <c r="B568" s="23"/>
    </row>
    <row r="569" spans="1:2" x14ac:dyDescent="0.25">
      <c r="A569" s="22"/>
      <c r="B569" s="23"/>
    </row>
    <row r="570" spans="1:2" x14ac:dyDescent="0.25">
      <c r="A570" s="22"/>
      <c r="B570" s="23"/>
    </row>
    <row r="571" spans="1:2" x14ac:dyDescent="0.25">
      <c r="A571" s="22"/>
      <c r="B571" s="23"/>
    </row>
    <row r="572" spans="1:2" x14ac:dyDescent="0.25">
      <c r="A572" s="22"/>
      <c r="B572" s="23"/>
    </row>
    <row r="573" spans="1:2" x14ac:dyDescent="0.25">
      <c r="A573" s="22"/>
      <c r="B573" s="23"/>
    </row>
    <row r="574" spans="1:2" x14ac:dyDescent="0.25">
      <c r="A574" s="22"/>
      <c r="B574" s="23"/>
    </row>
    <row r="575" spans="1:2" x14ac:dyDescent="0.25">
      <c r="A575" s="22"/>
      <c r="B575" s="23"/>
    </row>
    <row r="576" spans="1:2" x14ac:dyDescent="0.25">
      <c r="A576" s="22"/>
      <c r="B576" s="23"/>
    </row>
    <row r="577" spans="1:2" x14ac:dyDescent="0.25">
      <c r="A577" s="22"/>
      <c r="B577" s="23"/>
    </row>
    <row r="578" spans="1:2" x14ac:dyDescent="0.25">
      <c r="A578" s="22"/>
      <c r="B578" s="23"/>
    </row>
    <row r="579" spans="1:2" x14ac:dyDescent="0.25">
      <c r="A579" s="22"/>
      <c r="B579" s="23"/>
    </row>
    <row r="580" spans="1:2" x14ac:dyDescent="0.25">
      <c r="A580" s="22"/>
      <c r="B580" s="23"/>
    </row>
    <row r="581" spans="1:2" x14ac:dyDescent="0.25">
      <c r="A581" s="22"/>
      <c r="B581" s="23"/>
    </row>
    <row r="582" spans="1:2" x14ac:dyDescent="0.25">
      <c r="A582" s="22"/>
      <c r="B582" s="23"/>
    </row>
    <row r="583" spans="1:2" x14ac:dyDescent="0.25">
      <c r="A583" s="22"/>
      <c r="B583" s="23"/>
    </row>
    <row r="584" spans="1:2" x14ac:dyDescent="0.25">
      <c r="A584" s="22"/>
      <c r="B584" s="23"/>
    </row>
    <row r="585" spans="1:2" x14ac:dyDescent="0.25">
      <c r="A585" s="22"/>
      <c r="B585" s="23"/>
    </row>
    <row r="586" spans="1:2" x14ac:dyDescent="0.25">
      <c r="A586" s="22"/>
      <c r="B586" s="23"/>
    </row>
    <row r="587" spans="1:2" x14ac:dyDescent="0.25">
      <c r="A587" s="22"/>
      <c r="B587" s="23"/>
    </row>
    <row r="588" spans="1:2" x14ac:dyDescent="0.25">
      <c r="A588" s="22"/>
      <c r="B588" s="23"/>
    </row>
    <row r="589" spans="1:2" x14ac:dyDescent="0.25">
      <c r="A589" s="22"/>
      <c r="B589" s="23"/>
    </row>
    <row r="590" spans="1:2" x14ac:dyDescent="0.25">
      <c r="A590" s="22"/>
      <c r="B590" s="23"/>
    </row>
    <row r="591" spans="1:2" x14ac:dyDescent="0.25">
      <c r="A591" s="22"/>
      <c r="B591" s="23"/>
    </row>
    <row r="592" spans="1:2" x14ac:dyDescent="0.25">
      <c r="A592" s="22"/>
      <c r="B592" s="23"/>
    </row>
    <row r="593" spans="1:2" x14ac:dyDescent="0.25">
      <c r="A593" s="22"/>
      <c r="B593" s="23"/>
    </row>
    <row r="594" spans="1:2" x14ac:dyDescent="0.25">
      <c r="A594" s="22"/>
      <c r="B594" s="23"/>
    </row>
    <row r="595" spans="1:2" x14ac:dyDescent="0.25">
      <c r="A595" s="22"/>
      <c r="B595" s="23"/>
    </row>
    <row r="596" spans="1:2" x14ac:dyDescent="0.25">
      <c r="A596" s="22"/>
      <c r="B596" s="23"/>
    </row>
    <row r="597" spans="1:2" x14ac:dyDescent="0.25">
      <c r="A597" s="22"/>
      <c r="B597" s="23"/>
    </row>
    <row r="598" spans="1:2" x14ac:dyDescent="0.25">
      <c r="A598" s="22"/>
      <c r="B598" s="23"/>
    </row>
    <row r="599" spans="1:2" x14ac:dyDescent="0.25">
      <c r="A599" s="22"/>
      <c r="B599" s="23"/>
    </row>
    <row r="600" spans="1:2" x14ac:dyDescent="0.25">
      <c r="A600" s="22"/>
      <c r="B600" s="23"/>
    </row>
    <row r="601" spans="1:2" x14ac:dyDescent="0.25">
      <c r="A601" s="22"/>
      <c r="B601" s="23"/>
    </row>
    <row r="602" spans="1:2" x14ac:dyDescent="0.25">
      <c r="A602" s="22"/>
      <c r="B602" s="23"/>
    </row>
    <row r="603" spans="1:2" x14ac:dyDescent="0.25">
      <c r="A603" s="22"/>
      <c r="B603" s="23"/>
    </row>
    <row r="604" spans="1:2" x14ac:dyDescent="0.25">
      <c r="A604" s="22"/>
      <c r="B604" s="23"/>
    </row>
    <row r="605" spans="1:2" x14ac:dyDescent="0.25">
      <c r="A605" s="22"/>
      <c r="B605" s="23"/>
    </row>
    <row r="606" spans="1:2" x14ac:dyDescent="0.25">
      <c r="A606" s="22"/>
      <c r="B606" s="23"/>
    </row>
    <row r="607" spans="1:2" x14ac:dyDescent="0.25">
      <c r="A607" s="22"/>
      <c r="B607" s="23"/>
    </row>
    <row r="608" spans="1:2" x14ac:dyDescent="0.25">
      <c r="A608" s="22"/>
      <c r="B608" s="23"/>
    </row>
    <row r="609" spans="1:2" x14ac:dyDescent="0.25">
      <c r="A609" s="22"/>
      <c r="B609" s="23"/>
    </row>
    <row r="610" spans="1:2" x14ac:dyDescent="0.25">
      <c r="A610" s="22"/>
      <c r="B610" s="23"/>
    </row>
    <row r="611" spans="1:2" x14ac:dyDescent="0.25">
      <c r="A611" s="22"/>
      <c r="B611" s="23"/>
    </row>
    <row r="612" spans="1:2" x14ac:dyDescent="0.25">
      <c r="A612" s="22"/>
      <c r="B612" s="23"/>
    </row>
    <row r="613" spans="1:2" x14ac:dyDescent="0.25">
      <c r="A613" s="22"/>
      <c r="B613" s="23"/>
    </row>
    <row r="614" spans="1:2" x14ac:dyDescent="0.25">
      <c r="A614" s="22"/>
      <c r="B614" s="23"/>
    </row>
    <row r="615" spans="1:2" x14ac:dyDescent="0.25">
      <c r="A615" s="22"/>
      <c r="B615" s="23"/>
    </row>
    <row r="616" spans="1:2" x14ac:dyDescent="0.25">
      <c r="A616" s="22"/>
      <c r="B616" s="23"/>
    </row>
    <row r="617" spans="1:2" x14ac:dyDescent="0.25">
      <c r="A617" s="22"/>
      <c r="B617" s="23"/>
    </row>
    <row r="618" spans="1:2" x14ac:dyDescent="0.25">
      <c r="A618" s="22"/>
      <c r="B618" s="23"/>
    </row>
    <row r="619" spans="1:2" x14ac:dyDescent="0.25">
      <c r="A619" s="22"/>
      <c r="B619" s="23"/>
    </row>
    <row r="620" spans="1:2" x14ac:dyDescent="0.25">
      <c r="A620" s="22"/>
      <c r="B620" s="23"/>
    </row>
    <row r="621" spans="1:2" x14ac:dyDescent="0.25">
      <c r="A621" s="22"/>
      <c r="B621" s="23"/>
    </row>
    <row r="622" spans="1:2" x14ac:dyDescent="0.25">
      <c r="A622" s="22"/>
      <c r="B622" s="23"/>
    </row>
    <row r="623" spans="1:2" x14ac:dyDescent="0.25">
      <c r="A623" s="22"/>
      <c r="B623" s="23"/>
    </row>
    <row r="624" spans="1:2" x14ac:dyDescent="0.25">
      <c r="A624" s="22"/>
      <c r="B624" s="23"/>
    </row>
    <row r="625" spans="1:2" x14ac:dyDescent="0.25">
      <c r="A625" s="22"/>
      <c r="B625" s="23"/>
    </row>
    <row r="626" spans="1:2" x14ac:dyDescent="0.25">
      <c r="A626" s="22"/>
      <c r="B626" s="23"/>
    </row>
    <row r="627" spans="1:2" x14ac:dyDescent="0.25">
      <c r="A627" s="22"/>
      <c r="B627" s="23"/>
    </row>
    <row r="628" spans="1:2" x14ac:dyDescent="0.25">
      <c r="A628" s="22"/>
      <c r="B628" s="23"/>
    </row>
    <row r="629" spans="1:2" x14ac:dyDescent="0.25">
      <c r="A629" s="22"/>
      <c r="B629" s="23"/>
    </row>
    <row r="630" spans="1:2" x14ac:dyDescent="0.25">
      <c r="A630" s="22"/>
      <c r="B630" s="23"/>
    </row>
    <row r="631" spans="1:2" x14ac:dyDescent="0.25">
      <c r="A631" s="22"/>
      <c r="B631" s="23"/>
    </row>
    <row r="632" spans="1:2" x14ac:dyDescent="0.25">
      <c r="A632" s="22"/>
      <c r="B632" s="23"/>
    </row>
    <row r="633" spans="1:2" x14ac:dyDescent="0.25">
      <c r="A633" s="22"/>
      <c r="B633" s="23"/>
    </row>
    <row r="634" spans="1:2" x14ac:dyDescent="0.25">
      <c r="A634" s="22"/>
      <c r="B634" s="23"/>
    </row>
    <row r="635" spans="1:2" x14ac:dyDescent="0.25">
      <c r="A635" s="22"/>
      <c r="B635" s="23"/>
    </row>
    <row r="636" spans="1:2" x14ac:dyDescent="0.25">
      <c r="A636" s="22"/>
      <c r="B636" s="23"/>
    </row>
    <row r="637" spans="1:2" x14ac:dyDescent="0.25">
      <c r="A637" s="22"/>
      <c r="B637" s="23"/>
    </row>
    <row r="638" spans="1:2" x14ac:dyDescent="0.25">
      <c r="A638" s="22"/>
      <c r="B638" s="23"/>
    </row>
    <row r="639" spans="1:2" x14ac:dyDescent="0.25">
      <c r="A639" s="22"/>
      <c r="B639" s="23"/>
    </row>
    <row r="640" spans="1:2" x14ac:dyDescent="0.25">
      <c r="A640" s="22"/>
      <c r="B640" s="23"/>
    </row>
    <row r="641" spans="1:2" x14ac:dyDescent="0.25">
      <c r="A641" s="22"/>
      <c r="B641" s="23"/>
    </row>
    <row r="642" spans="1:2" x14ac:dyDescent="0.25">
      <c r="A642" s="22"/>
      <c r="B642" s="23"/>
    </row>
    <row r="643" spans="1:2" x14ac:dyDescent="0.25">
      <c r="A643" s="22"/>
      <c r="B643" s="23"/>
    </row>
    <row r="644" spans="1:2" x14ac:dyDescent="0.25">
      <c r="A644" s="22"/>
      <c r="B644" s="23"/>
    </row>
    <row r="645" spans="1:2" x14ac:dyDescent="0.25">
      <c r="A645" s="22"/>
      <c r="B645" s="23"/>
    </row>
    <row r="646" spans="1:2" x14ac:dyDescent="0.25">
      <c r="A646" s="22"/>
      <c r="B646" s="23"/>
    </row>
    <row r="647" spans="1:2" x14ac:dyDescent="0.25">
      <c r="A647" s="22"/>
      <c r="B647" s="23"/>
    </row>
    <row r="648" spans="1:2" x14ac:dyDescent="0.25">
      <c r="A648" s="22"/>
      <c r="B648" s="23"/>
    </row>
    <row r="649" spans="1:2" x14ac:dyDescent="0.25">
      <c r="A649" s="22"/>
      <c r="B649" s="23"/>
    </row>
    <row r="650" spans="1:2" x14ac:dyDescent="0.25">
      <c r="A650" s="22"/>
      <c r="B650" s="23"/>
    </row>
    <row r="651" spans="1:2" x14ac:dyDescent="0.25">
      <c r="A651" s="22"/>
      <c r="B651" s="23"/>
    </row>
    <row r="652" spans="1:2" x14ac:dyDescent="0.25">
      <c r="A652" s="22"/>
      <c r="B652" s="23"/>
    </row>
    <row r="653" spans="1:2" x14ac:dyDescent="0.25">
      <c r="A653" s="22"/>
      <c r="B653" s="23"/>
    </row>
    <row r="654" spans="1:2" x14ac:dyDescent="0.25">
      <c r="A654" s="22"/>
      <c r="B654" s="23"/>
    </row>
    <row r="655" spans="1:2" x14ac:dyDescent="0.25">
      <c r="A655" s="22"/>
      <c r="B655" s="23"/>
    </row>
    <row r="656" spans="1:2" x14ac:dyDescent="0.25">
      <c r="A656" s="22"/>
      <c r="B656" s="23"/>
    </row>
    <row r="657" spans="1:2" x14ac:dyDescent="0.25">
      <c r="A657" s="22"/>
      <c r="B657" s="23"/>
    </row>
    <row r="658" spans="1:2" x14ac:dyDescent="0.25">
      <c r="A658" s="22"/>
      <c r="B658" s="23"/>
    </row>
    <row r="659" spans="1:2" x14ac:dyDescent="0.25">
      <c r="A659" s="22"/>
      <c r="B659" s="23"/>
    </row>
    <row r="660" spans="1:2" x14ac:dyDescent="0.25">
      <c r="A660" s="22"/>
      <c r="B660" s="23"/>
    </row>
    <row r="661" spans="1:2" x14ac:dyDescent="0.25">
      <c r="A661" s="22"/>
      <c r="B661" s="23"/>
    </row>
    <row r="662" spans="1:2" x14ac:dyDescent="0.25">
      <c r="A662" s="22"/>
      <c r="B662" s="23"/>
    </row>
    <row r="663" spans="1:2" x14ac:dyDescent="0.25">
      <c r="A663" s="22"/>
      <c r="B663" s="23"/>
    </row>
    <row r="664" spans="1:2" x14ac:dyDescent="0.25">
      <c r="A664" s="22"/>
      <c r="B664" s="23"/>
    </row>
    <row r="665" spans="1:2" x14ac:dyDescent="0.25">
      <c r="A665" s="22"/>
      <c r="B665" s="23"/>
    </row>
    <row r="666" spans="1:2" x14ac:dyDescent="0.25">
      <c r="A666" s="22"/>
      <c r="B666" s="23"/>
    </row>
    <row r="667" spans="1:2" x14ac:dyDescent="0.25">
      <c r="A667" s="22"/>
      <c r="B667" s="23"/>
    </row>
    <row r="668" spans="1:2" x14ac:dyDescent="0.25">
      <c r="A668" s="22"/>
      <c r="B668" s="23"/>
    </row>
    <row r="669" spans="1:2" x14ac:dyDescent="0.25">
      <c r="A669" s="22"/>
      <c r="B669" s="23"/>
    </row>
    <row r="670" spans="1:2" x14ac:dyDescent="0.25">
      <c r="A670" s="22"/>
      <c r="B670" s="23"/>
    </row>
    <row r="671" spans="1:2" x14ac:dyDescent="0.25">
      <c r="A671" s="22"/>
      <c r="B671" s="23"/>
    </row>
    <row r="672" spans="1:2" x14ac:dyDescent="0.25">
      <c r="A672" s="22"/>
      <c r="B672" s="23"/>
    </row>
    <row r="673" spans="1:2" x14ac:dyDescent="0.25">
      <c r="A673" s="22"/>
      <c r="B673" s="23"/>
    </row>
    <row r="674" spans="1:2" x14ac:dyDescent="0.25">
      <c r="A674" s="22"/>
      <c r="B674" s="23"/>
    </row>
    <row r="675" spans="1:2" x14ac:dyDescent="0.25">
      <c r="A675" s="22"/>
      <c r="B675" s="23"/>
    </row>
    <row r="676" spans="1:2" x14ac:dyDescent="0.25">
      <c r="A676" s="22"/>
      <c r="B676" s="23"/>
    </row>
    <row r="677" spans="1:2" x14ac:dyDescent="0.25">
      <c r="A677" s="22"/>
      <c r="B677" s="23"/>
    </row>
    <row r="678" spans="1:2" x14ac:dyDescent="0.25">
      <c r="A678" s="22"/>
      <c r="B678" s="23"/>
    </row>
    <row r="679" spans="1:2" x14ac:dyDescent="0.25">
      <c r="A679" s="22"/>
      <c r="B679" s="23"/>
    </row>
    <row r="680" spans="1:2" x14ac:dyDescent="0.25">
      <c r="A680" s="22"/>
      <c r="B680" s="23"/>
    </row>
    <row r="681" spans="1:2" x14ac:dyDescent="0.25">
      <c r="A681" s="22"/>
      <c r="B681" s="23"/>
    </row>
    <row r="682" spans="1:2" x14ac:dyDescent="0.25">
      <c r="A682" s="22"/>
      <c r="B682" s="23"/>
    </row>
    <row r="683" spans="1:2" x14ac:dyDescent="0.25">
      <c r="A683" s="22"/>
      <c r="B683" s="23"/>
    </row>
    <row r="684" spans="1:2" x14ac:dyDescent="0.25">
      <c r="A684" s="22"/>
      <c r="B684" s="23"/>
    </row>
    <row r="685" spans="1:2" x14ac:dyDescent="0.25">
      <c r="A685" s="22"/>
      <c r="B685" s="23"/>
    </row>
    <row r="686" spans="1:2" x14ac:dyDescent="0.25">
      <c r="A686" s="22"/>
      <c r="B686" s="23"/>
    </row>
    <row r="687" spans="1:2" x14ac:dyDescent="0.25">
      <c r="A687" s="22"/>
      <c r="B687" s="23"/>
    </row>
    <row r="688" spans="1:2" x14ac:dyDescent="0.25">
      <c r="A688" s="22"/>
      <c r="B688" s="23"/>
    </row>
    <row r="689" spans="1:2" x14ac:dyDescent="0.25">
      <c r="A689" s="22"/>
      <c r="B689" s="23"/>
    </row>
    <row r="690" spans="1:2" x14ac:dyDescent="0.25">
      <c r="A690" s="22"/>
      <c r="B690" s="23"/>
    </row>
    <row r="691" spans="1:2" x14ac:dyDescent="0.25">
      <c r="A691" s="22"/>
      <c r="B691" s="23"/>
    </row>
    <row r="692" spans="1:2" x14ac:dyDescent="0.25">
      <c r="A692" s="22"/>
      <c r="B692" s="23"/>
    </row>
    <row r="693" spans="1:2" x14ac:dyDescent="0.25">
      <c r="A693" s="22"/>
      <c r="B693" s="23"/>
    </row>
    <row r="694" spans="1:2" x14ac:dyDescent="0.25">
      <c r="A694" s="22"/>
      <c r="B694" s="23"/>
    </row>
    <row r="695" spans="1:2" x14ac:dyDescent="0.25">
      <c r="A695" s="22"/>
      <c r="B695" s="23"/>
    </row>
    <row r="696" spans="1:2" x14ac:dyDescent="0.25">
      <c r="A696" s="22"/>
      <c r="B696" s="23"/>
    </row>
    <row r="697" spans="1:2" x14ac:dyDescent="0.25">
      <c r="A697" s="22"/>
      <c r="B697" s="23"/>
    </row>
    <row r="698" spans="1:2" x14ac:dyDescent="0.25">
      <c r="A698" s="22"/>
      <c r="B698" s="23"/>
    </row>
    <row r="699" spans="1:2" x14ac:dyDescent="0.25">
      <c r="A699" s="22"/>
      <c r="B699" s="23"/>
    </row>
    <row r="700" spans="1:2" x14ac:dyDescent="0.25">
      <c r="A700" s="22"/>
      <c r="B700" s="23"/>
    </row>
    <row r="701" spans="1:2" x14ac:dyDescent="0.25">
      <c r="A701" s="22"/>
      <c r="B701" s="23"/>
    </row>
    <row r="702" spans="1:2" x14ac:dyDescent="0.25">
      <c r="A702" s="22"/>
      <c r="B702" s="23"/>
    </row>
    <row r="703" spans="1:2" x14ac:dyDescent="0.25">
      <c r="A703" s="22"/>
      <c r="B703" s="23"/>
    </row>
    <row r="704" spans="1:2" x14ac:dyDescent="0.25">
      <c r="A704" s="22"/>
      <c r="B704" s="23"/>
    </row>
    <row r="705" spans="1:2" x14ac:dyDescent="0.25">
      <c r="A705" s="22"/>
      <c r="B705" s="23"/>
    </row>
    <row r="706" spans="1:2" x14ac:dyDescent="0.25">
      <c r="A706" s="22"/>
      <c r="B706" s="23"/>
    </row>
    <row r="707" spans="1:2" x14ac:dyDescent="0.25">
      <c r="A707" s="22"/>
      <c r="B707" s="23"/>
    </row>
    <row r="708" spans="1:2" x14ac:dyDescent="0.25">
      <c r="A708" s="22"/>
      <c r="B708" s="23"/>
    </row>
    <row r="709" spans="1:2" x14ac:dyDescent="0.25">
      <c r="A709" s="22"/>
      <c r="B709" s="23"/>
    </row>
    <row r="710" spans="1:2" x14ac:dyDescent="0.25">
      <c r="A710" s="22"/>
      <c r="B710" s="23"/>
    </row>
    <row r="711" spans="1:2" x14ac:dyDescent="0.25">
      <c r="A711" s="22"/>
      <c r="B711" s="23"/>
    </row>
    <row r="712" spans="1:2" x14ac:dyDescent="0.25">
      <c r="A712" s="22"/>
      <c r="B712" s="23"/>
    </row>
    <row r="713" spans="1:2" x14ac:dyDescent="0.25">
      <c r="A713" s="22"/>
      <c r="B713" s="23"/>
    </row>
    <row r="714" spans="1:2" x14ac:dyDescent="0.25">
      <c r="A714" s="22"/>
      <c r="B714" s="23"/>
    </row>
    <row r="715" spans="1:2" x14ac:dyDescent="0.25">
      <c r="A715" s="22"/>
      <c r="B715" s="23"/>
    </row>
    <row r="716" spans="1:2" x14ac:dyDescent="0.25">
      <c r="A716" s="22"/>
      <c r="B716" s="23"/>
    </row>
    <row r="717" spans="1:2" x14ac:dyDescent="0.25">
      <c r="A717" s="22"/>
      <c r="B717" s="23"/>
    </row>
    <row r="718" spans="1:2" x14ac:dyDescent="0.25">
      <c r="A718" s="22"/>
      <c r="B718" s="23"/>
    </row>
    <row r="719" spans="1:2" x14ac:dyDescent="0.25">
      <c r="A719" s="22"/>
      <c r="B719" s="23"/>
    </row>
    <row r="720" spans="1:2" x14ac:dyDescent="0.25">
      <c r="A720" s="22"/>
      <c r="B720" s="23"/>
    </row>
    <row r="721" spans="1:2" x14ac:dyDescent="0.25">
      <c r="A721" s="22"/>
      <c r="B721" s="23"/>
    </row>
    <row r="722" spans="1:2" x14ac:dyDescent="0.25">
      <c r="A722" s="22"/>
      <c r="B722" s="23"/>
    </row>
    <row r="723" spans="1:2" x14ac:dyDescent="0.25">
      <c r="A723" s="22"/>
      <c r="B723" s="23"/>
    </row>
    <row r="724" spans="1:2" x14ac:dyDescent="0.25">
      <c r="A724" s="22"/>
      <c r="B724" s="23"/>
    </row>
    <row r="725" spans="1:2" x14ac:dyDescent="0.25">
      <c r="A725" s="22"/>
      <c r="B725" s="23"/>
    </row>
    <row r="726" spans="1:2" x14ac:dyDescent="0.25">
      <c r="A726" s="22"/>
      <c r="B726" s="23"/>
    </row>
    <row r="727" spans="1:2" x14ac:dyDescent="0.25">
      <c r="A727" s="22"/>
      <c r="B727" s="23"/>
    </row>
    <row r="728" spans="1:2" x14ac:dyDescent="0.25">
      <c r="A728" s="22"/>
      <c r="B728" s="23"/>
    </row>
    <row r="729" spans="1:2" x14ac:dyDescent="0.25">
      <c r="A729" s="22"/>
      <c r="B729" s="23"/>
    </row>
    <row r="730" spans="1:2" x14ac:dyDescent="0.25">
      <c r="A730" s="22"/>
      <c r="B730" s="23"/>
    </row>
    <row r="731" spans="1:2" x14ac:dyDescent="0.25">
      <c r="A731" s="22"/>
      <c r="B731" s="23"/>
    </row>
    <row r="732" spans="1:2" x14ac:dyDescent="0.25">
      <c r="A732" s="22"/>
      <c r="B732" s="23"/>
    </row>
    <row r="733" spans="1:2" x14ac:dyDescent="0.25">
      <c r="A733" s="22"/>
      <c r="B733" s="23"/>
    </row>
    <row r="734" spans="1:2" x14ac:dyDescent="0.25">
      <c r="A734" s="22"/>
      <c r="B734" s="23"/>
    </row>
    <row r="735" spans="1:2" x14ac:dyDescent="0.25">
      <c r="A735" s="22"/>
      <c r="B735" s="23"/>
    </row>
    <row r="736" spans="1:2" x14ac:dyDescent="0.25">
      <c r="A736" s="22"/>
      <c r="B736" s="23"/>
    </row>
    <row r="737" spans="1:2" x14ac:dyDescent="0.25">
      <c r="A737" s="22"/>
      <c r="B737" s="23"/>
    </row>
    <row r="738" spans="1:2" x14ac:dyDescent="0.25">
      <c r="A738" s="22"/>
      <c r="B738" s="23"/>
    </row>
    <row r="739" spans="1:2" x14ac:dyDescent="0.25">
      <c r="A739" s="22"/>
      <c r="B739" s="23"/>
    </row>
    <row r="740" spans="1:2" x14ac:dyDescent="0.25">
      <c r="A740" s="22"/>
      <c r="B740" s="23"/>
    </row>
    <row r="741" spans="1:2" x14ac:dyDescent="0.25">
      <c r="A741" s="22"/>
      <c r="B741" s="23"/>
    </row>
    <row r="742" spans="1:2" x14ac:dyDescent="0.25">
      <c r="A742" s="22"/>
      <c r="B742" s="23"/>
    </row>
    <row r="743" spans="1:2" x14ac:dyDescent="0.25">
      <c r="A743" s="22"/>
      <c r="B743" s="23"/>
    </row>
    <row r="744" spans="1:2" x14ac:dyDescent="0.25">
      <c r="A744" s="22"/>
      <c r="B744" s="23"/>
    </row>
    <row r="745" spans="1:2" x14ac:dyDescent="0.25">
      <c r="A745" s="22"/>
      <c r="B745" s="23"/>
    </row>
    <row r="746" spans="1:2" x14ac:dyDescent="0.25">
      <c r="A746" s="22"/>
      <c r="B746" s="23"/>
    </row>
    <row r="747" spans="1:2" x14ac:dyDescent="0.25">
      <c r="A747" s="22"/>
      <c r="B747" s="23"/>
    </row>
    <row r="748" spans="1:2" x14ac:dyDescent="0.25">
      <c r="A748" s="22"/>
      <c r="B748" s="23"/>
    </row>
    <row r="749" spans="1:2" x14ac:dyDescent="0.25">
      <c r="A749" s="22"/>
      <c r="B749" s="23"/>
    </row>
    <row r="750" spans="1:2" x14ac:dyDescent="0.25">
      <c r="A750" s="22"/>
      <c r="B750" s="23"/>
    </row>
    <row r="751" spans="1:2" x14ac:dyDescent="0.25">
      <c r="A751" s="22"/>
      <c r="B751" s="23"/>
    </row>
    <row r="752" spans="1:2" x14ac:dyDescent="0.25">
      <c r="A752" s="22"/>
      <c r="B752" s="23"/>
    </row>
    <row r="753" spans="1:2" x14ac:dyDescent="0.25">
      <c r="A753" s="22"/>
      <c r="B753" s="23"/>
    </row>
    <row r="754" spans="1:2" x14ac:dyDescent="0.25">
      <c r="A754" s="22"/>
      <c r="B754" s="23"/>
    </row>
    <row r="755" spans="1:2" x14ac:dyDescent="0.25">
      <c r="A755" s="22"/>
      <c r="B755" s="23"/>
    </row>
    <row r="756" spans="1:2" x14ac:dyDescent="0.25">
      <c r="A756" s="22"/>
      <c r="B756" s="23"/>
    </row>
    <row r="757" spans="1:2" x14ac:dyDescent="0.25">
      <c r="A757" s="22"/>
      <c r="B757" s="23"/>
    </row>
    <row r="758" spans="1:2" x14ac:dyDescent="0.25">
      <c r="A758" s="22"/>
      <c r="B758" s="23"/>
    </row>
    <row r="759" spans="1:2" x14ac:dyDescent="0.25">
      <c r="A759" s="22"/>
      <c r="B759" s="23"/>
    </row>
    <row r="760" spans="1:2" x14ac:dyDescent="0.25">
      <c r="A760" s="22"/>
      <c r="B760" s="23"/>
    </row>
    <row r="761" spans="1:2" x14ac:dyDescent="0.25">
      <c r="A761" s="22"/>
      <c r="B761" s="23"/>
    </row>
    <row r="762" spans="1:2" x14ac:dyDescent="0.25">
      <c r="A762" s="22"/>
      <c r="B762" s="23"/>
    </row>
    <row r="763" spans="1:2" x14ac:dyDescent="0.25">
      <c r="A763" s="22"/>
      <c r="B763" s="23"/>
    </row>
    <row r="764" spans="1:2" x14ac:dyDescent="0.25">
      <c r="A764" s="22"/>
      <c r="B764" s="23"/>
    </row>
    <row r="765" spans="1:2" x14ac:dyDescent="0.25">
      <c r="A765" s="22"/>
      <c r="B765" s="23"/>
    </row>
    <row r="766" spans="1:2" x14ac:dyDescent="0.25">
      <c r="A766" s="22"/>
      <c r="B766" s="23"/>
    </row>
    <row r="767" spans="1:2" x14ac:dyDescent="0.25">
      <c r="A767" s="22"/>
      <c r="B767" s="23"/>
    </row>
    <row r="768" spans="1:2" x14ac:dyDescent="0.25">
      <c r="A768" s="22"/>
      <c r="B768" s="23"/>
    </row>
    <row r="769" spans="1:2" x14ac:dyDescent="0.25">
      <c r="A769" s="22"/>
      <c r="B769" s="23"/>
    </row>
    <row r="770" spans="1:2" x14ac:dyDescent="0.25">
      <c r="A770" s="22"/>
      <c r="B770" s="23"/>
    </row>
    <row r="771" spans="1:2" x14ac:dyDescent="0.25">
      <c r="A771" s="22"/>
      <c r="B771" s="23"/>
    </row>
    <row r="772" spans="1:2" x14ac:dyDescent="0.25">
      <c r="A772" s="22"/>
      <c r="B772" s="23"/>
    </row>
    <row r="773" spans="1:2" x14ac:dyDescent="0.25">
      <c r="A773" s="22"/>
      <c r="B773" s="23"/>
    </row>
    <row r="774" spans="1:2" x14ac:dyDescent="0.25">
      <c r="A774" s="22"/>
      <c r="B774" s="23"/>
    </row>
    <row r="775" spans="1:2" x14ac:dyDescent="0.25">
      <c r="A775" s="22"/>
      <c r="B775" s="23"/>
    </row>
    <row r="776" spans="1:2" x14ac:dyDescent="0.25">
      <c r="A776" s="22"/>
      <c r="B776" s="23"/>
    </row>
    <row r="777" spans="1:2" x14ac:dyDescent="0.25">
      <c r="A777" s="22"/>
      <c r="B777" s="23"/>
    </row>
    <row r="778" spans="1:2" x14ac:dyDescent="0.25">
      <c r="A778" s="22"/>
      <c r="B778" s="23"/>
    </row>
    <row r="779" spans="1:2" x14ac:dyDescent="0.25">
      <c r="A779" s="22"/>
      <c r="B779" s="23"/>
    </row>
    <row r="780" spans="1:2" x14ac:dyDescent="0.25">
      <c r="A780" s="22"/>
      <c r="B780" s="23"/>
    </row>
    <row r="781" spans="1:2" x14ac:dyDescent="0.25">
      <c r="A781" s="22"/>
      <c r="B781" s="23"/>
    </row>
    <row r="782" spans="1:2" x14ac:dyDescent="0.25">
      <c r="A782" s="22"/>
      <c r="B782" s="23"/>
    </row>
    <row r="783" spans="1:2" x14ac:dyDescent="0.25">
      <c r="A783" s="22"/>
      <c r="B783" s="23"/>
    </row>
    <row r="784" spans="1:2" x14ac:dyDescent="0.25">
      <c r="A784" s="22"/>
      <c r="B784" s="23"/>
    </row>
    <row r="785" spans="1:2" x14ac:dyDescent="0.25">
      <c r="A785" s="22"/>
      <c r="B785" s="23"/>
    </row>
    <row r="786" spans="1:2" x14ac:dyDescent="0.25">
      <c r="A786" s="22"/>
      <c r="B786" s="23"/>
    </row>
    <row r="787" spans="1:2" x14ac:dyDescent="0.25">
      <c r="A787" s="22"/>
      <c r="B787" s="23"/>
    </row>
    <row r="788" spans="1:2" x14ac:dyDescent="0.25">
      <c r="A788" s="22"/>
      <c r="B788" s="23"/>
    </row>
    <row r="789" spans="1:2" x14ac:dyDescent="0.25">
      <c r="A789" s="22"/>
      <c r="B789" s="23"/>
    </row>
    <row r="790" spans="1:2" x14ac:dyDescent="0.25">
      <c r="A790" s="22"/>
      <c r="B790" s="23"/>
    </row>
    <row r="791" spans="1:2" x14ac:dyDescent="0.25">
      <c r="A791" s="22"/>
      <c r="B791" s="23"/>
    </row>
    <row r="792" spans="1:2" x14ac:dyDescent="0.25">
      <c r="A792" s="22"/>
      <c r="B792" s="23"/>
    </row>
    <row r="793" spans="1:2" x14ac:dyDescent="0.25">
      <c r="A793" s="22"/>
      <c r="B793" s="23"/>
    </row>
    <row r="794" spans="1:2" x14ac:dyDescent="0.25">
      <c r="A794" s="22"/>
      <c r="B794" s="23"/>
    </row>
    <row r="795" spans="1:2" x14ac:dyDescent="0.25">
      <c r="A795" s="22"/>
      <c r="B795" s="23"/>
    </row>
    <row r="796" spans="1:2" x14ac:dyDescent="0.25">
      <c r="A796" s="22"/>
      <c r="B796" s="23"/>
    </row>
    <row r="797" spans="1:2" x14ac:dyDescent="0.25">
      <c r="A797" s="22"/>
      <c r="B797" s="23"/>
    </row>
    <row r="798" spans="1:2" x14ac:dyDescent="0.25">
      <c r="A798" s="22"/>
      <c r="B798" s="23"/>
    </row>
    <row r="799" spans="1:2" x14ac:dyDescent="0.25">
      <c r="A799" s="22"/>
      <c r="B799" s="23"/>
    </row>
    <row r="800" spans="1:2" x14ac:dyDescent="0.25">
      <c r="A800" s="22"/>
      <c r="B800" s="23"/>
    </row>
    <row r="801" spans="1:2" x14ac:dyDescent="0.25">
      <c r="A801" s="22"/>
      <c r="B801" s="23"/>
    </row>
    <row r="802" spans="1:2" x14ac:dyDescent="0.25">
      <c r="A802" s="22"/>
      <c r="B802" s="23"/>
    </row>
    <row r="803" spans="1:2" x14ac:dyDescent="0.25">
      <c r="A803" s="22"/>
      <c r="B803" s="23"/>
    </row>
    <row r="804" spans="1:2" x14ac:dyDescent="0.25">
      <c r="A804" s="22"/>
      <c r="B804" s="23"/>
    </row>
    <row r="805" spans="1:2" x14ac:dyDescent="0.25">
      <c r="A805" s="22"/>
      <c r="B805" s="23"/>
    </row>
    <row r="806" spans="1:2" x14ac:dyDescent="0.25">
      <c r="A806" s="22"/>
      <c r="B806" s="23"/>
    </row>
    <row r="807" spans="1:2" x14ac:dyDescent="0.25">
      <c r="A807" s="22"/>
      <c r="B807" s="23"/>
    </row>
    <row r="808" spans="1:2" x14ac:dyDescent="0.25">
      <c r="A808" s="22"/>
      <c r="B808" s="23"/>
    </row>
    <row r="809" spans="1:2" x14ac:dyDescent="0.25">
      <c r="A809" s="22"/>
      <c r="B809" s="23"/>
    </row>
    <row r="810" spans="1:2" x14ac:dyDescent="0.25">
      <c r="A810" s="22"/>
      <c r="B810" s="23"/>
    </row>
    <row r="811" spans="1:2" x14ac:dyDescent="0.25">
      <c r="A811" s="22"/>
      <c r="B811" s="23"/>
    </row>
    <row r="812" spans="1:2" x14ac:dyDescent="0.25">
      <c r="A812" s="22"/>
      <c r="B812" s="23"/>
    </row>
    <row r="813" spans="1:2" x14ac:dyDescent="0.25">
      <c r="A813" s="22"/>
      <c r="B813" s="23"/>
    </row>
    <row r="814" spans="1:2" x14ac:dyDescent="0.25">
      <c r="A814" s="22"/>
      <c r="B814" s="23"/>
    </row>
    <row r="815" spans="1:2" x14ac:dyDescent="0.25">
      <c r="A815" s="22"/>
      <c r="B815" s="23"/>
    </row>
    <row r="816" spans="1:2" x14ac:dyDescent="0.25">
      <c r="A816" s="22"/>
      <c r="B816" s="23"/>
    </row>
    <row r="817" spans="1:2" x14ac:dyDescent="0.25">
      <c r="A817" s="22"/>
      <c r="B817" s="23"/>
    </row>
    <row r="818" spans="1:2" x14ac:dyDescent="0.25">
      <c r="A818" s="22"/>
      <c r="B818" s="23"/>
    </row>
    <row r="819" spans="1:2" x14ac:dyDescent="0.25">
      <c r="A819" s="22"/>
      <c r="B819" s="23"/>
    </row>
    <row r="820" spans="1:2" x14ac:dyDescent="0.25">
      <c r="A820" s="22"/>
      <c r="B820" s="23"/>
    </row>
    <row r="821" spans="1:2" x14ac:dyDescent="0.25">
      <c r="A821" s="22"/>
      <c r="B821" s="23"/>
    </row>
    <row r="822" spans="1:2" x14ac:dyDescent="0.25">
      <c r="A822" s="22"/>
      <c r="B822" s="23"/>
    </row>
    <row r="823" spans="1:2" x14ac:dyDescent="0.25">
      <c r="A823" s="22"/>
      <c r="B823" s="23"/>
    </row>
    <row r="824" spans="1:2" x14ac:dyDescent="0.25">
      <c r="A824" s="22"/>
      <c r="B824" s="23"/>
    </row>
    <row r="825" spans="1:2" x14ac:dyDescent="0.25">
      <c r="A825" s="22"/>
      <c r="B825" s="23"/>
    </row>
    <row r="826" spans="1:2" x14ac:dyDescent="0.25">
      <c r="A826" s="22"/>
      <c r="B826" s="23"/>
    </row>
    <row r="827" spans="1:2" x14ac:dyDescent="0.25">
      <c r="A827" s="22"/>
      <c r="B827" s="23"/>
    </row>
    <row r="828" spans="1:2" x14ac:dyDescent="0.25">
      <c r="A828" s="22"/>
      <c r="B828" s="23"/>
    </row>
    <row r="829" spans="1:2" x14ac:dyDescent="0.25">
      <c r="A829" s="22"/>
      <c r="B829" s="23"/>
    </row>
    <row r="830" spans="1:2" x14ac:dyDescent="0.25">
      <c r="A830" s="22"/>
      <c r="B830" s="23"/>
    </row>
    <row r="831" spans="1:2" x14ac:dyDescent="0.25">
      <c r="A831" s="22"/>
      <c r="B831" s="23"/>
    </row>
    <row r="832" spans="1:2" x14ac:dyDescent="0.25">
      <c r="A832" s="22"/>
      <c r="B832" s="23"/>
    </row>
    <row r="833" spans="1:2" x14ac:dyDescent="0.25">
      <c r="A833" s="22"/>
      <c r="B833" s="23"/>
    </row>
    <row r="834" spans="1:2" x14ac:dyDescent="0.25">
      <c r="A834" s="22"/>
      <c r="B834" s="23"/>
    </row>
    <row r="835" spans="1:2" x14ac:dyDescent="0.25">
      <c r="A835" s="22"/>
      <c r="B835" s="23"/>
    </row>
    <row r="836" spans="1:2" x14ac:dyDescent="0.25">
      <c r="A836" s="22"/>
      <c r="B836" s="23"/>
    </row>
    <row r="837" spans="1:2" x14ac:dyDescent="0.25">
      <c r="A837" s="22"/>
      <c r="B837" s="23"/>
    </row>
    <row r="838" spans="1:2" x14ac:dyDescent="0.25">
      <c r="A838" s="22"/>
      <c r="B838" s="23"/>
    </row>
    <row r="839" spans="1:2" x14ac:dyDescent="0.25">
      <c r="A839" s="22"/>
      <c r="B839" s="23"/>
    </row>
    <row r="840" spans="1:2" x14ac:dyDescent="0.25">
      <c r="A840" s="22"/>
      <c r="B840" s="23"/>
    </row>
    <row r="841" spans="1:2" x14ac:dyDescent="0.25">
      <c r="A841" s="22"/>
      <c r="B841" s="23"/>
    </row>
    <row r="842" spans="1:2" x14ac:dyDescent="0.25">
      <c r="A842" s="22"/>
      <c r="B842" s="23"/>
    </row>
    <row r="843" spans="1:2" x14ac:dyDescent="0.25">
      <c r="A843" s="22"/>
      <c r="B843" s="23"/>
    </row>
    <row r="844" spans="1:2" x14ac:dyDescent="0.25">
      <c r="A844" s="22"/>
      <c r="B844" s="23"/>
    </row>
    <row r="845" spans="1:2" x14ac:dyDescent="0.25">
      <c r="A845" s="22"/>
      <c r="B845" s="23"/>
    </row>
    <row r="846" spans="1:2" x14ac:dyDescent="0.25">
      <c r="A846" s="22"/>
      <c r="B846" s="23"/>
    </row>
    <row r="847" spans="1:2" x14ac:dyDescent="0.25">
      <c r="A847" s="22"/>
      <c r="B847" s="23"/>
    </row>
    <row r="848" spans="1:2" x14ac:dyDescent="0.25">
      <c r="A848" s="22"/>
      <c r="B848" s="23"/>
    </row>
    <row r="849" spans="1:2" x14ac:dyDescent="0.25">
      <c r="A849" s="22"/>
      <c r="B849" s="23"/>
    </row>
    <row r="850" spans="1:2" x14ac:dyDescent="0.25">
      <c r="A850" s="22"/>
      <c r="B850" s="23"/>
    </row>
    <row r="851" spans="1:2" x14ac:dyDescent="0.25">
      <c r="A851" s="22"/>
      <c r="B851" s="23"/>
    </row>
    <row r="852" spans="1:2" x14ac:dyDescent="0.25">
      <c r="A852" s="22"/>
      <c r="B852" s="23"/>
    </row>
    <row r="853" spans="1:2" x14ac:dyDescent="0.25">
      <c r="A853" s="22"/>
      <c r="B853" s="23"/>
    </row>
    <row r="854" spans="1:2" x14ac:dyDescent="0.25">
      <c r="A854" s="22"/>
      <c r="B854" s="23"/>
    </row>
    <row r="855" spans="1:2" x14ac:dyDescent="0.25">
      <c r="A855" s="22"/>
      <c r="B855" s="23"/>
    </row>
    <row r="856" spans="1:2" x14ac:dyDescent="0.25">
      <c r="A856" s="22"/>
      <c r="B856" s="23"/>
    </row>
    <row r="857" spans="1:2" x14ac:dyDescent="0.25">
      <c r="A857" s="22"/>
      <c r="B857" s="23"/>
    </row>
    <row r="858" spans="1:2" x14ac:dyDescent="0.25">
      <c r="A858" s="22"/>
      <c r="B858" s="23"/>
    </row>
    <row r="859" spans="1:2" x14ac:dyDescent="0.25">
      <c r="A859" s="22"/>
      <c r="B859" s="23"/>
    </row>
    <row r="860" spans="1:2" x14ac:dyDescent="0.25">
      <c r="A860" s="22"/>
      <c r="B860" s="23"/>
    </row>
    <row r="861" spans="1:2" x14ac:dyDescent="0.25">
      <c r="A861" s="22"/>
      <c r="B861" s="23"/>
    </row>
    <row r="862" spans="1:2" x14ac:dyDescent="0.25">
      <c r="A862" s="22"/>
      <c r="B862" s="23"/>
    </row>
    <row r="863" spans="1:2" x14ac:dyDescent="0.25">
      <c r="A863" s="22"/>
      <c r="B863" s="23"/>
    </row>
    <row r="864" spans="1:2" x14ac:dyDescent="0.25">
      <c r="A864" s="22"/>
      <c r="B864" s="23"/>
    </row>
    <row r="865" spans="1:2" x14ac:dyDescent="0.25">
      <c r="A865" s="22"/>
      <c r="B865" s="23"/>
    </row>
    <row r="866" spans="1:2" x14ac:dyDescent="0.25">
      <c r="A866" s="22"/>
      <c r="B866" s="23"/>
    </row>
    <row r="867" spans="1:2" x14ac:dyDescent="0.25">
      <c r="A867" s="22"/>
      <c r="B867" s="23"/>
    </row>
    <row r="868" spans="1:2" x14ac:dyDescent="0.25">
      <c r="A868" s="22"/>
      <c r="B868" s="23"/>
    </row>
    <row r="869" spans="1:2" x14ac:dyDescent="0.25">
      <c r="A869" s="22"/>
      <c r="B869" s="23"/>
    </row>
    <row r="870" spans="1:2" x14ac:dyDescent="0.25">
      <c r="A870" s="22"/>
      <c r="B870" s="23"/>
    </row>
    <row r="871" spans="1:2" x14ac:dyDescent="0.25">
      <c r="A871" s="22"/>
      <c r="B871" s="23"/>
    </row>
    <row r="872" spans="1:2" x14ac:dyDescent="0.25">
      <c r="A872" s="22"/>
      <c r="B872" s="23"/>
    </row>
    <row r="873" spans="1:2" x14ac:dyDescent="0.25">
      <c r="A873" s="22"/>
      <c r="B873" s="23"/>
    </row>
    <row r="874" spans="1:2" x14ac:dyDescent="0.25">
      <c r="A874" s="22"/>
      <c r="B874" s="23"/>
    </row>
    <row r="875" spans="1:2" x14ac:dyDescent="0.25">
      <c r="A875" s="22"/>
      <c r="B875" s="23"/>
    </row>
    <row r="876" spans="1:2" x14ac:dyDescent="0.25">
      <c r="A876" s="22"/>
      <c r="B876" s="23"/>
    </row>
    <row r="877" spans="1:2" x14ac:dyDescent="0.25">
      <c r="A877" s="22"/>
      <c r="B877" s="23"/>
    </row>
    <row r="878" spans="1:2" x14ac:dyDescent="0.25">
      <c r="A878" s="22"/>
      <c r="B878" s="23"/>
    </row>
    <row r="879" spans="1:2" x14ac:dyDescent="0.25">
      <c r="A879" s="22"/>
      <c r="B879" s="23"/>
    </row>
    <row r="880" spans="1:2" x14ac:dyDescent="0.25">
      <c r="A880" s="22"/>
      <c r="B880" s="23"/>
    </row>
    <row r="881" spans="1:2" x14ac:dyDescent="0.25">
      <c r="A881" s="22"/>
      <c r="B881" s="23"/>
    </row>
    <row r="882" spans="1:2" x14ac:dyDescent="0.25">
      <c r="A882" s="22"/>
      <c r="B882" s="23"/>
    </row>
    <row r="883" spans="1:2" x14ac:dyDescent="0.25">
      <c r="A883" s="22"/>
      <c r="B883" s="23"/>
    </row>
    <row r="884" spans="1:2" x14ac:dyDescent="0.25">
      <c r="A884" s="22"/>
      <c r="B884" s="23"/>
    </row>
    <row r="885" spans="1:2" x14ac:dyDescent="0.25">
      <c r="A885" s="22"/>
      <c r="B885" s="23"/>
    </row>
    <row r="886" spans="1:2" x14ac:dyDescent="0.25">
      <c r="A886" s="22"/>
      <c r="B886" s="23"/>
    </row>
    <row r="887" spans="1:2" x14ac:dyDescent="0.25">
      <c r="A887" s="22"/>
      <c r="B887" s="23"/>
    </row>
    <row r="888" spans="1:2" x14ac:dyDescent="0.25">
      <c r="A888" s="22"/>
      <c r="B888" s="23"/>
    </row>
    <row r="889" spans="1:2" x14ac:dyDescent="0.25">
      <c r="A889" s="22"/>
      <c r="B889" s="23"/>
    </row>
    <row r="890" spans="1:2" x14ac:dyDescent="0.25">
      <c r="A890" s="22"/>
      <c r="B890" s="23"/>
    </row>
    <row r="891" spans="1:2" x14ac:dyDescent="0.25">
      <c r="A891" s="22"/>
      <c r="B891" s="23"/>
    </row>
    <row r="892" spans="1:2" x14ac:dyDescent="0.25">
      <c r="A892" s="22"/>
      <c r="B892" s="23"/>
    </row>
    <row r="893" spans="1:2" x14ac:dyDescent="0.25">
      <c r="A893" s="22"/>
      <c r="B893" s="23"/>
    </row>
    <row r="894" spans="1:2" x14ac:dyDescent="0.25">
      <c r="A894" s="22"/>
      <c r="B894" s="23"/>
    </row>
    <row r="895" spans="1:2" x14ac:dyDescent="0.25">
      <c r="A895" s="22"/>
      <c r="B895" s="23"/>
    </row>
    <row r="896" spans="1:2" x14ac:dyDescent="0.25">
      <c r="A896" s="22"/>
      <c r="B896" s="23"/>
    </row>
    <row r="897" spans="1:2" x14ac:dyDescent="0.25">
      <c r="A897" s="22"/>
      <c r="B897" s="23"/>
    </row>
    <row r="898" spans="1:2" x14ac:dyDescent="0.25">
      <c r="A898" s="22"/>
      <c r="B898" s="23"/>
    </row>
    <row r="899" spans="1:2" x14ac:dyDescent="0.25">
      <c r="A899" s="22"/>
      <c r="B899" s="23"/>
    </row>
    <row r="900" spans="1:2" x14ac:dyDescent="0.25">
      <c r="A900" s="22"/>
      <c r="B900" s="23"/>
    </row>
    <row r="901" spans="1:2" x14ac:dyDescent="0.25">
      <c r="A901" s="22"/>
      <c r="B901" s="23"/>
    </row>
    <row r="902" spans="1:2" x14ac:dyDescent="0.25">
      <c r="A902" s="22"/>
      <c r="B902" s="23"/>
    </row>
    <row r="903" spans="1:2" x14ac:dyDescent="0.25">
      <c r="A903" s="22"/>
      <c r="B903" s="23"/>
    </row>
    <row r="904" spans="1:2" x14ac:dyDescent="0.25">
      <c r="A904" s="22"/>
      <c r="B904" s="23"/>
    </row>
    <row r="905" spans="1:2" x14ac:dyDescent="0.25">
      <c r="A905" s="22"/>
      <c r="B905" s="23"/>
    </row>
    <row r="906" spans="1:2" x14ac:dyDescent="0.25">
      <c r="A906" s="22"/>
      <c r="B906" s="23"/>
    </row>
    <row r="907" spans="1:2" x14ac:dyDescent="0.25">
      <c r="A907" s="22"/>
      <c r="B907" s="23"/>
    </row>
    <row r="908" spans="1:2" x14ac:dyDescent="0.25">
      <c r="A908" s="22"/>
      <c r="B908" s="23"/>
    </row>
    <row r="909" spans="1:2" x14ac:dyDescent="0.25">
      <c r="A909" s="22"/>
      <c r="B909" s="23"/>
    </row>
    <row r="910" spans="1:2" x14ac:dyDescent="0.25">
      <c r="A910" s="22"/>
      <c r="B910" s="23"/>
    </row>
    <row r="911" spans="1:2" x14ac:dyDescent="0.25">
      <c r="A911" s="22"/>
      <c r="B911" s="23"/>
    </row>
    <row r="912" spans="1:2" x14ac:dyDescent="0.25">
      <c r="A912" s="22"/>
      <c r="B912" s="23"/>
    </row>
    <row r="913" spans="1:2" x14ac:dyDescent="0.25">
      <c r="A913" s="22"/>
      <c r="B913" s="23"/>
    </row>
    <row r="914" spans="1:2" x14ac:dyDescent="0.25">
      <c r="A914" s="22"/>
      <c r="B914" s="23"/>
    </row>
    <row r="915" spans="1:2" x14ac:dyDescent="0.25">
      <c r="A915" s="22"/>
      <c r="B915" s="23"/>
    </row>
    <row r="916" spans="1:2" x14ac:dyDescent="0.25">
      <c r="A916" s="22"/>
      <c r="B916" s="23"/>
    </row>
    <row r="917" spans="1:2" x14ac:dyDescent="0.25">
      <c r="A917" s="22"/>
      <c r="B917" s="23"/>
    </row>
    <row r="918" spans="1:2" x14ac:dyDescent="0.25">
      <c r="A918" s="22"/>
      <c r="B918" s="23"/>
    </row>
    <row r="919" spans="1:2" x14ac:dyDescent="0.25">
      <c r="A919" s="22"/>
      <c r="B919" s="23"/>
    </row>
    <row r="920" spans="1:2" x14ac:dyDescent="0.25">
      <c r="A920" s="22"/>
      <c r="B920" s="23"/>
    </row>
    <row r="921" spans="1:2" x14ac:dyDescent="0.25">
      <c r="A921" s="22"/>
      <c r="B921" s="23"/>
    </row>
    <row r="922" spans="1:2" x14ac:dyDescent="0.25">
      <c r="A922" s="22"/>
      <c r="B922" s="23"/>
    </row>
    <row r="923" spans="1:2" x14ac:dyDescent="0.25">
      <c r="A923" s="22"/>
      <c r="B923" s="23"/>
    </row>
    <row r="924" spans="1:2" x14ac:dyDescent="0.25">
      <c r="A924" s="22"/>
      <c r="B924" s="23"/>
    </row>
    <row r="925" spans="1:2" x14ac:dyDescent="0.25">
      <c r="A925" s="22"/>
      <c r="B925" s="23"/>
    </row>
    <row r="926" spans="1:2" x14ac:dyDescent="0.25">
      <c r="A926" s="22"/>
      <c r="B926" s="23"/>
    </row>
    <row r="927" spans="1:2" x14ac:dyDescent="0.25">
      <c r="A927" s="22"/>
      <c r="B927" s="23"/>
    </row>
    <row r="928" spans="1:2" x14ac:dyDescent="0.25">
      <c r="A928" s="22"/>
      <c r="B928" s="23"/>
    </row>
    <row r="929" spans="1:2" x14ac:dyDescent="0.25">
      <c r="A929" s="22"/>
      <c r="B929" s="23"/>
    </row>
    <row r="930" spans="1:2" x14ac:dyDescent="0.25">
      <c r="A930" s="22"/>
      <c r="B930" s="23"/>
    </row>
    <row r="931" spans="1:2" x14ac:dyDescent="0.25">
      <c r="A931" s="22"/>
      <c r="B931" s="23"/>
    </row>
    <row r="932" spans="1:2" x14ac:dyDescent="0.25">
      <c r="A932" s="22"/>
      <c r="B932" s="23"/>
    </row>
    <row r="933" spans="1:2" x14ac:dyDescent="0.25">
      <c r="A933" s="22"/>
      <c r="B933" s="23"/>
    </row>
    <row r="934" spans="1:2" x14ac:dyDescent="0.25">
      <c r="A934" s="22"/>
      <c r="B934" s="23"/>
    </row>
    <row r="935" spans="1:2" x14ac:dyDescent="0.25">
      <c r="A935" s="22"/>
      <c r="B935" s="23"/>
    </row>
    <row r="936" spans="1:2" x14ac:dyDescent="0.25">
      <c r="A936" s="22"/>
      <c r="B936" s="23"/>
    </row>
    <row r="937" spans="1:2" x14ac:dyDescent="0.25">
      <c r="A937" s="22"/>
      <c r="B937" s="23"/>
    </row>
    <row r="938" spans="1:2" x14ac:dyDescent="0.25">
      <c r="A938" s="22"/>
      <c r="B938" s="23"/>
    </row>
    <row r="939" spans="1:2" x14ac:dyDescent="0.25">
      <c r="A939" s="22"/>
      <c r="B939" s="23"/>
    </row>
    <row r="940" spans="1:2" x14ac:dyDescent="0.25">
      <c r="A940" s="22"/>
      <c r="B940" s="23"/>
    </row>
    <row r="941" spans="1:2" x14ac:dyDescent="0.25">
      <c r="A941" s="22"/>
      <c r="B941" s="23"/>
    </row>
    <row r="942" spans="1:2" x14ac:dyDescent="0.25">
      <c r="A942" s="22"/>
      <c r="B942" s="23"/>
    </row>
    <row r="943" spans="1:2" x14ac:dyDescent="0.25">
      <c r="A943" s="22"/>
      <c r="B943" s="23"/>
    </row>
    <row r="944" spans="1:2" x14ac:dyDescent="0.25">
      <c r="A944" s="22"/>
      <c r="B944" s="23"/>
    </row>
    <row r="945" spans="1:2" x14ac:dyDescent="0.25">
      <c r="A945" s="22"/>
      <c r="B945" s="23"/>
    </row>
    <row r="946" spans="1:2" x14ac:dyDescent="0.25">
      <c r="A946" s="22"/>
      <c r="B946" s="23"/>
    </row>
    <row r="947" spans="1:2" x14ac:dyDescent="0.25">
      <c r="A947" s="22"/>
      <c r="B947" s="23"/>
    </row>
    <row r="948" spans="1:2" x14ac:dyDescent="0.25">
      <c r="A948" s="22"/>
      <c r="B948" s="23"/>
    </row>
    <row r="949" spans="1:2" x14ac:dyDescent="0.25">
      <c r="A949" s="22"/>
      <c r="B949" s="23"/>
    </row>
    <row r="950" spans="1:2" x14ac:dyDescent="0.25">
      <c r="A950" s="22"/>
      <c r="B950" s="23"/>
    </row>
    <row r="951" spans="1:2" x14ac:dyDescent="0.25">
      <c r="A951" s="22"/>
      <c r="B951" s="23"/>
    </row>
    <row r="952" spans="1:2" x14ac:dyDescent="0.25">
      <c r="A952" s="22"/>
      <c r="B952" s="23"/>
    </row>
    <row r="953" spans="1:2" x14ac:dyDescent="0.25">
      <c r="A953" s="22"/>
      <c r="B953" s="23"/>
    </row>
    <row r="954" spans="1:2" x14ac:dyDescent="0.25">
      <c r="A954" s="22"/>
      <c r="B954" s="23"/>
    </row>
    <row r="955" spans="1:2" x14ac:dyDescent="0.25">
      <c r="A955" s="22"/>
      <c r="B955" s="23"/>
    </row>
    <row r="956" spans="1:2" x14ac:dyDescent="0.25">
      <c r="A956" s="22"/>
      <c r="B956" s="23"/>
    </row>
    <row r="957" spans="1:2" x14ac:dyDescent="0.25">
      <c r="A957" s="22"/>
      <c r="B957" s="23"/>
    </row>
    <row r="958" spans="1:2" x14ac:dyDescent="0.25">
      <c r="A958" s="22"/>
      <c r="B958" s="23"/>
    </row>
    <row r="959" spans="1:2" x14ac:dyDescent="0.25">
      <c r="A959" s="22"/>
      <c r="B959" s="23"/>
    </row>
    <row r="960" spans="1:2" x14ac:dyDescent="0.25">
      <c r="A960" s="22"/>
      <c r="B960" s="23"/>
    </row>
    <row r="961" spans="1:2" x14ac:dyDescent="0.25">
      <c r="A961" s="22"/>
      <c r="B961" s="23"/>
    </row>
    <row r="962" spans="1:2" x14ac:dyDescent="0.25">
      <c r="A962" s="22"/>
      <c r="B962" s="23"/>
    </row>
    <row r="963" spans="1:2" x14ac:dyDescent="0.25">
      <c r="A963" s="22"/>
      <c r="B963" s="23"/>
    </row>
    <row r="964" spans="1:2" x14ac:dyDescent="0.25">
      <c r="A964" s="22"/>
      <c r="B964" s="23"/>
    </row>
    <row r="965" spans="1:2" x14ac:dyDescent="0.25">
      <c r="A965" s="22"/>
      <c r="B965" s="23"/>
    </row>
    <row r="966" spans="1:2" x14ac:dyDescent="0.25">
      <c r="A966" s="22"/>
      <c r="B966" s="23"/>
    </row>
    <row r="967" spans="1:2" x14ac:dyDescent="0.25">
      <c r="A967" s="22"/>
      <c r="B967" s="23"/>
    </row>
    <row r="968" spans="1:2" x14ac:dyDescent="0.25">
      <c r="A968" s="22"/>
      <c r="B968" s="23"/>
    </row>
    <row r="969" spans="1:2" x14ac:dyDescent="0.25">
      <c r="A969" s="22"/>
      <c r="B969" s="23"/>
    </row>
    <row r="970" spans="1:2" x14ac:dyDescent="0.25">
      <c r="A970" s="22"/>
      <c r="B970" s="23"/>
    </row>
    <row r="971" spans="1:2" x14ac:dyDescent="0.25">
      <c r="A971" s="22"/>
      <c r="B971" s="23"/>
    </row>
    <row r="972" spans="1:2" x14ac:dyDescent="0.25">
      <c r="A972" s="22"/>
      <c r="B972" s="23"/>
    </row>
    <row r="973" spans="1:2" x14ac:dyDescent="0.25">
      <c r="A973" s="22"/>
      <c r="B973" s="23"/>
    </row>
    <row r="974" spans="1:2" x14ac:dyDescent="0.25">
      <c r="A974" s="22"/>
      <c r="B974" s="23"/>
    </row>
    <row r="975" spans="1:2" x14ac:dyDescent="0.25">
      <c r="A975" s="22"/>
      <c r="B975" s="23"/>
    </row>
    <row r="976" spans="1:2" x14ac:dyDescent="0.25">
      <c r="A976" s="22"/>
      <c r="B976" s="23"/>
    </row>
    <row r="977" spans="1:2" x14ac:dyDescent="0.25">
      <c r="A977" s="22"/>
      <c r="B977" s="23"/>
    </row>
    <row r="978" spans="1:2" x14ac:dyDescent="0.25">
      <c r="A978" s="22"/>
      <c r="B978" s="23"/>
    </row>
    <row r="979" spans="1:2" x14ac:dyDescent="0.25">
      <c r="A979" s="22"/>
      <c r="B979" s="23"/>
    </row>
    <row r="980" spans="1:2" x14ac:dyDescent="0.25">
      <c r="A980" s="22"/>
      <c r="B980" s="23"/>
    </row>
    <row r="981" spans="1:2" x14ac:dyDescent="0.25">
      <c r="A981" s="22"/>
      <c r="B981" s="23"/>
    </row>
    <row r="982" spans="1:2" x14ac:dyDescent="0.25">
      <c r="A982" s="22"/>
      <c r="B982" s="23"/>
    </row>
    <row r="983" spans="1:2" x14ac:dyDescent="0.25">
      <c r="A983" s="22"/>
      <c r="B983" s="23"/>
    </row>
    <row r="984" spans="1:2" x14ac:dyDescent="0.25">
      <c r="A984" s="22"/>
      <c r="B984" s="23"/>
    </row>
    <row r="985" spans="1:2" x14ac:dyDescent="0.25">
      <c r="A985" s="22"/>
      <c r="B985" s="23"/>
    </row>
    <row r="986" spans="1:2" x14ac:dyDescent="0.25">
      <c r="A986" s="22"/>
      <c r="B986" s="23"/>
    </row>
    <row r="987" spans="1:2" x14ac:dyDescent="0.25">
      <c r="A987" s="22"/>
      <c r="B987" s="23"/>
    </row>
    <row r="988" spans="1:2" x14ac:dyDescent="0.25">
      <c r="A988" s="22"/>
      <c r="B988" s="23"/>
    </row>
    <row r="989" spans="1:2" x14ac:dyDescent="0.25">
      <c r="A989" s="22"/>
      <c r="B989" s="23"/>
    </row>
    <row r="990" spans="1:2" x14ac:dyDescent="0.25">
      <c r="A990" s="22"/>
      <c r="B990" s="23"/>
    </row>
    <row r="991" spans="1:2" x14ac:dyDescent="0.25">
      <c r="A991" s="22"/>
      <c r="B991" s="23"/>
    </row>
    <row r="992" spans="1:2" x14ac:dyDescent="0.25">
      <c r="A992" s="22"/>
      <c r="B992" s="23"/>
    </row>
    <row r="993" spans="1:2" x14ac:dyDescent="0.25">
      <c r="A993" s="22"/>
      <c r="B993" s="23"/>
    </row>
    <row r="994" spans="1:2" x14ac:dyDescent="0.25">
      <c r="A994" s="22"/>
      <c r="B994" s="23"/>
    </row>
    <row r="995" spans="1:2" x14ac:dyDescent="0.25">
      <c r="A995" s="22"/>
      <c r="B995" s="23"/>
    </row>
    <row r="996" spans="1:2" x14ac:dyDescent="0.25">
      <c r="A996" s="22"/>
      <c r="B996" s="23"/>
    </row>
    <row r="997" spans="1:2" x14ac:dyDescent="0.25">
      <c r="A997" s="22"/>
      <c r="B997" s="23"/>
    </row>
    <row r="998" spans="1:2" x14ac:dyDescent="0.25">
      <c r="A998" s="22"/>
      <c r="B998" s="23"/>
    </row>
    <row r="999" spans="1:2" x14ac:dyDescent="0.25">
      <c r="A999" s="22"/>
      <c r="B999" s="23"/>
    </row>
    <row r="1000" spans="1:2" x14ac:dyDescent="0.25">
      <c r="A1000" s="22"/>
      <c r="B1000" s="23"/>
    </row>
  </sheetData>
  <dataValidations count="1">
    <dataValidation type="list" allowBlank="1" showInputMessage="1" showErrorMessage="1" sqref="C3:C504" xr:uid="{5C3C8426-AE9A-4963-A2C2-99B46AAA7690}">
      <formula1>Fournisseurs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FE308-2C70-4F21-9D1D-2F32C50757A7}">
  <sheetPr>
    <tabColor rgb="FFFF0000"/>
    <pageSetUpPr fitToPage="1"/>
  </sheetPr>
  <dimension ref="A1:H51"/>
  <sheetViews>
    <sheetView zoomScaleNormal="100" workbookViewId="0">
      <selection activeCell="F13" sqref="F13:H13"/>
    </sheetView>
  </sheetViews>
  <sheetFormatPr baseColWidth="10" defaultColWidth="11" defaultRowHeight="15" x14ac:dyDescent="0.25"/>
  <cols>
    <col min="1" max="1" width="14.28515625" customWidth="1"/>
    <col min="2" max="2" width="15.140625" customWidth="1"/>
    <col min="3" max="3" width="24.42578125" customWidth="1"/>
    <col min="4" max="4" width="1.7109375" customWidth="1"/>
    <col min="5" max="5" width="10.7109375" customWidth="1"/>
    <col min="6" max="6" width="10.7109375" bestFit="1" customWidth="1"/>
    <col min="7" max="7" width="13.28515625" customWidth="1"/>
    <col min="8" max="8" width="11.5703125" customWidth="1"/>
    <col min="258" max="258" width="16.42578125" customWidth="1"/>
    <col min="259" max="259" width="24.42578125" customWidth="1"/>
    <col min="260" max="260" width="1.7109375" customWidth="1"/>
    <col min="261" max="261" width="9.7109375" customWidth="1"/>
    <col min="262" max="262" width="10.7109375" customWidth="1"/>
    <col min="263" max="263" width="13.28515625" customWidth="1"/>
    <col min="264" max="264" width="11.5703125" customWidth="1"/>
    <col min="514" max="514" width="16.42578125" customWidth="1"/>
    <col min="515" max="515" width="24.42578125" customWidth="1"/>
    <col min="516" max="516" width="1.7109375" customWidth="1"/>
    <col min="517" max="517" width="9.7109375" customWidth="1"/>
    <col min="518" max="518" width="10.7109375" customWidth="1"/>
    <col min="519" max="519" width="13.28515625" customWidth="1"/>
    <col min="520" max="520" width="11.5703125" customWidth="1"/>
    <col min="770" max="770" width="16.42578125" customWidth="1"/>
    <col min="771" max="771" width="24.42578125" customWidth="1"/>
    <col min="772" max="772" width="1.7109375" customWidth="1"/>
    <col min="773" max="773" width="9.7109375" customWidth="1"/>
    <col min="774" max="774" width="10.7109375" customWidth="1"/>
    <col min="775" max="775" width="13.28515625" customWidth="1"/>
    <col min="776" max="776" width="11.5703125" customWidth="1"/>
    <col min="1026" max="1026" width="16.42578125" customWidth="1"/>
    <col min="1027" max="1027" width="24.42578125" customWidth="1"/>
    <col min="1028" max="1028" width="1.7109375" customWidth="1"/>
    <col min="1029" max="1029" width="9.7109375" customWidth="1"/>
    <col min="1030" max="1030" width="10.7109375" customWidth="1"/>
    <col min="1031" max="1031" width="13.28515625" customWidth="1"/>
    <col min="1032" max="1032" width="11.5703125" customWidth="1"/>
    <col min="1282" max="1282" width="16.42578125" customWidth="1"/>
    <col min="1283" max="1283" width="24.42578125" customWidth="1"/>
    <col min="1284" max="1284" width="1.7109375" customWidth="1"/>
    <col min="1285" max="1285" width="9.7109375" customWidth="1"/>
    <col min="1286" max="1286" width="10.7109375" customWidth="1"/>
    <col min="1287" max="1287" width="13.28515625" customWidth="1"/>
    <col min="1288" max="1288" width="11.5703125" customWidth="1"/>
    <col min="1538" max="1538" width="16.42578125" customWidth="1"/>
    <col min="1539" max="1539" width="24.42578125" customWidth="1"/>
    <col min="1540" max="1540" width="1.7109375" customWidth="1"/>
    <col min="1541" max="1541" width="9.7109375" customWidth="1"/>
    <col min="1542" max="1542" width="10.7109375" customWidth="1"/>
    <col min="1543" max="1543" width="13.28515625" customWidth="1"/>
    <col min="1544" max="1544" width="11.5703125" customWidth="1"/>
    <col min="1794" max="1794" width="16.42578125" customWidth="1"/>
    <col min="1795" max="1795" width="24.42578125" customWidth="1"/>
    <col min="1796" max="1796" width="1.7109375" customWidth="1"/>
    <col min="1797" max="1797" width="9.7109375" customWidth="1"/>
    <col min="1798" max="1798" width="10.7109375" customWidth="1"/>
    <col min="1799" max="1799" width="13.28515625" customWidth="1"/>
    <col min="1800" max="1800" width="11.5703125" customWidth="1"/>
    <col min="2050" max="2050" width="16.42578125" customWidth="1"/>
    <col min="2051" max="2051" width="24.42578125" customWidth="1"/>
    <col min="2052" max="2052" width="1.7109375" customWidth="1"/>
    <col min="2053" max="2053" width="9.7109375" customWidth="1"/>
    <col min="2054" max="2054" width="10.7109375" customWidth="1"/>
    <col min="2055" max="2055" width="13.28515625" customWidth="1"/>
    <col min="2056" max="2056" width="11.5703125" customWidth="1"/>
    <col min="2306" max="2306" width="16.42578125" customWidth="1"/>
    <col min="2307" max="2307" width="24.42578125" customWidth="1"/>
    <col min="2308" max="2308" width="1.7109375" customWidth="1"/>
    <col min="2309" max="2309" width="9.7109375" customWidth="1"/>
    <col min="2310" max="2310" width="10.7109375" customWidth="1"/>
    <col min="2311" max="2311" width="13.28515625" customWidth="1"/>
    <col min="2312" max="2312" width="11.5703125" customWidth="1"/>
    <col min="2562" max="2562" width="16.42578125" customWidth="1"/>
    <col min="2563" max="2563" width="24.42578125" customWidth="1"/>
    <col min="2564" max="2564" width="1.7109375" customWidth="1"/>
    <col min="2565" max="2565" width="9.7109375" customWidth="1"/>
    <col min="2566" max="2566" width="10.7109375" customWidth="1"/>
    <col min="2567" max="2567" width="13.28515625" customWidth="1"/>
    <col min="2568" max="2568" width="11.5703125" customWidth="1"/>
    <col min="2818" max="2818" width="16.42578125" customWidth="1"/>
    <col min="2819" max="2819" width="24.42578125" customWidth="1"/>
    <col min="2820" max="2820" width="1.7109375" customWidth="1"/>
    <col min="2821" max="2821" width="9.7109375" customWidth="1"/>
    <col min="2822" max="2822" width="10.7109375" customWidth="1"/>
    <col min="2823" max="2823" width="13.28515625" customWidth="1"/>
    <col min="2824" max="2824" width="11.5703125" customWidth="1"/>
    <col min="3074" max="3074" width="16.42578125" customWidth="1"/>
    <col min="3075" max="3075" width="24.42578125" customWidth="1"/>
    <col min="3076" max="3076" width="1.7109375" customWidth="1"/>
    <col min="3077" max="3077" width="9.7109375" customWidth="1"/>
    <col min="3078" max="3078" width="10.7109375" customWidth="1"/>
    <col min="3079" max="3079" width="13.28515625" customWidth="1"/>
    <col min="3080" max="3080" width="11.5703125" customWidth="1"/>
    <col min="3330" max="3330" width="16.42578125" customWidth="1"/>
    <col min="3331" max="3331" width="24.42578125" customWidth="1"/>
    <col min="3332" max="3332" width="1.7109375" customWidth="1"/>
    <col min="3333" max="3333" width="9.7109375" customWidth="1"/>
    <col min="3334" max="3334" width="10.7109375" customWidth="1"/>
    <col min="3335" max="3335" width="13.28515625" customWidth="1"/>
    <col min="3336" max="3336" width="11.5703125" customWidth="1"/>
    <col min="3586" max="3586" width="16.42578125" customWidth="1"/>
    <col min="3587" max="3587" width="24.42578125" customWidth="1"/>
    <col min="3588" max="3588" width="1.7109375" customWidth="1"/>
    <col min="3589" max="3589" width="9.7109375" customWidth="1"/>
    <col min="3590" max="3590" width="10.7109375" customWidth="1"/>
    <col min="3591" max="3591" width="13.28515625" customWidth="1"/>
    <col min="3592" max="3592" width="11.5703125" customWidth="1"/>
    <col min="3842" max="3842" width="16.42578125" customWidth="1"/>
    <col min="3843" max="3843" width="24.42578125" customWidth="1"/>
    <col min="3844" max="3844" width="1.7109375" customWidth="1"/>
    <col min="3845" max="3845" width="9.7109375" customWidth="1"/>
    <col min="3846" max="3846" width="10.7109375" customWidth="1"/>
    <col min="3847" max="3847" width="13.28515625" customWidth="1"/>
    <col min="3848" max="3848" width="11.5703125" customWidth="1"/>
    <col min="4098" max="4098" width="16.42578125" customWidth="1"/>
    <col min="4099" max="4099" width="24.42578125" customWidth="1"/>
    <col min="4100" max="4100" width="1.7109375" customWidth="1"/>
    <col min="4101" max="4101" width="9.7109375" customWidth="1"/>
    <col min="4102" max="4102" width="10.7109375" customWidth="1"/>
    <col min="4103" max="4103" width="13.28515625" customWidth="1"/>
    <col min="4104" max="4104" width="11.5703125" customWidth="1"/>
    <col min="4354" max="4354" width="16.42578125" customWidth="1"/>
    <col min="4355" max="4355" width="24.42578125" customWidth="1"/>
    <col min="4356" max="4356" width="1.7109375" customWidth="1"/>
    <col min="4357" max="4357" width="9.7109375" customWidth="1"/>
    <col min="4358" max="4358" width="10.7109375" customWidth="1"/>
    <col min="4359" max="4359" width="13.28515625" customWidth="1"/>
    <col min="4360" max="4360" width="11.5703125" customWidth="1"/>
    <col min="4610" max="4610" width="16.42578125" customWidth="1"/>
    <col min="4611" max="4611" width="24.42578125" customWidth="1"/>
    <col min="4612" max="4612" width="1.7109375" customWidth="1"/>
    <col min="4613" max="4613" width="9.7109375" customWidth="1"/>
    <col min="4614" max="4614" width="10.7109375" customWidth="1"/>
    <col min="4615" max="4615" width="13.28515625" customWidth="1"/>
    <col min="4616" max="4616" width="11.5703125" customWidth="1"/>
    <col min="4866" max="4866" width="16.42578125" customWidth="1"/>
    <col min="4867" max="4867" width="24.42578125" customWidth="1"/>
    <col min="4868" max="4868" width="1.7109375" customWidth="1"/>
    <col min="4869" max="4869" width="9.7109375" customWidth="1"/>
    <col min="4870" max="4870" width="10.7109375" customWidth="1"/>
    <col min="4871" max="4871" width="13.28515625" customWidth="1"/>
    <col min="4872" max="4872" width="11.5703125" customWidth="1"/>
    <col min="5122" max="5122" width="16.42578125" customWidth="1"/>
    <col min="5123" max="5123" width="24.42578125" customWidth="1"/>
    <col min="5124" max="5124" width="1.7109375" customWidth="1"/>
    <col min="5125" max="5125" width="9.7109375" customWidth="1"/>
    <col min="5126" max="5126" width="10.7109375" customWidth="1"/>
    <col min="5127" max="5127" width="13.28515625" customWidth="1"/>
    <col min="5128" max="5128" width="11.5703125" customWidth="1"/>
    <col min="5378" max="5378" width="16.42578125" customWidth="1"/>
    <col min="5379" max="5379" width="24.42578125" customWidth="1"/>
    <col min="5380" max="5380" width="1.7109375" customWidth="1"/>
    <col min="5381" max="5381" width="9.7109375" customWidth="1"/>
    <col min="5382" max="5382" width="10.7109375" customWidth="1"/>
    <col min="5383" max="5383" width="13.28515625" customWidth="1"/>
    <col min="5384" max="5384" width="11.5703125" customWidth="1"/>
    <col min="5634" max="5634" width="16.42578125" customWidth="1"/>
    <col min="5635" max="5635" width="24.42578125" customWidth="1"/>
    <col min="5636" max="5636" width="1.7109375" customWidth="1"/>
    <col min="5637" max="5637" width="9.7109375" customWidth="1"/>
    <col min="5638" max="5638" width="10.7109375" customWidth="1"/>
    <col min="5639" max="5639" width="13.28515625" customWidth="1"/>
    <col min="5640" max="5640" width="11.5703125" customWidth="1"/>
    <col min="5890" max="5890" width="16.42578125" customWidth="1"/>
    <col min="5891" max="5891" width="24.42578125" customWidth="1"/>
    <col min="5892" max="5892" width="1.7109375" customWidth="1"/>
    <col min="5893" max="5893" width="9.7109375" customWidth="1"/>
    <col min="5894" max="5894" width="10.7109375" customWidth="1"/>
    <col min="5895" max="5895" width="13.28515625" customWidth="1"/>
    <col min="5896" max="5896" width="11.5703125" customWidth="1"/>
    <col min="6146" max="6146" width="16.42578125" customWidth="1"/>
    <col min="6147" max="6147" width="24.42578125" customWidth="1"/>
    <col min="6148" max="6148" width="1.7109375" customWidth="1"/>
    <col min="6149" max="6149" width="9.7109375" customWidth="1"/>
    <col min="6150" max="6150" width="10.7109375" customWidth="1"/>
    <col min="6151" max="6151" width="13.28515625" customWidth="1"/>
    <col min="6152" max="6152" width="11.5703125" customWidth="1"/>
    <col min="6402" max="6402" width="16.42578125" customWidth="1"/>
    <col min="6403" max="6403" width="24.42578125" customWidth="1"/>
    <col min="6404" max="6404" width="1.7109375" customWidth="1"/>
    <col min="6405" max="6405" width="9.7109375" customWidth="1"/>
    <col min="6406" max="6406" width="10.7109375" customWidth="1"/>
    <col min="6407" max="6407" width="13.28515625" customWidth="1"/>
    <col min="6408" max="6408" width="11.5703125" customWidth="1"/>
    <col min="6658" max="6658" width="16.42578125" customWidth="1"/>
    <col min="6659" max="6659" width="24.42578125" customWidth="1"/>
    <col min="6660" max="6660" width="1.7109375" customWidth="1"/>
    <col min="6661" max="6661" width="9.7109375" customWidth="1"/>
    <col min="6662" max="6662" width="10.7109375" customWidth="1"/>
    <col min="6663" max="6663" width="13.28515625" customWidth="1"/>
    <col min="6664" max="6664" width="11.5703125" customWidth="1"/>
    <col min="6914" max="6914" width="16.42578125" customWidth="1"/>
    <col min="6915" max="6915" width="24.42578125" customWidth="1"/>
    <col min="6916" max="6916" width="1.7109375" customWidth="1"/>
    <col min="6917" max="6917" width="9.7109375" customWidth="1"/>
    <col min="6918" max="6918" width="10.7109375" customWidth="1"/>
    <col min="6919" max="6919" width="13.28515625" customWidth="1"/>
    <col min="6920" max="6920" width="11.5703125" customWidth="1"/>
    <col min="7170" max="7170" width="16.42578125" customWidth="1"/>
    <col min="7171" max="7171" width="24.42578125" customWidth="1"/>
    <col min="7172" max="7172" width="1.7109375" customWidth="1"/>
    <col min="7173" max="7173" width="9.7109375" customWidth="1"/>
    <col min="7174" max="7174" width="10.7109375" customWidth="1"/>
    <col min="7175" max="7175" width="13.28515625" customWidth="1"/>
    <col min="7176" max="7176" width="11.5703125" customWidth="1"/>
    <col min="7426" max="7426" width="16.42578125" customWidth="1"/>
    <col min="7427" max="7427" width="24.42578125" customWidth="1"/>
    <col min="7428" max="7428" width="1.7109375" customWidth="1"/>
    <col min="7429" max="7429" width="9.7109375" customWidth="1"/>
    <col min="7430" max="7430" width="10.7109375" customWidth="1"/>
    <col min="7431" max="7431" width="13.28515625" customWidth="1"/>
    <col min="7432" max="7432" width="11.5703125" customWidth="1"/>
    <col min="7682" max="7682" width="16.42578125" customWidth="1"/>
    <col min="7683" max="7683" width="24.42578125" customWidth="1"/>
    <col min="7684" max="7684" width="1.7109375" customWidth="1"/>
    <col min="7685" max="7685" width="9.7109375" customWidth="1"/>
    <col min="7686" max="7686" width="10.7109375" customWidth="1"/>
    <col min="7687" max="7687" width="13.28515625" customWidth="1"/>
    <col min="7688" max="7688" width="11.5703125" customWidth="1"/>
    <col min="7938" max="7938" width="16.42578125" customWidth="1"/>
    <col min="7939" max="7939" width="24.42578125" customWidth="1"/>
    <col min="7940" max="7940" width="1.7109375" customWidth="1"/>
    <col min="7941" max="7941" width="9.7109375" customWidth="1"/>
    <col min="7942" max="7942" width="10.7109375" customWidth="1"/>
    <col min="7943" max="7943" width="13.28515625" customWidth="1"/>
    <col min="7944" max="7944" width="11.5703125" customWidth="1"/>
    <col min="8194" max="8194" width="16.42578125" customWidth="1"/>
    <col min="8195" max="8195" width="24.42578125" customWidth="1"/>
    <col min="8196" max="8196" width="1.7109375" customWidth="1"/>
    <col min="8197" max="8197" width="9.7109375" customWidth="1"/>
    <col min="8198" max="8198" width="10.7109375" customWidth="1"/>
    <col min="8199" max="8199" width="13.28515625" customWidth="1"/>
    <col min="8200" max="8200" width="11.5703125" customWidth="1"/>
    <col min="8450" max="8450" width="16.42578125" customWidth="1"/>
    <col min="8451" max="8451" width="24.42578125" customWidth="1"/>
    <col min="8452" max="8452" width="1.7109375" customWidth="1"/>
    <col min="8453" max="8453" width="9.7109375" customWidth="1"/>
    <col min="8454" max="8454" width="10.7109375" customWidth="1"/>
    <col min="8455" max="8455" width="13.28515625" customWidth="1"/>
    <col min="8456" max="8456" width="11.5703125" customWidth="1"/>
    <col min="8706" max="8706" width="16.42578125" customWidth="1"/>
    <col min="8707" max="8707" width="24.42578125" customWidth="1"/>
    <col min="8708" max="8708" width="1.7109375" customWidth="1"/>
    <col min="8709" max="8709" width="9.7109375" customWidth="1"/>
    <col min="8710" max="8710" width="10.7109375" customWidth="1"/>
    <col min="8711" max="8711" width="13.28515625" customWidth="1"/>
    <col min="8712" max="8712" width="11.5703125" customWidth="1"/>
    <col min="8962" max="8962" width="16.42578125" customWidth="1"/>
    <col min="8963" max="8963" width="24.42578125" customWidth="1"/>
    <col min="8964" max="8964" width="1.7109375" customWidth="1"/>
    <col min="8965" max="8965" width="9.7109375" customWidth="1"/>
    <col min="8966" max="8966" width="10.7109375" customWidth="1"/>
    <col min="8967" max="8967" width="13.28515625" customWidth="1"/>
    <col min="8968" max="8968" width="11.5703125" customWidth="1"/>
    <col min="9218" max="9218" width="16.42578125" customWidth="1"/>
    <col min="9219" max="9219" width="24.42578125" customWidth="1"/>
    <col min="9220" max="9220" width="1.7109375" customWidth="1"/>
    <col min="9221" max="9221" width="9.7109375" customWidth="1"/>
    <col min="9222" max="9222" width="10.7109375" customWidth="1"/>
    <col min="9223" max="9223" width="13.28515625" customWidth="1"/>
    <col min="9224" max="9224" width="11.5703125" customWidth="1"/>
    <col min="9474" max="9474" width="16.42578125" customWidth="1"/>
    <col min="9475" max="9475" width="24.42578125" customWidth="1"/>
    <col min="9476" max="9476" width="1.7109375" customWidth="1"/>
    <col min="9477" max="9477" width="9.7109375" customWidth="1"/>
    <col min="9478" max="9478" width="10.7109375" customWidth="1"/>
    <col min="9479" max="9479" width="13.28515625" customWidth="1"/>
    <col min="9480" max="9480" width="11.5703125" customWidth="1"/>
    <col min="9730" max="9730" width="16.42578125" customWidth="1"/>
    <col min="9731" max="9731" width="24.42578125" customWidth="1"/>
    <col min="9732" max="9732" width="1.7109375" customWidth="1"/>
    <col min="9733" max="9733" width="9.7109375" customWidth="1"/>
    <col min="9734" max="9734" width="10.7109375" customWidth="1"/>
    <col min="9735" max="9735" width="13.28515625" customWidth="1"/>
    <col min="9736" max="9736" width="11.5703125" customWidth="1"/>
    <col min="9986" max="9986" width="16.42578125" customWidth="1"/>
    <col min="9987" max="9987" width="24.42578125" customWidth="1"/>
    <col min="9988" max="9988" width="1.7109375" customWidth="1"/>
    <col min="9989" max="9989" width="9.7109375" customWidth="1"/>
    <col min="9990" max="9990" width="10.7109375" customWidth="1"/>
    <col min="9991" max="9991" width="13.28515625" customWidth="1"/>
    <col min="9992" max="9992" width="11.5703125" customWidth="1"/>
    <col min="10242" max="10242" width="16.42578125" customWidth="1"/>
    <col min="10243" max="10243" width="24.42578125" customWidth="1"/>
    <col min="10244" max="10244" width="1.7109375" customWidth="1"/>
    <col min="10245" max="10245" width="9.7109375" customWidth="1"/>
    <col min="10246" max="10246" width="10.7109375" customWidth="1"/>
    <col min="10247" max="10247" width="13.28515625" customWidth="1"/>
    <col min="10248" max="10248" width="11.5703125" customWidth="1"/>
    <col min="10498" max="10498" width="16.42578125" customWidth="1"/>
    <col min="10499" max="10499" width="24.42578125" customWidth="1"/>
    <col min="10500" max="10500" width="1.7109375" customWidth="1"/>
    <col min="10501" max="10501" width="9.7109375" customWidth="1"/>
    <col min="10502" max="10502" width="10.7109375" customWidth="1"/>
    <col min="10503" max="10503" width="13.28515625" customWidth="1"/>
    <col min="10504" max="10504" width="11.5703125" customWidth="1"/>
    <col min="10754" max="10754" width="16.42578125" customWidth="1"/>
    <col min="10755" max="10755" width="24.42578125" customWidth="1"/>
    <col min="10756" max="10756" width="1.7109375" customWidth="1"/>
    <col min="10757" max="10757" width="9.7109375" customWidth="1"/>
    <col min="10758" max="10758" width="10.7109375" customWidth="1"/>
    <col min="10759" max="10759" width="13.28515625" customWidth="1"/>
    <col min="10760" max="10760" width="11.5703125" customWidth="1"/>
    <col min="11010" max="11010" width="16.42578125" customWidth="1"/>
    <col min="11011" max="11011" width="24.42578125" customWidth="1"/>
    <col min="11012" max="11012" width="1.7109375" customWidth="1"/>
    <col min="11013" max="11013" width="9.7109375" customWidth="1"/>
    <col min="11014" max="11014" width="10.7109375" customWidth="1"/>
    <col min="11015" max="11015" width="13.28515625" customWidth="1"/>
    <col min="11016" max="11016" width="11.5703125" customWidth="1"/>
    <col min="11266" max="11266" width="16.42578125" customWidth="1"/>
    <col min="11267" max="11267" width="24.42578125" customWidth="1"/>
    <col min="11268" max="11268" width="1.7109375" customWidth="1"/>
    <col min="11269" max="11269" width="9.7109375" customWidth="1"/>
    <col min="11270" max="11270" width="10.7109375" customWidth="1"/>
    <col min="11271" max="11271" width="13.28515625" customWidth="1"/>
    <col min="11272" max="11272" width="11.5703125" customWidth="1"/>
    <col min="11522" max="11522" width="16.42578125" customWidth="1"/>
    <col min="11523" max="11523" width="24.42578125" customWidth="1"/>
    <col min="11524" max="11524" width="1.7109375" customWidth="1"/>
    <col min="11525" max="11525" width="9.7109375" customWidth="1"/>
    <col min="11526" max="11526" width="10.7109375" customWidth="1"/>
    <col min="11527" max="11527" width="13.28515625" customWidth="1"/>
    <col min="11528" max="11528" width="11.5703125" customWidth="1"/>
    <col min="11778" max="11778" width="16.42578125" customWidth="1"/>
    <col min="11779" max="11779" width="24.42578125" customWidth="1"/>
    <col min="11780" max="11780" width="1.7109375" customWidth="1"/>
    <col min="11781" max="11781" width="9.7109375" customWidth="1"/>
    <col min="11782" max="11782" width="10.7109375" customWidth="1"/>
    <col min="11783" max="11783" width="13.28515625" customWidth="1"/>
    <col min="11784" max="11784" width="11.5703125" customWidth="1"/>
    <col min="12034" max="12034" width="16.42578125" customWidth="1"/>
    <col min="12035" max="12035" width="24.42578125" customWidth="1"/>
    <col min="12036" max="12036" width="1.7109375" customWidth="1"/>
    <col min="12037" max="12037" width="9.7109375" customWidth="1"/>
    <col min="12038" max="12038" width="10.7109375" customWidth="1"/>
    <col min="12039" max="12039" width="13.28515625" customWidth="1"/>
    <col min="12040" max="12040" width="11.5703125" customWidth="1"/>
    <col min="12290" max="12290" width="16.42578125" customWidth="1"/>
    <col min="12291" max="12291" width="24.42578125" customWidth="1"/>
    <col min="12292" max="12292" width="1.7109375" customWidth="1"/>
    <col min="12293" max="12293" width="9.7109375" customWidth="1"/>
    <col min="12294" max="12294" width="10.7109375" customWidth="1"/>
    <col min="12295" max="12295" width="13.28515625" customWidth="1"/>
    <col min="12296" max="12296" width="11.5703125" customWidth="1"/>
    <col min="12546" max="12546" width="16.42578125" customWidth="1"/>
    <col min="12547" max="12547" width="24.42578125" customWidth="1"/>
    <col min="12548" max="12548" width="1.7109375" customWidth="1"/>
    <col min="12549" max="12549" width="9.7109375" customWidth="1"/>
    <col min="12550" max="12550" width="10.7109375" customWidth="1"/>
    <col min="12551" max="12551" width="13.28515625" customWidth="1"/>
    <col min="12552" max="12552" width="11.5703125" customWidth="1"/>
    <col min="12802" max="12802" width="16.42578125" customWidth="1"/>
    <col min="12803" max="12803" width="24.42578125" customWidth="1"/>
    <col min="12804" max="12804" width="1.7109375" customWidth="1"/>
    <col min="12805" max="12805" width="9.7109375" customWidth="1"/>
    <col min="12806" max="12806" width="10.7109375" customWidth="1"/>
    <col min="12807" max="12807" width="13.28515625" customWidth="1"/>
    <col min="12808" max="12808" width="11.5703125" customWidth="1"/>
    <col min="13058" max="13058" width="16.42578125" customWidth="1"/>
    <col min="13059" max="13059" width="24.42578125" customWidth="1"/>
    <col min="13060" max="13060" width="1.7109375" customWidth="1"/>
    <col min="13061" max="13061" width="9.7109375" customWidth="1"/>
    <col min="13062" max="13062" width="10.7109375" customWidth="1"/>
    <col min="13063" max="13063" width="13.28515625" customWidth="1"/>
    <col min="13064" max="13064" width="11.5703125" customWidth="1"/>
    <col min="13314" max="13314" width="16.42578125" customWidth="1"/>
    <col min="13315" max="13315" width="24.42578125" customWidth="1"/>
    <col min="13316" max="13316" width="1.7109375" customWidth="1"/>
    <col min="13317" max="13317" width="9.7109375" customWidth="1"/>
    <col min="13318" max="13318" width="10.7109375" customWidth="1"/>
    <col min="13319" max="13319" width="13.28515625" customWidth="1"/>
    <col min="13320" max="13320" width="11.5703125" customWidth="1"/>
    <col min="13570" max="13570" width="16.42578125" customWidth="1"/>
    <col min="13571" max="13571" width="24.42578125" customWidth="1"/>
    <col min="13572" max="13572" width="1.7109375" customWidth="1"/>
    <col min="13573" max="13573" width="9.7109375" customWidth="1"/>
    <col min="13574" max="13574" width="10.7109375" customWidth="1"/>
    <col min="13575" max="13575" width="13.28515625" customWidth="1"/>
    <col min="13576" max="13576" width="11.5703125" customWidth="1"/>
    <col min="13826" max="13826" width="16.42578125" customWidth="1"/>
    <col min="13827" max="13827" width="24.42578125" customWidth="1"/>
    <col min="13828" max="13828" width="1.7109375" customWidth="1"/>
    <col min="13829" max="13829" width="9.7109375" customWidth="1"/>
    <col min="13830" max="13830" width="10.7109375" customWidth="1"/>
    <col min="13831" max="13831" width="13.28515625" customWidth="1"/>
    <col min="13832" max="13832" width="11.5703125" customWidth="1"/>
    <col min="14082" max="14082" width="16.42578125" customWidth="1"/>
    <col min="14083" max="14083" width="24.42578125" customWidth="1"/>
    <col min="14084" max="14084" width="1.7109375" customWidth="1"/>
    <col min="14085" max="14085" width="9.7109375" customWidth="1"/>
    <col min="14086" max="14086" width="10.7109375" customWidth="1"/>
    <col min="14087" max="14087" width="13.28515625" customWidth="1"/>
    <col min="14088" max="14088" width="11.5703125" customWidth="1"/>
    <col min="14338" max="14338" width="16.42578125" customWidth="1"/>
    <col min="14339" max="14339" width="24.42578125" customWidth="1"/>
    <col min="14340" max="14340" width="1.7109375" customWidth="1"/>
    <col min="14341" max="14341" width="9.7109375" customWidth="1"/>
    <col min="14342" max="14342" width="10.7109375" customWidth="1"/>
    <col min="14343" max="14343" width="13.28515625" customWidth="1"/>
    <col min="14344" max="14344" width="11.5703125" customWidth="1"/>
    <col min="14594" max="14594" width="16.42578125" customWidth="1"/>
    <col min="14595" max="14595" width="24.42578125" customWidth="1"/>
    <col min="14596" max="14596" width="1.7109375" customWidth="1"/>
    <col min="14597" max="14597" width="9.7109375" customWidth="1"/>
    <col min="14598" max="14598" width="10.7109375" customWidth="1"/>
    <col min="14599" max="14599" width="13.28515625" customWidth="1"/>
    <col min="14600" max="14600" width="11.5703125" customWidth="1"/>
    <col min="14850" max="14850" width="16.42578125" customWidth="1"/>
    <col min="14851" max="14851" width="24.42578125" customWidth="1"/>
    <col min="14852" max="14852" width="1.7109375" customWidth="1"/>
    <col min="14853" max="14853" width="9.7109375" customWidth="1"/>
    <col min="14854" max="14854" width="10.7109375" customWidth="1"/>
    <col min="14855" max="14855" width="13.28515625" customWidth="1"/>
    <col min="14856" max="14856" width="11.5703125" customWidth="1"/>
    <col min="15106" max="15106" width="16.42578125" customWidth="1"/>
    <col min="15107" max="15107" width="24.42578125" customWidth="1"/>
    <col min="15108" max="15108" width="1.7109375" customWidth="1"/>
    <col min="15109" max="15109" width="9.7109375" customWidth="1"/>
    <col min="15110" max="15110" width="10.7109375" customWidth="1"/>
    <col min="15111" max="15111" width="13.28515625" customWidth="1"/>
    <col min="15112" max="15112" width="11.5703125" customWidth="1"/>
    <col min="15362" max="15362" width="16.42578125" customWidth="1"/>
    <col min="15363" max="15363" width="24.42578125" customWidth="1"/>
    <col min="15364" max="15364" width="1.7109375" customWidth="1"/>
    <col min="15365" max="15365" width="9.7109375" customWidth="1"/>
    <col min="15366" max="15366" width="10.7109375" customWidth="1"/>
    <col min="15367" max="15367" width="13.28515625" customWidth="1"/>
    <col min="15368" max="15368" width="11.5703125" customWidth="1"/>
    <col min="15618" max="15618" width="16.42578125" customWidth="1"/>
    <col min="15619" max="15619" width="24.42578125" customWidth="1"/>
    <col min="15620" max="15620" width="1.7109375" customWidth="1"/>
    <col min="15621" max="15621" width="9.7109375" customWidth="1"/>
    <col min="15622" max="15622" width="10.7109375" customWidth="1"/>
    <col min="15623" max="15623" width="13.28515625" customWidth="1"/>
    <col min="15624" max="15624" width="11.5703125" customWidth="1"/>
    <col min="15874" max="15874" width="16.42578125" customWidth="1"/>
    <col min="15875" max="15875" width="24.42578125" customWidth="1"/>
    <col min="15876" max="15876" width="1.7109375" customWidth="1"/>
    <col min="15877" max="15877" width="9.7109375" customWidth="1"/>
    <col min="15878" max="15878" width="10.7109375" customWidth="1"/>
    <col min="15879" max="15879" width="13.28515625" customWidth="1"/>
    <col min="15880" max="15880" width="11.5703125" customWidth="1"/>
    <col min="16130" max="16130" width="16.42578125" customWidth="1"/>
    <col min="16131" max="16131" width="24.42578125" customWidth="1"/>
    <col min="16132" max="16132" width="1.7109375" customWidth="1"/>
    <col min="16133" max="16133" width="9.7109375" customWidth="1"/>
    <col min="16134" max="16134" width="10.7109375" customWidth="1"/>
    <col min="16135" max="16135" width="13.28515625" customWidth="1"/>
    <col min="16136" max="16136" width="11.5703125" customWidth="1"/>
  </cols>
  <sheetData>
    <row r="1" spans="1:8" ht="15.75" thickBot="1" x14ac:dyDescent="0.3">
      <c r="F1" s="24"/>
      <c r="G1" s="24"/>
      <c r="H1" s="24"/>
    </row>
    <row r="2" spans="1:8" ht="27" x14ac:dyDescent="0.35">
      <c r="A2" s="42"/>
      <c r="B2" s="43"/>
      <c r="C2" s="44"/>
      <c r="E2" s="88" t="s">
        <v>669</v>
      </c>
      <c r="F2" s="89"/>
      <c r="G2" s="26" t="str">
        <f>LOOKUP("zz",'Liste commande'!A:A)</f>
        <v>CFZW22046</v>
      </c>
      <c r="H2" s="27"/>
    </row>
    <row r="3" spans="1:8" ht="27" x14ac:dyDescent="0.35">
      <c r="A3" s="45"/>
      <c r="B3" s="41"/>
      <c r="C3" s="46"/>
      <c r="E3" s="28"/>
      <c r="F3" s="24"/>
      <c r="G3" s="29"/>
      <c r="H3" s="30"/>
    </row>
    <row r="4" spans="1:8" x14ac:dyDescent="0.25">
      <c r="A4" s="47" t="s">
        <v>704</v>
      </c>
      <c r="B4" s="40"/>
      <c r="C4" s="48"/>
      <c r="E4" s="28"/>
      <c r="F4" s="24"/>
      <c r="G4" s="29"/>
      <c r="H4" s="30"/>
    </row>
    <row r="5" spans="1:8" ht="15.75" thickBot="1" x14ac:dyDescent="0.3">
      <c r="A5" s="47" t="s">
        <v>705</v>
      </c>
      <c r="B5" s="40"/>
      <c r="C5" s="48"/>
      <c r="E5" s="38" t="s">
        <v>670</v>
      </c>
      <c r="F5" s="33">
        <f>VLOOKUP(G2,'Liste commande'!A1:E617,2)</f>
        <v>44703</v>
      </c>
      <c r="G5" s="34"/>
      <c r="H5" s="35"/>
    </row>
    <row r="6" spans="1:8" ht="15.75" thickBot="1" x14ac:dyDescent="0.3">
      <c r="A6" s="49" t="s">
        <v>672</v>
      </c>
      <c r="B6" s="39"/>
      <c r="C6" s="48"/>
    </row>
    <row r="7" spans="1:8" x14ac:dyDescent="0.25">
      <c r="A7" s="49" t="s">
        <v>702</v>
      </c>
      <c r="B7" s="39"/>
      <c r="C7" s="48"/>
      <c r="E7" s="42" t="s">
        <v>671</v>
      </c>
      <c r="F7" s="92" t="str">
        <f>'Liste commande'!C3</f>
        <v>ART WORK STUDIO</v>
      </c>
      <c r="G7" s="92"/>
      <c r="H7" s="93"/>
    </row>
    <row r="8" spans="1:8" x14ac:dyDescent="0.25">
      <c r="A8" s="49" t="s">
        <v>673</v>
      </c>
      <c r="B8" s="39"/>
      <c r="C8" s="48"/>
      <c r="E8" s="47" t="s">
        <v>192</v>
      </c>
      <c r="F8" s="90" t="str">
        <f>IF(VLOOKUP(F7,Fournisseurs!A2:N60,2)=0,"",VLOOKUP(F7,Fournisseurs!A2:N60,2))</f>
        <v>22 bis rue Vestrepain</v>
      </c>
      <c r="G8" s="90"/>
      <c r="H8" s="91"/>
    </row>
    <row r="9" spans="1:8" x14ac:dyDescent="0.25">
      <c r="A9" s="49" t="s">
        <v>703</v>
      </c>
      <c r="B9" s="39"/>
      <c r="C9" s="48"/>
      <c r="E9" s="47"/>
      <c r="F9" s="90"/>
      <c r="G9" s="90"/>
      <c r="H9" s="91"/>
    </row>
    <row r="10" spans="1:8" x14ac:dyDescent="0.25">
      <c r="A10" s="49" t="s">
        <v>706</v>
      </c>
      <c r="B10" s="39"/>
      <c r="C10" s="48"/>
      <c r="E10" s="49" t="s">
        <v>193</v>
      </c>
      <c r="F10" s="94">
        <f>IF(VLOOKUP(F7,Fournisseurs!A2:N60,3)=0,"",VLOOKUP(F7,Fournisseurs!A2:N60,3))</f>
        <v>31100</v>
      </c>
      <c r="G10" s="94"/>
      <c r="H10" s="95"/>
    </row>
    <row r="11" spans="1:8" x14ac:dyDescent="0.25">
      <c r="A11" s="49" t="s">
        <v>707</v>
      </c>
      <c r="B11" s="39"/>
      <c r="C11" s="48"/>
      <c r="E11" s="47" t="s">
        <v>194</v>
      </c>
      <c r="F11" s="94" t="str">
        <f>IF(VLOOKUP(F7,Fournisseurs!A2:N60,4)=0,"",VLOOKUP(F7,Fournisseurs!A2:N60,4))</f>
        <v>TOULOUSE</v>
      </c>
      <c r="G11" s="94"/>
      <c r="H11" s="95"/>
    </row>
    <row r="12" spans="1:8" x14ac:dyDescent="0.25">
      <c r="A12" s="49" t="s">
        <v>708</v>
      </c>
      <c r="B12" s="39"/>
      <c r="C12" s="48"/>
      <c r="E12" s="47" t="s">
        <v>684</v>
      </c>
      <c r="F12" s="94" t="str">
        <f>IF(VLOOKUP(F7,Fournisseurs!A2:N60,7)=0,"",VLOOKUP(F7,Fournisseurs!A2:N60,7))</f>
        <v/>
      </c>
      <c r="G12" s="94"/>
      <c r="H12" s="95"/>
    </row>
    <row r="13" spans="1:8" x14ac:dyDescent="0.25">
      <c r="A13" s="47"/>
      <c r="B13" s="40"/>
      <c r="C13" s="48"/>
      <c r="E13" s="47" t="s">
        <v>685</v>
      </c>
      <c r="F13" s="94" t="str">
        <f>IF(VLOOKUP(F7,Fournisseurs!A2:N60,9)=0,"",VLOOKUP(F7,Fournisseurs!A2:N60,9))</f>
        <v/>
      </c>
      <c r="G13" s="94"/>
      <c r="H13" s="95"/>
    </row>
    <row r="14" spans="1:8" ht="15.75" thickBot="1" x14ac:dyDescent="0.3">
      <c r="A14" s="50" t="s">
        <v>687</v>
      </c>
      <c r="B14" s="51" t="s">
        <v>659</v>
      </c>
      <c r="C14" s="52" t="str">
        <f>VLOOKUP(B14,Listes!A3:E7,5)</f>
        <v>03 03 03 03 03</v>
      </c>
      <c r="E14" s="53" t="s">
        <v>686</v>
      </c>
      <c r="F14" s="97" t="str">
        <f>IF(VLOOKUP(F7,Fournisseurs!A2:N60,10)=0,"",VLOOKUP(F7,Fournisseurs!A2:N60,10))</f>
        <v/>
      </c>
      <c r="G14" s="97"/>
      <c r="H14" s="98"/>
    </row>
    <row r="16" spans="1:8" ht="15.75" thickBot="1" x14ac:dyDescent="0.3"/>
    <row r="17" spans="1:8" x14ac:dyDescent="0.25">
      <c r="A17" s="54" t="s">
        <v>690</v>
      </c>
      <c r="B17" s="56" t="s">
        <v>691</v>
      </c>
      <c r="C17" s="101" t="s">
        <v>674</v>
      </c>
      <c r="D17" s="102"/>
      <c r="E17" s="103"/>
      <c r="F17" s="56" t="s">
        <v>675</v>
      </c>
      <c r="G17" s="56" t="s">
        <v>676</v>
      </c>
      <c r="H17" s="55" t="s">
        <v>677</v>
      </c>
    </row>
    <row r="18" spans="1:8" x14ac:dyDescent="0.25">
      <c r="A18" s="70"/>
      <c r="B18" s="74"/>
      <c r="C18" s="99"/>
      <c r="D18" s="99"/>
      <c r="E18" s="99"/>
      <c r="F18" s="75"/>
      <c r="G18" s="76"/>
      <c r="H18" s="82">
        <f>F18*G18</f>
        <v>0</v>
      </c>
    </row>
    <row r="19" spans="1:8" x14ac:dyDescent="0.25">
      <c r="A19" s="71"/>
      <c r="B19" s="62"/>
      <c r="C19" s="96"/>
      <c r="D19" s="96"/>
      <c r="E19" s="96"/>
      <c r="F19" s="57"/>
      <c r="G19" s="77"/>
      <c r="H19" s="83" t="str">
        <f>IF(G19*F19=0,"",F19*G19)</f>
        <v/>
      </c>
    </row>
    <row r="20" spans="1:8" x14ac:dyDescent="0.25">
      <c r="A20" s="71"/>
      <c r="B20" s="62"/>
      <c r="C20" s="100"/>
      <c r="D20" s="100"/>
      <c r="E20" s="100"/>
      <c r="F20" s="57"/>
      <c r="G20" s="77"/>
      <c r="H20" s="83" t="str">
        <f t="shared" ref="H20:H41" si="0">IF(G20*F20=0,"",F20*G20)</f>
        <v/>
      </c>
    </row>
    <row r="21" spans="1:8" x14ac:dyDescent="0.25">
      <c r="A21" s="71"/>
      <c r="B21" s="62"/>
      <c r="C21" s="100"/>
      <c r="D21" s="100"/>
      <c r="E21" s="100"/>
      <c r="F21" s="57"/>
      <c r="G21" s="77"/>
      <c r="H21" s="83" t="str">
        <f t="shared" si="0"/>
        <v/>
      </c>
    </row>
    <row r="22" spans="1:8" x14ac:dyDescent="0.25">
      <c r="A22" s="71"/>
      <c r="B22" s="62"/>
      <c r="C22" s="100"/>
      <c r="D22" s="100"/>
      <c r="E22" s="100"/>
      <c r="F22" s="57"/>
      <c r="G22" s="77"/>
      <c r="H22" s="83" t="str">
        <f t="shared" si="0"/>
        <v/>
      </c>
    </row>
    <row r="23" spans="1:8" x14ac:dyDescent="0.25">
      <c r="A23" s="71"/>
      <c r="B23" s="62"/>
      <c r="C23" s="96"/>
      <c r="D23" s="96"/>
      <c r="E23" s="96"/>
      <c r="F23" s="57"/>
      <c r="G23" s="77"/>
      <c r="H23" s="83" t="str">
        <f t="shared" si="0"/>
        <v/>
      </c>
    </row>
    <row r="24" spans="1:8" x14ac:dyDescent="0.25">
      <c r="A24" s="71"/>
      <c r="B24" s="62"/>
      <c r="C24" s="96"/>
      <c r="D24" s="96"/>
      <c r="E24" s="96"/>
      <c r="F24" s="57"/>
      <c r="G24" s="77"/>
      <c r="H24" s="83" t="str">
        <f t="shared" si="0"/>
        <v/>
      </c>
    </row>
    <row r="25" spans="1:8" x14ac:dyDescent="0.25">
      <c r="A25" s="71"/>
      <c r="B25" s="62"/>
      <c r="C25" s="96"/>
      <c r="D25" s="96"/>
      <c r="E25" s="96"/>
      <c r="F25" s="57"/>
      <c r="G25" s="77"/>
      <c r="H25" s="83" t="str">
        <f t="shared" si="0"/>
        <v/>
      </c>
    </row>
    <row r="26" spans="1:8" x14ac:dyDescent="0.25">
      <c r="A26" s="71"/>
      <c r="B26" s="62"/>
      <c r="C26" s="96"/>
      <c r="D26" s="96"/>
      <c r="E26" s="96"/>
      <c r="F26" s="57"/>
      <c r="G26" s="77"/>
      <c r="H26" s="83" t="str">
        <f t="shared" si="0"/>
        <v/>
      </c>
    </row>
    <row r="27" spans="1:8" x14ac:dyDescent="0.25">
      <c r="A27" s="71"/>
      <c r="B27" s="62"/>
      <c r="C27" s="96"/>
      <c r="D27" s="96"/>
      <c r="E27" s="96"/>
      <c r="F27" s="57"/>
      <c r="G27" s="77"/>
      <c r="H27" s="83" t="str">
        <f t="shared" si="0"/>
        <v/>
      </c>
    </row>
    <row r="28" spans="1:8" x14ac:dyDescent="0.25">
      <c r="A28" s="72"/>
      <c r="B28" s="78"/>
      <c r="C28" s="96"/>
      <c r="D28" s="96"/>
      <c r="E28" s="96"/>
      <c r="F28" s="57"/>
      <c r="G28" s="77"/>
      <c r="H28" s="83" t="str">
        <f t="shared" si="0"/>
        <v/>
      </c>
    </row>
    <row r="29" spans="1:8" x14ac:dyDescent="0.25">
      <c r="A29" s="71"/>
      <c r="B29" s="62"/>
      <c r="C29" s="96"/>
      <c r="D29" s="96"/>
      <c r="E29" s="96"/>
      <c r="F29" s="57"/>
      <c r="G29" s="77"/>
      <c r="H29" s="83" t="str">
        <f t="shared" si="0"/>
        <v/>
      </c>
    </row>
    <row r="30" spans="1:8" x14ac:dyDescent="0.25">
      <c r="A30" s="71"/>
      <c r="B30" s="62"/>
      <c r="C30" s="96"/>
      <c r="D30" s="96"/>
      <c r="E30" s="96"/>
      <c r="F30" s="57"/>
      <c r="G30" s="77"/>
      <c r="H30" s="83" t="str">
        <f t="shared" si="0"/>
        <v/>
      </c>
    </row>
    <row r="31" spans="1:8" x14ac:dyDescent="0.25">
      <c r="A31" s="71"/>
      <c r="B31" s="62"/>
      <c r="C31" s="96"/>
      <c r="D31" s="96"/>
      <c r="E31" s="96"/>
      <c r="F31" s="57"/>
      <c r="G31" s="77"/>
      <c r="H31" s="83" t="str">
        <f t="shared" si="0"/>
        <v/>
      </c>
    </row>
    <row r="32" spans="1:8" x14ac:dyDescent="0.25">
      <c r="A32" s="71"/>
      <c r="B32" s="62"/>
      <c r="C32" s="96"/>
      <c r="D32" s="96"/>
      <c r="E32" s="96"/>
      <c r="F32" s="57"/>
      <c r="G32" s="77"/>
      <c r="H32" s="83" t="str">
        <f t="shared" si="0"/>
        <v/>
      </c>
    </row>
    <row r="33" spans="1:8" x14ac:dyDescent="0.25">
      <c r="A33" s="71"/>
      <c r="B33" s="62"/>
      <c r="C33" s="96"/>
      <c r="D33" s="96"/>
      <c r="E33" s="96"/>
      <c r="F33" s="57"/>
      <c r="G33" s="77"/>
      <c r="H33" s="83" t="str">
        <f t="shared" si="0"/>
        <v/>
      </c>
    </row>
    <row r="34" spans="1:8" x14ac:dyDescent="0.25">
      <c r="A34" s="71"/>
      <c r="B34" s="62"/>
      <c r="C34" s="96"/>
      <c r="D34" s="96"/>
      <c r="E34" s="96"/>
      <c r="F34" s="57"/>
      <c r="G34" s="77"/>
      <c r="H34" s="83" t="str">
        <f t="shared" si="0"/>
        <v/>
      </c>
    </row>
    <row r="35" spans="1:8" x14ac:dyDescent="0.25">
      <c r="A35" s="71"/>
      <c r="B35" s="62"/>
      <c r="C35" s="96"/>
      <c r="D35" s="96"/>
      <c r="E35" s="96"/>
      <c r="F35" s="57"/>
      <c r="G35" s="77"/>
      <c r="H35" s="83" t="str">
        <f t="shared" si="0"/>
        <v/>
      </c>
    </row>
    <row r="36" spans="1:8" x14ac:dyDescent="0.25">
      <c r="A36" s="71"/>
      <c r="B36" s="62"/>
      <c r="C36" s="96"/>
      <c r="D36" s="96"/>
      <c r="E36" s="96"/>
      <c r="F36" s="57"/>
      <c r="G36" s="77"/>
      <c r="H36" s="83" t="str">
        <f t="shared" si="0"/>
        <v/>
      </c>
    </row>
    <row r="37" spans="1:8" x14ac:dyDescent="0.25">
      <c r="A37" s="71"/>
      <c r="B37" s="62"/>
      <c r="C37" s="96"/>
      <c r="D37" s="96"/>
      <c r="E37" s="96"/>
      <c r="F37" s="57"/>
      <c r="G37" s="77"/>
      <c r="H37" s="83" t="str">
        <f t="shared" si="0"/>
        <v/>
      </c>
    </row>
    <row r="38" spans="1:8" x14ac:dyDescent="0.25">
      <c r="A38" s="71"/>
      <c r="B38" s="62"/>
      <c r="C38" s="96"/>
      <c r="D38" s="96"/>
      <c r="E38" s="96"/>
      <c r="F38" s="57"/>
      <c r="G38" s="77"/>
      <c r="H38" s="83" t="str">
        <f t="shared" si="0"/>
        <v/>
      </c>
    </row>
    <row r="39" spans="1:8" x14ac:dyDescent="0.25">
      <c r="A39" s="71"/>
      <c r="B39" s="62"/>
      <c r="C39" s="96"/>
      <c r="D39" s="96"/>
      <c r="E39" s="96"/>
      <c r="F39" s="57"/>
      <c r="G39" s="77"/>
      <c r="H39" s="83" t="str">
        <f t="shared" si="0"/>
        <v/>
      </c>
    </row>
    <row r="40" spans="1:8" x14ac:dyDescent="0.25">
      <c r="A40" s="71"/>
      <c r="B40" s="62"/>
      <c r="C40" s="96"/>
      <c r="D40" s="96"/>
      <c r="E40" s="96"/>
      <c r="F40" s="57"/>
      <c r="G40" s="77"/>
      <c r="H40" s="83" t="str">
        <f t="shared" si="0"/>
        <v/>
      </c>
    </row>
    <row r="41" spans="1:8" x14ac:dyDescent="0.25">
      <c r="A41" s="71"/>
      <c r="B41" s="62"/>
      <c r="C41" s="96"/>
      <c r="D41" s="96"/>
      <c r="E41" s="96"/>
      <c r="F41" s="57"/>
      <c r="G41" s="77"/>
      <c r="H41" s="83" t="str">
        <f t="shared" si="0"/>
        <v/>
      </c>
    </row>
    <row r="42" spans="1:8" ht="15.75" thickBot="1" x14ac:dyDescent="0.3">
      <c r="A42" s="73"/>
      <c r="B42" s="79"/>
      <c r="C42" s="114"/>
      <c r="D42" s="114"/>
      <c r="E42" s="114"/>
      <c r="F42" s="80"/>
      <c r="G42" s="81"/>
      <c r="H42" s="84"/>
    </row>
    <row r="43" spans="1:8" x14ac:dyDescent="0.25">
      <c r="A43" s="110"/>
      <c r="B43" s="110"/>
      <c r="C43" s="110"/>
      <c r="D43" s="110"/>
      <c r="E43" s="110"/>
      <c r="F43" s="110"/>
      <c r="G43" s="60" t="s">
        <v>678</v>
      </c>
      <c r="H43" s="85">
        <f>SUM(H19:H42)</f>
        <v>0</v>
      </c>
    </row>
    <row r="44" spans="1:8" x14ac:dyDescent="0.25">
      <c r="A44" s="111"/>
      <c r="B44" s="111"/>
      <c r="C44" s="111"/>
      <c r="D44" s="111"/>
      <c r="E44" s="111"/>
      <c r="F44" s="111"/>
      <c r="G44" s="58" t="s">
        <v>679</v>
      </c>
      <c r="H44" s="86">
        <f>0.2*H43</f>
        <v>0</v>
      </c>
    </row>
    <row r="45" spans="1:8" ht="15.75" thickBot="1" x14ac:dyDescent="0.3">
      <c r="A45" s="111"/>
      <c r="B45" s="111"/>
      <c r="C45" s="111"/>
      <c r="D45" s="111"/>
      <c r="E45" s="111"/>
      <c r="F45" s="111"/>
      <c r="G45" s="59" t="s">
        <v>680</v>
      </c>
      <c r="H45" s="87">
        <f>SUM(H43:H44)</f>
        <v>0</v>
      </c>
    </row>
    <row r="46" spans="1:8" ht="15.75" thickBot="1" x14ac:dyDescent="0.3">
      <c r="A46" s="112"/>
      <c r="B46" s="112"/>
      <c r="C46" s="112"/>
      <c r="D46" s="112"/>
      <c r="E46" s="112"/>
      <c r="F46" s="112"/>
      <c r="G46" s="113"/>
      <c r="H46" s="113"/>
    </row>
    <row r="47" spans="1:8" x14ac:dyDescent="0.25">
      <c r="A47" s="25" t="s">
        <v>681</v>
      </c>
      <c r="B47" s="104"/>
      <c r="C47" s="104"/>
      <c r="D47" s="104"/>
      <c r="E47" s="104"/>
      <c r="F47" s="104"/>
      <c r="G47" s="104"/>
      <c r="H47" s="105"/>
    </row>
    <row r="48" spans="1:8" x14ac:dyDescent="0.25">
      <c r="A48" s="36"/>
      <c r="B48" s="106"/>
      <c r="C48" s="106"/>
      <c r="D48" s="106"/>
      <c r="E48" s="106"/>
      <c r="F48" s="106"/>
      <c r="G48" s="106"/>
      <c r="H48" s="107"/>
    </row>
    <row r="49" spans="1:8" x14ac:dyDescent="0.25">
      <c r="A49" s="31"/>
      <c r="B49" s="106"/>
      <c r="C49" s="106"/>
      <c r="D49" s="106"/>
      <c r="E49" s="106"/>
      <c r="F49" s="106"/>
      <c r="G49" s="106"/>
      <c r="H49" s="107"/>
    </row>
    <row r="50" spans="1:8" x14ac:dyDescent="0.25">
      <c r="A50" s="31"/>
      <c r="B50" s="106"/>
      <c r="C50" s="106"/>
      <c r="D50" s="106"/>
      <c r="E50" s="106"/>
      <c r="F50" s="106"/>
      <c r="G50" s="106"/>
      <c r="H50" s="107"/>
    </row>
    <row r="51" spans="1:8" ht="15.75" thickBot="1" x14ac:dyDescent="0.3">
      <c r="A51" s="32"/>
      <c r="B51" s="108"/>
      <c r="C51" s="108"/>
      <c r="D51" s="108"/>
      <c r="E51" s="108"/>
      <c r="F51" s="108"/>
      <c r="G51" s="108"/>
      <c r="H51" s="109"/>
    </row>
  </sheetData>
  <mergeCells count="37">
    <mergeCell ref="B47:H51"/>
    <mergeCell ref="A43:F46"/>
    <mergeCell ref="G46:H46"/>
    <mergeCell ref="C40:E40"/>
    <mergeCell ref="C41:E41"/>
    <mergeCell ref="C42:E42"/>
    <mergeCell ref="C39:E39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27:E27"/>
    <mergeCell ref="F13:H13"/>
    <mergeCell ref="F14:H14"/>
    <mergeCell ref="C18:E18"/>
    <mergeCell ref="C19:E19"/>
    <mergeCell ref="C20:E20"/>
    <mergeCell ref="C21:E21"/>
    <mergeCell ref="C17:E17"/>
    <mergeCell ref="C22:E22"/>
    <mergeCell ref="C23:E23"/>
    <mergeCell ref="C24:E24"/>
    <mergeCell ref="C25:E25"/>
    <mergeCell ref="C26:E26"/>
    <mergeCell ref="E2:F2"/>
    <mergeCell ref="F8:H9"/>
    <mergeCell ref="F7:H7"/>
    <mergeCell ref="F11:H11"/>
    <mergeCell ref="F12:H12"/>
    <mergeCell ref="F10:H10"/>
  </mergeCells>
  <pageMargins left="0.7" right="0.7" top="0.75" bottom="0.75" header="0.3" footer="0.3"/>
  <pageSetup paperSize="261" scale="88" orientation="portrait" horizontalDpi="180" verticalDpi="18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18086F-06A3-4599-97C2-7DA0286115EB}">
          <x14:formula1>
            <xm:f>Listes!$A$3:$A$7</xm:f>
          </x14:formula1>
          <xm:sqref>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AB1E-7E7C-41FB-BDF6-E301968C3DD2}">
  <dimension ref="A1:AZ381"/>
  <sheetViews>
    <sheetView workbookViewId="0">
      <pane xSplit="1" ySplit="1" topLeftCell="B245" activePane="bottomRight" state="frozen"/>
      <selection pane="topRight" activeCell="B1" sqref="B1"/>
      <selection pane="bottomLeft" activeCell="A2" sqref="A2"/>
      <selection pane="bottomRight" activeCell="A5" sqref="A5:XFD6"/>
    </sheetView>
  </sheetViews>
  <sheetFormatPr baseColWidth="10" defaultRowHeight="15" x14ac:dyDescent="0.25"/>
  <cols>
    <col min="1" max="1" width="16.42578125" style="2" bestFit="1" customWidth="1"/>
    <col min="2" max="2" width="14.5703125" style="2" bestFit="1" customWidth="1"/>
    <col min="3" max="3" width="63.140625" style="2" bestFit="1" customWidth="1"/>
    <col min="4" max="4" width="22.5703125" style="2" customWidth="1"/>
    <col min="5" max="5" width="32.140625" style="14" bestFit="1" customWidth="1"/>
    <col min="6" max="6" width="6.28515625" style="2" bestFit="1" customWidth="1"/>
    <col min="7" max="7" width="14.5703125" style="2" bestFit="1" customWidth="1"/>
    <col min="8" max="8" width="14.5703125" style="2" customWidth="1"/>
    <col min="9" max="9" width="13.140625" style="2" bestFit="1" customWidth="1"/>
    <col min="10" max="12" width="11.42578125" style="2"/>
    <col min="13" max="51" width="23.85546875" style="2" bestFit="1" customWidth="1"/>
    <col min="52" max="52" width="12.5703125" style="2" bestFit="1" customWidth="1"/>
    <col min="53" max="16384" width="11.42578125" style="2"/>
  </cols>
  <sheetData>
    <row r="1" spans="1:14" x14ac:dyDescent="0.25">
      <c r="A1" s="18" t="s">
        <v>593</v>
      </c>
      <c r="B1" s="68" t="s">
        <v>595</v>
      </c>
      <c r="C1" s="3" t="s">
        <v>27</v>
      </c>
      <c r="D1" s="61" t="s">
        <v>169</v>
      </c>
      <c r="E1" s="3" t="s">
        <v>594</v>
      </c>
      <c r="F1" s="69" t="s">
        <v>701</v>
      </c>
      <c r="G1" s="68" t="s">
        <v>595</v>
      </c>
      <c r="H1" s="68"/>
      <c r="I1" s="3" t="s">
        <v>601</v>
      </c>
      <c r="J1" s="3" t="s">
        <v>602</v>
      </c>
      <c r="K1" s="3" t="s">
        <v>682</v>
      </c>
    </row>
    <row r="2" spans="1:14" x14ac:dyDescent="0.25">
      <c r="A2" s="4" t="s">
        <v>443</v>
      </c>
      <c r="B2" s="4" t="str">
        <f>F2&amp;"-"&amp;TEXT(COUNTIF(A$2:A2,A2),"0000")</f>
        <v>ACCE-0001</v>
      </c>
      <c r="C2" s="7" t="s">
        <v>562</v>
      </c>
      <c r="D2" s="4" t="s">
        <v>564</v>
      </c>
      <c r="E2" s="11" t="s">
        <v>567</v>
      </c>
      <c r="F2" s="4" t="str">
        <f t="shared" ref="F2:F65" si="0">VLOOKUP(A2,$M$6:$N$17,2)</f>
        <v>ACCE</v>
      </c>
      <c r="G2" s="4" t="str">
        <f>F2&amp;"-"&amp;TEXT(COUNTIF(F$2:F2,F2),"0000")</f>
        <v>ACCE-0001</v>
      </c>
      <c r="H2" s="4"/>
      <c r="I2" s="4"/>
      <c r="J2" s="4"/>
      <c r="K2" s="37"/>
    </row>
    <row r="3" spans="1:14" x14ac:dyDescent="0.25">
      <c r="A3" s="4" t="s">
        <v>443</v>
      </c>
      <c r="B3" s="4" t="str">
        <f>F3&amp;"-"&amp;TEXT(COUNTIF(A$2:A3,A3),"0000")</f>
        <v>ACCE-0002</v>
      </c>
      <c r="C3" s="7" t="s">
        <v>352</v>
      </c>
      <c r="D3" s="4" t="s">
        <v>200</v>
      </c>
      <c r="E3" s="12" t="s">
        <v>351</v>
      </c>
      <c r="F3" s="4" t="str">
        <f t="shared" si="0"/>
        <v>ACCE</v>
      </c>
      <c r="G3" s="4" t="str">
        <f>F3&amp;"-"&amp;TEXT(COUNTIF(F$2:F3,F3),"0000")</f>
        <v>ACCE-0002</v>
      </c>
      <c r="H3" s="4"/>
      <c r="I3" s="4" t="s">
        <v>603</v>
      </c>
      <c r="J3" s="4"/>
      <c r="K3" s="37"/>
    </row>
    <row r="4" spans="1:14" x14ac:dyDescent="0.25">
      <c r="A4" s="4" t="s">
        <v>439</v>
      </c>
      <c r="B4" s="4" t="str">
        <f>F4&amp;"-"&amp;TEXT(COUNTIF(A$2:A4,A4),"0000")</f>
        <v>ELEC-0001</v>
      </c>
      <c r="C4" s="7" t="s">
        <v>543</v>
      </c>
      <c r="D4" s="4" t="s">
        <v>251</v>
      </c>
      <c r="E4" s="11" t="s">
        <v>272</v>
      </c>
      <c r="F4" s="4" t="str">
        <f t="shared" si="0"/>
        <v>ELEC</v>
      </c>
      <c r="G4" s="4" t="str">
        <f>F4&amp;"-"&amp;TEXT(COUNTIF(F$2:F4,F4),"0000")</f>
        <v>ELEC-0001</v>
      </c>
      <c r="H4" s="4"/>
      <c r="I4" s="4"/>
      <c r="J4" s="4"/>
      <c r="K4" s="37"/>
    </row>
    <row r="5" spans="1:14" x14ac:dyDescent="0.25">
      <c r="A5" s="4" t="s">
        <v>439</v>
      </c>
      <c r="B5" s="4" t="str">
        <f>F5&amp;"-"&amp;TEXT(COUNTIF(A$2:A5,A5),"0000")</f>
        <v>ELEC-0002</v>
      </c>
      <c r="C5" s="7" t="s">
        <v>544</v>
      </c>
      <c r="D5" s="4" t="s">
        <v>251</v>
      </c>
      <c r="E5" s="11" t="s">
        <v>271</v>
      </c>
      <c r="F5" s="4" t="str">
        <f t="shared" si="0"/>
        <v>ELEC</v>
      </c>
      <c r="G5" s="4" t="str">
        <f>F5&amp;"-"&amp;TEXT(COUNTIF(F$2:F5,F5),"0000")</f>
        <v>ELEC-0002</v>
      </c>
      <c r="H5" s="4"/>
      <c r="I5" s="4"/>
      <c r="J5" s="4"/>
      <c r="K5" s="37"/>
    </row>
    <row r="6" spans="1:14" x14ac:dyDescent="0.25">
      <c r="A6" s="4" t="s">
        <v>439</v>
      </c>
      <c r="B6" s="4" t="str">
        <f>F6&amp;"-"&amp;TEXT(COUNTIF(A$2:A6,A6),"0000")</f>
        <v>ELEC-0003</v>
      </c>
      <c r="C6" s="7" t="s">
        <v>545</v>
      </c>
      <c r="D6" s="4" t="s">
        <v>251</v>
      </c>
      <c r="E6" s="11" t="s">
        <v>275</v>
      </c>
      <c r="F6" s="4" t="str">
        <f t="shared" si="0"/>
        <v>ELEC</v>
      </c>
      <c r="G6" s="4" t="str">
        <f>F6&amp;"-"&amp;TEXT(COUNTIF(F$2:F6,F6),"0000")</f>
        <v>ELEC-0003</v>
      </c>
      <c r="H6" s="4"/>
      <c r="I6" s="4"/>
      <c r="J6" s="4"/>
      <c r="K6" s="37"/>
      <c r="M6" s="2" t="s">
        <v>443</v>
      </c>
      <c r="N6" s="2" t="s">
        <v>585</v>
      </c>
    </row>
    <row r="7" spans="1:14" x14ac:dyDescent="0.25">
      <c r="A7" s="4" t="s">
        <v>439</v>
      </c>
      <c r="B7" s="4" t="str">
        <f>F7&amp;"-"&amp;TEXT(COUNTIF(A$2:A7,A7),"0000")</f>
        <v>ELEC-0004</v>
      </c>
      <c r="C7" s="7" t="s">
        <v>546</v>
      </c>
      <c r="D7" s="4" t="s">
        <v>251</v>
      </c>
      <c r="E7" s="12">
        <v>100802</v>
      </c>
      <c r="F7" s="4" t="str">
        <f t="shared" si="0"/>
        <v>ELEC</v>
      </c>
      <c r="G7" s="4" t="str">
        <f>F7&amp;"-"&amp;TEXT(COUNTIF(F$2:F7,F7),"0000")</f>
        <v>ELEC-0004</v>
      </c>
      <c r="H7" s="4"/>
      <c r="I7" s="4"/>
      <c r="J7" s="4"/>
      <c r="K7" s="37"/>
      <c r="M7" s="2" t="s">
        <v>439</v>
      </c>
      <c r="N7" s="2" t="s">
        <v>582</v>
      </c>
    </row>
    <row r="8" spans="1:14" x14ac:dyDescent="0.25">
      <c r="A8" s="4" t="s">
        <v>439</v>
      </c>
      <c r="B8" s="4" t="str">
        <f>F8&amp;"-"&amp;TEXT(COUNTIF(A$2:A8,A8),"0000")</f>
        <v>ELEC-0005</v>
      </c>
      <c r="C8" s="7" t="s">
        <v>547</v>
      </c>
      <c r="D8" s="4" t="s">
        <v>251</v>
      </c>
      <c r="E8" s="12">
        <v>100803</v>
      </c>
      <c r="F8" s="4" t="str">
        <f t="shared" si="0"/>
        <v>ELEC</v>
      </c>
      <c r="G8" s="4" t="str">
        <f>F8&amp;"-"&amp;TEXT(COUNTIF(F$2:F8,F8),"0000")</f>
        <v>ELEC-0005</v>
      </c>
      <c r="H8" s="4"/>
      <c r="I8" s="4"/>
      <c r="J8" s="4"/>
      <c r="K8" s="37"/>
      <c r="M8" s="2" t="s">
        <v>438</v>
      </c>
      <c r="N8" s="2" t="s">
        <v>590</v>
      </c>
    </row>
    <row r="9" spans="1:14" x14ac:dyDescent="0.25">
      <c r="A9" s="4" t="s">
        <v>439</v>
      </c>
      <c r="B9" s="4" t="str">
        <f>F9&amp;"-"&amp;TEXT(COUNTIF(A$2:A9,A9),"0000")</f>
        <v>ELEC-0006</v>
      </c>
      <c r="C9" s="7" t="s">
        <v>548</v>
      </c>
      <c r="D9" s="4" t="s">
        <v>251</v>
      </c>
      <c r="E9" s="12">
        <v>100804</v>
      </c>
      <c r="F9" s="4" t="str">
        <f t="shared" si="0"/>
        <v>ELEC</v>
      </c>
      <c r="G9" s="4" t="str">
        <f>F9&amp;"-"&amp;TEXT(COUNTIF(F$2:F9,F9),"0000")</f>
        <v>ELEC-0006</v>
      </c>
      <c r="H9" s="4"/>
      <c r="I9" s="4"/>
      <c r="J9" s="4"/>
      <c r="K9" s="37"/>
      <c r="M9" s="2" t="s">
        <v>442</v>
      </c>
      <c r="N9" s="2" t="s">
        <v>584</v>
      </c>
    </row>
    <row r="10" spans="1:14" x14ac:dyDescent="0.25">
      <c r="A10" s="4" t="s">
        <v>439</v>
      </c>
      <c r="B10" s="4" t="str">
        <f>F10&amp;"-"&amp;TEXT(COUNTIF(A$2:A10,A10),"0000")</f>
        <v>ELEC-0007</v>
      </c>
      <c r="C10" s="7" t="s">
        <v>274</v>
      </c>
      <c r="D10" s="4" t="s">
        <v>251</v>
      </c>
      <c r="E10" s="11" t="s">
        <v>273</v>
      </c>
      <c r="F10" s="4" t="str">
        <f t="shared" si="0"/>
        <v>ELEC</v>
      </c>
      <c r="G10" s="4" t="str">
        <f>F10&amp;"-"&amp;TEXT(COUNTIF(F$2:F10,F10),"0000")</f>
        <v>ELEC-0007</v>
      </c>
      <c r="H10" s="4"/>
      <c r="I10" s="4"/>
      <c r="J10" s="4"/>
      <c r="K10" s="37"/>
      <c r="M10" s="2" t="s">
        <v>445</v>
      </c>
      <c r="N10" s="2" t="s">
        <v>588</v>
      </c>
    </row>
    <row r="11" spans="1:14" x14ac:dyDescent="0.25">
      <c r="A11" s="4" t="s">
        <v>439</v>
      </c>
      <c r="B11" s="4" t="str">
        <f>F11&amp;"-"&amp;TEXT(COUNTIF(A$2:A11,A11),"0000")</f>
        <v>ELEC-0008</v>
      </c>
      <c r="C11" s="7" t="s">
        <v>270</v>
      </c>
      <c r="D11" s="4" t="s">
        <v>251</v>
      </c>
      <c r="E11" s="12">
        <v>102460</v>
      </c>
      <c r="F11" s="4" t="str">
        <f t="shared" si="0"/>
        <v>ELEC</v>
      </c>
      <c r="G11" s="4" t="str">
        <f>F11&amp;"-"&amp;TEXT(COUNTIF(F$2:F11,F11),"0000")</f>
        <v>ELEC-0008</v>
      </c>
      <c r="H11" s="4"/>
      <c r="I11" s="4"/>
      <c r="J11" s="4"/>
      <c r="K11" s="37"/>
      <c r="M11" s="2" t="s">
        <v>447</v>
      </c>
      <c r="N11" s="2" t="s">
        <v>587</v>
      </c>
    </row>
    <row r="12" spans="1:14" x14ac:dyDescent="0.25">
      <c r="A12" s="4" t="s">
        <v>439</v>
      </c>
      <c r="B12" s="4" t="str">
        <f>F12&amp;"-"&amp;TEXT(COUNTIF(A$2:A12,A12),"0000")</f>
        <v>ELEC-0009</v>
      </c>
      <c r="C12" s="7" t="s">
        <v>269</v>
      </c>
      <c r="D12" s="4" t="s">
        <v>251</v>
      </c>
      <c r="E12" s="12">
        <v>102462</v>
      </c>
      <c r="F12" s="4" t="str">
        <f t="shared" si="0"/>
        <v>ELEC</v>
      </c>
      <c r="G12" s="4" t="str">
        <f>F12&amp;"-"&amp;TEXT(COUNTIF(F$2:F12,F12),"0000")</f>
        <v>ELEC-0009</v>
      </c>
      <c r="H12" s="4"/>
      <c r="I12" s="4"/>
      <c r="J12" s="4"/>
      <c r="K12" s="37"/>
      <c r="M12" s="2" t="s">
        <v>441</v>
      </c>
      <c r="N12" s="2" t="s">
        <v>583</v>
      </c>
    </row>
    <row r="13" spans="1:14" x14ac:dyDescent="0.25">
      <c r="A13" s="4" t="s">
        <v>439</v>
      </c>
      <c r="B13" s="4" t="str">
        <f>F13&amp;"-"&amp;TEXT(COUNTIF(A$2:A13,A13),"0000")</f>
        <v>ELEC-0010</v>
      </c>
      <c r="C13" s="7" t="s">
        <v>268</v>
      </c>
      <c r="D13" s="4" t="s">
        <v>251</v>
      </c>
      <c r="E13" s="12">
        <v>102444</v>
      </c>
      <c r="F13" s="4" t="str">
        <f t="shared" si="0"/>
        <v>ELEC</v>
      </c>
      <c r="G13" s="4" t="str">
        <f>F13&amp;"-"&amp;TEXT(COUNTIF(F$2:F13,F13),"0000")</f>
        <v>ELEC-0010</v>
      </c>
      <c r="H13" s="4"/>
      <c r="I13" s="4"/>
      <c r="J13" s="4"/>
      <c r="K13" s="37"/>
      <c r="M13" s="2" t="s">
        <v>580</v>
      </c>
      <c r="N13" s="2" t="s">
        <v>586</v>
      </c>
    </row>
    <row r="14" spans="1:14" x14ac:dyDescent="0.25">
      <c r="A14" s="4" t="s">
        <v>439</v>
      </c>
      <c r="B14" s="4" t="str">
        <f>F14&amp;"-"&amp;TEXT(COUNTIF(A$2:A14,A14),"0000")</f>
        <v>ELEC-0011</v>
      </c>
      <c r="C14" s="8" t="s">
        <v>267</v>
      </c>
      <c r="D14" s="4" t="s">
        <v>251</v>
      </c>
      <c r="E14" s="12">
        <v>102446</v>
      </c>
      <c r="F14" s="4" t="str">
        <f t="shared" si="0"/>
        <v>ELEC</v>
      </c>
      <c r="G14" s="4" t="str">
        <f>F14&amp;"-"&amp;TEXT(COUNTIF(F$2:F14,F14),"0000")</f>
        <v>ELEC-0011</v>
      </c>
      <c r="H14" s="4"/>
      <c r="I14" s="4"/>
      <c r="J14" s="4"/>
      <c r="K14" s="37"/>
      <c r="M14" s="2" t="s">
        <v>579</v>
      </c>
      <c r="N14" s="2" t="s">
        <v>581</v>
      </c>
    </row>
    <row r="15" spans="1:14" x14ac:dyDescent="0.25">
      <c r="A15" s="4" t="s">
        <v>439</v>
      </c>
      <c r="B15" s="4" t="str">
        <f>F15&amp;"-"&amp;TEXT(COUNTIF(A$2:A15,A15),"0000")</f>
        <v>ELEC-0012</v>
      </c>
      <c r="C15" s="7" t="s">
        <v>549</v>
      </c>
      <c r="D15" s="4" t="s">
        <v>251</v>
      </c>
      <c r="E15" s="12">
        <v>102447</v>
      </c>
      <c r="F15" s="4" t="str">
        <f t="shared" si="0"/>
        <v>ELEC</v>
      </c>
      <c r="G15" s="4" t="str">
        <f>F15&amp;"-"&amp;TEXT(COUNTIF(F$2:F15,F15),"0000")</f>
        <v>ELEC-0012</v>
      </c>
      <c r="H15" s="4"/>
      <c r="I15" s="4"/>
      <c r="J15" s="4"/>
      <c r="K15" s="37"/>
      <c r="M15" s="2" t="s">
        <v>440</v>
      </c>
      <c r="N15" s="2" t="s">
        <v>589</v>
      </c>
    </row>
    <row r="16" spans="1:14" x14ac:dyDescent="0.25">
      <c r="A16" s="4" t="s">
        <v>439</v>
      </c>
      <c r="B16" s="4" t="str">
        <f>F16&amp;"-"&amp;TEXT(COUNTIF(A$2:A16,A16),"0000")</f>
        <v>ELEC-0013</v>
      </c>
      <c r="C16" s="7" t="s">
        <v>188</v>
      </c>
      <c r="D16" s="4" t="s">
        <v>258</v>
      </c>
      <c r="E16" s="12" t="s">
        <v>299</v>
      </c>
      <c r="F16" s="4" t="str">
        <f t="shared" si="0"/>
        <v>ELEC</v>
      </c>
      <c r="G16" s="4" t="str">
        <f>F16&amp;"-"&amp;TEXT(COUNTIF(F$2:F16,F16),"0000")</f>
        <v>ELEC-0013</v>
      </c>
      <c r="H16" s="4"/>
      <c r="I16" s="4"/>
      <c r="J16" s="4"/>
      <c r="K16" s="37"/>
      <c r="M16" s="2" t="s">
        <v>444</v>
      </c>
      <c r="N16" s="2" t="s">
        <v>591</v>
      </c>
    </row>
    <row r="17" spans="1:15" x14ac:dyDescent="0.25">
      <c r="A17" s="4" t="s">
        <v>439</v>
      </c>
      <c r="B17" s="4" t="str">
        <f>F17&amp;"-"&amp;TEXT(COUNTIF(A$2:A17,A17),"0000")</f>
        <v>ELEC-0014</v>
      </c>
      <c r="C17" s="7" t="s">
        <v>186</v>
      </c>
      <c r="D17" s="4" t="s">
        <v>258</v>
      </c>
      <c r="E17" s="12" t="s">
        <v>300</v>
      </c>
      <c r="F17" s="4" t="str">
        <f t="shared" si="0"/>
        <v>ELEC</v>
      </c>
      <c r="G17" s="4" t="str">
        <f>F17&amp;"-"&amp;TEXT(COUNTIF(F$2:F17,F17),"0000")</f>
        <v>ELEC-0014</v>
      </c>
      <c r="H17" s="4"/>
      <c r="I17" s="4"/>
      <c r="J17" s="4"/>
      <c r="K17" s="37"/>
      <c r="M17" s="2" t="s">
        <v>446</v>
      </c>
      <c r="N17" s="2" t="s">
        <v>592</v>
      </c>
    </row>
    <row r="18" spans="1:15" x14ac:dyDescent="0.25">
      <c r="A18" s="4" t="s">
        <v>439</v>
      </c>
      <c r="B18" s="4" t="str">
        <f>F18&amp;"-"&amp;TEXT(COUNTIF(A$2:A18,A18),"0000")</f>
        <v>ELEC-0015</v>
      </c>
      <c r="C18" s="7" t="s">
        <v>183</v>
      </c>
      <c r="D18" s="4" t="s">
        <v>258</v>
      </c>
      <c r="E18" s="12" t="s">
        <v>301</v>
      </c>
      <c r="F18" s="4" t="str">
        <f t="shared" si="0"/>
        <v>ELEC</v>
      </c>
      <c r="G18" s="4" t="str">
        <f>F18&amp;"-"&amp;TEXT(COUNTIF(F$2:F18,F18),"0000")</f>
        <v>ELEC-0015</v>
      </c>
      <c r="H18" s="4"/>
      <c r="I18" s="4"/>
      <c r="J18" s="4"/>
      <c r="K18" s="37"/>
    </row>
    <row r="19" spans="1:15" x14ac:dyDescent="0.25">
      <c r="A19" s="4" t="s">
        <v>439</v>
      </c>
      <c r="B19" s="4" t="str">
        <f>F19&amp;"-"&amp;TEXT(COUNTIF(A$2:A19,A19),"0000")</f>
        <v>ELEC-0016</v>
      </c>
      <c r="C19" s="7" t="s">
        <v>187</v>
      </c>
      <c r="D19" s="4" t="s">
        <v>258</v>
      </c>
      <c r="E19" s="12" t="s">
        <v>302</v>
      </c>
      <c r="F19" s="4" t="str">
        <f t="shared" si="0"/>
        <v>ELEC</v>
      </c>
      <c r="G19" s="4" t="str">
        <f>F19&amp;"-"&amp;TEXT(COUNTIF(F$2:F19,F19),"0000")</f>
        <v>ELEC-0016</v>
      </c>
      <c r="H19" s="4"/>
      <c r="I19" s="4"/>
      <c r="J19" s="4"/>
      <c r="K19" s="37"/>
      <c r="M19" s="2" t="s">
        <v>603</v>
      </c>
    </row>
    <row r="20" spans="1:15" x14ac:dyDescent="0.25">
      <c r="A20" s="4" t="s">
        <v>439</v>
      </c>
      <c r="B20" s="4" t="str">
        <f>F20&amp;"-"&amp;TEXT(COUNTIF(A$2:A20,A20),"0000")</f>
        <v>ELEC-0017</v>
      </c>
      <c r="C20" s="7" t="s">
        <v>185</v>
      </c>
      <c r="D20" s="4" t="s">
        <v>258</v>
      </c>
      <c r="E20" s="12" t="s">
        <v>305</v>
      </c>
      <c r="F20" s="4" t="str">
        <f t="shared" si="0"/>
        <v>ELEC</v>
      </c>
      <c r="G20" s="4" t="str">
        <f>F20&amp;"-"&amp;TEXT(COUNTIF(F$2:F20,F20),"0000")</f>
        <v>ELEC-0017</v>
      </c>
      <c r="H20" s="4"/>
      <c r="I20" s="4"/>
      <c r="J20" s="4"/>
      <c r="K20" s="37"/>
      <c r="M20" s="2" t="s">
        <v>653</v>
      </c>
      <c r="N20" s="2">
        <v>1</v>
      </c>
      <c r="O20" s="2" t="str" cm="1">
        <f t="array" aca="1" ref="O20:O272" ca="1">OFFSET(Fournisseurs,,-2,)</f>
        <v>ACCE-0001</v>
      </c>
    </row>
    <row r="21" spans="1:15" x14ac:dyDescent="0.25">
      <c r="A21" s="4" t="s">
        <v>439</v>
      </c>
      <c r="B21" s="4" t="str">
        <f>F21&amp;"-"&amp;TEXT(COUNTIF(A$2:A21,A21),"0000")</f>
        <v>ELEC-0018</v>
      </c>
      <c r="C21" s="7" t="s">
        <v>303</v>
      </c>
      <c r="D21" s="4" t="s">
        <v>258</v>
      </c>
      <c r="E21" s="12" t="s">
        <v>304</v>
      </c>
      <c r="F21" s="4" t="str">
        <f t="shared" si="0"/>
        <v>ELEC</v>
      </c>
      <c r="G21" s="4" t="str">
        <f>F21&amp;"-"&amp;TEXT(COUNTIF(F$2:F21,F21),"0000")</f>
        <v>ELEC-0018</v>
      </c>
      <c r="H21" s="4"/>
      <c r="I21" s="4"/>
      <c r="J21" s="4"/>
      <c r="K21" s="37"/>
      <c r="M21" s="2" t="s">
        <v>604</v>
      </c>
      <c r="N21" s="2">
        <v>2</v>
      </c>
      <c r="O21" s="2" t="str">
        <f ca="1"/>
        <v>ACCE-0002</v>
      </c>
    </row>
    <row r="22" spans="1:15" x14ac:dyDescent="0.25">
      <c r="A22" s="4" t="s">
        <v>439</v>
      </c>
      <c r="B22" s="4" t="str">
        <f>F22&amp;"-"&amp;TEXT(COUNTIF(A$2:A22,A22),"0000")</f>
        <v>ELEC-0019</v>
      </c>
      <c r="C22" s="7" t="s">
        <v>310</v>
      </c>
      <c r="D22" s="4" t="s">
        <v>258</v>
      </c>
      <c r="E22" s="12" t="s">
        <v>311</v>
      </c>
      <c r="F22" s="4" t="str">
        <f t="shared" si="0"/>
        <v>ELEC</v>
      </c>
      <c r="G22" s="4" t="str">
        <f>F22&amp;"-"&amp;TEXT(COUNTIF(F$2:F22,F22),"0000")</f>
        <v>ELEC-0019</v>
      </c>
      <c r="H22" s="4"/>
      <c r="I22" s="4"/>
      <c r="J22" s="4"/>
      <c r="K22" s="37"/>
      <c r="M22" s="2" t="s">
        <v>605</v>
      </c>
      <c r="N22" s="2">
        <v>3</v>
      </c>
      <c r="O22" s="2" t="str">
        <f ca="1"/>
        <v>ELEC-0001</v>
      </c>
    </row>
    <row r="23" spans="1:15" x14ac:dyDescent="0.25">
      <c r="A23" s="4" t="s">
        <v>439</v>
      </c>
      <c r="B23" s="4" t="str">
        <f>F23&amp;"-"&amp;TEXT(COUNTIF(A$2:A23,A23),"0000")</f>
        <v>ELEC-0020</v>
      </c>
      <c r="C23" s="7" t="s">
        <v>184</v>
      </c>
      <c r="D23" s="4" t="s">
        <v>258</v>
      </c>
      <c r="E23" s="12" t="s">
        <v>306</v>
      </c>
      <c r="F23" s="4" t="str">
        <f t="shared" si="0"/>
        <v>ELEC</v>
      </c>
      <c r="G23" s="4" t="str">
        <f>F23&amp;"-"&amp;TEXT(COUNTIF(F$2:F23,F23),"0000")</f>
        <v>ELEC-0020</v>
      </c>
      <c r="H23" s="4"/>
      <c r="I23" s="4"/>
      <c r="J23" s="4"/>
      <c r="K23" s="37"/>
      <c r="M23" s="2" t="s">
        <v>606</v>
      </c>
      <c r="N23" s="2">
        <v>4</v>
      </c>
      <c r="O23" s="2" t="str">
        <f ca="1"/>
        <v>ELEC-0002</v>
      </c>
    </row>
    <row r="24" spans="1:15" x14ac:dyDescent="0.25">
      <c r="A24" s="4" t="s">
        <v>439</v>
      </c>
      <c r="B24" s="4" t="str">
        <f>F24&amp;"-"&amp;TEXT(COUNTIF(A$2:A24,A24),"0000")</f>
        <v>ELEC-0021</v>
      </c>
      <c r="C24" s="7" t="s">
        <v>308</v>
      </c>
      <c r="D24" s="4" t="s">
        <v>258</v>
      </c>
      <c r="E24" s="12" t="s">
        <v>313</v>
      </c>
      <c r="F24" s="4" t="str">
        <f t="shared" si="0"/>
        <v>ELEC</v>
      </c>
      <c r="G24" s="4" t="str">
        <f>F24&amp;"-"&amp;TEXT(COUNTIF(F$2:F24,F24),"0000")</f>
        <v>ELEC-0021</v>
      </c>
      <c r="H24" s="4"/>
      <c r="I24" s="4"/>
      <c r="J24" s="4"/>
      <c r="K24" s="37"/>
      <c r="M24" s="2" t="s">
        <v>607</v>
      </c>
      <c r="N24" s="2">
        <v>5</v>
      </c>
      <c r="O24" s="2" t="str">
        <f ca="1"/>
        <v>ELEC-0003</v>
      </c>
    </row>
    <row r="25" spans="1:15" x14ac:dyDescent="0.25">
      <c r="A25" s="4" t="s">
        <v>439</v>
      </c>
      <c r="B25" s="4" t="str">
        <f>F25&amp;"-"&amp;TEXT(COUNTIF(A$2:A25,A25),"0000")</f>
        <v>ELEC-0022</v>
      </c>
      <c r="C25" s="7" t="s">
        <v>307</v>
      </c>
      <c r="D25" s="4" t="s">
        <v>258</v>
      </c>
      <c r="E25" s="12" t="s">
        <v>312</v>
      </c>
      <c r="F25" s="4" t="str">
        <f t="shared" si="0"/>
        <v>ELEC</v>
      </c>
      <c r="G25" s="4" t="str">
        <f>F25&amp;"-"&amp;TEXT(COUNTIF(F$2:F25,F25),"0000")</f>
        <v>ELEC-0022</v>
      </c>
      <c r="H25" s="4"/>
      <c r="I25" s="4"/>
      <c r="J25" s="4"/>
      <c r="K25" s="37"/>
      <c r="M25" s="2" t="s">
        <v>608</v>
      </c>
      <c r="N25" s="2">
        <v>6</v>
      </c>
      <c r="O25" s="2" t="str">
        <f ca="1"/>
        <v>ELEC-0004</v>
      </c>
    </row>
    <row r="26" spans="1:15" x14ac:dyDescent="0.25">
      <c r="A26" s="4" t="s">
        <v>439</v>
      </c>
      <c r="B26" s="4" t="str">
        <f>F26&amp;"-"&amp;TEXT(COUNTIF(A$2:A26,A26),"0000")</f>
        <v>ELEC-0023</v>
      </c>
      <c r="C26" s="7" t="s">
        <v>309</v>
      </c>
      <c r="D26" s="4" t="s">
        <v>258</v>
      </c>
      <c r="E26" s="12" t="s">
        <v>314</v>
      </c>
      <c r="F26" s="4" t="str">
        <f t="shared" si="0"/>
        <v>ELEC</v>
      </c>
      <c r="G26" s="4" t="str">
        <f>F26&amp;"-"&amp;TEXT(COUNTIF(F$2:F26,F26),"0000")</f>
        <v>ELEC-0023</v>
      </c>
      <c r="H26" s="4"/>
      <c r="I26" s="4"/>
      <c r="J26" s="4"/>
      <c r="K26" s="37"/>
      <c r="M26" s="2" t="s">
        <v>609</v>
      </c>
      <c r="O26" s="2" t="str">
        <f ca="1"/>
        <v>ELEC-0005</v>
      </c>
    </row>
    <row r="27" spans="1:15" x14ac:dyDescent="0.25">
      <c r="A27" s="4" t="s">
        <v>439</v>
      </c>
      <c r="B27" s="4" t="str">
        <f>F27&amp;"-"&amp;TEXT(COUNTIF(A$2:A27,A27),"0000")</f>
        <v>ELEC-0024</v>
      </c>
      <c r="C27" s="7" t="s">
        <v>322</v>
      </c>
      <c r="D27" s="4" t="s">
        <v>258</v>
      </c>
      <c r="E27" s="12" t="s">
        <v>325</v>
      </c>
      <c r="F27" s="4" t="str">
        <f t="shared" si="0"/>
        <v>ELEC</v>
      </c>
      <c r="G27" s="4" t="str">
        <f>F27&amp;"-"&amp;TEXT(COUNTIF(F$2:F27,F27),"0000")</f>
        <v>ELEC-0024</v>
      </c>
      <c r="H27" s="4"/>
      <c r="I27" s="4"/>
      <c r="J27" s="4"/>
      <c r="K27" s="37"/>
      <c r="M27" s="2" t="s">
        <v>610</v>
      </c>
      <c r="O27" s="2" t="str">
        <f ca="1"/>
        <v>ELEC-0006</v>
      </c>
    </row>
    <row r="28" spans="1:15" x14ac:dyDescent="0.25">
      <c r="A28" s="4" t="s">
        <v>439</v>
      </c>
      <c r="B28" s="4" t="str">
        <f>F28&amp;"-"&amp;TEXT(COUNTIF(A$2:A28,A28),"0000")</f>
        <v>ELEC-0025</v>
      </c>
      <c r="C28" s="7" t="s">
        <v>321</v>
      </c>
      <c r="D28" s="4" t="s">
        <v>258</v>
      </c>
      <c r="E28" s="12" t="s">
        <v>324</v>
      </c>
      <c r="F28" s="4" t="str">
        <f t="shared" si="0"/>
        <v>ELEC</v>
      </c>
      <c r="G28" s="4" t="str">
        <f>F28&amp;"-"&amp;TEXT(COUNTIF(F$2:F28,F28),"0000")</f>
        <v>ELEC-0025</v>
      </c>
      <c r="H28" s="4"/>
      <c r="I28" s="4"/>
      <c r="J28" s="4"/>
      <c r="K28" s="37"/>
      <c r="M28" s="2" t="s">
        <v>611</v>
      </c>
      <c r="O28" s="2" t="str">
        <f ca="1"/>
        <v>ELEC-0007</v>
      </c>
    </row>
    <row r="29" spans="1:15" x14ac:dyDescent="0.25">
      <c r="A29" s="4" t="s">
        <v>439</v>
      </c>
      <c r="B29" s="4" t="str">
        <f>F29&amp;"-"&amp;TEXT(COUNTIF(A$2:A29,A29),"0000")</f>
        <v>ELEC-0026</v>
      </c>
      <c r="C29" s="7" t="s">
        <v>323</v>
      </c>
      <c r="D29" s="4" t="s">
        <v>258</v>
      </c>
      <c r="E29" s="12" t="s">
        <v>326</v>
      </c>
      <c r="F29" s="4" t="str">
        <f t="shared" si="0"/>
        <v>ELEC</v>
      </c>
      <c r="G29" s="4" t="str">
        <f>F29&amp;"-"&amp;TEXT(COUNTIF(F$2:F29,F29),"0000")</f>
        <v>ELEC-0026</v>
      </c>
      <c r="H29" s="4"/>
      <c r="I29" s="4"/>
      <c r="J29" s="4"/>
      <c r="K29" s="37"/>
      <c r="M29" s="2" t="s">
        <v>612</v>
      </c>
      <c r="O29" s="2" t="str">
        <f ca="1"/>
        <v>ELEC-0008</v>
      </c>
    </row>
    <row r="30" spans="1:15" x14ac:dyDescent="0.25">
      <c r="A30" s="4" t="s">
        <v>439</v>
      </c>
      <c r="B30" s="4" t="str">
        <f>F30&amp;"-"&amp;TEXT(COUNTIF(A$2:A30,A30),"0000")</f>
        <v>ELEC-0027</v>
      </c>
      <c r="C30" s="7" t="s">
        <v>316</v>
      </c>
      <c r="D30" s="4" t="s">
        <v>258</v>
      </c>
      <c r="E30" s="12" t="s">
        <v>319</v>
      </c>
      <c r="F30" s="4" t="str">
        <f t="shared" si="0"/>
        <v>ELEC</v>
      </c>
      <c r="G30" s="4" t="str">
        <f>F30&amp;"-"&amp;TEXT(COUNTIF(F$2:F30,F30),"0000")</f>
        <v>ELEC-0027</v>
      </c>
      <c r="H30" s="4"/>
      <c r="I30" s="4"/>
      <c r="J30" s="4"/>
      <c r="K30" s="37"/>
      <c r="M30" s="2" t="s">
        <v>613</v>
      </c>
      <c r="O30" s="2" t="str">
        <f ca="1"/>
        <v>ELEC-0009</v>
      </c>
    </row>
    <row r="31" spans="1:15" x14ac:dyDescent="0.25">
      <c r="A31" s="4" t="s">
        <v>439</v>
      </c>
      <c r="B31" s="4" t="str">
        <f>F31&amp;"-"&amp;TEXT(COUNTIF(A$2:A31,A31),"0000")</f>
        <v>ELEC-0028</v>
      </c>
      <c r="C31" s="7" t="s">
        <v>315</v>
      </c>
      <c r="D31" s="4" t="s">
        <v>258</v>
      </c>
      <c r="E31" s="12" t="s">
        <v>318</v>
      </c>
      <c r="F31" s="4" t="str">
        <f t="shared" si="0"/>
        <v>ELEC</v>
      </c>
      <c r="G31" s="4" t="str">
        <f>F31&amp;"-"&amp;TEXT(COUNTIF(F$2:F31,F31),"0000")</f>
        <v>ELEC-0028</v>
      </c>
      <c r="H31" s="4"/>
      <c r="I31" s="4"/>
      <c r="J31" s="4"/>
      <c r="K31" s="37"/>
      <c r="M31" s="2" t="s">
        <v>614</v>
      </c>
      <c r="O31" s="2" t="str">
        <f ca="1"/>
        <v>ELEC-0010</v>
      </c>
    </row>
    <row r="32" spans="1:15" x14ac:dyDescent="0.25">
      <c r="A32" s="4" t="s">
        <v>439</v>
      </c>
      <c r="B32" s="4" t="str">
        <f>F32&amp;"-"&amp;TEXT(COUNTIF(A$2:A32,A32),"0000")</f>
        <v>ELEC-0029</v>
      </c>
      <c r="C32" s="7" t="s">
        <v>317</v>
      </c>
      <c r="D32" s="4" t="s">
        <v>258</v>
      </c>
      <c r="E32" s="12" t="s">
        <v>320</v>
      </c>
      <c r="F32" s="4" t="str">
        <f t="shared" si="0"/>
        <v>ELEC</v>
      </c>
      <c r="G32" s="4" t="str">
        <f>F32&amp;"-"&amp;TEXT(COUNTIF(F$2:F32,F32),"0000")</f>
        <v>ELEC-0029</v>
      </c>
      <c r="H32" s="4"/>
      <c r="I32" s="4"/>
      <c r="J32" s="4"/>
      <c r="K32" s="37"/>
      <c r="M32" s="2" t="s">
        <v>615</v>
      </c>
      <c r="O32" s="2" t="str">
        <f ca="1"/>
        <v>ELEC-0011</v>
      </c>
    </row>
    <row r="33" spans="1:52" x14ac:dyDescent="0.25">
      <c r="A33" s="4" t="s">
        <v>439</v>
      </c>
      <c r="B33" s="4" t="str">
        <f>F33&amp;"-"&amp;TEXT(COUNTIF(A$2:A33,A33),"0000")</f>
        <v>ELEC-0030</v>
      </c>
      <c r="C33" s="7" t="s">
        <v>263</v>
      </c>
      <c r="D33" s="4" t="s">
        <v>250</v>
      </c>
      <c r="E33" s="12" t="s">
        <v>264</v>
      </c>
      <c r="F33" s="4" t="str">
        <f t="shared" si="0"/>
        <v>ELEC</v>
      </c>
      <c r="G33" s="4" t="str">
        <f>F33&amp;"-"&amp;TEXT(COUNTIF(F$2:F33,F33),"0000")</f>
        <v>ELEC-0030</v>
      </c>
      <c r="H33" s="4"/>
      <c r="I33" s="4"/>
      <c r="J33" s="4"/>
      <c r="K33" s="37"/>
      <c r="M33" s="2" t="s">
        <v>616</v>
      </c>
      <c r="O33" s="2" t="str">
        <f ca="1"/>
        <v>ELEC-0012</v>
      </c>
    </row>
    <row r="34" spans="1:52" x14ac:dyDescent="0.25">
      <c r="A34" s="4" t="s">
        <v>439</v>
      </c>
      <c r="B34" s="4" t="str">
        <f>F34&amp;"-"&amp;TEXT(COUNTIF(A$2:A34,A34),"0000")</f>
        <v>ELEC-0031</v>
      </c>
      <c r="C34" s="7" t="s">
        <v>265</v>
      </c>
      <c r="D34" s="4" t="s">
        <v>250</v>
      </c>
      <c r="E34" s="12" t="s">
        <v>266</v>
      </c>
      <c r="F34" s="4" t="str">
        <f t="shared" si="0"/>
        <v>ELEC</v>
      </c>
      <c r="G34" s="4" t="str">
        <f>F34&amp;"-"&amp;TEXT(COUNTIF(F$2:F34,F34),"0000")</f>
        <v>ELEC-0031</v>
      </c>
      <c r="H34" s="4"/>
      <c r="I34" s="4"/>
      <c r="J34" s="4"/>
      <c r="K34" s="37"/>
      <c r="M34" s="2" t="s">
        <v>617</v>
      </c>
      <c r="O34" s="2" t="str">
        <f ca="1"/>
        <v>ELEC-0013</v>
      </c>
    </row>
    <row r="35" spans="1:52" x14ac:dyDescent="0.25">
      <c r="A35" s="4" t="s">
        <v>439</v>
      </c>
      <c r="B35" s="4" t="str">
        <f>F35&amp;"-"&amp;TEXT(COUNTIF(A$2:A35,A35),"0000")</f>
        <v>ELEC-0032</v>
      </c>
      <c r="C35" s="7" t="s">
        <v>349</v>
      </c>
      <c r="D35" s="4" t="s">
        <v>250</v>
      </c>
      <c r="E35" s="11" t="s">
        <v>350</v>
      </c>
      <c r="F35" s="4" t="str">
        <f t="shared" si="0"/>
        <v>ELEC</v>
      </c>
      <c r="G35" s="4" t="str">
        <f>F35&amp;"-"&amp;TEXT(COUNTIF(F$2:F35,F35),"0000")</f>
        <v>ELEC-0032</v>
      </c>
      <c r="H35" s="4"/>
      <c r="I35" s="4"/>
      <c r="J35" s="4"/>
      <c r="K35" s="37"/>
      <c r="M35" s="2" t="s">
        <v>618</v>
      </c>
      <c r="O35" s="2" t="str">
        <f ca="1"/>
        <v>ELEC-0014</v>
      </c>
    </row>
    <row r="36" spans="1:52" x14ac:dyDescent="0.25">
      <c r="A36" s="4" t="s">
        <v>439</v>
      </c>
      <c r="B36" s="4" t="str">
        <f>F36&amp;"-"&amp;TEXT(COUNTIF(A$2:A36,A36),"0000")</f>
        <v>ELEC-0033</v>
      </c>
      <c r="C36" s="10" t="s">
        <v>563</v>
      </c>
      <c r="D36" s="5" t="s">
        <v>571</v>
      </c>
      <c r="E36" s="12" t="s">
        <v>572</v>
      </c>
      <c r="F36" s="4" t="str">
        <f t="shared" si="0"/>
        <v>ELEC</v>
      </c>
      <c r="G36" s="4" t="str">
        <f>F36&amp;"-"&amp;TEXT(COUNTIF(F$2:F36,F36),"0000")</f>
        <v>ELEC-0033</v>
      </c>
      <c r="H36" s="4"/>
      <c r="I36" s="4"/>
      <c r="J36" s="4"/>
      <c r="K36" s="37"/>
      <c r="M36" s="2" t="s">
        <v>619</v>
      </c>
      <c r="O36" s="2" t="str">
        <f ca="1"/>
        <v>ELEC-0015</v>
      </c>
    </row>
    <row r="37" spans="1:52" x14ac:dyDescent="0.25">
      <c r="A37" s="4" t="s">
        <v>439</v>
      </c>
      <c r="B37" s="4" t="str">
        <f>F37&amp;"-"&amp;TEXT(COUNTIF(A$2:A37,A37),"0000")</f>
        <v>ELEC-0034</v>
      </c>
      <c r="C37" s="7" t="s">
        <v>434</v>
      </c>
      <c r="D37" s="4" t="s">
        <v>1</v>
      </c>
      <c r="E37" s="11" t="s">
        <v>433</v>
      </c>
      <c r="F37" s="4" t="str">
        <f t="shared" si="0"/>
        <v>ELEC</v>
      </c>
      <c r="G37" s="4" t="str">
        <f>F37&amp;"-"&amp;TEXT(COUNTIF(F$2:F37,F37),"0000")</f>
        <v>ELEC-0034</v>
      </c>
      <c r="H37" s="4"/>
      <c r="I37" s="4"/>
      <c r="J37" s="4"/>
      <c r="K37" s="37"/>
      <c r="M37" s="2" t="s">
        <v>620</v>
      </c>
      <c r="O37" s="2" t="str">
        <f ca="1"/>
        <v>ELEC-0016</v>
      </c>
    </row>
    <row r="38" spans="1:52" x14ac:dyDescent="0.25">
      <c r="A38" s="4" t="s">
        <v>439</v>
      </c>
      <c r="B38" s="4" t="str">
        <f>F38&amp;"-"&amp;TEXT(COUNTIF(A$2:A38,A38),"0000")</f>
        <v>ELEC-0035</v>
      </c>
      <c r="C38" s="7" t="s">
        <v>435</v>
      </c>
      <c r="D38" s="4" t="s">
        <v>1</v>
      </c>
      <c r="E38" s="11" t="s">
        <v>21</v>
      </c>
      <c r="F38" s="4" t="str">
        <f t="shared" si="0"/>
        <v>ELEC</v>
      </c>
      <c r="G38" s="4" t="str">
        <f>F38&amp;"-"&amp;TEXT(COUNTIF(F$2:F38,F38),"0000")</f>
        <v>ELEC-0035</v>
      </c>
      <c r="H38" s="4"/>
      <c r="I38" s="4"/>
      <c r="J38" s="4"/>
      <c r="K38" s="37"/>
      <c r="M38" s="2" t="s">
        <v>621</v>
      </c>
      <c r="O38" s="2" t="str">
        <f ca="1"/>
        <v>ELEC-0017</v>
      </c>
    </row>
    <row r="39" spans="1:52" x14ac:dyDescent="0.25">
      <c r="A39" s="4" t="s">
        <v>439</v>
      </c>
      <c r="B39" s="4" t="str">
        <f>F39&amp;"-"&amp;TEXT(COUNTIF(A$2:A39,A39),"0000")</f>
        <v>ELEC-0036</v>
      </c>
      <c r="C39" s="7" t="s">
        <v>539</v>
      </c>
      <c r="D39" s="4" t="s">
        <v>32</v>
      </c>
      <c r="E39" s="15" t="s">
        <v>568</v>
      </c>
      <c r="F39" s="4" t="str">
        <f t="shared" si="0"/>
        <v>ELEC</v>
      </c>
      <c r="G39" s="4" t="str">
        <f>F39&amp;"-"&amp;TEXT(COUNTIF(F$2:F39,F39),"0000")</f>
        <v>ELEC-0036</v>
      </c>
      <c r="H39" s="4"/>
      <c r="I39" s="4"/>
      <c r="J39" s="4"/>
      <c r="K39" s="37"/>
      <c r="O39" s="2" t="str">
        <f ca="1"/>
        <v>ELEC-0018</v>
      </c>
    </row>
    <row r="40" spans="1:52" x14ac:dyDescent="0.25">
      <c r="A40" s="4" t="s">
        <v>439</v>
      </c>
      <c r="B40" s="4" t="str">
        <f>F40&amp;"-"&amp;TEXT(COUNTIF(A$2:A40,A40),"0000")</f>
        <v>ELEC-0037</v>
      </c>
      <c r="C40" s="7" t="s">
        <v>400</v>
      </c>
      <c r="D40" s="4" t="s">
        <v>3</v>
      </c>
      <c r="E40" s="11" t="s">
        <v>397</v>
      </c>
      <c r="F40" s="4" t="str">
        <f t="shared" si="0"/>
        <v>ELEC</v>
      </c>
      <c r="G40" s="4" t="str">
        <f>F40&amp;"-"&amp;TEXT(COUNTIF(F$2:F40,F40),"0000")</f>
        <v>ELEC-0037</v>
      </c>
      <c r="H40" s="4"/>
      <c r="I40" s="4"/>
      <c r="J40" s="4"/>
      <c r="K40" s="37"/>
      <c r="M40"/>
      <c r="N40"/>
      <c r="O40" t="str">
        <f ca="1"/>
        <v>ELEC-0019</v>
      </c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</row>
    <row r="41" spans="1:52" x14ac:dyDescent="0.25">
      <c r="A41" s="4" t="s">
        <v>439</v>
      </c>
      <c r="B41" s="4" t="str">
        <f>F41&amp;"-"&amp;TEXT(COUNTIF(A$2:A41,A41),"0000")</f>
        <v>ELEC-0038</v>
      </c>
      <c r="C41" s="7" t="s">
        <v>8</v>
      </c>
      <c r="D41" s="4" t="s">
        <v>3</v>
      </c>
      <c r="E41" s="11" t="s">
        <v>9</v>
      </c>
      <c r="F41" s="4" t="str">
        <f t="shared" si="0"/>
        <v>ELEC</v>
      </c>
      <c r="G41" s="4" t="str">
        <f>F41&amp;"-"&amp;TEXT(COUNTIF(F$2:F41,F41),"0000")</f>
        <v>ELEC-0038</v>
      </c>
      <c r="H41" s="4"/>
      <c r="I41" s="4"/>
      <c r="J41" s="4"/>
      <c r="K41" s="37"/>
      <c r="M41"/>
      <c r="N41"/>
      <c r="O41" t="str">
        <f ca="1"/>
        <v>ELEC-0020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</row>
    <row r="42" spans="1:52" x14ac:dyDescent="0.25">
      <c r="A42" s="4" t="s">
        <v>439</v>
      </c>
      <c r="B42" s="4" t="str">
        <f>F42&amp;"-"&amp;TEXT(COUNTIF(A$2:A42,A42),"0000")</f>
        <v>ELEC-0039</v>
      </c>
      <c r="C42" s="7" t="s">
        <v>398</v>
      </c>
      <c r="D42" s="4" t="s">
        <v>3</v>
      </c>
      <c r="E42" s="11" t="s">
        <v>399</v>
      </c>
      <c r="F42" s="4" t="str">
        <f t="shared" si="0"/>
        <v>ELEC</v>
      </c>
      <c r="G42" s="4" t="str">
        <f>F42&amp;"-"&amp;TEXT(COUNTIF(F$2:F42,F42),"0000")</f>
        <v>ELEC-0039</v>
      </c>
      <c r="H42" s="4"/>
      <c r="I42" s="4"/>
      <c r="J42" s="4"/>
      <c r="K42" s="37"/>
      <c r="M42"/>
      <c r="N42"/>
      <c r="O42" t="str">
        <f ca="1"/>
        <v>ELEC-0021</v>
      </c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52" x14ac:dyDescent="0.25">
      <c r="A43" s="4" t="s">
        <v>439</v>
      </c>
      <c r="B43" s="4" t="str">
        <f>F43&amp;"-"&amp;TEXT(COUNTIF(A$2:A43,A43),"0000")</f>
        <v>ELEC-0040</v>
      </c>
      <c r="C43" s="7" t="s">
        <v>396</v>
      </c>
      <c r="D43" s="4" t="s">
        <v>3</v>
      </c>
      <c r="E43" s="11" t="s">
        <v>10</v>
      </c>
      <c r="F43" s="4" t="str">
        <f t="shared" si="0"/>
        <v>ELEC</v>
      </c>
      <c r="G43" s="4" t="str">
        <f>F43&amp;"-"&amp;TEXT(COUNTIF(F$2:F43,F43),"0000")</f>
        <v>ELEC-0040</v>
      </c>
      <c r="H43" s="4"/>
      <c r="I43" s="4"/>
      <c r="J43" s="4"/>
      <c r="K43" s="37"/>
      <c r="O43" s="2" t="str">
        <f ca="1"/>
        <v>ELEC-0022</v>
      </c>
    </row>
    <row r="44" spans="1:52" x14ac:dyDescent="0.25">
      <c r="A44" s="4" t="s">
        <v>439</v>
      </c>
      <c r="B44" s="4" t="str">
        <f>F44&amp;"-"&amp;TEXT(COUNTIF(A$2:A44,A44),"0000")</f>
        <v>ELEC-0041</v>
      </c>
      <c r="C44" s="7" t="s">
        <v>530</v>
      </c>
      <c r="D44" s="4" t="s">
        <v>203</v>
      </c>
      <c r="E44" s="11" t="s">
        <v>534</v>
      </c>
      <c r="F44" s="4" t="str">
        <f t="shared" si="0"/>
        <v>ELEC</v>
      </c>
      <c r="G44" s="4" t="str">
        <f>F44&amp;"-"&amp;TEXT(COUNTIF(F$2:F44,F44),"0000")</f>
        <v>ELEC-0041</v>
      </c>
      <c r="H44" s="4"/>
      <c r="I44" s="4"/>
      <c r="J44" s="4"/>
      <c r="K44" s="37"/>
      <c r="O44" s="2" t="str">
        <f ca="1"/>
        <v>ELEC-0023</v>
      </c>
    </row>
    <row r="45" spans="1:52" x14ac:dyDescent="0.25">
      <c r="A45" s="4" t="s">
        <v>439</v>
      </c>
      <c r="B45" s="4" t="str">
        <f>F45&amp;"-"&amp;TEXT(COUNTIF(A$2:A45,A45),"0000")</f>
        <v>ELEC-0042</v>
      </c>
      <c r="C45" s="7" t="s">
        <v>508</v>
      </c>
      <c r="D45" s="4" t="s">
        <v>203</v>
      </c>
      <c r="E45" s="11" t="s">
        <v>489</v>
      </c>
      <c r="F45" s="4" t="str">
        <f t="shared" si="0"/>
        <v>ELEC</v>
      </c>
      <c r="G45" s="4" t="str">
        <f>F45&amp;"-"&amp;TEXT(COUNTIF(F$2:F45,F45),"0000")</f>
        <v>ELEC-0042</v>
      </c>
      <c r="H45" s="4"/>
      <c r="I45" s="4"/>
      <c r="J45" s="4"/>
      <c r="K45" s="37"/>
      <c r="O45" s="2" t="str">
        <f ca="1"/>
        <v>ELEC-0024</v>
      </c>
    </row>
    <row r="46" spans="1:52" x14ac:dyDescent="0.25">
      <c r="A46" s="4" t="s">
        <v>439</v>
      </c>
      <c r="B46" s="4" t="str">
        <f>F46&amp;"-"&amp;TEXT(COUNTIF(A$2:A46,A46),"0000")</f>
        <v>ELEC-0043</v>
      </c>
      <c r="C46" s="7" t="s">
        <v>526</v>
      </c>
      <c r="D46" s="4" t="s">
        <v>203</v>
      </c>
      <c r="E46" s="11" t="s">
        <v>531</v>
      </c>
      <c r="F46" s="4" t="str">
        <f t="shared" si="0"/>
        <v>ELEC</v>
      </c>
      <c r="G46" s="4" t="str">
        <f>F46&amp;"-"&amp;TEXT(COUNTIF(F$2:F46,F46),"0000")</f>
        <v>ELEC-0043</v>
      </c>
      <c r="H46" s="4"/>
      <c r="I46" s="4"/>
      <c r="J46" s="4"/>
      <c r="K46" s="37"/>
      <c r="O46" s="2" t="str">
        <f ca="1"/>
        <v>ELEC-0025</v>
      </c>
    </row>
    <row r="47" spans="1:52" x14ac:dyDescent="0.25">
      <c r="A47" s="4" t="s">
        <v>439</v>
      </c>
      <c r="B47" s="4" t="str">
        <f>F47&amp;"-"&amp;TEXT(COUNTIF(A$2:A47,A47),"0000")</f>
        <v>ELEC-0044</v>
      </c>
      <c r="C47" s="7" t="s">
        <v>504</v>
      </c>
      <c r="D47" s="4" t="s">
        <v>203</v>
      </c>
      <c r="E47" s="11" t="s">
        <v>479</v>
      </c>
      <c r="F47" s="4" t="str">
        <f t="shared" si="0"/>
        <v>ELEC</v>
      </c>
      <c r="G47" s="4" t="str">
        <f>F47&amp;"-"&amp;TEXT(COUNTIF(F$2:F47,F47),"0000")</f>
        <v>ELEC-0044</v>
      </c>
      <c r="H47" s="4"/>
      <c r="I47" s="4"/>
      <c r="J47" s="4"/>
      <c r="K47" s="37"/>
      <c r="O47" s="2" t="str">
        <f ca="1"/>
        <v>ELEC-0026</v>
      </c>
    </row>
    <row r="48" spans="1:52" x14ac:dyDescent="0.25">
      <c r="A48" s="4" t="s">
        <v>439</v>
      </c>
      <c r="B48" s="4" t="str">
        <f>F48&amp;"-"&amp;TEXT(COUNTIF(A$2:A48,A48),"0000")</f>
        <v>ELEC-0045</v>
      </c>
      <c r="C48" s="7" t="s">
        <v>527</v>
      </c>
      <c r="D48" s="4" t="s">
        <v>203</v>
      </c>
      <c r="E48" s="11" t="s">
        <v>533</v>
      </c>
      <c r="F48" s="4" t="str">
        <f t="shared" si="0"/>
        <v>ELEC</v>
      </c>
      <c r="G48" s="4" t="str">
        <f>F48&amp;"-"&amp;TEXT(COUNTIF(F$2:F48,F48),"0000")</f>
        <v>ELEC-0045</v>
      </c>
      <c r="H48" s="4"/>
      <c r="I48" s="4"/>
      <c r="J48" s="4"/>
      <c r="K48" s="37"/>
      <c r="O48" s="2" t="str">
        <f ca="1"/>
        <v>ELEC-0027</v>
      </c>
    </row>
    <row r="49" spans="1:15" x14ac:dyDescent="0.25">
      <c r="A49" s="4" t="s">
        <v>439</v>
      </c>
      <c r="B49" s="4" t="str">
        <f>F49&amp;"-"&amp;TEXT(COUNTIF(A$2:A49,A49),"0000")</f>
        <v>ELEC-0046</v>
      </c>
      <c r="C49" s="7" t="s">
        <v>505</v>
      </c>
      <c r="D49" s="4" t="s">
        <v>203</v>
      </c>
      <c r="E49" s="11" t="s">
        <v>491</v>
      </c>
      <c r="F49" s="4" t="str">
        <f t="shared" si="0"/>
        <v>ELEC</v>
      </c>
      <c r="G49" s="4" t="str">
        <f>F49&amp;"-"&amp;TEXT(COUNTIF(F$2:F49,F49),"0000")</f>
        <v>ELEC-0046</v>
      </c>
      <c r="H49" s="4"/>
      <c r="I49" s="4"/>
      <c r="J49" s="4"/>
      <c r="K49" s="37"/>
      <c r="O49" s="2" t="str">
        <f ca="1"/>
        <v>ELEC-0028</v>
      </c>
    </row>
    <row r="50" spans="1:15" x14ac:dyDescent="0.25">
      <c r="A50" s="4" t="s">
        <v>439</v>
      </c>
      <c r="B50" s="4" t="str">
        <f>F50&amp;"-"&amp;TEXT(COUNTIF(A$2:A50,A50),"0000")</f>
        <v>ELEC-0047</v>
      </c>
      <c r="C50" s="7" t="s">
        <v>528</v>
      </c>
      <c r="D50" s="4" t="s">
        <v>203</v>
      </c>
      <c r="E50" s="11" t="s">
        <v>532</v>
      </c>
      <c r="F50" s="4" t="str">
        <f t="shared" si="0"/>
        <v>ELEC</v>
      </c>
      <c r="G50" s="4" t="str">
        <f>F50&amp;"-"&amp;TEXT(COUNTIF(F$2:F50,F50),"0000")</f>
        <v>ELEC-0047</v>
      </c>
      <c r="H50" s="4"/>
      <c r="I50" s="4"/>
      <c r="J50" s="4"/>
      <c r="K50" s="37"/>
      <c r="O50" s="2" t="str">
        <f ca="1"/>
        <v>ELEC-0029</v>
      </c>
    </row>
    <row r="51" spans="1:15" x14ac:dyDescent="0.25">
      <c r="A51" s="4" t="s">
        <v>439</v>
      </c>
      <c r="B51" s="4" t="str">
        <f>F51&amp;"-"&amp;TEXT(COUNTIF(A$2:A51,A51),"0000")</f>
        <v>ELEC-0048</v>
      </c>
      <c r="C51" s="7" t="s">
        <v>506</v>
      </c>
      <c r="D51" s="4" t="s">
        <v>203</v>
      </c>
      <c r="E51" s="11" t="s">
        <v>482</v>
      </c>
      <c r="F51" s="4" t="str">
        <f t="shared" si="0"/>
        <v>ELEC</v>
      </c>
      <c r="G51" s="4" t="str">
        <f>F51&amp;"-"&amp;TEXT(COUNTIF(F$2:F51,F51),"0000")</f>
        <v>ELEC-0048</v>
      </c>
      <c r="H51" s="4"/>
      <c r="I51" s="4"/>
      <c r="J51" s="4"/>
      <c r="K51" s="37"/>
      <c r="O51" s="2" t="str">
        <f ca="1"/>
        <v>ELEC-0030</v>
      </c>
    </row>
    <row r="52" spans="1:15" x14ac:dyDescent="0.25">
      <c r="A52" s="4" t="s">
        <v>439</v>
      </c>
      <c r="B52" s="4" t="str">
        <f>F52&amp;"-"&amp;TEXT(COUNTIF(A$2:A52,A52),"0000")</f>
        <v>ELEC-0049</v>
      </c>
      <c r="C52" s="7" t="s">
        <v>529</v>
      </c>
      <c r="D52" s="4" t="s">
        <v>203</v>
      </c>
      <c r="E52" s="11" t="s">
        <v>492</v>
      </c>
      <c r="F52" s="4" t="str">
        <f t="shared" si="0"/>
        <v>ELEC</v>
      </c>
      <c r="G52" s="4" t="str">
        <f>F52&amp;"-"&amp;TEXT(COUNTIF(F$2:F52,F52),"0000")</f>
        <v>ELEC-0049</v>
      </c>
      <c r="H52" s="4"/>
      <c r="I52" s="4"/>
      <c r="J52" s="4"/>
      <c r="K52" s="37"/>
      <c r="O52" s="2" t="str">
        <f ca="1"/>
        <v>ELEC-0031</v>
      </c>
    </row>
    <row r="53" spans="1:15" x14ac:dyDescent="0.25">
      <c r="A53" s="4" t="s">
        <v>439</v>
      </c>
      <c r="B53" s="4" t="str">
        <f>F53&amp;"-"&amp;TEXT(COUNTIF(A$2:A53,A53),"0000")</f>
        <v>ELEC-0050</v>
      </c>
      <c r="C53" s="7" t="s">
        <v>507</v>
      </c>
      <c r="D53" s="4" t="s">
        <v>203</v>
      </c>
      <c r="E53" s="11" t="s">
        <v>481</v>
      </c>
      <c r="F53" s="4" t="str">
        <f t="shared" si="0"/>
        <v>ELEC</v>
      </c>
      <c r="G53" s="4" t="str">
        <f>F53&amp;"-"&amp;TEXT(COUNTIF(F$2:F53,F53),"0000")</f>
        <v>ELEC-0050</v>
      </c>
      <c r="H53" s="4"/>
      <c r="I53" s="4"/>
      <c r="J53" s="4"/>
      <c r="K53" s="37"/>
      <c r="O53" s="2" t="str">
        <f ca="1"/>
        <v>ELEC-0032</v>
      </c>
    </row>
    <row r="54" spans="1:15" x14ac:dyDescent="0.25">
      <c r="A54" s="4" t="s">
        <v>439</v>
      </c>
      <c r="B54" s="4" t="str">
        <f>F54&amp;"-"&amp;TEXT(COUNTIF(A$2:A54,A54),"0000")</f>
        <v>ELEC-0051</v>
      </c>
      <c r="C54" s="7" t="s">
        <v>509</v>
      </c>
      <c r="D54" s="4" t="s">
        <v>203</v>
      </c>
      <c r="E54" s="11" t="s">
        <v>510</v>
      </c>
      <c r="F54" s="4" t="str">
        <f t="shared" si="0"/>
        <v>ELEC</v>
      </c>
      <c r="G54" s="4" t="str">
        <f>F54&amp;"-"&amp;TEXT(COUNTIF(F$2:F54,F54),"0000")</f>
        <v>ELEC-0051</v>
      </c>
      <c r="H54" s="4"/>
      <c r="I54" s="4"/>
      <c r="J54" s="4"/>
      <c r="K54" s="37"/>
      <c r="O54" s="2" t="str">
        <f ca="1"/>
        <v>ELEC-0033</v>
      </c>
    </row>
    <row r="55" spans="1:15" x14ac:dyDescent="0.25">
      <c r="A55" s="4" t="s">
        <v>439</v>
      </c>
      <c r="B55" s="4" t="str">
        <f>F55&amp;"-"&amp;TEXT(COUNTIF(A$2:A55,A55),"0000")</f>
        <v>ELEC-0052</v>
      </c>
      <c r="C55" s="7" t="s">
        <v>495</v>
      </c>
      <c r="D55" s="4" t="s">
        <v>203</v>
      </c>
      <c r="E55" s="11" t="s">
        <v>487</v>
      </c>
      <c r="F55" s="4" t="str">
        <f t="shared" si="0"/>
        <v>ELEC</v>
      </c>
      <c r="G55" s="4" t="str">
        <f>F55&amp;"-"&amp;TEXT(COUNTIF(F$2:F55,F55),"0000")</f>
        <v>ELEC-0052</v>
      </c>
      <c r="H55" s="4"/>
      <c r="I55" s="4"/>
      <c r="J55" s="4"/>
      <c r="K55" s="37"/>
      <c r="O55" s="2" t="str">
        <f ca="1"/>
        <v>ELEC-0034</v>
      </c>
    </row>
    <row r="56" spans="1:15" x14ac:dyDescent="0.25">
      <c r="A56" s="4" t="s">
        <v>439</v>
      </c>
      <c r="B56" s="4" t="str">
        <f>F56&amp;"-"&amp;TEXT(COUNTIF(A$2:A56,A56),"0000")</f>
        <v>ELEC-0053</v>
      </c>
      <c r="C56" s="7" t="s">
        <v>513</v>
      </c>
      <c r="D56" s="4" t="s">
        <v>203</v>
      </c>
      <c r="E56" s="11" t="s">
        <v>514</v>
      </c>
      <c r="F56" s="4" t="str">
        <f t="shared" si="0"/>
        <v>ELEC</v>
      </c>
      <c r="G56" s="4" t="str">
        <f>F56&amp;"-"&amp;TEXT(COUNTIF(F$2:F56,F56),"0000")</f>
        <v>ELEC-0053</v>
      </c>
      <c r="H56" s="4"/>
      <c r="I56" s="4"/>
      <c r="J56" s="4"/>
      <c r="K56" s="37"/>
      <c r="O56" s="2" t="str">
        <f ca="1"/>
        <v>ELEC-0035</v>
      </c>
    </row>
    <row r="57" spans="1:15" x14ac:dyDescent="0.25">
      <c r="A57" s="4" t="s">
        <v>439</v>
      </c>
      <c r="B57" s="4" t="str">
        <f>F57&amp;"-"&amp;TEXT(COUNTIF(A$2:A57,A57),"0000")</f>
        <v>ELEC-0054</v>
      </c>
      <c r="C57" s="7" t="s">
        <v>493</v>
      </c>
      <c r="D57" s="4" t="s">
        <v>203</v>
      </c>
      <c r="E57" s="11" t="s">
        <v>484</v>
      </c>
      <c r="F57" s="4" t="str">
        <f t="shared" si="0"/>
        <v>ELEC</v>
      </c>
      <c r="G57" s="4" t="str">
        <f>F57&amp;"-"&amp;TEXT(COUNTIF(F$2:F57,F57),"0000")</f>
        <v>ELEC-0054</v>
      </c>
      <c r="H57" s="4"/>
      <c r="I57" s="4"/>
      <c r="J57" s="4"/>
      <c r="K57" s="37"/>
      <c r="O57" s="2" t="str">
        <f ca="1"/>
        <v>ELEC-0036</v>
      </c>
    </row>
    <row r="58" spans="1:15" x14ac:dyDescent="0.25">
      <c r="A58" s="4" t="s">
        <v>439</v>
      </c>
      <c r="B58" s="4" t="str">
        <f>F58&amp;"-"&amp;TEXT(COUNTIF(A$2:A58,A58),"0000")</f>
        <v>ELEC-0055</v>
      </c>
      <c r="C58" s="7" t="s">
        <v>511</v>
      </c>
      <c r="D58" s="4" t="s">
        <v>203</v>
      </c>
      <c r="E58" s="11" t="s">
        <v>512</v>
      </c>
      <c r="F58" s="4" t="str">
        <f t="shared" si="0"/>
        <v>ELEC</v>
      </c>
      <c r="G58" s="4" t="str">
        <f>F58&amp;"-"&amp;TEXT(COUNTIF(F$2:F58,F58),"0000")</f>
        <v>ELEC-0055</v>
      </c>
      <c r="H58" s="4"/>
      <c r="I58" s="4"/>
      <c r="J58" s="4"/>
      <c r="K58" s="37"/>
      <c r="O58" s="2" t="str">
        <f ca="1"/>
        <v>ELEC-0037</v>
      </c>
    </row>
    <row r="59" spans="1:15" x14ac:dyDescent="0.25">
      <c r="A59" s="4" t="s">
        <v>439</v>
      </c>
      <c r="B59" s="4" t="str">
        <f>F59&amp;"-"&amp;TEXT(COUNTIF(A$2:A59,A59),"0000")</f>
        <v>ELEC-0056</v>
      </c>
      <c r="C59" s="7" t="s">
        <v>494</v>
      </c>
      <c r="D59" s="4" t="s">
        <v>203</v>
      </c>
      <c r="E59" s="11" t="s">
        <v>485</v>
      </c>
      <c r="F59" s="4" t="str">
        <f t="shared" si="0"/>
        <v>ELEC</v>
      </c>
      <c r="G59" s="4" t="str">
        <f>F59&amp;"-"&amp;TEXT(COUNTIF(F$2:F59,F59),"0000")</f>
        <v>ELEC-0056</v>
      </c>
      <c r="H59" s="4"/>
      <c r="I59" s="4"/>
      <c r="J59" s="4"/>
      <c r="K59" s="37"/>
      <c r="O59" s="2" t="str">
        <f ca="1"/>
        <v>ELEC-0038</v>
      </c>
    </row>
    <row r="60" spans="1:15" x14ac:dyDescent="0.25">
      <c r="A60" s="4" t="s">
        <v>439</v>
      </c>
      <c r="B60" s="4" t="str">
        <f>F60&amp;"-"&amp;TEXT(COUNTIF(A$2:A60,A60),"0000")</f>
        <v>ELEC-0057</v>
      </c>
      <c r="C60" s="7" t="s">
        <v>496</v>
      </c>
      <c r="D60" s="4" t="s">
        <v>203</v>
      </c>
      <c r="E60" s="11" t="s">
        <v>483</v>
      </c>
      <c r="F60" s="4" t="str">
        <f t="shared" si="0"/>
        <v>ELEC</v>
      </c>
      <c r="G60" s="4" t="str">
        <f>F60&amp;"-"&amp;TEXT(COUNTIF(F$2:F60,F60),"0000")</f>
        <v>ELEC-0057</v>
      </c>
      <c r="H60" s="4"/>
      <c r="I60" s="4"/>
      <c r="J60" s="4"/>
      <c r="K60" s="37"/>
      <c r="O60" s="2" t="str">
        <f ca="1"/>
        <v>ELEC-0039</v>
      </c>
    </row>
    <row r="61" spans="1:15" x14ac:dyDescent="0.25">
      <c r="A61" s="4" t="s">
        <v>439</v>
      </c>
      <c r="B61" s="4" t="str">
        <f>F61&amp;"-"&amp;TEXT(COUNTIF(A$2:A61,A61),"0000")</f>
        <v>ELEC-0058</v>
      </c>
      <c r="C61" s="7" t="s">
        <v>517</v>
      </c>
      <c r="D61" s="4" t="s">
        <v>203</v>
      </c>
      <c r="E61" s="11" t="s">
        <v>518</v>
      </c>
      <c r="F61" s="4" t="str">
        <f t="shared" si="0"/>
        <v>ELEC</v>
      </c>
      <c r="G61" s="4" t="str">
        <f>F61&amp;"-"&amp;TEXT(COUNTIF(F$2:F61,F61),"0000")</f>
        <v>ELEC-0058</v>
      </c>
      <c r="H61" s="4"/>
      <c r="I61" s="4"/>
      <c r="J61" s="4"/>
      <c r="K61" s="37"/>
      <c r="O61" s="2" t="str">
        <f ca="1"/>
        <v>ELEC-0040</v>
      </c>
    </row>
    <row r="62" spans="1:15" x14ac:dyDescent="0.25">
      <c r="A62" s="4" t="s">
        <v>439</v>
      </c>
      <c r="B62" s="4" t="str">
        <f>F62&amp;"-"&amp;TEXT(COUNTIF(A$2:A62,A62),"0000")</f>
        <v>ELEC-0059</v>
      </c>
      <c r="C62" s="7" t="s">
        <v>497</v>
      </c>
      <c r="D62" s="4" t="s">
        <v>203</v>
      </c>
      <c r="E62" s="11" t="s">
        <v>480</v>
      </c>
      <c r="F62" s="4" t="str">
        <f t="shared" si="0"/>
        <v>ELEC</v>
      </c>
      <c r="G62" s="4" t="str">
        <f>F62&amp;"-"&amp;TEXT(COUNTIF(F$2:F62,F62),"0000")</f>
        <v>ELEC-0059</v>
      </c>
      <c r="H62" s="4"/>
      <c r="I62" s="4"/>
      <c r="J62" s="4"/>
      <c r="K62" s="37"/>
      <c r="O62" s="2" t="str">
        <f ca="1"/>
        <v>ELEC-0041</v>
      </c>
    </row>
    <row r="63" spans="1:15" x14ac:dyDescent="0.25">
      <c r="A63" s="4" t="s">
        <v>439</v>
      </c>
      <c r="B63" s="4" t="str">
        <f>F63&amp;"-"&amp;TEXT(COUNTIF(A$2:A63,A63),"0000")</f>
        <v>ELEC-0060</v>
      </c>
      <c r="C63" s="7" t="s">
        <v>519</v>
      </c>
      <c r="D63" s="4" t="s">
        <v>203</v>
      </c>
      <c r="E63" s="11" t="s">
        <v>520</v>
      </c>
      <c r="F63" s="4" t="str">
        <f t="shared" si="0"/>
        <v>ELEC</v>
      </c>
      <c r="G63" s="4" t="str">
        <f>F63&amp;"-"&amp;TEXT(COUNTIF(F$2:F63,F63),"0000")</f>
        <v>ELEC-0060</v>
      </c>
      <c r="H63" s="4"/>
      <c r="I63" s="4"/>
      <c r="J63" s="4"/>
      <c r="K63" s="37"/>
      <c r="O63" s="2" t="str">
        <f ca="1"/>
        <v>ELEC-0042</v>
      </c>
    </row>
    <row r="64" spans="1:15" x14ac:dyDescent="0.25">
      <c r="A64" s="4" t="s">
        <v>439</v>
      </c>
      <c r="B64" s="4" t="str">
        <f>F64&amp;"-"&amp;TEXT(COUNTIF(A$2:A64,A64),"0000")</f>
        <v>ELEC-0061</v>
      </c>
      <c r="C64" s="7" t="s">
        <v>498</v>
      </c>
      <c r="D64" s="4" t="s">
        <v>203</v>
      </c>
      <c r="E64" s="11" t="s">
        <v>499</v>
      </c>
      <c r="F64" s="4" t="str">
        <f t="shared" si="0"/>
        <v>ELEC</v>
      </c>
      <c r="G64" s="4" t="str">
        <f>F64&amp;"-"&amp;TEXT(COUNTIF(F$2:F64,F64),"0000")</f>
        <v>ELEC-0061</v>
      </c>
      <c r="H64" s="4"/>
      <c r="I64" s="4"/>
      <c r="J64" s="4"/>
      <c r="K64" s="37"/>
      <c r="O64" s="2" t="str">
        <f ca="1"/>
        <v>ELEC-0043</v>
      </c>
    </row>
    <row r="65" spans="1:15" x14ac:dyDescent="0.25">
      <c r="A65" s="4" t="s">
        <v>439</v>
      </c>
      <c r="B65" s="4" t="str">
        <f>F65&amp;"-"&amp;TEXT(COUNTIF(A$2:A65,A65),"0000")</f>
        <v>ELEC-0062</v>
      </c>
      <c r="C65" s="7" t="s">
        <v>524</v>
      </c>
      <c r="D65" s="4" t="s">
        <v>203</v>
      </c>
      <c r="E65" s="11" t="s">
        <v>525</v>
      </c>
      <c r="F65" s="4" t="str">
        <f t="shared" si="0"/>
        <v>ELEC</v>
      </c>
      <c r="G65" s="4" t="str">
        <f>F65&amp;"-"&amp;TEXT(COUNTIF(F$2:F65,F65),"0000")</f>
        <v>ELEC-0062</v>
      </c>
      <c r="H65" s="4"/>
      <c r="I65" s="4"/>
      <c r="J65" s="4"/>
      <c r="K65" s="37"/>
      <c r="O65" s="2" t="str">
        <f ca="1"/>
        <v>ELEC-0044</v>
      </c>
    </row>
    <row r="66" spans="1:15" x14ac:dyDescent="0.25">
      <c r="A66" s="4" t="s">
        <v>439</v>
      </c>
      <c r="B66" s="4" t="str">
        <f>F66&amp;"-"&amp;TEXT(COUNTIF(A$2:A66,A66),"0000")</f>
        <v>ELEC-0063</v>
      </c>
      <c r="C66" s="7" t="s">
        <v>500</v>
      </c>
      <c r="D66" s="4" t="s">
        <v>203</v>
      </c>
      <c r="E66" s="11" t="s">
        <v>501</v>
      </c>
      <c r="F66" s="4" t="str">
        <f t="shared" ref="F66:F129" si="1">VLOOKUP(A66,$M$6:$N$17,2)</f>
        <v>ELEC</v>
      </c>
      <c r="G66" s="4" t="str">
        <f>F66&amp;"-"&amp;TEXT(COUNTIF(F$2:F66,F66),"0000")</f>
        <v>ELEC-0063</v>
      </c>
      <c r="H66" s="4"/>
      <c r="I66" s="4"/>
      <c r="J66" s="4"/>
      <c r="K66" s="37"/>
      <c r="O66" s="2" t="str">
        <f ca="1"/>
        <v>ELEC-0045</v>
      </c>
    </row>
    <row r="67" spans="1:15" x14ac:dyDescent="0.25">
      <c r="A67" s="4" t="s">
        <v>439</v>
      </c>
      <c r="B67" s="4" t="str">
        <f>F67&amp;"-"&amp;TEXT(COUNTIF(A$2:A67,A67),"0000")</f>
        <v>ELEC-0064</v>
      </c>
      <c r="C67" s="7" t="s">
        <v>521</v>
      </c>
      <c r="D67" s="4" t="s">
        <v>203</v>
      </c>
      <c r="E67" s="11" t="s">
        <v>490</v>
      </c>
      <c r="F67" s="4" t="str">
        <f t="shared" si="1"/>
        <v>ELEC</v>
      </c>
      <c r="G67" s="4" t="str">
        <f>F67&amp;"-"&amp;TEXT(COUNTIF(F$2:F67,F67),"0000")</f>
        <v>ELEC-0064</v>
      </c>
      <c r="H67" s="4"/>
      <c r="I67" s="4"/>
      <c r="J67" s="4"/>
      <c r="K67" s="37"/>
      <c r="O67" s="2" t="str">
        <f ca="1"/>
        <v>ELEC-0046</v>
      </c>
    </row>
    <row r="68" spans="1:15" x14ac:dyDescent="0.25">
      <c r="A68" s="4" t="s">
        <v>439</v>
      </c>
      <c r="B68" s="4" t="str">
        <f>F68&amp;"-"&amp;TEXT(COUNTIF(A$2:A68,A68),"0000")</f>
        <v>ELEC-0065</v>
      </c>
      <c r="C68" s="7" t="s">
        <v>502</v>
      </c>
      <c r="D68" s="4" t="s">
        <v>203</v>
      </c>
      <c r="E68" s="11" t="s">
        <v>488</v>
      </c>
      <c r="F68" s="4" t="str">
        <f t="shared" si="1"/>
        <v>ELEC</v>
      </c>
      <c r="G68" s="4" t="str">
        <f>F68&amp;"-"&amp;TEXT(COUNTIF(F$2:F68,F68),"0000")</f>
        <v>ELEC-0065</v>
      </c>
      <c r="H68" s="4"/>
      <c r="I68" s="4"/>
      <c r="J68" s="4"/>
      <c r="K68" s="37"/>
      <c r="O68" s="2" t="str">
        <f ca="1"/>
        <v>ELEC-0047</v>
      </c>
    </row>
    <row r="69" spans="1:15" x14ac:dyDescent="0.25">
      <c r="A69" s="4" t="s">
        <v>439</v>
      </c>
      <c r="B69" s="4" t="str">
        <f>F69&amp;"-"&amp;TEXT(COUNTIF(A$2:A69,A69),"0000")</f>
        <v>ELEC-0066</v>
      </c>
      <c r="C69" s="7" t="s">
        <v>522</v>
      </c>
      <c r="D69" s="4" t="s">
        <v>203</v>
      </c>
      <c r="E69" s="11" t="s">
        <v>523</v>
      </c>
      <c r="F69" s="4" t="str">
        <f t="shared" si="1"/>
        <v>ELEC</v>
      </c>
      <c r="G69" s="4" t="str">
        <f>F69&amp;"-"&amp;TEXT(COUNTIF(F$2:F69,F69),"0000")</f>
        <v>ELEC-0066</v>
      </c>
      <c r="H69" s="4"/>
      <c r="I69" s="4"/>
      <c r="J69" s="4"/>
      <c r="K69" s="37"/>
      <c r="O69" s="2" t="str">
        <f ca="1"/>
        <v>ELEC-0048</v>
      </c>
    </row>
    <row r="70" spans="1:15" x14ac:dyDescent="0.25">
      <c r="A70" s="4" t="s">
        <v>439</v>
      </c>
      <c r="B70" s="4" t="str">
        <f>F70&amp;"-"&amp;TEXT(COUNTIF(A$2:A70,A70),"0000")</f>
        <v>ELEC-0067</v>
      </c>
      <c r="C70" s="7" t="s">
        <v>503</v>
      </c>
      <c r="D70" s="4" t="s">
        <v>203</v>
      </c>
      <c r="E70" s="11" t="s">
        <v>486</v>
      </c>
      <c r="F70" s="4" t="str">
        <f t="shared" si="1"/>
        <v>ELEC</v>
      </c>
      <c r="G70" s="4" t="str">
        <f>F70&amp;"-"&amp;TEXT(COUNTIF(F$2:F70,F70),"0000")</f>
        <v>ELEC-0067</v>
      </c>
      <c r="H70" s="4"/>
      <c r="I70" s="4"/>
      <c r="J70" s="4"/>
      <c r="K70" s="37"/>
      <c r="O70" s="2" t="str">
        <f ca="1"/>
        <v>ELEC-0049</v>
      </c>
    </row>
    <row r="71" spans="1:15" x14ac:dyDescent="0.25">
      <c r="A71" s="4" t="s">
        <v>439</v>
      </c>
      <c r="B71" s="4" t="str">
        <f>F71&amp;"-"&amp;TEXT(COUNTIF(A$2:A71,A71),"0000")</f>
        <v>ELEC-0068</v>
      </c>
      <c r="C71" s="7" t="s">
        <v>515</v>
      </c>
      <c r="D71" s="4" t="s">
        <v>203</v>
      </c>
      <c r="E71" s="11" t="s">
        <v>516</v>
      </c>
      <c r="F71" s="4" t="str">
        <f t="shared" si="1"/>
        <v>ELEC</v>
      </c>
      <c r="G71" s="4" t="str">
        <f>F71&amp;"-"&amp;TEXT(COUNTIF(F$2:F71,F71),"0000")</f>
        <v>ELEC-0068</v>
      </c>
      <c r="H71" s="4"/>
      <c r="I71" s="4"/>
      <c r="J71" s="4"/>
      <c r="K71" s="37"/>
      <c r="O71" s="2" t="str">
        <f ca="1"/>
        <v>ELEC-0050</v>
      </c>
    </row>
    <row r="72" spans="1:15" x14ac:dyDescent="0.25">
      <c r="A72" s="4" t="s">
        <v>439</v>
      </c>
      <c r="B72" s="4" t="str">
        <f>F72&amp;"-"&amp;TEXT(COUNTIF(A$2:A72,A72),"0000")</f>
        <v>ELEC-0069</v>
      </c>
      <c r="C72" s="7" t="s">
        <v>561</v>
      </c>
      <c r="D72" s="4" t="s">
        <v>17</v>
      </c>
      <c r="E72" s="12" t="s">
        <v>560</v>
      </c>
      <c r="F72" s="4" t="str">
        <f t="shared" si="1"/>
        <v>ELEC</v>
      </c>
      <c r="G72" s="4" t="str">
        <f>F72&amp;"-"&amp;TEXT(COUNTIF(F$2:F72,F72),"0000")</f>
        <v>ELEC-0069</v>
      </c>
      <c r="H72" s="4"/>
      <c r="I72" s="4"/>
      <c r="J72" s="4"/>
      <c r="K72" s="37"/>
      <c r="O72" s="2" t="str">
        <f ca="1"/>
        <v>ELEC-0051</v>
      </c>
    </row>
    <row r="73" spans="1:15" x14ac:dyDescent="0.25">
      <c r="A73" s="4" t="s">
        <v>439</v>
      </c>
      <c r="B73" s="4" t="str">
        <f>F73&amp;"-"&amp;TEXT(COUNTIF(A$2:A73,A73),"0000")</f>
        <v>ELEC-0070</v>
      </c>
      <c r="C73" s="8" t="s">
        <v>536</v>
      </c>
      <c r="D73" s="4" t="s">
        <v>17</v>
      </c>
      <c r="E73" s="11" t="s">
        <v>537</v>
      </c>
      <c r="F73" s="4" t="str">
        <f t="shared" si="1"/>
        <v>ELEC</v>
      </c>
      <c r="G73" s="4" t="str">
        <f>F73&amp;"-"&amp;TEXT(COUNTIF(F$2:F73,F73),"0000")</f>
        <v>ELEC-0070</v>
      </c>
      <c r="H73" s="4"/>
      <c r="I73" s="4"/>
      <c r="J73" s="4"/>
      <c r="K73" s="37"/>
      <c r="O73" s="2" t="str">
        <f ca="1"/>
        <v>ELEC-0052</v>
      </c>
    </row>
    <row r="74" spans="1:15" x14ac:dyDescent="0.25">
      <c r="A74" s="4" t="s">
        <v>439</v>
      </c>
      <c r="B74" s="4" t="str">
        <f>F74&amp;"-"&amp;TEXT(COUNTIF(A$2:A74,A74),"0000")</f>
        <v>ELEC-0071</v>
      </c>
      <c r="C74" s="8" t="s">
        <v>463</v>
      </c>
      <c r="D74" s="4" t="s">
        <v>17</v>
      </c>
      <c r="E74" s="12" t="s">
        <v>456</v>
      </c>
      <c r="F74" s="4" t="str">
        <f t="shared" si="1"/>
        <v>ELEC</v>
      </c>
      <c r="G74" s="4" t="str">
        <f>F74&amp;"-"&amp;TEXT(COUNTIF(F$2:F74,F74),"0000")</f>
        <v>ELEC-0071</v>
      </c>
      <c r="H74" s="4"/>
      <c r="I74" s="4"/>
      <c r="J74" s="4"/>
      <c r="K74" s="37"/>
      <c r="O74" s="2" t="str">
        <f ca="1"/>
        <v>ELEC-0053</v>
      </c>
    </row>
    <row r="75" spans="1:15" x14ac:dyDescent="0.25">
      <c r="A75" s="4" t="s">
        <v>439</v>
      </c>
      <c r="B75" s="4" t="str">
        <f>F75&amp;"-"&amp;TEXT(COUNTIF(A$2:A75,A75),"0000")</f>
        <v>ELEC-0072</v>
      </c>
      <c r="C75" s="8" t="s">
        <v>461</v>
      </c>
      <c r="D75" s="4" t="s">
        <v>17</v>
      </c>
      <c r="E75" s="12" t="s">
        <v>451</v>
      </c>
      <c r="F75" s="4" t="str">
        <f t="shared" si="1"/>
        <v>ELEC</v>
      </c>
      <c r="G75" s="4" t="str">
        <f>F75&amp;"-"&amp;TEXT(COUNTIF(F$2:F75,F75),"0000")</f>
        <v>ELEC-0072</v>
      </c>
      <c r="H75" s="4"/>
      <c r="I75" s="4"/>
      <c r="J75" s="4"/>
      <c r="K75" s="37"/>
      <c r="O75" s="2" t="str">
        <f ca="1"/>
        <v>ELEC-0054</v>
      </c>
    </row>
    <row r="76" spans="1:15" x14ac:dyDescent="0.25">
      <c r="A76" s="4" t="s">
        <v>439</v>
      </c>
      <c r="B76" s="4" t="str">
        <f>F76&amp;"-"&amp;TEXT(COUNTIF(A$2:A76,A76),"0000")</f>
        <v>ELEC-0073</v>
      </c>
      <c r="C76" s="8" t="s">
        <v>462</v>
      </c>
      <c r="D76" s="4" t="s">
        <v>17</v>
      </c>
      <c r="E76" s="12" t="s">
        <v>455</v>
      </c>
      <c r="F76" s="4" t="str">
        <f t="shared" si="1"/>
        <v>ELEC</v>
      </c>
      <c r="G76" s="4" t="str">
        <f>F76&amp;"-"&amp;TEXT(COUNTIF(F$2:F76,F76),"0000")</f>
        <v>ELEC-0073</v>
      </c>
      <c r="H76" s="4"/>
      <c r="I76" s="4"/>
      <c r="J76" s="4"/>
      <c r="K76" s="37"/>
      <c r="O76" s="2" t="str">
        <f ca="1"/>
        <v>ELEC-0055</v>
      </c>
    </row>
    <row r="77" spans="1:15" x14ac:dyDescent="0.25">
      <c r="A77" s="4" t="s">
        <v>439</v>
      </c>
      <c r="B77" s="4" t="str">
        <f>F77&amp;"-"&amp;TEXT(COUNTIF(A$2:A77,A77),"0000")</f>
        <v>ELEC-0074</v>
      </c>
      <c r="C77" s="8" t="s">
        <v>460</v>
      </c>
      <c r="D77" s="4" t="s">
        <v>17</v>
      </c>
      <c r="E77" s="12" t="s">
        <v>452</v>
      </c>
      <c r="F77" s="4" t="str">
        <f t="shared" si="1"/>
        <v>ELEC</v>
      </c>
      <c r="G77" s="4" t="str">
        <f>F77&amp;"-"&amp;TEXT(COUNTIF(F$2:F77,F77),"0000")</f>
        <v>ELEC-0074</v>
      </c>
      <c r="H77" s="4"/>
      <c r="I77" s="4"/>
      <c r="J77" s="4"/>
      <c r="K77" s="37"/>
      <c r="O77" s="2" t="str">
        <f ca="1"/>
        <v>ELEC-0056</v>
      </c>
    </row>
    <row r="78" spans="1:15" x14ac:dyDescent="0.25">
      <c r="A78" s="4" t="s">
        <v>439</v>
      </c>
      <c r="B78" s="4" t="str">
        <f>F78&amp;"-"&amp;TEXT(COUNTIF(A$2:A78,A78),"0000")</f>
        <v>ELEC-0075</v>
      </c>
      <c r="C78" s="8" t="s">
        <v>459</v>
      </c>
      <c r="D78" s="4" t="s">
        <v>17</v>
      </c>
      <c r="E78" s="12" t="s">
        <v>468</v>
      </c>
      <c r="F78" s="4" t="str">
        <f t="shared" si="1"/>
        <v>ELEC</v>
      </c>
      <c r="G78" s="4" t="str">
        <f>F78&amp;"-"&amp;TEXT(COUNTIF(F$2:F78,F78),"0000")</f>
        <v>ELEC-0075</v>
      </c>
      <c r="H78" s="4"/>
      <c r="I78" s="4"/>
      <c r="J78" s="4"/>
      <c r="K78" s="37"/>
      <c r="O78" s="2" t="str">
        <f ca="1"/>
        <v>ELEC-0057</v>
      </c>
    </row>
    <row r="79" spans="1:15" x14ac:dyDescent="0.25">
      <c r="A79" s="4" t="s">
        <v>439</v>
      </c>
      <c r="B79" s="4" t="str">
        <f>F79&amp;"-"&amp;TEXT(COUNTIF(A$2:A79,A79),"0000")</f>
        <v>ELEC-0076</v>
      </c>
      <c r="C79" s="8" t="s">
        <v>458</v>
      </c>
      <c r="D79" s="4" t="s">
        <v>17</v>
      </c>
      <c r="E79" s="12" t="s">
        <v>454</v>
      </c>
      <c r="F79" s="4" t="str">
        <f t="shared" si="1"/>
        <v>ELEC</v>
      </c>
      <c r="G79" s="4" t="str">
        <f>F79&amp;"-"&amp;TEXT(COUNTIF(F$2:F79,F79),"0000")</f>
        <v>ELEC-0076</v>
      </c>
      <c r="H79" s="4"/>
      <c r="I79" s="4"/>
      <c r="J79" s="4"/>
      <c r="K79" s="37"/>
      <c r="O79" s="2" t="str">
        <f ca="1"/>
        <v>ELEC-0058</v>
      </c>
    </row>
    <row r="80" spans="1:15" x14ac:dyDescent="0.25">
      <c r="A80" s="4" t="s">
        <v>439</v>
      </c>
      <c r="B80" s="4" t="str">
        <f>F80&amp;"-"&amp;TEXT(COUNTIF(A$2:A80,A80),"0000")</f>
        <v>ELEC-0077</v>
      </c>
      <c r="C80" s="8" t="s">
        <v>470</v>
      </c>
      <c r="D80" s="4" t="s">
        <v>17</v>
      </c>
      <c r="E80" s="11" t="s">
        <v>472</v>
      </c>
      <c r="F80" s="4" t="str">
        <f t="shared" si="1"/>
        <v>ELEC</v>
      </c>
      <c r="G80" s="4" t="str">
        <f>F80&amp;"-"&amp;TEXT(COUNTIF(F$2:F80,F80),"0000")</f>
        <v>ELEC-0077</v>
      </c>
      <c r="H80" s="4"/>
      <c r="I80" s="4"/>
      <c r="J80" s="4"/>
      <c r="K80" s="37"/>
      <c r="O80" s="2" t="str">
        <f ca="1"/>
        <v>ELEC-0059</v>
      </c>
    </row>
    <row r="81" spans="1:15" x14ac:dyDescent="0.25">
      <c r="A81" s="4" t="s">
        <v>439</v>
      </c>
      <c r="B81" s="4" t="str">
        <f>F81&amp;"-"&amp;TEXT(COUNTIF(A$2:A81,A81),"0000")</f>
        <v>ELEC-0078</v>
      </c>
      <c r="C81" s="8" t="s">
        <v>469</v>
      </c>
      <c r="D81" s="4" t="s">
        <v>17</v>
      </c>
      <c r="E81" s="11" t="s">
        <v>471</v>
      </c>
      <c r="F81" s="4" t="str">
        <f t="shared" si="1"/>
        <v>ELEC</v>
      </c>
      <c r="G81" s="4" t="str">
        <f>F81&amp;"-"&amp;TEXT(COUNTIF(F$2:F81,F81),"0000")</f>
        <v>ELEC-0078</v>
      </c>
      <c r="H81" s="4"/>
      <c r="I81" s="4"/>
      <c r="J81" s="4"/>
      <c r="K81" s="37"/>
      <c r="O81" s="2" t="str">
        <f ca="1"/>
        <v>ELEC-0060</v>
      </c>
    </row>
    <row r="82" spans="1:15" x14ac:dyDescent="0.25">
      <c r="A82" s="4" t="s">
        <v>439</v>
      </c>
      <c r="B82" s="4" t="str">
        <f>F82&amp;"-"&amp;TEXT(COUNTIF(A$2:A82,A82),"0000")</f>
        <v>ELEC-0079</v>
      </c>
      <c r="C82" s="8" t="s">
        <v>464</v>
      </c>
      <c r="D82" s="4" t="s">
        <v>17</v>
      </c>
      <c r="E82" s="12" t="s">
        <v>457</v>
      </c>
      <c r="F82" s="4" t="str">
        <f t="shared" si="1"/>
        <v>ELEC</v>
      </c>
      <c r="G82" s="4" t="str">
        <f>F82&amp;"-"&amp;TEXT(COUNTIF(F$2:F82,F82),"0000")</f>
        <v>ELEC-0079</v>
      </c>
      <c r="H82" s="4"/>
      <c r="I82" s="4"/>
      <c r="J82" s="4"/>
      <c r="K82" s="37"/>
      <c r="O82" s="2" t="str">
        <f ca="1"/>
        <v>ELEC-0061</v>
      </c>
    </row>
    <row r="83" spans="1:15" x14ac:dyDescent="0.25">
      <c r="A83" s="4" t="s">
        <v>439</v>
      </c>
      <c r="B83" s="4" t="str">
        <f>F83&amp;"-"&amp;TEXT(COUNTIF(A$2:A83,A83),"0000")</f>
        <v>ELEC-0080</v>
      </c>
      <c r="C83" s="8" t="s">
        <v>465</v>
      </c>
      <c r="D83" s="4" t="s">
        <v>17</v>
      </c>
      <c r="E83" s="12" t="s">
        <v>449</v>
      </c>
      <c r="F83" s="4" t="str">
        <f t="shared" si="1"/>
        <v>ELEC</v>
      </c>
      <c r="G83" s="4" t="str">
        <f>F83&amp;"-"&amp;TEXT(COUNTIF(F$2:F83,F83),"0000")</f>
        <v>ELEC-0080</v>
      </c>
      <c r="H83" s="4"/>
      <c r="I83" s="4"/>
      <c r="J83" s="4"/>
      <c r="K83" s="37"/>
      <c r="O83" s="2" t="str">
        <f ca="1"/>
        <v>ELEC-0062</v>
      </c>
    </row>
    <row r="84" spans="1:15" x14ac:dyDescent="0.25">
      <c r="A84" s="4" t="s">
        <v>439</v>
      </c>
      <c r="B84" s="4" t="str">
        <f>F84&amp;"-"&amp;TEXT(COUNTIF(A$2:A84,A84),"0000")</f>
        <v>ELEC-0081</v>
      </c>
      <c r="C84" s="8" t="s">
        <v>467</v>
      </c>
      <c r="D84" s="4" t="s">
        <v>17</v>
      </c>
      <c r="E84" s="12" t="s">
        <v>453</v>
      </c>
      <c r="F84" s="4" t="str">
        <f t="shared" si="1"/>
        <v>ELEC</v>
      </c>
      <c r="G84" s="4" t="str">
        <f>F84&amp;"-"&amp;TEXT(COUNTIF(F$2:F84,F84),"0000")</f>
        <v>ELEC-0081</v>
      </c>
      <c r="H84" s="4"/>
      <c r="I84" s="4"/>
      <c r="J84" s="4"/>
      <c r="K84" s="37"/>
      <c r="O84" s="2" t="str">
        <f ca="1"/>
        <v>ELEC-0063</v>
      </c>
    </row>
    <row r="85" spans="1:15" x14ac:dyDescent="0.25">
      <c r="A85" s="4" t="s">
        <v>439</v>
      </c>
      <c r="B85" s="4" t="str">
        <f>F85&amp;"-"&amp;TEXT(COUNTIF(A$2:A85,A85),"0000")</f>
        <v>ELEC-0082</v>
      </c>
      <c r="C85" s="8" t="s">
        <v>466</v>
      </c>
      <c r="D85" s="4" t="s">
        <v>17</v>
      </c>
      <c r="E85" s="12" t="s">
        <v>450</v>
      </c>
      <c r="F85" s="4" t="str">
        <f t="shared" si="1"/>
        <v>ELEC</v>
      </c>
      <c r="G85" s="4" t="str">
        <f>F85&amp;"-"&amp;TEXT(COUNTIF(F$2:F85,F85),"0000")</f>
        <v>ELEC-0082</v>
      </c>
      <c r="H85" s="4"/>
      <c r="I85" s="4"/>
      <c r="J85" s="4"/>
      <c r="K85" s="37"/>
      <c r="O85" s="2" t="str">
        <f ca="1"/>
        <v>ELEC-0064</v>
      </c>
    </row>
    <row r="86" spans="1:15" x14ac:dyDescent="0.25">
      <c r="A86" s="4" t="s">
        <v>439</v>
      </c>
      <c r="B86" s="4" t="str">
        <f>F86&amp;"-"&amp;TEXT(COUNTIF(A$2:A86,A86),"0000")</f>
        <v>ELEC-0083</v>
      </c>
      <c r="C86" s="7" t="s">
        <v>288</v>
      </c>
      <c r="D86" s="4" t="s">
        <v>0</v>
      </c>
      <c r="E86" s="12" t="s">
        <v>289</v>
      </c>
      <c r="F86" s="4" t="str">
        <f t="shared" si="1"/>
        <v>ELEC</v>
      </c>
      <c r="G86" s="4" t="str">
        <f>F86&amp;"-"&amp;TEXT(COUNTIF(F$2:F86,F86),"0000")</f>
        <v>ELEC-0083</v>
      </c>
      <c r="H86" s="4"/>
      <c r="I86" s="4"/>
      <c r="J86" s="4"/>
      <c r="K86" s="37">
        <v>0.22800000000000001</v>
      </c>
      <c r="O86" s="2" t="str">
        <f ca="1"/>
        <v>ELEC-0065</v>
      </c>
    </row>
    <row r="87" spans="1:15" x14ac:dyDescent="0.25">
      <c r="A87" s="4" t="s">
        <v>439</v>
      </c>
      <c r="B87" s="4" t="str">
        <f>F87&amp;"-"&amp;TEXT(COUNTIF(A$2:A87,A87),"0000")</f>
        <v>ELEC-0084</v>
      </c>
      <c r="C87" s="7" t="s">
        <v>290</v>
      </c>
      <c r="D87" s="4" t="s">
        <v>0</v>
      </c>
      <c r="E87" s="12" t="s">
        <v>291</v>
      </c>
      <c r="F87" s="4" t="str">
        <f t="shared" si="1"/>
        <v>ELEC</v>
      </c>
      <c r="G87" s="4" t="str">
        <f>F87&amp;"-"&amp;TEXT(COUNTIF(F$2:F87,F87),"0000")</f>
        <v>ELEC-0084</v>
      </c>
      <c r="H87" s="4"/>
      <c r="I87" s="4"/>
      <c r="J87" s="4"/>
      <c r="K87" s="37">
        <v>0.41199999999999998</v>
      </c>
      <c r="O87" s="2" t="str">
        <f ca="1"/>
        <v>ELEC-0066</v>
      </c>
    </row>
    <row r="88" spans="1:15" x14ac:dyDescent="0.25">
      <c r="A88" s="4" t="s">
        <v>439</v>
      </c>
      <c r="B88" s="4" t="str">
        <f>F88&amp;"-"&amp;TEXT(COUNTIF(A$2:A88,A88),"0000")</f>
        <v>ELEC-0085</v>
      </c>
      <c r="C88" s="7" t="s">
        <v>282</v>
      </c>
      <c r="D88" s="4" t="s">
        <v>0</v>
      </c>
      <c r="E88" s="11" t="s">
        <v>283</v>
      </c>
      <c r="F88" s="4" t="str">
        <f t="shared" si="1"/>
        <v>ELEC</v>
      </c>
      <c r="G88" s="4" t="str">
        <f>F88&amp;"-"&amp;TEXT(COUNTIF(F$2:F88,F88),"0000")</f>
        <v>ELEC-0085</v>
      </c>
      <c r="H88" s="4"/>
      <c r="I88" s="4"/>
      <c r="J88" s="4"/>
      <c r="K88" s="37">
        <v>0.92400000000000004</v>
      </c>
      <c r="O88" s="2" t="str">
        <f ca="1"/>
        <v>ELEC-0067</v>
      </c>
    </row>
    <row r="89" spans="1:15" x14ac:dyDescent="0.25">
      <c r="A89" s="4" t="s">
        <v>439</v>
      </c>
      <c r="B89" s="4" t="str">
        <f>F89&amp;"-"&amp;TEXT(COUNTIF(A$2:A89,A89),"0000")</f>
        <v>ELEC-0086</v>
      </c>
      <c r="C89" s="7" t="s">
        <v>284</v>
      </c>
      <c r="D89" s="4" t="s">
        <v>0</v>
      </c>
      <c r="E89" s="11" t="s">
        <v>285</v>
      </c>
      <c r="F89" s="4" t="str">
        <f t="shared" si="1"/>
        <v>ELEC</v>
      </c>
      <c r="G89" s="4" t="str">
        <f>F89&amp;"-"&amp;TEXT(COUNTIF(F$2:F89,F89),"0000")</f>
        <v>ELEC-0086</v>
      </c>
      <c r="H89" s="4"/>
      <c r="I89" s="4"/>
      <c r="J89" s="4"/>
      <c r="K89" s="37">
        <v>0.95199999999999996</v>
      </c>
      <c r="O89" s="2" t="str">
        <f ca="1"/>
        <v>ELEC-0068</v>
      </c>
    </row>
    <row r="90" spans="1:15" x14ac:dyDescent="0.25">
      <c r="A90" s="4" t="s">
        <v>439</v>
      </c>
      <c r="B90" s="4" t="str">
        <f>F90&amp;"-"&amp;TEXT(COUNTIF(A$2:A90,A90),"0000")</f>
        <v>ELEC-0087</v>
      </c>
      <c r="C90" s="7" t="s">
        <v>286</v>
      </c>
      <c r="D90" s="4" t="s">
        <v>0</v>
      </c>
      <c r="E90" s="12" t="s">
        <v>287</v>
      </c>
      <c r="F90" s="4" t="str">
        <f t="shared" si="1"/>
        <v>ELEC</v>
      </c>
      <c r="G90" s="4" t="str">
        <f>F90&amp;"-"&amp;TEXT(COUNTIF(F$2:F90,F90),"0000")</f>
        <v>ELEC-0087</v>
      </c>
      <c r="H90" s="4"/>
      <c r="I90" s="4"/>
      <c r="J90" s="4"/>
      <c r="K90" s="37">
        <v>2.2480000000000002</v>
      </c>
      <c r="O90" s="2" t="str">
        <f ca="1"/>
        <v>ELEC-0069</v>
      </c>
    </row>
    <row r="91" spans="1:15" x14ac:dyDescent="0.25">
      <c r="A91" s="4" t="s">
        <v>439</v>
      </c>
      <c r="B91" s="4" t="str">
        <f>F91&amp;"-"&amp;TEXT(COUNTIF(A$2:A91,A91),"0000")</f>
        <v>ELEC-0088</v>
      </c>
      <c r="C91" s="7" t="s">
        <v>276</v>
      </c>
      <c r="D91" s="4" t="s">
        <v>0</v>
      </c>
      <c r="E91" s="11" t="s">
        <v>23</v>
      </c>
      <c r="F91" s="4" t="str">
        <f t="shared" si="1"/>
        <v>ELEC</v>
      </c>
      <c r="G91" s="4" t="str">
        <f>F91&amp;"-"&amp;TEXT(COUNTIF(F$2:F91,F91),"0000")</f>
        <v>ELEC-0088</v>
      </c>
      <c r="H91" s="4"/>
      <c r="I91" s="4"/>
      <c r="J91" s="4"/>
      <c r="K91" s="37"/>
      <c r="O91" s="2" t="str">
        <f ca="1"/>
        <v>ELEC-0070</v>
      </c>
    </row>
    <row r="92" spans="1:15" x14ac:dyDescent="0.25">
      <c r="A92" s="4" t="s">
        <v>439</v>
      </c>
      <c r="B92" s="4" t="str">
        <f>F92&amp;"-"&amp;TEXT(COUNTIF(A$2:A92,A92),"0000")</f>
        <v>ELEC-0089</v>
      </c>
      <c r="C92" s="7" t="s">
        <v>277</v>
      </c>
      <c r="D92" s="4" t="s">
        <v>0</v>
      </c>
      <c r="E92" s="11" t="s">
        <v>22</v>
      </c>
      <c r="F92" s="4" t="str">
        <f t="shared" si="1"/>
        <v>ELEC</v>
      </c>
      <c r="G92" s="4" t="str">
        <f>F92&amp;"-"&amp;TEXT(COUNTIF(F$2:F92,F92),"0000")</f>
        <v>ELEC-0089</v>
      </c>
      <c r="H92" s="4"/>
      <c r="I92" s="4"/>
      <c r="J92" s="4"/>
      <c r="K92" s="37"/>
      <c r="O92" s="2" t="str">
        <f ca="1"/>
        <v>ELEC-0071</v>
      </c>
    </row>
    <row r="93" spans="1:15" x14ac:dyDescent="0.25">
      <c r="A93" s="4" t="s">
        <v>439</v>
      </c>
      <c r="B93" s="4" t="str">
        <f>F93&amp;"-"&amp;TEXT(COUNTIF(A$2:A93,A93),"0000")</f>
        <v>ELEC-0090</v>
      </c>
      <c r="C93" s="7" t="s">
        <v>278</v>
      </c>
      <c r="D93" s="4" t="s">
        <v>0</v>
      </c>
      <c r="E93" s="11" t="s">
        <v>24</v>
      </c>
      <c r="F93" s="4" t="str">
        <f t="shared" si="1"/>
        <v>ELEC</v>
      </c>
      <c r="G93" s="4" t="str">
        <f>F93&amp;"-"&amp;TEXT(COUNTIF(F$2:F93,F93),"0000")</f>
        <v>ELEC-0090</v>
      </c>
      <c r="H93" s="4"/>
      <c r="I93" s="4"/>
      <c r="J93" s="4"/>
      <c r="K93" s="37"/>
      <c r="O93" s="2" t="str">
        <f ca="1"/>
        <v>ELEC-0072</v>
      </c>
    </row>
    <row r="94" spans="1:15" x14ac:dyDescent="0.25">
      <c r="A94" s="4" t="s">
        <v>439</v>
      </c>
      <c r="B94" s="4" t="str">
        <f>F94&amp;"-"&amp;TEXT(COUNTIF(A$2:A94,A94),"0000")</f>
        <v>ELEC-0091</v>
      </c>
      <c r="C94" s="7" t="s">
        <v>538</v>
      </c>
      <c r="D94" s="4" t="s">
        <v>0</v>
      </c>
      <c r="E94" s="12" t="s">
        <v>542</v>
      </c>
      <c r="F94" s="4" t="str">
        <f t="shared" si="1"/>
        <v>ELEC</v>
      </c>
      <c r="G94" s="4" t="str">
        <f>F94&amp;"-"&amp;TEXT(COUNTIF(F$2:F94,F94),"0000")</f>
        <v>ELEC-0091</v>
      </c>
      <c r="H94" s="4"/>
      <c r="I94" s="4"/>
      <c r="J94" s="4"/>
      <c r="K94" s="37"/>
      <c r="O94" s="2" t="str">
        <f ca="1"/>
        <v>ELEC-0073</v>
      </c>
    </row>
    <row r="95" spans="1:15" x14ac:dyDescent="0.25">
      <c r="A95" s="4" t="s">
        <v>439</v>
      </c>
      <c r="B95" s="4" t="str">
        <f>F95&amp;"-"&amp;TEXT(COUNTIF(A$2:A95,A95),"0000")</f>
        <v>ELEC-0092</v>
      </c>
      <c r="C95" s="7" t="s">
        <v>281</v>
      </c>
      <c r="D95" s="4" t="s">
        <v>0</v>
      </c>
      <c r="E95" s="11" t="s">
        <v>25</v>
      </c>
      <c r="F95" s="4" t="str">
        <f t="shared" si="1"/>
        <v>ELEC</v>
      </c>
      <c r="G95" s="4" t="str">
        <f>F95&amp;"-"&amp;TEXT(COUNTIF(F$2:F95,F95),"0000")</f>
        <v>ELEC-0092</v>
      </c>
      <c r="H95" s="4"/>
      <c r="I95" s="4"/>
      <c r="J95" s="4"/>
      <c r="K95" s="37"/>
      <c r="O95" s="2" t="str">
        <f ca="1"/>
        <v>ELEC-0074</v>
      </c>
    </row>
    <row r="96" spans="1:15" x14ac:dyDescent="0.25">
      <c r="A96" s="4" t="s">
        <v>439</v>
      </c>
      <c r="B96" s="4" t="str">
        <f>F96&amp;"-"&amp;TEXT(COUNTIF(A$2:A96,A96),"0000")</f>
        <v>ELEC-0093</v>
      </c>
      <c r="C96" s="7" t="s">
        <v>279</v>
      </c>
      <c r="D96" s="4" t="s">
        <v>0</v>
      </c>
      <c r="E96" s="11" t="s">
        <v>280</v>
      </c>
      <c r="F96" s="4" t="str">
        <f t="shared" si="1"/>
        <v>ELEC</v>
      </c>
      <c r="G96" s="4" t="str">
        <f>F96&amp;"-"&amp;TEXT(COUNTIF(F$2:F96,F96),"0000")</f>
        <v>ELEC-0093</v>
      </c>
      <c r="H96" s="4"/>
      <c r="I96" s="4"/>
      <c r="J96" s="4"/>
      <c r="K96" s="37"/>
      <c r="O96" s="2" t="str">
        <f ca="1"/>
        <v>ELEC-0075</v>
      </c>
    </row>
    <row r="97" spans="1:15" x14ac:dyDescent="0.25">
      <c r="A97" s="4" t="s">
        <v>439</v>
      </c>
      <c r="B97" s="4" t="str">
        <f>F97&amp;"-"&amp;TEXT(COUNTIF(A$2:A97,A97),"0000")</f>
        <v>ELEC-0094</v>
      </c>
      <c r="C97" s="7" t="s">
        <v>292</v>
      </c>
      <c r="D97" s="4" t="s">
        <v>0</v>
      </c>
      <c r="E97" s="11" t="s">
        <v>26</v>
      </c>
      <c r="F97" s="4" t="str">
        <f t="shared" si="1"/>
        <v>ELEC</v>
      </c>
      <c r="G97" s="4" t="str">
        <f>F97&amp;"-"&amp;TEXT(COUNTIF(F$2:F97,F97),"0000")</f>
        <v>ELEC-0094</v>
      </c>
      <c r="H97" s="4"/>
      <c r="I97" s="4"/>
      <c r="J97" s="4"/>
      <c r="K97" s="37"/>
      <c r="O97" s="2" t="str">
        <f ca="1"/>
        <v>ELEC-0076</v>
      </c>
    </row>
    <row r="98" spans="1:15" x14ac:dyDescent="0.25">
      <c r="A98" s="4" t="s">
        <v>439</v>
      </c>
      <c r="B98" s="4" t="str">
        <f>F98&amp;"-"&amp;TEXT(COUNTIF(A$2:A98,A98),"0000")</f>
        <v>ELEC-0095</v>
      </c>
      <c r="C98" s="7" t="s">
        <v>550</v>
      </c>
      <c r="D98" s="4" t="s">
        <v>235</v>
      </c>
      <c r="E98" s="11" t="s">
        <v>554</v>
      </c>
      <c r="F98" s="4" t="str">
        <f t="shared" si="1"/>
        <v>ELEC</v>
      </c>
      <c r="G98" s="4" t="str">
        <f>F98&amp;"-"&amp;TEXT(COUNTIF(F$2:F98,F98),"0000")</f>
        <v>ELEC-0095</v>
      </c>
      <c r="H98" s="4"/>
      <c r="I98" s="4"/>
      <c r="J98" s="4"/>
      <c r="K98" s="37"/>
      <c r="O98" s="2" t="str">
        <f ca="1"/>
        <v>ELEC-0077</v>
      </c>
    </row>
    <row r="99" spans="1:15" x14ac:dyDescent="0.25">
      <c r="A99" s="4" t="s">
        <v>439</v>
      </c>
      <c r="B99" s="4" t="str">
        <f>F99&amp;"-"&amp;TEXT(COUNTIF(A$2:A99,A99),"0000")</f>
        <v>ELEC-0096</v>
      </c>
      <c r="C99" s="7" t="s">
        <v>551</v>
      </c>
      <c r="D99" s="4" t="s">
        <v>235</v>
      </c>
      <c r="E99" s="11" t="s">
        <v>555</v>
      </c>
      <c r="F99" s="4" t="str">
        <f t="shared" si="1"/>
        <v>ELEC</v>
      </c>
      <c r="G99" s="4" t="str">
        <f>F99&amp;"-"&amp;TEXT(COUNTIF(F$2:F99,F99),"0000")</f>
        <v>ELEC-0096</v>
      </c>
      <c r="H99" s="4"/>
      <c r="I99" s="4"/>
      <c r="J99" s="4"/>
      <c r="K99" s="37"/>
      <c r="O99" s="2" t="str">
        <f ca="1"/>
        <v>ELEC-0078</v>
      </c>
    </row>
    <row r="100" spans="1:15" x14ac:dyDescent="0.25">
      <c r="A100" s="4" t="s">
        <v>439</v>
      </c>
      <c r="B100" s="4" t="str">
        <f>F100&amp;"-"&amp;TEXT(COUNTIF(A$2:A100,A100),"0000")</f>
        <v>ELEC-0097</v>
      </c>
      <c r="C100" s="7" t="s">
        <v>552</v>
      </c>
      <c r="D100" s="4" t="s">
        <v>235</v>
      </c>
      <c r="E100" s="11" t="s">
        <v>556</v>
      </c>
      <c r="F100" s="4" t="str">
        <f t="shared" si="1"/>
        <v>ELEC</v>
      </c>
      <c r="G100" s="4" t="str">
        <f>F100&amp;"-"&amp;TEXT(COUNTIF(F$2:F100,F100),"0000")</f>
        <v>ELEC-0097</v>
      </c>
      <c r="H100" s="4"/>
      <c r="I100" s="4"/>
      <c r="J100" s="4"/>
      <c r="K100" s="37"/>
      <c r="O100" s="2" t="str">
        <f ca="1"/>
        <v>ELEC-0079</v>
      </c>
    </row>
    <row r="101" spans="1:15" x14ac:dyDescent="0.25">
      <c r="A101" s="4" t="s">
        <v>439</v>
      </c>
      <c r="B101" s="4" t="str">
        <f>F101&amp;"-"&amp;TEXT(COUNTIF(A$2:A101,A101),"0000")</f>
        <v>ELEC-0098</v>
      </c>
      <c r="C101" s="7" t="s">
        <v>553</v>
      </c>
      <c r="D101" s="4" t="s">
        <v>235</v>
      </c>
      <c r="E101" s="11" t="s">
        <v>14</v>
      </c>
      <c r="F101" s="4" t="str">
        <f t="shared" si="1"/>
        <v>ELEC</v>
      </c>
      <c r="G101" s="4" t="str">
        <f>F101&amp;"-"&amp;TEXT(COUNTIF(F$2:F101,F101),"0000")</f>
        <v>ELEC-0098</v>
      </c>
      <c r="H101" s="4"/>
      <c r="I101" s="4"/>
      <c r="J101" s="4"/>
      <c r="K101" s="37"/>
      <c r="O101" s="2" t="str">
        <f ca="1"/>
        <v>ELEC-0080</v>
      </c>
    </row>
    <row r="102" spans="1:15" x14ac:dyDescent="0.25">
      <c r="A102" s="4" t="s">
        <v>438</v>
      </c>
      <c r="B102" s="4" t="str">
        <f>F102&amp;"-"&amp;TEXT(COUNTIF(A$2:A102,A102),"0000")</f>
        <v>TRON-0001</v>
      </c>
      <c r="C102" s="4" t="s">
        <v>46</v>
      </c>
      <c r="D102" s="4"/>
      <c r="E102" s="12" t="s">
        <v>47</v>
      </c>
      <c r="F102" s="4" t="str">
        <f t="shared" si="1"/>
        <v>TRON</v>
      </c>
      <c r="G102" s="4" t="str">
        <f>F102&amp;"-"&amp;TEXT(COUNTIF(F$2:F102,F102),"0000")</f>
        <v>TRON-0001</v>
      </c>
      <c r="H102" s="4"/>
      <c r="I102" s="4"/>
      <c r="J102" s="4"/>
      <c r="K102" s="37"/>
      <c r="O102" s="2" t="str">
        <f ca="1"/>
        <v>ELEC-0081</v>
      </c>
    </row>
    <row r="103" spans="1:15" x14ac:dyDescent="0.25">
      <c r="A103" s="4" t="s">
        <v>438</v>
      </c>
      <c r="B103" s="4" t="str">
        <f>F103&amp;"-"&amp;TEXT(COUNTIF(A$2:A103,A103),"0000")</f>
        <v>TRON-0002</v>
      </c>
      <c r="C103" s="9" t="s">
        <v>429</v>
      </c>
      <c r="D103" s="4"/>
      <c r="E103" s="12" t="s">
        <v>430</v>
      </c>
      <c r="F103" s="4" t="str">
        <f t="shared" si="1"/>
        <v>TRON</v>
      </c>
      <c r="G103" s="4" t="str">
        <f>F103&amp;"-"&amp;TEXT(COUNTIF(F$2:F103,F103),"0000")</f>
        <v>TRON-0002</v>
      </c>
      <c r="H103" s="4"/>
      <c r="I103" s="4"/>
      <c r="J103" s="4"/>
      <c r="K103" s="37"/>
      <c r="O103" s="2" t="str">
        <f ca="1"/>
        <v>ELEC-0082</v>
      </c>
    </row>
    <row r="104" spans="1:15" x14ac:dyDescent="0.25">
      <c r="A104" s="4" t="s">
        <v>438</v>
      </c>
      <c r="B104" s="4" t="str">
        <f>F104&amp;"-"&amp;TEXT(COUNTIF(A$2:A104,A104),"0000")</f>
        <v>TRON-0003</v>
      </c>
      <c r="C104" s="4" t="s">
        <v>53</v>
      </c>
      <c r="D104" s="4"/>
      <c r="E104" s="12" t="s">
        <v>89</v>
      </c>
      <c r="F104" s="4" t="str">
        <f t="shared" si="1"/>
        <v>TRON</v>
      </c>
      <c r="G104" s="4" t="str">
        <f>F104&amp;"-"&amp;TEXT(COUNTIF(F$2:F104,F104),"0000")</f>
        <v>TRON-0003</v>
      </c>
      <c r="H104" s="4"/>
      <c r="I104" s="4"/>
      <c r="J104" s="4"/>
      <c r="K104" s="37"/>
      <c r="O104" s="2" t="str">
        <f ca="1"/>
        <v>ELEC-0083</v>
      </c>
    </row>
    <row r="105" spans="1:15" x14ac:dyDescent="0.25">
      <c r="A105" s="4" t="s">
        <v>438</v>
      </c>
      <c r="B105" s="4" t="str">
        <f>F105&amp;"-"&amp;TEXT(COUNTIF(A$2:A105,A105),"0000")</f>
        <v>TRON-0004</v>
      </c>
      <c r="C105" s="4" t="s">
        <v>53</v>
      </c>
      <c r="D105" s="4"/>
      <c r="E105" s="12" t="s">
        <v>90</v>
      </c>
      <c r="F105" s="4" t="str">
        <f t="shared" si="1"/>
        <v>TRON</v>
      </c>
      <c r="G105" s="4" t="str">
        <f>F105&amp;"-"&amp;TEXT(COUNTIF(F$2:F105,F105),"0000")</f>
        <v>TRON-0004</v>
      </c>
      <c r="H105" s="4"/>
      <c r="I105" s="4"/>
      <c r="J105" s="4"/>
      <c r="K105" s="37"/>
      <c r="O105" s="2" t="str">
        <f ca="1"/>
        <v>ELEC-0084</v>
      </c>
    </row>
    <row r="106" spans="1:15" x14ac:dyDescent="0.25">
      <c r="A106" s="4" t="s">
        <v>438</v>
      </c>
      <c r="B106" s="4" t="str">
        <f>F106&amp;"-"&amp;TEXT(COUNTIF(A$2:A106,A106),"0000")</f>
        <v>TRON-0005</v>
      </c>
      <c r="C106" s="4" t="s">
        <v>53</v>
      </c>
      <c r="D106" s="4"/>
      <c r="E106" s="12" t="s">
        <v>91</v>
      </c>
      <c r="F106" s="4" t="str">
        <f t="shared" si="1"/>
        <v>TRON</v>
      </c>
      <c r="G106" s="4" t="str">
        <f>F106&amp;"-"&amp;TEXT(COUNTIF(F$2:F106,F106),"0000")</f>
        <v>TRON-0005</v>
      </c>
      <c r="H106" s="4"/>
      <c r="I106" s="4"/>
      <c r="J106" s="4"/>
      <c r="K106" s="37"/>
      <c r="O106" s="2" t="str">
        <f ca="1"/>
        <v>ELEC-0085</v>
      </c>
    </row>
    <row r="107" spans="1:15" x14ac:dyDescent="0.25">
      <c r="A107" s="4" t="s">
        <v>438</v>
      </c>
      <c r="B107" s="4" t="str">
        <f>F107&amp;"-"&amp;TEXT(COUNTIF(A$2:A107,A107),"0000")</f>
        <v>TRON-0006</v>
      </c>
      <c r="C107" s="4" t="s">
        <v>53</v>
      </c>
      <c r="D107" s="4"/>
      <c r="E107" s="12" t="s">
        <v>92</v>
      </c>
      <c r="F107" s="4" t="str">
        <f t="shared" si="1"/>
        <v>TRON</v>
      </c>
      <c r="G107" s="4" t="str">
        <f>F107&amp;"-"&amp;TEXT(COUNTIF(F$2:F107,F107),"0000")</f>
        <v>TRON-0006</v>
      </c>
      <c r="H107" s="4"/>
      <c r="I107" s="4"/>
      <c r="J107" s="4"/>
      <c r="K107" s="37"/>
      <c r="O107" s="2" t="str">
        <f ca="1"/>
        <v>ELEC-0086</v>
      </c>
    </row>
    <row r="108" spans="1:15" x14ac:dyDescent="0.25">
      <c r="A108" s="4" t="s">
        <v>438</v>
      </c>
      <c r="B108" s="4" t="str">
        <f>F108&amp;"-"&amp;TEXT(COUNTIF(A$2:A108,A108),"0000")</f>
        <v>TRON-0007</v>
      </c>
      <c r="C108" s="4" t="s">
        <v>53</v>
      </c>
      <c r="D108" s="4"/>
      <c r="E108" s="12" t="s">
        <v>94</v>
      </c>
      <c r="F108" s="4" t="str">
        <f t="shared" si="1"/>
        <v>TRON</v>
      </c>
      <c r="G108" s="4" t="str">
        <f>F108&amp;"-"&amp;TEXT(COUNTIF(F$2:F108,F108),"0000")</f>
        <v>TRON-0007</v>
      </c>
      <c r="H108" s="4"/>
      <c r="I108" s="4"/>
      <c r="J108" s="4"/>
      <c r="K108" s="37"/>
      <c r="O108" s="2" t="str">
        <f ca="1"/>
        <v>ELEC-0087</v>
      </c>
    </row>
    <row r="109" spans="1:15" x14ac:dyDescent="0.25">
      <c r="A109" s="4" t="s">
        <v>438</v>
      </c>
      <c r="B109" s="4" t="str">
        <f>F109&amp;"-"&amp;TEXT(COUNTIF(A$2:A109,A109),"0000")</f>
        <v>TRON-0008</v>
      </c>
      <c r="C109" s="4" t="s">
        <v>53</v>
      </c>
      <c r="D109" s="4"/>
      <c r="E109" s="12" t="s">
        <v>95</v>
      </c>
      <c r="F109" s="4" t="str">
        <f t="shared" si="1"/>
        <v>TRON</v>
      </c>
      <c r="G109" s="4" t="str">
        <f>F109&amp;"-"&amp;TEXT(COUNTIF(F$2:F109,F109),"0000")</f>
        <v>TRON-0008</v>
      </c>
      <c r="H109" s="4"/>
      <c r="I109" s="4"/>
      <c r="J109" s="4"/>
      <c r="K109" s="37"/>
      <c r="O109" s="2" t="str">
        <f ca="1"/>
        <v>ELEC-0088</v>
      </c>
    </row>
    <row r="110" spans="1:15" x14ac:dyDescent="0.25">
      <c r="A110" s="4" t="s">
        <v>438</v>
      </c>
      <c r="B110" s="4" t="str">
        <f>F110&amp;"-"&amp;TEXT(COUNTIF(A$2:A110,A110),"0000")</f>
        <v>TRON-0009</v>
      </c>
      <c r="C110" s="4" t="s">
        <v>53</v>
      </c>
      <c r="D110" s="4"/>
      <c r="E110" s="12" t="s">
        <v>97</v>
      </c>
      <c r="F110" s="4" t="str">
        <f t="shared" si="1"/>
        <v>TRON</v>
      </c>
      <c r="G110" s="4" t="str">
        <f>F110&amp;"-"&amp;TEXT(COUNTIF(F$2:F110,F110),"0000")</f>
        <v>TRON-0009</v>
      </c>
      <c r="H110" s="4"/>
      <c r="I110" s="4"/>
      <c r="J110" s="4"/>
      <c r="K110" s="37"/>
      <c r="O110" s="2" t="str">
        <f ca="1"/>
        <v>ELEC-0089</v>
      </c>
    </row>
    <row r="111" spans="1:15" x14ac:dyDescent="0.25">
      <c r="A111" s="4" t="s">
        <v>438</v>
      </c>
      <c r="B111" s="4" t="str">
        <f>F111&amp;"-"&amp;TEXT(COUNTIF(A$2:A111,A111),"0000")</f>
        <v>TRON-0010</v>
      </c>
      <c r="C111" s="4" t="s">
        <v>53</v>
      </c>
      <c r="D111" s="4"/>
      <c r="E111" s="12" t="s">
        <v>98</v>
      </c>
      <c r="F111" s="4" t="str">
        <f t="shared" si="1"/>
        <v>TRON</v>
      </c>
      <c r="G111" s="4" t="str">
        <f>F111&amp;"-"&amp;TEXT(COUNTIF(F$2:F111,F111),"0000")</f>
        <v>TRON-0010</v>
      </c>
      <c r="H111" s="4"/>
      <c r="I111" s="4"/>
      <c r="J111" s="4"/>
      <c r="K111" s="37"/>
      <c r="O111" s="2" t="str">
        <f ca="1"/>
        <v>ELEC-0090</v>
      </c>
    </row>
    <row r="112" spans="1:15" x14ac:dyDescent="0.25">
      <c r="A112" s="4" t="s">
        <v>438</v>
      </c>
      <c r="B112" s="4" t="str">
        <f>F112&amp;"-"&amp;TEXT(COUNTIF(A$2:A112,A112),"0000")</f>
        <v>TRON-0011</v>
      </c>
      <c r="C112" s="4" t="s">
        <v>53</v>
      </c>
      <c r="D112" s="4"/>
      <c r="E112" s="12" t="s">
        <v>99</v>
      </c>
      <c r="F112" s="4" t="str">
        <f t="shared" si="1"/>
        <v>TRON</v>
      </c>
      <c r="G112" s="4" t="str">
        <f>F112&amp;"-"&amp;TEXT(COUNTIF(F$2:F112,F112),"0000")</f>
        <v>TRON-0011</v>
      </c>
      <c r="H112" s="4"/>
      <c r="I112" s="4"/>
      <c r="J112" s="4"/>
      <c r="K112" s="37"/>
      <c r="O112" s="2" t="str">
        <f ca="1"/>
        <v>ELEC-0091</v>
      </c>
    </row>
    <row r="113" spans="1:15" x14ac:dyDescent="0.25">
      <c r="A113" s="4" t="s">
        <v>438</v>
      </c>
      <c r="B113" s="4" t="str">
        <f>F113&amp;"-"&amp;TEXT(COUNTIF(A$2:A113,A113),"0000")</f>
        <v>TRON-0012</v>
      </c>
      <c r="C113" s="4" t="s">
        <v>75</v>
      </c>
      <c r="D113" s="4"/>
      <c r="E113" s="12" t="s">
        <v>137</v>
      </c>
      <c r="F113" s="4" t="str">
        <f t="shared" si="1"/>
        <v>TRON</v>
      </c>
      <c r="G113" s="4" t="str">
        <f>F113&amp;"-"&amp;TEXT(COUNTIF(F$2:F113,F113),"0000")</f>
        <v>TRON-0012</v>
      </c>
      <c r="H113" s="4"/>
      <c r="I113" s="4"/>
      <c r="J113" s="4"/>
      <c r="K113" s="37"/>
      <c r="O113" s="2" t="str">
        <f ca="1"/>
        <v>ELEC-0092</v>
      </c>
    </row>
    <row r="114" spans="1:15" x14ac:dyDescent="0.25">
      <c r="A114" s="4" t="s">
        <v>438</v>
      </c>
      <c r="B114" s="4" t="str">
        <f>F114&amp;"-"&amp;TEXT(COUNTIF(A$2:A114,A114),"0000")</f>
        <v>TRON-0013</v>
      </c>
      <c r="C114" s="4" t="s">
        <v>75</v>
      </c>
      <c r="D114" s="4"/>
      <c r="E114" s="12" t="s">
        <v>138</v>
      </c>
      <c r="F114" s="4" t="str">
        <f t="shared" si="1"/>
        <v>TRON</v>
      </c>
      <c r="G114" s="4" t="str">
        <f>F114&amp;"-"&amp;TEXT(COUNTIF(F$2:F114,F114),"0000")</f>
        <v>TRON-0013</v>
      </c>
      <c r="H114" s="4"/>
      <c r="I114" s="4"/>
      <c r="J114" s="4"/>
      <c r="K114" s="37"/>
      <c r="O114" s="2" t="str">
        <f ca="1"/>
        <v>ELEC-0093</v>
      </c>
    </row>
    <row r="115" spans="1:15" x14ac:dyDescent="0.25">
      <c r="A115" s="4" t="s">
        <v>438</v>
      </c>
      <c r="B115" s="4" t="str">
        <f>F115&amp;"-"&amp;TEXT(COUNTIF(A$2:A115,A115),"0000")</f>
        <v>TRON-0014</v>
      </c>
      <c r="C115" s="4" t="s">
        <v>75</v>
      </c>
      <c r="D115" s="4"/>
      <c r="E115" s="12" t="s">
        <v>139</v>
      </c>
      <c r="F115" s="4" t="str">
        <f t="shared" si="1"/>
        <v>TRON</v>
      </c>
      <c r="G115" s="4" t="str">
        <f>F115&amp;"-"&amp;TEXT(COUNTIF(F$2:F115,F115),"0000")</f>
        <v>TRON-0014</v>
      </c>
      <c r="H115" s="4"/>
      <c r="I115" s="4"/>
      <c r="J115" s="4"/>
      <c r="K115" s="37"/>
      <c r="O115" s="2" t="str">
        <f ca="1"/>
        <v>ELEC-0094</v>
      </c>
    </row>
    <row r="116" spans="1:15" x14ac:dyDescent="0.25">
      <c r="A116" s="4" t="s">
        <v>438</v>
      </c>
      <c r="B116" s="4" t="str">
        <f>F116&amp;"-"&amp;TEXT(COUNTIF(A$2:A116,A116),"0000")</f>
        <v>TRON-0015</v>
      </c>
      <c r="C116" s="4" t="s">
        <v>75</v>
      </c>
      <c r="D116" s="4"/>
      <c r="E116" s="12" t="s">
        <v>140</v>
      </c>
      <c r="F116" s="4" t="str">
        <f t="shared" si="1"/>
        <v>TRON</v>
      </c>
      <c r="G116" s="4" t="str">
        <f>F116&amp;"-"&amp;TEXT(COUNTIF(F$2:F116,F116),"0000")</f>
        <v>TRON-0015</v>
      </c>
      <c r="H116" s="4"/>
      <c r="I116" s="4"/>
      <c r="J116" s="4"/>
      <c r="K116" s="37"/>
      <c r="O116" s="2" t="str">
        <f ca="1"/>
        <v>ELEC-0095</v>
      </c>
    </row>
    <row r="117" spans="1:15" x14ac:dyDescent="0.25">
      <c r="A117" s="4" t="s">
        <v>438</v>
      </c>
      <c r="B117" s="4" t="str">
        <f>F117&amp;"-"&amp;TEXT(COUNTIF(A$2:A117,A117),"0000")</f>
        <v>TRON-0016</v>
      </c>
      <c r="C117" s="4" t="s">
        <v>75</v>
      </c>
      <c r="D117" s="4"/>
      <c r="E117" s="12" t="s">
        <v>141</v>
      </c>
      <c r="F117" s="4" t="str">
        <f t="shared" si="1"/>
        <v>TRON</v>
      </c>
      <c r="G117" s="4" t="str">
        <f>F117&amp;"-"&amp;TEXT(COUNTIF(F$2:F117,F117),"0000")</f>
        <v>TRON-0016</v>
      </c>
      <c r="H117" s="4"/>
      <c r="I117" s="4"/>
      <c r="J117" s="4"/>
      <c r="K117" s="37"/>
      <c r="O117" s="2" t="str">
        <f ca="1"/>
        <v>ELEC-0096</v>
      </c>
    </row>
    <row r="118" spans="1:15" x14ac:dyDescent="0.25">
      <c r="A118" s="4" t="s">
        <v>438</v>
      </c>
      <c r="B118" s="4" t="str">
        <f>F118&amp;"-"&amp;TEXT(COUNTIF(A$2:A118,A118),"0000")</f>
        <v>TRON-0017</v>
      </c>
      <c r="C118" s="4" t="s">
        <v>75</v>
      </c>
      <c r="D118" s="4"/>
      <c r="E118" s="12" t="s">
        <v>142</v>
      </c>
      <c r="F118" s="4" t="str">
        <f t="shared" si="1"/>
        <v>TRON</v>
      </c>
      <c r="G118" s="4" t="str">
        <f>F118&amp;"-"&amp;TEXT(COUNTIF(F$2:F118,F118),"0000")</f>
        <v>TRON-0017</v>
      </c>
      <c r="H118" s="4"/>
      <c r="I118" s="4"/>
      <c r="J118" s="4"/>
      <c r="K118" s="37"/>
      <c r="O118" s="2" t="str">
        <f ca="1"/>
        <v>ELEC-0097</v>
      </c>
    </row>
    <row r="119" spans="1:15" x14ac:dyDescent="0.25">
      <c r="A119" s="4" t="s">
        <v>438</v>
      </c>
      <c r="B119" s="4" t="str">
        <f>F119&amp;"-"&amp;TEXT(COUNTIF(A$2:A119,A119),"0000")</f>
        <v>TRON-0018</v>
      </c>
      <c r="C119" s="4" t="s">
        <v>75</v>
      </c>
      <c r="D119" s="4"/>
      <c r="E119" s="12" t="s">
        <v>143</v>
      </c>
      <c r="F119" s="4" t="str">
        <f t="shared" si="1"/>
        <v>TRON</v>
      </c>
      <c r="G119" s="4" t="str">
        <f>F119&amp;"-"&amp;TEXT(COUNTIF(F$2:F119,F119),"0000")</f>
        <v>TRON-0018</v>
      </c>
      <c r="H119" s="4"/>
      <c r="I119" s="4"/>
      <c r="J119" s="4"/>
      <c r="K119" s="37"/>
      <c r="O119" s="2" t="str">
        <f ca="1"/>
        <v>ELEC-0098</v>
      </c>
    </row>
    <row r="120" spans="1:15" x14ac:dyDescent="0.25">
      <c r="A120" s="4" t="s">
        <v>438</v>
      </c>
      <c r="B120" s="4" t="str">
        <f>F120&amp;"-"&amp;TEXT(COUNTIF(A$2:A120,A120),"0000")</f>
        <v>TRON-0019</v>
      </c>
      <c r="C120" s="4" t="s">
        <v>75</v>
      </c>
      <c r="D120" s="4"/>
      <c r="E120" s="12" t="s">
        <v>144</v>
      </c>
      <c r="F120" s="4" t="str">
        <f t="shared" si="1"/>
        <v>TRON</v>
      </c>
      <c r="G120" s="4" t="str">
        <f>F120&amp;"-"&amp;TEXT(COUNTIF(F$2:F120,F120),"0000")</f>
        <v>TRON-0019</v>
      </c>
      <c r="H120" s="4"/>
      <c r="I120" s="4"/>
      <c r="J120" s="4"/>
      <c r="K120" s="37"/>
      <c r="O120" s="2" t="str">
        <f ca="1"/>
        <v>TRON-0001</v>
      </c>
    </row>
    <row r="121" spans="1:15" x14ac:dyDescent="0.25">
      <c r="A121" s="4" t="s">
        <v>438</v>
      </c>
      <c r="B121" s="4" t="str">
        <f>F121&amp;"-"&amp;TEXT(COUNTIF(A$2:A121,A121),"0000")</f>
        <v>TRON-0020</v>
      </c>
      <c r="C121" s="4" t="s">
        <v>75</v>
      </c>
      <c r="D121" s="4"/>
      <c r="E121" s="12" t="s">
        <v>145</v>
      </c>
      <c r="F121" s="4" t="str">
        <f t="shared" si="1"/>
        <v>TRON</v>
      </c>
      <c r="G121" s="4" t="str">
        <f>F121&amp;"-"&amp;TEXT(COUNTIF(F$2:F121,F121),"0000")</f>
        <v>TRON-0020</v>
      </c>
      <c r="H121" s="4"/>
      <c r="I121" s="4"/>
      <c r="J121" s="4"/>
      <c r="K121" s="37"/>
      <c r="O121" s="2" t="str">
        <f ca="1"/>
        <v>TRON-0002</v>
      </c>
    </row>
    <row r="122" spans="1:15" x14ac:dyDescent="0.25">
      <c r="A122" s="4" t="s">
        <v>438</v>
      </c>
      <c r="B122" s="4" t="str">
        <f>F122&amp;"-"&amp;TEXT(COUNTIF(A$2:A122,A122),"0000")</f>
        <v>TRON-0021</v>
      </c>
      <c r="C122" s="4" t="s">
        <v>75</v>
      </c>
      <c r="D122" s="4"/>
      <c r="E122" s="12" t="s">
        <v>146</v>
      </c>
      <c r="F122" s="4" t="str">
        <f t="shared" si="1"/>
        <v>TRON</v>
      </c>
      <c r="G122" s="4" t="str">
        <f>F122&amp;"-"&amp;TEXT(COUNTIF(F$2:F122,F122),"0000")</f>
        <v>TRON-0021</v>
      </c>
      <c r="H122" s="4"/>
      <c r="I122" s="4"/>
      <c r="J122" s="4"/>
      <c r="K122" s="37"/>
      <c r="O122" s="2" t="str">
        <f ca="1"/>
        <v>TRON-0003</v>
      </c>
    </row>
    <row r="123" spans="1:15" x14ac:dyDescent="0.25">
      <c r="A123" s="4" t="s">
        <v>438</v>
      </c>
      <c r="B123" s="4" t="str">
        <f>F123&amp;"-"&amp;TEXT(COUNTIF(A$2:A123,A123),"0000")</f>
        <v>TRON-0022</v>
      </c>
      <c r="C123" s="4" t="s">
        <v>75</v>
      </c>
      <c r="D123" s="4"/>
      <c r="E123" s="12" t="s">
        <v>147</v>
      </c>
      <c r="F123" s="4" t="str">
        <f t="shared" si="1"/>
        <v>TRON</v>
      </c>
      <c r="G123" s="4" t="str">
        <f>F123&amp;"-"&amp;TEXT(COUNTIF(F$2:F123,F123),"0000")</f>
        <v>TRON-0022</v>
      </c>
      <c r="H123" s="4"/>
      <c r="I123" s="4"/>
      <c r="J123" s="4"/>
      <c r="K123" s="37"/>
      <c r="O123" s="2" t="str">
        <f ca="1"/>
        <v>TRON-0004</v>
      </c>
    </row>
    <row r="124" spans="1:15" x14ac:dyDescent="0.25">
      <c r="A124" s="4" t="s">
        <v>438</v>
      </c>
      <c r="B124" s="4" t="str">
        <f>F124&amp;"-"&amp;TEXT(COUNTIF(A$2:A124,A124),"0000")</f>
        <v>TRON-0023</v>
      </c>
      <c r="C124" s="4" t="s">
        <v>75</v>
      </c>
      <c r="D124" s="4"/>
      <c r="E124" s="12" t="s">
        <v>148</v>
      </c>
      <c r="F124" s="4" t="str">
        <f t="shared" si="1"/>
        <v>TRON</v>
      </c>
      <c r="G124" s="4" t="str">
        <f>F124&amp;"-"&amp;TEXT(COUNTIF(F$2:F124,F124),"0000")</f>
        <v>TRON-0023</v>
      </c>
      <c r="H124" s="4"/>
      <c r="I124" s="4"/>
      <c r="J124" s="4"/>
      <c r="K124" s="37"/>
      <c r="O124" s="2" t="str">
        <f ca="1"/>
        <v>TRON-0005</v>
      </c>
    </row>
    <row r="125" spans="1:15" x14ac:dyDescent="0.25">
      <c r="A125" s="4" t="s">
        <v>438</v>
      </c>
      <c r="B125" s="4" t="str">
        <f>F125&amp;"-"&amp;TEXT(COUNTIF(A$2:A125,A125),"0000")</f>
        <v>TRON-0024</v>
      </c>
      <c r="C125" s="4" t="s">
        <v>75</v>
      </c>
      <c r="D125" s="4"/>
      <c r="E125" s="12" t="s">
        <v>149</v>
      </c>
      <c r="F125" s="4" t="str">
        <f t="shared" si="1"/>
        <v>TRON</v>
      </c>
      <c r="G125" s="4" t="str">
        <f>F125&amp;"-"&amp;TEXT(COUNTIF(F$2:F125,F125),"0000")</f>
        <v>TRON-0024</v>
      </c>
      <c r="H125" s="4"/>
      <c r="I125" s="4"/>
      <c r="J125" s="4"/>
      <c r="K125" s="37"/>
      <c r="O125" s="2" t="str">
        <f ca="1"/>
        <v>TRON-0006</v>
      </c>
    </row>
    <row r="126" spans="1:15" x14ac:dyDescent="0.25">
      <c r="A126" s="4" t="s">
        <v>438</v>
      </c>
      <c r="B126" s="4" t="str">
        <f>F126&amp;"-"&amp;TEXT(COUNTIF(A$2:A126,A126),"0000")</f>
        <v>TRON-0025</v>
      </c>
      <c r="C126" s="4" t="s">
        <v>75</v>
      </c>
      <c r="D126" s="4"/>
      <c r="E126" s="12" t="s">
        <v>150</v>
      </c>
      <c r="F126" s="4" t="str">
        <f t="shared" si="1"/>
        <v>TRON</v>
      </c>
      <c r="G126" s="4" t="str">
        <f>F126&amp;"-"&amp;TEXT(COUNTIF(F$2:F126,F126),"0000")</f>
        <v>TRON-0025</v>
      </c>
      <c r="H126" s="4"/>
      <c r="I126" s="4"/>
      <c r="J126" s="4"/>
      <c r="K126" s="37"/>
      <c r="O126" s="2" t="str">
        <f ca="1"/>
        <v>TRON-0007</v>
      </c>
    </row>
    <row r="127" spans="1:15" x14ac:dyDescent="0.25">
      <c r="A127" s="4" t="s">
        <v>438</v>
      </c>
      <c r="B127" s="4" t="str">
        <f>F127&amp;"-"&amp;TEXT(COUNTIF(A$2:A127,A127),"0000")</f>
        <v>TRON-0026</v>
      </c>
      <c r="C127" s="4" t="s">
        <v>75</v>
      </c>
      <c r="D127" s="4"/>
      <c r="E127" s="12" t="s">
        <v>151</v>
      </c>
      <c r="F127" s="4" t="str">
        <f t="shared" si="1"/>
        <v>TRON</v>
      </c>
      <c r="G127" s="4" t="str">
        <f>F127&amp;"-"&amp;TEXT(COUNTIF(F$2:F127,F127),"0000")</f>
        <v>TRON-0026</v>
      </c>
      <c r="H127" s="4"/>
      <c r="I127" s="4"/>
      <c r="J127" s="4"/>
      <c r="K127" s="37"/>
      <c r="O127" s="2" t="str">
        <f ca="1"/>
        <v>TRON-0008</v>
      </c>
    </row>
    <row r="128" spans="1:15" x14ac:dyDescent="0.25">
      <c r="A128" s="4" t="s">
        <v>438</v>
      </c>
      <c r="B128" s="4" t="str">
        <f>F128&amp;"-"&amp;TEXT(COUNTIF(A$2:A128,A128),"0000")</f>
        <v>TRON-0027</v>
      </c>
      <c r="C128" s="4" t="s">
        <v>75</v>
      </c>
      <c r="D128" s="4"/>
      <c r="E128" s="12" t="s">
        <v>152</v>
      </c>
      <c r="F128" s="4" t="str">
        <f t="shared" si="1"/>
        <v>TRON</v>
      </c>
      <c r="G128" s="4" t="str">
        <f>F128&amp;"-"&amp;TEXT(COUNTIF(F$2:F128,F128),"0000")</f>
        <v>TRON-0027</v>
      </c>
      <c r="H128" s="4"/>
      <c r="I128" s="4"/>
      <c r="J128" s="4"/>
      <c r="K128" s="37"/>
      <c r="O128" s="2" t="str">
        <f ca="1"/>
        <v>TRON-0009</v>
      </c>
    </row>
    <row r="129" spans="1:15" x14ac:dyDescent="0.25">
      <c r="A129" s="4" t="s">
        <v>438</v>
      </c>
      <c r="B129" s="4" t="str">
        <f>F129&amp;"-"&amp;TEXT(COUNTIF(A$2:A129,A129),"0000")</f>
        <v>TRON-0028</v>
      </c>
      <c r="C129" s="4" t="s">
        <v>75</v>
      </c>
      <c r="D129" s="4"/>
      <c r="E129" s="12" t="s">
        <v>153</v>
      </c>
      <c r="F129" s="4" t="str">
        <f t="shared" si="1"/>
        <v>TRON</v>
      </c>
      <c r="G129" s="4" t="str">
        <f>F129&amp;"-"&amp;TEXT(COUNTIF(F$2:F129,F129),"0000")</f>
        <v>TRON-0028</v>
      </c>
      <c r="H129" s="4"/>
      <c r="I129" s="4"/>
      <c r="J129" s="4"/>
      <c r="K129" s="37"/>
      <c r="O129" s="2" t="str">
        <f ca="1"/>
        <v>TRON-0010</v>
      </c>
    </row>
    <row r="130" spans="1:15" x14ac:dyDescent="0.25">
      <c r="A130" s="4" t="s">
        <v>438</v>
      </c>
      <c r="B130" s="4" t="str">
        <f>F130&amp;"-"&amp;TEXT(COUNTIF(A$2:A130,A130),"0000")</f>
        <v>TRON-0029</v>
      </c>
      <c r="C130" s="4" t="s">
        <v>75</v>
      </c>
      <c r="D130" s="4"/>
      <c r="E130" s="12" t="s">
        <v>154</v>
      </c>
      <c r="F130" s="4" t="str">
        <f t="shared" ref="F130:F193" si="2">VLOOKUP(A130,$M$6:$N$17,2)</f>
        <v>TRON</v>
      </c>
      <c r="G130" s="4" t="str">
        <f>F130&amp;"-"&amp;TEXT(COUNTIF(F$2:F130,F130),"0000")</f>
        <v>TRON-0029</v>
      </c>
      <c r="H130" s="4"/>
      <c r="I130" s="4"/>
      <c r="J130" s="4"/>
      <c r="K130" s="37"/>
      <c r="O130" s="2" t="str">
        <f ca="1"/>
        <v>TRON-0011</v>
      </c>
    </row>
    <row r="131" spans="1:15" x14ac:dyDescent="0.25">
      <c r="A131" s="4" t="s">
        <v>438</v>
      </c>
      <c r="B131" s="4" t="str">
        <f>F131&amp;"-"&amp;TEXT(COUNTIF(A$2:A131,A131),"0000")</f>
        <v>TRON-0030</v>
      </c>
      <c r="C131" s="4" t="s">
        <v>75</v>
      </c>
      <c r="D131" s="4"/>
      <c r="E131" s="12" t="s">
        <v>156</v>
      </c>
      <c r="F131" s="4" t="str">
        <f t="shared" si="2"/>
        <v>TRON</v>
      </c>
      <c r="G131" s="4" t="str">
        <f>F131&amp;"-"&amp;TEXT(COUNTIF(F$2:F131,F131),"0000")</f>
        <v>TRON-0030</v>
      </c>
      <c r="H131" s="4"/>
      <c r="I131" s="4"/>
      <c r="J131" s="4"/>
      <c r="K131" s="37"/>
      <c r="O131" s="2" t="str">
        <f ca="1"/>
        <v>TRON-0012</v>
      </c>
    </row>
    <row r="132" spans="1:15" x14ac:dyDescent="0.25">
      <c r="A132" s="4" t="s">
        <v>438</v>
      </c>
      <c r="B132" s="4" t="str">
        <f>F132&amp;"-"&amp;TEXT(COUNTIF(A$2:A132,A132),"0000")</f>
        <v>TRON-0031</v>
      </c>
      <c r="C132" s="4" t="s">
        <v>75</v>
      </c>
      <c r="D132" s="4"/>
      <c r="E132" s="12" t="s">
        <v>157</v>
      </c>
      <c r="F132" s="4" t="str">
        <f t="shared" si="2"/>
        <v>TRON</v>
      </c>
      <c r="G132" s="4" t="str">
        <f>F132&amp;"-"&amp;TEXT(COUNTIF(F$2:F132,F132),"0000")</f>
        <v>TRON-0031</v>
      </c>
      <c r="H132" s="4"/>
      <c r="I132" s="4"/>
      <c r="J132" s="4"/>
      <c r="K132" s="37"/>
      <c r="O132" s="2" t="str">
        <f ca="1"/>
        <v>TRON-0013</v>
      </c>
    </row>
    <row r="133" spans="1:15" x14ac:dyDescent="0.25">
      <c r="A133" s="4" t="s">
        <v>438</v>
      </c>
      <c r="B133" s="4" t="str">
        <f>F133&amp;"-"&amp;TEXT(COUNTIF(A$2:A133,A133),"0000")</f>
        <v>TRON-0032</v>
      </c>
      <c r="C133" s="4" t="s">
        <v>75</v>
      </c>
      <c r="D133" s="4"/>
      <c r="E133" s="12" t="s">
        <v>158</v>
      </c>
      <c r="F133" s="4" t="str">
        <f t="shared" si="2"/>
        <v>TRON</v>
      </c>
      <c r="G133" s="4" t="str">
        <f>F133&amp;"-"&amp;TEXT(COUNTIF(F$2:F133,F133),"0000")</f>
        <v>TRON-0032</v>
      </c>
      <c r="H133" s="4"/>
      <c r="I133" s="4"/>
      <c r="J133" s="4"/>
      <c r="K133" s="37"/>
      <c r="O133" s="2" t="str">
        <f ca="1"/>
        <v>TRON-0014</v>
      </c>
    </row>
    <row r="134" spans="1:15" x14ac:dyDescent="0.25">
      <c r="A134" s="4" t="s">
        <v>438</v>
      </c>
      <c r="B134" s="4" t="str">
        <f>F134&amp;"-"&amp;TEXT(COUNTIF(A$2:A134,A134),"0000")</f>
        <v>TRON-0033</v>
      </c>
      <c r="C134" s="4" t="s">
        <v>48</v>
      </c>
      <c r="D134" s="4"/>
      <c r="E134" s="12" t="s">
        <v>84</v>
      </c>
      <c r="F134" s="4" t="str">
        <f t="shared" si="2"/>
        <v>TRON</v>
      </c>
      <c r="G134" s="4" t="str">
        <f>F134&amp;"-"&amp;TEXT(COUNTIF(F$2:F134,F134),"0000")</f>
        <v>TRON-0033</v>
      </c>
      <c r="H134" s="4"/>
      <c r="I134" s="4"/>
      <c r="J134" s="4"/>
      <c r="K134" s="37"/>
      <c r="O134" s="2" t="str">
        <f ca="1"/>
        <v>TRON-0015</v>
      </c>
    </row>
    <row r="135" spans="1:15" x14ac:dyDescent="0.25">
      <c r="A135" s="4" t="s">
        <v>438</v>
      </c>
      <c r="B135" s="4" t="str">
        <f>F135&amp;"-"&amp;TEXT(COUNTIF(A$2:A135,A135),"0000")</f>
        <v>TRON-0034</v>
      </c>
      <c r="C135" s="4" t="s">
        <v>49</v>
      </c>
      <c r="D135" s="4"/>
      <c r="E135" s="12" t="s">
        <v>85</v>
      </c>
      <c r="F135" s="4" t="str">
        <f t="shared" si="2"/>
        <v>TRON</v>
      </c>
      <c r="G135" s="4" t="str">
        <f>F135&amp;"-"&amp;TEXT(COUNTIF(F$2:F135,F135),"0000")</f>
        <v>TRON-0034</v>
      </c>
      <c r="H135" s="4"/>
      <c r="I135" s="4"/>
      <c r="J135" s="4"/>
      <c r="K135" s="37"/>
      <c r="O135" s="2" t="str">
        <f ca="1"/>
        <v>TRON-0016</v>
      </c>
    </row>
    <row r="136" spans="1:15" x14ac:dyDescent="0.25">
      <c r="A136" s="4" t="s">
        <v>438</v>
      </c>
      <c r="B136" s="4" t="str">
        <f>F136&amp;"-"&amp;TEXT(COUNTIF(A$2:A136,A136),"0000")</f>
        <v>TRON-0035</v>
      </c>
      <c r="C136" s="4" t="s">
        <v>51</v>
      </c>
      <c r="D136" s="4"/>
      <c r="E136" s="12" t="s">
        <v>87</v>
      </c>
      <c r="F136" s="4" t="str">
        <f t="shared" si="2"/>
        <v>TRON</v>
      </c>
      <c r="G136" s="4" t="str">
        <f>F136&amp;"-"&amp;TEXT(COUNTIF(F$2:F136,F136),"0000")</f>
        <v>TRON-0035</v>
      </c>
      <c r="H136" s="4"/>
      <c r="I136" s="4"/>
      <c r="J136" s="4"/>
      <c r="K136" s="37"/>
      <c r="O136" s="2" t="str">
        <f ca="1"/>
        <v>TRON-0017</v>
      </c>
    </row>
    <row r="137" spans="1:15" x14ac:dyDescent="0.25">
      <c r="A137" s="4" t="s">
        <v>438</v>
      </c>
      <c r="B137" s="4" t="str">
        <f>F137&amp;"-"&amp;TEXT(COUNTIF(A$2:A137,A137),"0000")</f>
        <v>TRON-0036</v>
      </c>
      <c r="C137" s="4" t="s">
        <v>52</v>
      </c>
      <c r="D137" s="4"/>
      <c r="E137" s="12" t="s">
        <v>88</v>
      </c>
      <c r="F137" s="4" t="str">
        <f t="shared" si="2"/>
        <v>TRON</v>
      </c>
      <c r="G137" s="4" t="str">
        <f>F137&amp;"-"&amp;TEXT(COUNTIF(F$2:F137,F137),"0000")</f>
        <v>TRON-0036</v>
      </c>
      <c r="H137" s="4"/>
      <c r="I137" s="4"/>
      <c r="J137" s="4"/>
      <c r="K137" s="37"/>
      <c r="O137" s="2" t="str">
        <f ca="1"/>
        <v>TRON-0018</v>
      </c>
    </row>
    <row r="138" spans="1:15" x14ac:dyDescent="0.25">
      <c r="A138" s="4" t="s">
        <v>438</v>
      </c>
      <c r="B138" s="4" t="str">
        <f>F138&amp;"-"&amp;TEXT(COUNTIF(A$2:A138,A138),"0000")</f>
        <v>TRON-0037</v>
      </c>
      <c r="C138" s="4" t="s">
        <v>53</v>
      </c>
      <c r="D138" s="4"/>
      <c r="E138" s="12" t="s">
        <v>93</v>
      </c>
      <c r="F138" s="4" t="str">
        <f t="shared" si="2"/>
        <v>TRON</v>
      </c>
      <c r="G138" s="4" t="str">
        <f>F138&amp;"-"&amp;TEXT(COUNTIF(F$2:F138,F138),"0000")</f>
        <v>TRON-0037</v>
      </c>
      <c r="H138" s="4"/>
      <c r="I138" s="4"/>
      <c r="J138" s="4"/>
      <c r="K138" s="37"/>
      <c r="O138" s="2" t="str">
        <f ca="1"/>
        <v>TRON-0019</v>
      </c>
    </row>
    <row r="139" spans="1:15" x14ac:dyDescent="0.25">
      <c r="A139" s="4" t="s">
        <v>438</v>
      </c>
      <c r="B139" s="4" t="str">
        <f>F139&amp;"-"&amp;TEXT(COUNTIF(A$2:A139,A139),"0000")</f>
        <v>TRON-0038</v>
      </c>
      <c r="C139" s="4" t="s">
        <v>53</v>
      </c>
      <c r="D139" s="4"/>
      <c r="E139" s="12" t="s">
        <v>96</v>
      </c>
      <c r="F139" s="4" t="str">
        <f t="shared" si="2"/>
        <v>TRON</v>
      </c>
      <c r="G139" s="4" t="str">
        <f>F139&amp;"-"&amp;TEXT(COUNTIF(F$2:F139,F139),"0000")</f>
        <v>TRON-0038</v>
      </c>
      <c r="H139" s="4"/>
      <c r="I139" s="4"/>
      <c r="J139" s="4"/>
      <c r="K139" s="37"/>
      <c r="O139" s="2" t="str">
        <f ca="1"/>
        <v>TRON-0020</v>
      </c>
    </row>
    <row r="140" spans="1:15" x14ac:dyDescent="0.25">
      <c r="A140" s="4" t="s">
        <v>438</v>
      </c>
      <c r="B140" s="4" t="str">
        <f>F140&amp;"-"&amp;TEXT(COUNTIF(A$2:A140,A140),"0000")</f>
        <v>TRON-0039</v>
      </c>
      <c r="C140" s="4" t="s">
        <v>53</v>
      </c>
      <c r="D140" s="4"/>
      <c r="E140" s="12" t="s">
        <v>100</v>
      </c>
      <c r="F140" s="4" t="str">
        <f t="shared" si="2"/>
        <v>TRON</v>
      </c>
      <c r="G140" s="4" t="str">
        <f>F140&amp;"-"&amp;TEXT(COUNTIF(F$2:F140,F140),"0000")</f>
        <v>TRON-0039</v>
      </c>
      <c r="H140" s="4"/>
      <c r="I140" s="4"/>
      <c r="J140" s="4"/>
      <c r="K140" s="37"/>
      <c r="O140" s="2" t="str">
        <f ca="1"/>
        <v>TRON-0021</v>
      </c>
    </row>
    <row r="141" spans="1:15" x14ac:dyDescent="0.25">
      <c r="A141" s="4" t="s">
        <v>438</v>
      </c>
      <c r="B141" s="4" t="str">
        <f>F141&amp;"-"&amp;TEXT(COUNTIF(A$2:A141,A141),"0000")</f>
        <v>TRON-0040</v>
      </c>
      <c r="C141" s="4" t="s">
        <v>56</v>
      </c>
      <c r="D141" s="4"/>
      <c r="E141" s="12" t="s">
        <v>110</v>
      </c>
      <c r="F141" s="4" t="str">
        <f t="shared" si="2"/>
        <v>TRON</v>
      </c>
      <c r="G141" s="4" t="str">
        <f>F141&amp;"-"&amp;TEXT(COUNTIF(F$2:F141,F141),"0000")</f>
        <v>TRON-0040</v>
      </c>
      <c r="H141" s="4"/>
      <c r="I141" s="4"/>
      <c r="J141" s="4"/>
      <c r="K141" s="37"/>
      <c r="O141" s="2" t="str">
        <f ca="1"/>
        <v>TRON-0022</v>
      </c>
    </row>
    <row r="142" spans="1:15" x14ac:dyDescent="0.25">
      <c r="A142" s="4" t="s">
        <v>438</v>
      </c>
      <c r="B142" s="4" t="str">
        <f>F142&amp;"-"&amp;TEXT(COUNTIF(A$2:A142,A142),"0000")</f>
        <v>TRON-0041</v>
      </c>
      <c r="C142" s="4" t="s">
        <v>55</v>
      </c>
      <c r="D142" s="4"/>
      <c r="E142" s="12" t="s">
        <v>105</v>
      </c>
      <c r="F142" s="4" t="str">
        <f t="shared" si="2"/>
        <v>TRON</v>
      </c>
      <c r="G142" s="4" t="str">
        <f>F142&amp;"-"&amp;TEXT(COUNTIF(F$2:F142,F142),"0000")</f>
        <v>TRON-0041</v>
      </c>
      <c r="H142" s="4"/>
      <c r="I142" s="4"/>
      <c r="J142" s="4"/>
      <c r="K142" s="37"/>
      <c r="O142" s="2" t="str">
        <f ca="1"/>
        <v>TRON-0023</v>
      </c>
    </row>
    <row r="143" spans="1:15" x14ac:dyDescent="0.25">
      <c r="A143" s="4" t="s">
        <v>438</v>
      </c>
      <c r="B143" s="4" t="str">
        <f>F143&amp;"-"&amp;TEXT(COUNTIF(A$2:A143,A143),"0000")</f>
        <v>TRON-0042</v>
      </c>
      <c r="C143" s="4" t="s">
        <v>57</v>
      </c>
      <c r="D143" s="4"/>
      <c r="E143" s="12" t="s">
        <v>111</v>
      </c>
      <c r="F143" s="4" t="str">
        <f t="shared" si="2"/>
        <v>TRON</v>
      </c>
      <c r="G143" s="4" t="str">
        <f>F143&amp;"-"&amp;TEXT(COUNTIF(F$2:F143,F143),"0000")</f>
        <v>TRON-0042</v>
      </c>
      <c r="H143" s="4"/>
      <c r="I143" s="4"/>
      <c r="J143" s="4"/>
      <c r="K143" s="37"/>
      <c r="O143" s="2" t="str">
        <f ca="1"/>
        <v>TRON-0024</v>
      </c>
    </row>
    <row r="144" spans="1:15" x14ac:dyDescent="0.25">
      <c r="A144" s="4" t="s">
        <v>438</v>
      </c>
      <c r="B144" s="4" t="str">
        <f>F144&amp;"-"&amp;TEXT(COUNTIF(A$2:A144,A144),"0000")</f>
        <v>TRON-0043</v>
      </c>
      <c r="C144" s="4" t="s">
        <v>57</v>
      </c>
      <c r="D144" s="4"/>
      <c r="E144" s="12" t="s">
        <v>112</v>
      </c>
      <c r="F144" s="4" t="str">
        <f t="shared" si="2"/>
        <v>TRON</v>
      </c>
      <c r="G144" s="4" t="str">
        <f>F144&amp;"-"&amp;TEXT(COUNTIF(F$2:F144,F144),"0000")</f>
        <v>TRON-0043</v>
      </c>
      <c r="H144" s="4"/>
      <c r="I144" s="4"/>
      <c r="J144" s="4"/>
      <c r="K144" s="37"/>
      <c r="O144" s="2" t="str">
        <f ca="1"/>
        <v>TRON-0025</v>
      </c>
    </row>
    <row r="145" spans="1:15" x14ac:dyDescent="0.25">
      <c r="A145" s="4" t="s">
        <v>438</v>
      </c>
      <c r="B145" s="4" t="str">
        <f>F145&amp;"-"&amp;TEXT(COUNTIF(A$2:A145,A145),"0000")</f>
        <v>TRON-0044</v>
      </c>
      <c r="C145" s="4" t="s">
        <v>59</v>
      </c>
      <c r="D145" s="4"/>
      <c r="E145" s="12" t="s">
        <v>114</v>
      </c>
      <c r="F145" s="4" t="str">
        <f t="shared" si="2"/>
        <v>TRON</v>
      </c>
      <c r="G145" s="4" t="str">
        <f>F145&amp;"-"&amp;TEXT(COUNTIF(F$2:F145,F145),"0000")</f>
        <v>TRON-0044</v>
      </c>
      <c r="H145" s="4"/>
      <c r="I145" s="4"/>
      <c r="J145" s="4"/>
      <c r="K145" s="37"/>
      <c r="O145" s="2" t="str">
        <f ca="1"/>
        <v>TRON-0026</v>
      </c>
    </row>
    <row r="146" spans="1:15" x14ac:dyDescent="0.25">
      <c r="A146" s="4" t="s">
        <v>438</v>
      </c>
      <c r="B146" s="4" t="str">
        <f>F146&amp;"-"&amp;TEXT(COUNTIF(A$2:A146,A146),"0000")</f>
        <v>TRON-0045</v>
      </c>
      <c r="C146" s="4" t="s">
        <v>60</v>
      </c>
      <c r="D146" s="4"/>
      <c r="E146" s="12" t="s">
        <v>115</v>
      </c>
      <c r="F146" s="4" t="str">
        <f t="shared" si="2"/>
        <v>TRON</v>
      </c>
      <c r="G146" s="4" t="str">
        <f>F146&amp;"-"&amp;TEXT(COUNTIF(F$2:F146,F146),"0000")</f>
        <v>TRON-0045</v>
      </c>
      <c r="H146" s="4"/>
      <c r="I146" s="4"/>
      <c r="J146" s="4"/>
      <c r="K146" s="37"/>
      <c r="O146" s="2" t="str">
        <f ca="1"/>
        <v>TRON-0027</v>
      </c>
    </row>
    <row r="147" spans="1:15" x14ac:dyDescent="0.25">
      <c r="A147" s="4" t="s">
        <v>438</v>
      </c>
      <c r="B147" s="4" t="str">
        <f>F147&amp;"-"&amp;TEXT(COUNTIF(A$2:A147,A147),"0000")</f>
        <v>TRON-0046</v>
      </c>
      <c r="C147" s="4" t="s">
        <v>61</v>
      </c>
      <c r="D147" s="4"/>
      <c r="E147" s="12" t="s">
        <v>116</v>
      </c>
      <c r="F147" s="4" t="str">
        <f t="shared" si="2"/>
        <v>TRON</v>
      </c>
      <c r="G147" s="4" t="str">
        <f>F147&amp;"-"&amp;TEXT(COUNTIF(F$2:F147,F147),"0000")</f>
        <v>TRON-0046</v>
      </c>
      <c r="H147" s="4"/>
      <c r="I147" s="4"/>
      <c r="J147" s="4"/>
      <c r="K147" s="37"/>
      <c r="O147" s="2" t="str">
        <f ca="1"/>
        <v>TRON-0028</v>
      </c>
    </row>
    <row r="148" spans="1:15" x14ac:dyDescent="0.25">
      <c r="A148" s="4" t="s">
        <v>438</v>
      </c>
      <c r="B148" s="4" t="str">
        <f>F148&amp;"-"&amp;TEXT(COUNTIF(A$2:A148,A148),"0000")</f>
        <v>TRON-0047</v>
      </c>
      <c r="C148" s="4" t="s">
        <v>62</v>
      </c>
      <c r="D148" s="4"/>
      <c r="E148" s="12" t="s">
        <v>117</v>
      </c>
      <c r="F148" s="4" t="str">
        <f t="shared" si="2"/>
        <v>TRON</v>
      </c>
      <c r="G148" s="4" t="str">
        <f>F148&amp;"-"&amp;TEXT(COUNTIF(F$2:F148,F148),"0000")</f>
        <v>TRON-0047</v>
      </c>
      <c r="H148" s="4"/>
      <c r="I148" s="4"/>
      <c r="J148" s="4"/>
      <c r="K148" s="37"/>
      <c r="O148" s="2" t="str">
        <f ca="1"/>
        <v>TRON-0029</v>
      </c>
    </row>
    <row r="149" spans="1:15" x14ac:dyDescent="0.25">
      <c r="A149" s="4" t="s">
        <v>438</v>
      </c>
      <c r="B149" s="4" t="str">
        <f>F149&amp;"-"&amp;TEXT(COUNTIF(A$2:A149,A149),"0000")</f>
        <v>TRON-0048</v>
      </c>
      <c r="C149" s="4" t="s">
        <v>63</v>
      </c>
      <c r="D149" s="4"/>
      <c r="E149" s="12" t="s">
        <v>118</v>
      </c>
      <c r="F149" s="4" t="str">
        <f t="shared" si="2"/>
        <v>TRON</v>
      </c>
      <c r="G149" s="4" t="str">
        <f>F149&amp;"-"&amp;TEXT(COUNTIF(F$2:F149,F149),"0000")</f>
        <v>TRON-0048</v>
      </c>
      <c r="H149" s="4"/>
      <c r="I149" s="4"/>
      <c r="J149" s="4"/>
      <c r="K149" s="37"/>
      <c r="O149" s="2" t="str">
        <f ca="1"/>
        <v>TRON-0030</v>
      </c>
    </row>
    <row r="150" spans="1:15" x14ac:dyDescent="0.25">
      <c r="A150" s="4" t="s">
        <v>438</v>
      </c>
      <c r="B150" s="4" t="str">
        <f>F150&amp;"-"&amp;TEXT(COUNTIF(A$2:A150,A150),"0000")</f>
        <v>TRON-0049</v>
      </c>
      <c r="C150" s="4" t="s">
        <v>63</v>
      </c>
      <c r="D150" s="4"/>
      <c r="E150" s="12" t="s">
        <v>119</v>
      </c>
      <c r="F150" s="4" t="str">
        <f t="shared" si="2"/>
        <v>TRON</v>
      </c>
      <c r="G150" s="4" t="str">
        <f>F150&amp;"-"&amp;TEXT(COUNTIF(F$2:F150,F150),"0000")</f>
        <v>TRON-0049</v>
      </c>
      <c r="H150" s="4"/>
      <c r="I150" s="4"/>
      <c r="J150" s="4"/>
      <c r="K150" s="37"/>
      <c r="O150" s="2" t="str">
        <f ca="1"/>
        <v>TRON-0031</v>
      </c>
    </row>
    <row r="151" spans="1:15" x14ac:dyDescent="0.25">
      <c r="A151" s="4" t="s">
        <v>438</v>
      </c>
      <c r="B151" s="4" t="str">
        <f>F151&amp;"-"&amp;TEXT(COUNTIF(A$2:A151,A151),"0000")</f>
        <v>TRON-0050</v>
      </c>
      <c r="C151" s="4" t="s">
        <v>66</v>
      </c>
      <c r="D151" s="4"/>
      <c r="E151" s="12" t="s">
        <v>122</v>
      </c>
      <c r="F151" s="4" t="str">
        <f t="shared" si="2"/>
        <v>TRON</v>
      </c>
      <c r="G151" s="4" t="str">
        <f>F151&amp;"-"&amp;TEXT(COUNTIF(F$2:F151,F151),"0000")</f>
        <v>TRON-0050</v>
      </c>
      <c r="H151" s="4"/>
      <c r="I151" s="4"/>
      <c r="J151" s="4"/>
      <c r="K151" s="37"/>
      <c r="O151" s="2" t="str">
        <f ca="1"/>
        <v>TRON-0032</v>
      </c>
    </row>
    <row r="152" spans="1:15" x14ac:dyDescent="0.25">
      <c r="A152" s="4" t="s">
        <v>438</v>
      </c>
      <c r="B152" s="4" t="str">
        <f>F152&amp;"-"&amp;TEXT(COUNTIF(A$2:A152,A152),"0000")</f>
        <v>TRON-0051</v>
      </c>
      <c r="C152" s="4" t="s">
        <v>66</v>
      </c>
      <c r="D152" s="4"/>
      <c r="E152" s="12" t="s">
        <v>123</v>
      </c>
      <c r="F152" s="4" t="str">
        <f t="shared" si="2"/>
        <v>TRON</v>
      </c>
      <c r="G152" s="4" t="str">
        <f>F152&amp;"-"&amp;TEXT(COUNTIF(F$2:F152,F152),"0000")</f>
        <v>TRON-0051</v>
      </c>
      <c r="H152" s="4"/>
      <c r="I152" s="4"/>
      <c r="J152" s="4"/>
      <c r="K152" s="37"/>
      <c r="O152" s="2" t="str">
        <f ca="1"/>
        <v>TRON-0033</v>
      </c>
    </row>
    <row r="153" spans="1:15" x14ac:dyDescent="0.25">
      <c r="A153" s="4" t="s">
        <v>438</v>
      </c>
      <c r="B153" s="4" t="str">
        <f>F153&amp;"-"&amp;TEXT(COUNTIF(A$2:A153,A153),"0000")</f>
        <v>TRON-0052</v>
      </c>
      <c r="C153" s="4" t="s">
        <v>67</v>
      </c>
      <c r="D153" s="4"/>
      <c r="E153" s="12" t="s">
        <v>124</v>
      </c>
      <c r="F153" s="4" t="str">
        <f t="shared" si="2"/>
        <v>TRON</v>
      </c>
      <c r="G153" s="4" t="str">
        <f>F153&amp;"-"&amp;TEXT(COUNTIF(F$2:F153,F153),"0000")</f>
        <v>TRON-0052</v>
      </c>
      <c r="H153" s="4"/>
      <c r="I153" s="4"/>
      <c r="J153" s="4"/>
      <c r="K153" s="37"/>
      <c r="O153" s="2" t="str">
        <f ca="1"/>
        <v>TRON-0034</v>
      </c>
    </row>
    <row r="154" spans="1:15" x14ac:dyDescent="0.25">
      <c r="A154" s="4" t="s">
        <v>438</v>
      </c>
      <c r="B154" s="4" t="str">
        <f>F154&amp;"-"&amp;TEXT(COUNTIF(A$2:A154,A154),"0000")</f>
        <v>TRON-0053</v>
      </c>
      <c r="C154" s="4" t="s">
        <v>67</v>
      </c>
      <c r="D154" s="4"/>
      <c r="E154" s="12" t="s">
        <v>125</v>
      </c>
      <c r="F154" s="4" t="str">
        <f t="shared" si="2"/>
        <v>TRON</v>
      </c>
      <c r="G154" s="4" t="str">
        <f>F154&amp;"-"&amp;TEXT(COUNTIF(F$2:F154,F154),"0000")</f>
        <v>TRON-0053</v>
      </c>
      <c r="H154" s="4"/>
      <c r="I154" s="4"/>
      <c r="J154" s="4"/>
      <c r="K154" s="37"/>
      <c r="O154" s="2" t="str">
        <f ca="1"/>
        <v>TRON-0035</v>
      </c>
    </row>
    <row r="155" spans="1:15" x14ac:dyDescent="0.25">
      <c r="A155" s="4" t="s">
        <v>438</v>
      </c>
      <c r="B155" s="4" t="str">
        <f>F155&amp;"-"&amp;TEXT(COUNTIF(A$2:A155,A155),"0000")</f>
        <v>TRON-0054</v>
      </c>
      <c r="C155" s="4" t="s">
        <v>68</v>
      </c>
      <c r="D155" s="4"/>
      <c r="E155" s="12" t="s">
        <v>126</v>
      </c>
      <c r="F155" s="4" t="str">
        <f t="shared" si="2"/>
        <v>TRON</v>
      </c>
      <c r="G155" s="4" t="str">
        <f>F155&amp;"-"&amp;TEXT(COUNTIF(F$2:F155,F155),"0000")</f>
        <v>TRON-0054</v>
      </c>
      <c r="H155" s="4"/>
      <c r="I155" s="4"/>
      <c r="J155" s="4"/>
      <c r="K155" s="37"/>
      <c r="O155" s="2" t="str">
        <f ca="1"/>
        <v>TRON-0036</v>
      </c>
    </row>
    <row r="156" spans="1:15" x14ac:dyDescent="0.25">
      <c r="A156" s="4" t="s">
        <v>438</v>
      </c>
      <c r="B156" s="4" t="str">
        <f>F156&amp;"-"&amp;TEXT(COUNTIF(A$2:A156,A156),"0000")</f>
        <v>TRON-0055</v>
      </c>
      <c r="C156" s="4" t="s">
        <v>69</v>
      </c>
      <c r="D156" s="4"/>
      <c r="E156" s="12" t="s">
        <v>127</v>
      </c>
      <c r="F156" s="4" t="str">
        <f t="shared" si="2"/>
        <v>TRON</v>
      </c>
      <c r="G156" s="4" t="str">
        <f>F156&amp;"-"&amp;TEXT(COUNTIF(F$2:F156,F156),"0000")</f>
        <v>TRON-0055</v>
      </c>
      <c r="H156" s="4"/>
      <c r="I156" s="4"/>
      <c r="J156" s="4"/>
      <c r="K156" s="37"/>
      <c r="O156" s="2" t="str">
        <f ca="1"/>
        <v>TRON-0037</v>
      </c>
    </row>
    <row r="157" spans="1:15" x14ac:dyDescent="0.25">
      <c r="A157" s="4" t="s">
        <v>438</v>
      </c>
      <c r="B157" s="4" t="str">
        <f>F157&amp;"-"&amp;TEXT(COUNTIF(A$2:A157,A157),"0000")</f>
        <v>TRON-0056</v>
      </c>
      <c r="C157" s="4" t="s">
        <v>70</v>
      </c>
      <c r="D157" s="4"/>
      <c r="E157" s="12" t="s">
        <v>128</v>
      </c>
      <c r="F157" s="4" t="str">
        <f t="shared" si="2"/>
        <v>TRON</v>
      </c>
      <c r="G157" s="4" t="str">
        <f>F157&amp;"-"&amp;TEXT(COUNTIF(F$2:F157,F157),"0000")</f>
        <v>TRON-0056</v>
      </c>
      <c r="H157" s="4"/>
      <c r="I157" s="4"/>
      <c r="J157" s="4"/>
      <c r="K157" s="37"/>
      <c r="O157" s="2" t="str">
        <f ca="1"/>
        <v>TRON-0038</v>
      </c>
    </row>
    <row r="158" spans="1:15" x14ac:dyDescent="0.25">
      <c r="A158" s="4" t="s">
        <v>438</v>
      </c>
      <c r="B158" s="4" t="str">
        <f>F158&amp;"-"&amp;TEXT(COUNTIF(A$2:A158,A158),"0000")</f>
        <v>TRON-0057</v>
      </c>
      <c r="C158" s="4" t="s">
        <v>70</v>
      </c>
      <c r="D158" s="4"/>
      <c r="E158" s="12" t="s">
        <v>129</v>
      </c>
      <c r="F158" s="4" t="str">
        <f t="shared" si="2"/>
        <v>TRON</v>
      </c>
      <c r="G158" s="4" t="str">
        <f>F158&amp;"-"&amp;TEXT(COUNTIF(F$2:F158,F158),"0000")</f>
        <v>TRON-0057</v>
      </c>
      <c r="H158" s="4"/>
      <c r="I158" s="4"/>
      <c r="J158" s="4"/>
      <c r="K158" s="37"/>
      <c r="O158" s="2" t="str">
        <f ca="1"/>
        <v>TRON-0039</v>
      </c>
    </row>
    <row r="159" spans="1:15" x14ac:dyDescent="0.25">
      <c r="A159" s="4" t="s">
        <v>438</v>
      </c>
      <c r="B159" s="4" t="str">
        <f>F159&amp;"-"&amp;TEXT(COUNTIF(A$2:A159,A159),"0000")</f>
        <v>TRON-0058</v>
      </c>
      <c r="C159" s="4" t="s">
        <v>70</v>
      </c>
      <c r="D159" s="4"/>
      <c r="E159" s="12" t="s">
        <v>130</v>
      </c>
      <c r="F159" s="4" t="str">
        <f t="shared" si="2"/>
        <v>TRON</v>
      </c>
      <c r="G159" s="4" t="str">
        <f>F159&amp;"-"&amp;TEXT(COUNTIF(F$2:F159,F159),"0000")</f>
        <v>TRON-0058</v>
      </c>
      <c r="H159" s="4"/>
      <c r="I159" s="4"/>
      <c r="J159" s="4"/>
      <c r="K159" s="37"/>
      <c r="O159" s="2" t="str">
        <f ca="1"/>
        <v>TRON-0040</v>
      </c>
    </row>
    <row r="160" spans="1:15" x14ac:dyDescent="0.25">
      <c r="A160" s="4" t="s">
        <v>438</v>
      </c>
      <c r="B160" s="4" t="str">
        <f>F160&amp;"-"&amp;TEXT(COUNTIF(A$2:A160,A160),"0000")</f>
        <v>TRON-0059</v>
      </c>
      <c r="C160" s="4" t="s">
        <v>70</v>
      </c>
      <c r="D160" s="4"/>
      <c r="E160" s="12" t="s">
        <v>131</v>
      </c>
      <c r="F160" s="4" t="str">
        <f t="shared" si="2"/>
        <v>TRON</v>
      </c>
      <c r="G160" s="4" t="str">
        <f>F160&amp;"-"&amp;TEXT(COUNTIF(F$2:F160,F160),"0000")</f>
        <v>TRON-0059</v>
      </c>
      <c r="H160" s="4"/>
      <c r="I160" s="4"/>
      <c r="J160" s="4"/>
      <c r="K160" s="37"/>
      <c r="O160" s="2" t="str">
        <f ca="1"/>
        <v>TRON-0041</v>
      </c>
    </row>
    <row r="161" spans="1:15" x14ac:dyDescent="0.25">
      <c r="A161" s="4" t="s">
        <v>438</v>
      </c>
      <c r="B161" s="4" t="str">
        <f>F161&amp;"-"&amp;TEXT(COUNTIF(A$2:A161,A161),"0000")</f>
        <v>TRON-0060</v>
      </c>
      <c r="C161" s="4" t="s">
        <v>71</v>
      </c>
      <c r="D161" s="4"/>
      <c r="E161" s="12" t="s">
        <v>132</v>
      </c>
      <c r="F161" s="4" t="str">
        <f t="shared" si="2"/>
        <v>TRON</v>
      </c>
      <c r="G161" s="4" t="str">
        <f>F161&amp;"-"&amp;TEXT(COUNTIF(F$2:F161,F161),"0000")</f>
        <v>TRON-0060</v>
      </c>
      <c r="H161" s="4"/>
      <c r="I161" s="4"/>
      <c r="J161" s="4"/>
      <c r="K161" s="37"/>
      <c r="O161" s="2" t="str">
        <f ca="1"/>
        <v>TRON-0042</v>
      </c>
    </row>
    <row r="162" spans="1:15" x14ac:dyDescent="0.25">
      <c r="A162" s="4" t="s">
        <v>438</v>
      </c>
      <c r="B162" s="4" t="str">
        <f>F162&amp;"-"&amp;TEXT(COUNTIF(A$2:A162,A162),"0000")</f>
        <v>TRON-0061</v>
      </c>
      <c r="C162" s="4" t="s">
        <v>72</v>
      </c>
      <c r="D162" s="4"/>
      <c r="E162" s="12" t="s">
        <v>133</v>
      </c>
      <c r="F162" s="4" t="str">
        <f t="shared" si="2"/>
        <v>TRON</v>
      </c>
      <c r="G162" s="4" t="str">
        <f>F162&amp;"-"&amp;TEXT(COUNTIF(F$2:F162,F162),"0000")</f>
        <v>TRON-0061</v>
      </c>
      <c r="H162" s="4"/>
      <c r="I162" s="4"/>
      <c r="J162" s="4"/>
      <c r="K162" s="37"/>
      <c r="O162" s="2" t="str">
        <f ca="1"/>
        <v>TRON-0043</v>
      </c>
    </row>
    <row r="163" spans="1:15" x14ac:dyDescent="0.25">
      <c r="A163" s="4" t="s">
        <v>438</v>
      </c>
      <c r="B163" s="4" t="str">
        <f>F163&amp;"-"&amp;TEXT(COUNTIF(A$2:A163,A163),"0000")</f>
        <v>TRON-0062</v>
      </c>
      <c r="C163" s="4" t="s">
        <v>73</v>
      </c>
      <c r="D163" s="4"/>
      <c r="E163" s="12" t="s">
        <v>134</v>
      </c>
      <c r="F163" s="4" t="str">
        <f t="shared" si="2"/>
        <v>TRON</v>
      </c>
      <c r="G163" s="4" t="str">
        <f>F163&amp;"-"&amp;TEXT(COUNTIF(F$2:F163,F163),"0000")</f>
        <v>TRON-0062</v>
      </c>
      <c r="H163" s="4"/>
      <c r="I163" s="4"/>
      <c r="J163" s="4"/>
      <c r="K163" s="37"/>
      <c r="O163" s="2" t="str">
        <f ca="1"/>
        <v>TRON-0044</v>
      </c>
    </row>
    <row r="164" spans="1:15" x14ac:dyDescent="0.25">
      <c r="A164" s="4" t="s">
        <v>438</v>
      </c>
      <c r="B164" s="4" t="str">
        <f>F164&amp;"-"&amp;TEXT(COUNTIF(A$2:A164,A164),"0000")</f>
        <v>TRON-0063</v>
      </c>
      <c r="C164" s="4" t="s">
        <v>73</v>
      </c>
      <c r="D164" s="4"/>
      <c r="E164" s="12" t="s">
        <v>135</v>
      </c>
      <c r="F164" s="4" t="str">
        <f t="shared" si="2"/>
        <v>TRON</v>
      </c>
      <c r="G164" s="4" t="str">
        <f>F164&amp;"-"&amp;TEXT(COUNTIF(F$2:F164,F164),"0000")</f>
        <v>TRON-0063</v>
      </c>
      <c r="H164" s="4"/>
      <c r="I164" s="4"/>
      <c r="J164" s="4"/>
      <c r="K164" s="37"/>
      <c r="O164" s="2" t="str">
        <f ca="1"/>
        <v>TRON-0045</v>
      </c>
    </row>
    <row r="165" spans="1:15" x14ac:dyDescent="0.25">
      <c r="A165" s="4" t="s">
        <v>438</v>
      </c>
      <c r="B165" s="4" t="str">
        <f>F165&amp;"-"&amp;TEXT(COUNTIF(A$2:A165,A165),"0000")</f>
        <v>TRON-0064</v>
      </c>
      <c r="C165" s="4" t="s">
        <v>74</v>
      </c>
      <c r="D165" s="4"/>
      <c r="E165" s="12" t="s">
        <v>136</v>
      </c>
      <c r="F165" s="4" t="str">
        <f t="shared" si="2"/>
        <v>TRON</v>
      </c>
      <c r="G165" s="4" t="str">
        <f>F165&amp;"-"&amp;TEXT(COUNTIF(F$2:F165,F165),"0000")</f>
        <v>TRON-0064</v>
      </c>
      <c r="H165" s="4"/>
      <c r="I165" s="4"/>
      <c r="J165" s="4"/>
      <c r="K165" s="37"/>
      <c r="O165" s="2" t="str">
        <f ca="1"/>
        <v>TRON-0046</v>
      </c>
    </row>
    <row r="166" spans="1:15" x14ac:dyDescent="0.25">
      <c r="A166" s="4" t="s">
        <v>438</v>
      </c>
      <c r="B166" s="4" t="str">
        <f>F166&amp;"-"&amp;TEXT(COUNTIF(A$2:A166,A166),"0000")</f>
        <v>TRON-0065</v>
      </c>
      <c r="C166" s="4" t="s">
        <v>75</v>
      </c>
      <c r="D166" s="4"/>
      <c r="E166" s="12" t="s">
        <v>155</v>
      </c>
      <c r="F166" s="4" t="str">
        <f t="shared" si="2"/>
        <v>TRON</v>
      </c>
      <c r="G166" s="4" t="str">
        <f>F166&amp;"-"&amp;TEXT(COUNTIF(F$2:F166,F166),"0000")</f>
        <v>TRON-0065</v>
      </c>
      <c r="H166" s="4"/>
      <c r="I166" s="4"/>
      <c r="J166" s="4"/>
      <c r="K166" s="37"/>
      <c r="O166" s="2" t="str">
        <f ca="1"/>
        <v>TRON-0047</v>
      </c>
    </row>
    <row r="167" spans="1:15" x14ac:dyDescent="0.25">
      <c r="A167" s="4" t="s">
        <v>438</v>
      </c>
      <c r="B167" s="4" t="str">
        <f>F167&amp;"-"&amp;TEXT(COUNTIF(A$2:A167,A167),"0000")</f>
        <v>TRON-0066</v>
      </c>
      <c r="C167" s="4" t="s">
        <v>76</v>
      </c>
      <c r="D167" s="4"/>
      <c r="E167" s="12" t="s">
        <v>159</v>
      </c>
      <c r="F167" s="4" t="str">
        <f t="shared" si="2"/>
        <v>TRON</v>
      </c>
      <c r="G167" s="4" t="str">
        <f>F167&amp;"-"&amp;TEXT(COUNTIF(F$2:F167,F167),"0000")</f>
        <v>TRON-0066</v>
      </c>
      <c r="H167" s="4"/>
      <c r="I167" s="4"/>
      <c r="J167" s="4"/>
      <c r="K167" s="37"/>
      <c r="O167" s="2" t="str">
        <f ca="1"/>
        <v>TRON-0048</v>
      </c>
    </row>
    <row r="168" spans="1:15" x14ac:dyDescent="0.25">
      <c r="A168" s="4" t="s">
        <v>438</v>
      </c>
      <c r="B168" s="4" t="str">
        <f>F168&amp;"-"&amp;TEXT(COUNTIF(A$2:A168,A168),"0000")</f>
        <v>TRON-0067</v>
      </c>
      <c r="C168" s="4" t="s">
        <v>77</v>
      </c>
      <c r="D168" s="4"/>
      <c r="E168" s="12" t="s">
        <v>160</v>
      </c>
      <c r="F168" s="4" t="str">
        <f t="shared" si="2"/>
        <v>TRON</v>
      </c>
      <c r="G168" s="4" t="str">
        <f>F168&amp;"-"&amp;TEXT(COUNTIF(F$2:F168,F168),"0000")</f>
        <v>TRON-0067</v>
      </c>
      <c r="H168" s="4"/>
      <c r="I168" s="4"/>
      <c r="J168" s="4"/>
      <c r="K168" s="37"/>
      <c r="O168" s="2" t="str">
        <f ca="1"/>
        <v>TRON-0049</v>
      </c>
    </row>
    <row r="169" spans="1:15" x14ac:dyDescent="0.25">
      <c r="A169" s="4" t="s">
        <v>438</v>
      </c>
      <c r="B169" s="4" t="str">
        <f>F169&amp;"-"&amp;TEXT(COUNTIF(A$2:A169,A169),"0000")</f>
        <v>TRON-0068</v>
      </c>
      <c r="C169" s="4" t="s">
        <v>77</v>
      </c>
      <c r="D169" s="4"/>
      <c r="E169" s="12" t="s">
        <v>161</v>
      </c>
      <c r="F169" s="4" t="str">
        <f t="shared" si="2"/>
        <v>TRON</v>
      </c>
      <c r="G169" s="4" t="str">
        <f>F169&amp;"-"&amp;TEXT(COUNTIF(F$2:F169,F169),"0000")</f>
        <v>TRON-0068</v>
      </c>
      <c r="H169" s="4"/>
      <c r="I169" s="4"/>
      <c r="J169" s="4"/>
      <c r="K169" s="37"/>
      <c r="O169" s="2" t="str">
        <f ca="1"/>
        <v>TRON-0050</v>
      </c>
    </row>
    <row r="170" spans="1:15" x14ac:dyDescent="0.25">
      <c r="A170" s="4" t="s">
        <v>438</v>
      </c>
      <c r="B170" s="4" t="str">
        <f>F170&amp;"-"&amp;TEXT(COUNTIF(A$2:A170,A170),"0000")</f>
        <v>TRON-0069</v>
      </c>
      <c r="C170" s="4" t="s">
        <v>78</v>
      </c>
      <c r="D170" s="4"/>
      <c r="E170" s="12" t="s">
        <v>162</v>
      </c>
      <c r="F170" s="4" t="str">
        <f t="shared" si="2"/>
        <v>TRON</v>
      </c>
      <c r="G170" s="4" t="str">
        <f>F170&amp;"-"&amp;TEXT(COUNTIF(F$2:F170,F170),"0000")</f>
        <v>TRON-0069</v>
      </c>
      <c r="H170" s="4"/>
      <c r="I170" s="4"/>
      <c r="J170" s="4"/>
      <c r="K170" s="37"/>
      <c r="O170" s="2" t="str">
        <f ca="1"/>
        <v>TRON-0051</v>
      </c>
    </row>
    <row r="171" spans="1:15" x14ac:dyDescent="0.25">
      <c r="A171" s="4" t="s">
        <v>438</v>
      </c>
      <c r="B171" s="4" t="str">
        <f>F171&amp;"-"&amp;TEXT(COUNTIF(A$2:A171,A171),"0000")</f>
        <v>TRON-0070</v>
      </c>
      <c r="C171" s="4" t="s">
        <v>50</v>
      </c>
      <c r="D171" s="4"/>
      <c r="E171" s="12" t="s">
        <v>86</v>
      </c>
      <c r="F171" s="4" t="str">
        <f t="shared" si="2"/>
        <v>TRON</v>
      </c>
      <c r="G171" s="4" t="str">
        <f>F171&amp;"-"&amp;TEXT(COUNTIF(F$2:F171,F171),"0000")</f>
        <v>TRON-0070</v>
      </c>
      <c r="H171" s="4"/>
      <c r="I171" s="4"/>
      <c r="J171" s="4"/>
      <c r="K171" s="37"/>
      <c r="O171" s="2" t="str">
        <f ca="1"/>
        <v>TRON-0052</v>
      </c>
    </row>
    <row r="172" spans="1:15" x14ac:dyDescent="0.25">
      <c r="A172" s="4" t="s">
        <v>438</v>
      </c>
      <c r="B172" s="4" t="str">
        <f>F172&amp;"-"&amp;TEXT(COUNTIF(A$2:A172,A172),"0000")</f>
        <v>TRON-0071</v>
      </c>
      <c r="C172" s="4" t="s">
        <v>64</v>
      </c>
      <c r="D172" s="4"/>
      <c r="E172" s="12" t="s">
        <v>120</v>
      </c>
      <c r="F172" s="4" t="str">
        <f t="shared" si="2"/>
        <v>TRON</v>
      </c>
      <c r="G172" s="4" t="str">
        <f>F172&amp;"-"&amp;TEXT(COUNTIF(F$2:F172,F172),"0000")</f>
        <v>TRON-0071</v>
      </c>
      <c r="H172" s="4"/>
      <c r="I172" s="4"/>
      <c r="J172" s="4"/>
      <c r="K172" s="37"/>
      <c r="O172" s="2" t="str">
        <f ca="1"/>
        <v>TRON-0053</v>
      </c>
    </row>
    <row r="173" spans="1:15" x14ac:dyDescent="0.25">
      <c r="A173" s="4" t="s">
        <v>438</v>
      </c>
      <c r="B173" s="4" t="str">
        <f>F173&amp;"-"&amp;TEXT(COUNTIF(A$2:A173,A173),"0000")</f>
        <v>TRON-0072</v>
      </c>
      <c r="C173" s="4" t="s">
        <v>65</v>
      </c>
      <c r="D173" s="4"/>
      <c r="E173" s="12" t="s">
        <v>121</v>
      </c>
      <c r="F173" s="4" t="str">
        <f t="shared" si="2"/>
        <v>TRON</v>
      </c>
      <c r="G173" s="4" t="str">
        <f>F173&amp;"-"&amp;TEXT(COUNTIF(F$2:F173,F173),"0000")</f>
        <v>TRON-0072</v>
      </c>
      <c r="H173" s="4"/>
      <c r="I173" s="4"/>
      <c r="J173" s="4"/>
      <c r="K173" s="37"/>
      <c r="O173" s="2" t="str">
        <f ca="1"/>
        <v>TRON-0054</v>
      </c>
    </row>
    <row r="174" spans="1:15" x14ac:dyDescent="0.25">
      <c r="A174" s="4" t="s">
        <v>438</v>
      </c>
      <c r="B174" s="4" t="str">
        <f>F174&amp;"-"&amp;TEXT(COUNTIF(A$2:A174,A174),"0000")</f>
        <v>TRON-0073</v>
      </c>
      <c r="C174" s="8" t="s">
        <v>569</v>
      </c>
      <c r="D174" s="5" t="s">
        <v>32</v>
      </c>
      <c r="E174" s="15" t="s">
        <v>570</v>
      </c>
      <c r="F174" s="4" t="str">
        <f t="shared" si="2"/>
        <v>TRON</v>
      </c>
      <c r="G174" s="4" t="str">
        <f>F174&amp;"-"&amp;TEXT(COUNTIF(F$2:F174,F174),"0000")</f>
        <v>TRON-0073</v>
      </c>
      <c r="H174" s="4"/>
      <c r="I174" s="4"/>
      <c r="J174" s="4"/>
      <c r="K174" s="37"/>
      <c r="O174" s="2" t="str">
        <f ca="1"/>
        <v>TRON-0055</v>
      </c>
    </row>
    <row r="175" spans="1:15" x14ac:dyDescent="0.25">
      <c r="A175" s="4" t="s">
        <v>438</v>
      </c>
      <c r="B175" s="4" t="str">
        <f>F175&amp;"-"&amp;TEXT(COUNTIF(A$2:A175,A175),"0000")</f>
        <v>TRON-0074</v>
      </c>
      <c r="C175" s="5" t="s">
        <v>33</v>
      </c>
      <c r="D175" s="5" t="s">
        <v>32</v>
      </c>
      <c r="E175" s="12">
        <v>252428</v>
      </c>
      <c r="F175" s="4" t="str">
        <f t="shared" si="2"/>
        <v>TRON</v>
      </c>
      <c r="G175" s="4" t="str">
        <f>F175&amp;"-"&amp;TEXT(COUNTIF(F$2:F175,F175),"0000")</f>
        <v>TRON-0074</v>
      </c>
      <c r="H175" s="4"/>
      <c r="I175" s="4"/>
      <c r="J175" s="4"/>
      <c r="K175" s="37"/>
      <c r="O175" s="2" t="str">
        <f ca="1"/>
        <v>TRON-0056</v>
      </c>
    </row>
    <row r="176" spans="1:15" x14ac:dyDescent="0.25">
      <c r="A176" s="4" t="s">
        <v>438</v>
      </c>
      <c r="B176" s="4" t="str">
        <f>F176&amp;"-"&amp;TEXT(COUNTIF(A$2:A176,A176),"0000")</f>
        <v>TRON-0075</v>
      </c>
      <c r="C176" s="7" t="s">
        <v>262</v>
      </c>
      <c r="D176" s="4" t="s">
        <v>17</v>
      </c>
      <c r="E176" s="12" t="s">
        <v>163</v>
      </c>
      <c r="F176" s="4" t="str">
        <f t="shared" si="2"/>
        <v>TRON</v>
      </c>
      <c r="G176" s="4" t="str">
        <f>F176&amp;"-"&amp;TEXT(COUNTIF(F$2:F176,F176),"0000")</f>
        <v>TRON-0075</v>
      </c>
      <c r="H176" s="4"/>
      <c r="I176" s="4"/>
      <c r="J176" s="4"/>
      <c r="K176" s="37"/>
      <c r="O176" s="2" t="str">
        <f ca="1"/>
        <v>TRON-0057</v>
      </c>
    </row>
    <row r="177" spans="1:15" x14ac:dyDescent="0.25">
      <c r="A177" s="4" t="s">
        <v>438</v>
      </c>
      <c r="B177" s="4" t="str">
        <f>F177&amp;"-"&amp;TEXT(COUNTIF(A$2:A177,A177),"0000")</f>
        <v>TRON-0076</v>
      </c>
      <c r="C177" s="4" t="s">
        <v>16</v>
      </c>
      <c r="D177" s="4" t="s">
        <v>17</v>
      </c>
      <c r="E177" s="11"/>
      <c r="F177" s="4" t="str">
        <f t="shared" si="2"/>
        <v>TRON</v>
      </c>
      <c r="G177" s="4" t="str">
        <f>F177&amp;"-"&amp;TEXT(COUNTIF(F$2:F177,F177),"0000")</f>
        <v>TRON-0076</v>
      </c>
      <c r="H177" s="4"/>
      <c r="I177" s="4"/>
      <c r="J177" s="4"/>
      <c r="K177" s="37"/>
      <c r="O177" s="2" t="str">
        <f ca="1"/>
        <v>TRON-0058</v>
      </c>
    </row>
    <row r="178" spans="1:15" x14ac:dyDescent="0.25">
      <c r="A178" s="4" t="s">
        <v>438</v>
      </c>
      <c r="B178" s="4" t="str">
        <f>F178&amp;"-"&amp;TEXT(COUNTIF(A$2:A178,A178),"0000")</f>
        <v>TRON-0077</v>
      </c>
      <c r="C178" s="4" t="s">
        <v>18</v>
      </c>
      <c r="D178" s="4" t="s">
        <v>17</v>
      </c>
      <c r="E178" s="11"/>
      <c r="F178" s="4" t="str">
        <f t="shared" si="2"/>
        <v>TRON</v>
      </c>
      <c r="G178" s="4" t="str">
        <f>F178&amp;"-"&amp;TEXT(COUNTIF(F$2:F178,F178),"0000")</f>
        <v>TRON-0077</v>
      </c>
      <c r="H178" s="4"/>
      <c r="I178" s="4"/>
      <c r="J178" s="4"/>
      <c r="K178" s="37"/>
      <c r="O178" s="2" t="str">
        <f ca="1"/>
        <v>TRON-0059</v>
      </c>
    </row>
    <row r="179" spans="1:15" x14ac:dyDescent="0.25">
      <c r="A179" s="4" t="s">
        <v>438</v>
      </c>
      <c r="B179" s="4" t="str">
        <f>F179&amp;"-"&amp;TEXT(COUNTIF(A$2:A179,A179),"0000")</f>
        <v>TRON-0078</v>
      </c>
      <c r="C179" s="5" t="s">
        <v>182</v>
      </c>
      <c r="D179" s="4" t="s">
        <v>17</v>
      </c>
      <c r="E179" s="12" t="s">
        <v>42</v>
      </c>
      <c r="F179" s="4" t="str">
        <f t="shared" si="2"/>
        <v>TRON</v>
      </c>
      <c r="G179" s="4" t="str">
        <f>F179&amp;"-"&amp;TEXT(COUNTIF(F$2:F179,F179),"0000")</f>
        <v>TRON-0078</v>
      </c>
      <c r="H179" s="4"/>
      <c r="I179" s="4"/>
      <c r="J179" s="4"/>
      <c r="K179" s="37"/>
      <c r="O179" s="2" t="str">
        <f ca="1"/>
        <v>TRON-0060</v>
      </c>
    </row>
    <row r="180" spans="1:15" x14ac:dyDescent="0.25">
      <c r="A180" s="4" t="s">
        <v>438</v>
      </c>
      <c r="B180" s="4" t="str">
        <f>F180&amp;"-"&amp;TEXT(COUNTIF(A$2:A180,A180),"0000")</f>
        <v>TRON-0079</v>
      </c>
      <c r="C180" s="5" t="s">
        <v>40</v>
      </c>
      <c r="D180" s="4" t="s">
        <v>17</v>
      </c>
      <c r="E180" s="12" t="s">
        <v>41</v>
      </c>
      <c r="F180" s="4" t="str">
        <f t="shared" si="2"/>
        <v>TRON</v>
      </c>
      <c r="G180" s="4" t="str">
        <f>F180&amp;"-"&amp;TEXT(COUNTIF(F$2:F180,F180),"0000")</f>
        <v>TRON-0079</v>
      </c>
      <c r="H180" s="4"/>
      <c r="I180" s="4"/>
      <c r="J180" s="4"/>
      <c r="K180" s="37"/>
      <c r="O180" s="2" t="str">
        <f ca="1"/>
        <v>TRON-0061</v>
      </c>
    </row>
    <row r="181" spans="1:15" x14ac:dyDescent="0.25">
      <c r="A181" s="4" t="s">
        <v>438</v>
      </c>
      <c r="B181" s="4" t="str">
        <f>F181&amp;"-"&amp;TEXT(COUNTIF(A$2:A181,A181),"0000")</f>
        <v>TRON-0080</v>
      </c>
      <c r="C181" s="4" t="s">
        <v>46</v>
      </c>
      <c r="D181" s="4" t="s">
        <v>17</v>
      </c>
      <c r="E181" s="12" t="s">
        <v>101</v>
      </c>
      <c r="F181" s="4" t="str">
        <f t="shared" si="2"/>
        <v>TRON</v>
      </c>
      <c r="G181" s="4" t="str">
        <f>F181&amp;"-"&amp;TEXT(COUNTIF(F$2:F181,F181),"0000")</f>
        <v>TRON-0080</v>
      </c>
      <c r="H181" s="4"/>
      <c r="I181" s="4"/>
      <c r="J181" s="4"/>
      <c r="K181" s="37"/>
      <c r="O181" s="2" t="str">
        <f ca="1"/>
        <v>TRON-0062</v>
      </c>
    </row>
    <row r="182" spans="1:15" x14ac:dyDescent="0.25">
      <c r="A182" s="4" t="s">
        <v>438</v>
      </c>
      <c r="B182" s="4" t="str">
        <f>F182&amp;"-"&amp;TEXT(COUNTIF(A$2:A182,A182),"0000")</f>
        <v>TRON-0081</v>
      </c>
      <c r="C182" s="4" t="s">
        <v>46</v>
      </c>
      <c r="D182" s="4" t="s">
        <v>17</v>
      </c>
      <c r="E182" s="12" t="s">
        <v>102</v>
      </c>
      <c r="F182" s="4" t="str">
        <f t="shared" si="2"/>
        <v>TRON</v>
      </c>
      <c r="G182" s="4" t="str">
        <f>F182&amp;"-"&amp;TEXT(COUNTIF(F$2:F182,F182),"0000")</f>
        <v>TRON-0081</v>
      </c>
      <c r="H182" s="4"/>
      <c r="I182" s="4"/>
      <c r="J182" s="4"/>
      <c r="K182" s="37"/>
      <c r="O182" s="2" t="str">
        <f ca="1"/>
        <v>TRON-0063</v>
      </c>
    </row>
    <row r="183" spans="1:15" x14ac:dyDescent="0.25">
      <c r="A183" s="4" t="s">
        <v>438</v>
      </c>
      <c r="B183" s="4" t="str">
        <f>F183&amp;"-"&amp;TEXT(COUNTIF(A$2:A183,A183),"0000")</f>
        <v>TRON-0082</v>
      </c>
      <c r="C183" s="4" t="s">
        <v>46</v>
      </c>
      <c r="D183" s="4" t="s">
        <v>17</v>
      </c>
      <c r="E183" s="12" t="s">
        <v>104</v>
      </c>
      <c r="F183" s="4" t="str">
        <f t="shared" si="2"/>
        <v>TRON</v>
      </c>
      <c r="G183" s="4" t="str">
        <f>F183&amp;"-"&amp;TEXT(COUNTIF(F$2:F183,F183),"0000")</f>
        <v>TRON-0082</v>
      </c>
      <c r="H183" s="4"/>
      <c r="I183" s="4"/>
      <c r="J183" s="4"/>
      <c r="K183" s="37"/>
      <c r="O183" s="2" t="str">
        <f ca="1"/>
        <v>TRON-0064</v>
      </c>
    </row>
    <row r="184" spans="1:15" x14ac:dyDescent="0.25">
      <c r="A184" s="4" t="s">
        <v>438</v>
      </c>
      <c r="B184" s="4" t="str">
        <f>F184&amp;"-"&amp;TEXT(COUNTIF(A$2:A184,A184),"0000")</f>
        <v>TRON-0083</v>
      </c>
      <c r="C184" s="4" t="s">
        <v>46</v>
      </c>
      <c r="D184" s="4" t="s">
        <v>17</v>
      </c>
      <c r="E184" s="12" t="s">
        <v>106</v>
      </c>
      <c r="F184" s="4" t="str">
        <f t="shared" si="2"/>
        <v>TRON</v>
      </c>
      <c r="G184" s="4" t="str">
        <f>F184&amp;"-"&amp;TEXT(COUNTIF(F$2:F184,F184),"0000")</f>
        <v>TRON-0083</v>
      </c>
      <c r="H184" s="4"/>
      <c r="I184" s="4"/>
      <c r="J184" s="4"/>
      <c r="K184" s="37"/>
      <c r="O184" s="2" t="str">
        <f ca="1"/>
        <v>TRON-0065</v>
      </c>
    </row>
    <row r="185" spans="1:15" x14ac:dyDescent="0.25">
      <c r="A185" s="4" t="s">
        <v>438</v>
      </c>
      <c r="B185" s="4" t="str">
        <f>F185&amp;"-"&amp;TEXT(COUNTIF(A$2:A185,A185),"0000")</f>
        <v>TRON-0084</v>
      </c>
      <c r="C185" s="4" t="s">
        <v>46</v>
      </c>
      <c r="D185" s="4" t="s">
        <v>17</v>
      </c>
      <c r="E185" s="12" t="s">
        <v>107</v>
      </c>
      <c r="F185" s="4" t="str">
        <f t="shared" si="2"/>
        <v>TRON</v>
      </c>
      <c r="G185" s="4" t="str">
        <f>F185&amp;"-"&amp;TEXT(COUNTIF(F$2:F185,F185),"0000")</f>
        <v>TRON-0084</v>
      </c>
      <c r="H185" s="4"/>
      <c r="I185" s="4"/>
      <c r="J185" s="4"/>
      <c r="K185" s="37"/>
      <c r="O185" s="2" t="str">
        <f ca="1"/>
        <v>TRON-0066</v>
      </c>
    </row>
    <row r="186" spans="1:15" x14ac:dyDescent="0.25">
      <c r="A186" s="4" t="s">
        <v>438</v>
      </c>
      <c r="B186" s="4" t="str">
        <f>F186&amp;"-"&amp;TEXT(COUNTIF(A$2:A186,A186),"0000")</f>
        <v>TRON-0085</v>
      </c>
      <c r="C186" s="4" t="s">
        <v>46</v>
      </c>
      <c r="D186" s="4" t="s">
        <v>17</v>
      </c>
      <c r="E186" s="12" t="s">
        <v>108</v>
      </c>
      <c r="F186" s="4" t="str">
        <f t="shared" si="2"/>
        <v>TRON</v>
      </c>
      <c r="G186" s="4" t="str">
        <f>F186&amp;"-"&amp;TEXT(COUNTIF(F$2:F186,F186),"0000")</f>
        <v>TRON-0085</v>
      </c>
      <c r="H186" s="4"/>
      <c r="I186" s="4"/>
      <c r="J186" s="4"/>
      <c r="K186" s="37"/>
      <c r="O186" s="2" t="str">
        <f ca="1"/>
        <v>TRON-0067</v>
      </c>
    </row>
    <row r="187" spans="1:15" x14ac:dyDescent="0.25">
      <c r="A187" s="4" t="s">
        <v>438</v>
      </c>
      <c r="B187" s="4" t="str">
        <f>F187&amp;"-"&amp;TEXT(COUNTIF(A$2:A187,A187),"0000")</f>
        <v>TRON-0086</v>
      </c>
      <c r="C187" s="4" t="s">
        <v>46</v>
      </c>
      <c r="D187" s="4" t="s">
        <v>17</v>
      </c>
      <c r="E187" s="12" t="s">
        <v>109</v>
      </c>
      <c r="F187" s="4" t="str">
        <f t="shared" si="2"/>
        <v>TRON</v>
      </c>
      <c r="G187" s="4" t="str">
        <f>F187&amp;"-"&amp;TEXT(COUNTIF(F$2:F187,F187),"0000")</f>
        <v>TRON-0086</v>
      </c>
      <c r="H187" s="4"/>
      <c r="I187" s="4"/>
      <c r="J187" s="4"/>
      <c r="K187" s="37"/>
      <c r="O187" s="2" t="str">
        <f ca="1"/>
        <v>TRON-0068</v>
      </c>
    </row>
    <row r="188" spans="1:15" x14ac:dyDescent="0.25">
      <c r="A188" s="4" t="s">
        <v>438</v>
      </c>
      <c r="B188" s="4" t="str">
        <f>F188&amp;"-"&amp;TEXT(COUNTIF(A$2:A188,A188),"0000")</f>
        <v>TRON-0087</v>
      </c>
      <c r="C188" s="4" t="s">
        <v>82</v>
      </c>
      <c r="D188" s="4" t="s">
        <v>17</v>
      </c>
      <c r="E188" s="12" t="s">
        <v>167</v>
      </c>
      <c r="F188" s="4" t="str">
        <f t="shared" si="2"/>
        <v>TRON</v>
      </c>
      <c r="G188" s="4" t="str">
        <f>F188&amp;"-"&amp;TEXT(COUNTIF(F$2:F188,F188),"0000")</f>
        <v>TRON-0087</v>
      </c>
      <c r="H188" s="4"/>
      <c r="I188" s="4"/>
      <c r="J188" s="4"/>
      <c r="K188" s="37"/>
      <c r="O188" s="2" t="str">
        <f ca="1"/>
        <v>TRON-0069</v>
      </c>
    </row>
    <row r="189" spans="1:15" x14ac:dyDescent="0.25">
      <c r="A189" s="4" t="s">
        <v>438</v>
      </c>
      <c r="B189" s="4" t="str">
        <f>F189&amp;"-"&amp;TEXT(COUNTIF(A$2:A189,A189),"0000")</f>
        <v>TRON-0088</v>
      </c>
      <c r="C189" s="4" t="s">
        <v>54</v>
      </c>
      <c r="D189" s="4" t="s">
        <v>17</v>
      </c>
      <c r="E189" s="12" t="s">
        <v>103</v>
      </c>
      <c r="F189" s="4" t="str">
        <f t="shared" si="2"/>
        <v>TRON</v>
      </c>
      <c r="G189" s="4" t="str">
        <f>F189&amp;"-"&amp;TEXT(COUNTIF(F$2:F189,F189),"0000")</f>
        <v>TRON-0088</v>
      </c>
      <c r="H189" s="4"/>
      <c r="I189" s="4"/>
      <c r="J189" s="4"/>
      <c r="K189" s="37"/>
      <c r="O189" s="2" t="str">
        <f ca="1"/>
        <v>TRON-0070</v>
      </c>
    </row>
    <row r="190" spans="1:15" x14ac:dyDescent="0.25">
      <c r="A190" s="4" t="s">
        <v>438</v>
      </c>
      <c r="B190" s="4" t="str">
        <f>F190&amp;"-"&amp;TEXT(COUNTIF(A$2:A190,A190),"0000")</f>
        <v>TRON-0089</v>
      </c>
      <c r="C190" s="4" t="s">
        <v>181</v>
      </c>
      <c r="D190" s="4" t="s">
        <v>17</v>
      </c>
      <c r="E190" s="12" t="s">
        <v>37</v>
      </c>
      <c r="F190" s="4" t="str">
        <f t="shared" si="2"/>
        <v>TRON</v>
      </c>
      <c r="G190" s="4" t="str">
        <f>F190&amp;"-"&amp;TEXT(COUNTIF(F$2:F190,F190),"0000")</f>
        <v>TRON-0089</v>
      </c>
      <c r="H190" s="4"/>
      <c r="I190" s="4"/>
      <c r="J190" s="4"/>
      <c r="K190" s="37"/>
      <c r="O190" s="2" t="str">
        <f ca="1"/>
        <v>TRON-0071</v>
      </c>
    </row>
    <row r="191" spans="1:15" x14ac:dyDescent="0.25">
      <c r="A191" s="4" t="s">
        <v>438</v>
      </c>
      <c r="B191" s="4" t="str">
        <f>F191&amp;"-"&amp;TEXT(COUNTIF(A$2:A191,A191),"0000")</f>
        <v>TRON-0090</v>
      </c>
      <c r="C191" s="4" t="s">
        <v>180</v>
      </c>
      <c r="D191" s="4" t="s">
        <v>17</v>
      </c>
      <c r="E191" s="12" t="s">
        <v>36</v>
      </c>
      <c r="F191" s="4" t="str">
        <f t="shared" si="2"/>
        <v>TRON</v>
      </c>
      <c r="G191" s="4" t="str">
        <f>F191&amp;"-"&amp;TEXT(COUNTIF(F$2:F191,F191),"0000")</f>
        <v>TRON-0090</v>
      </c>
      <c r="H191" s="4"/>
      <c r="I191" s="4"/>
      <c r="J191" s="4"/>
      <c r="K191" s="37"/>
      <c r="O191" s="2" t="str">
        <f ca="1"/>
        <v>TRON-0072</v>
      </c>
    </row>
    <row r="192" spans="1:15" x14ac:dyDescent="0.25">
      <c r="A192" s="4" t="s">
        <v>438</v>
      </c>
      <c r="B192" s="4" t="str">
        <f>F192&amp;"-"&amp;TEXT(COUNTIF(A$2:A192,A192),"0000")</f>
        <v>TRON-0091</v>
      </c>
      <c r="C192" s="4" t="s">
        <v>179</v>
      </c>
      <c r="D192" s="4" t="s">
        <v>17</v>
      </c>
      <c r="E192" s="12" t="s">
        <v>35</v>
      </c>
      <c r="F192" s="4" t="str">
        <f t="shared" si="2"/>
        <v>TRON</v>
      </c>
      <c r="G192" s="4" t="str">
        <f>F192&amp;"-"&amp;TEXT(COUNTIF(F$2:F192,F192),"0000")</f>
        <v>TRON-0091</v>
      </c>
      <c r="H192" s="4"/>
      <c r="I192" s="4"/>
      <c r="J192" s="4"/>
      <c r="K192" s="37"/>
      <c r="O192" s="2" t="str">
        <f ca="1"/>
        <v>TRON-0073</v>
      </c>
    </row>
    <row r="193" spans="1:15" x14ac:dyDescent="0.25">
      <c r="A193" s="4" t="s">
        <v>438</v>
      </c>
      <c r="B193" s="4" t="str">
        <f>F193&amp;"-"&amp;TEXT(COUNTIF(A$2:A193,A193),"0000")</f>
        <v>TRON-0092</v>
      </c>
      <c r="C193" s="4" t="s">
        <v>178</v>
      </c>
      <c r="D193" s="4" t="s">
        <v>17</v>
      </c>
      <c r="E193" s="12" t="s">
        <v>34</v>
      </c>
      <c r="F193" s="4" t="str">
        <f t="shared" si="2"/>
        <v>TRON</v>
      </c>
      <c r="G193" s="4" t="str">
        <f>F193&amp;"-"&amp;TEXT(COUNTIF(F$2:F193,F193),"0000")</f>
        <v>TRON-0092</v>
      </c>
      <c r="H193" s="4"/>
      <c r="I193" s="4"/>
      <c r="J193" s="4"/>
      <c r="K193" s="37"/>
      <c r="O193" s="2" t="str">
        <f ca="1"/>
        <v>TRON-0074</v>
      </c>
    </row>
    <row r="194" spans="1:15" x14ac:dyDescent="0.25">
      <c r="A194" s="4" t="s">
        <v>438</v>
      </c>
      <c r="B194" s="4" t="str">
        <f>F194&amp;"-"&amp;TEXT(COUNTIF(A$2:A194,A194),"0000")</f>
        <v>TRON-0093</v>
      </c>
      <c r="C194" s="4" t="s">
        <v>58</v>
      </c>
      <c r="D194" s="4" t="s">
        <v>17</v>
      </c>
      <c r="E194" s="12" t="s">
        <v>113</v>
      </c>
      <c r="F194" s="4" t="str">
        <f t="shared" ref="F194:F259" si="3">VLOOKUP(A194,$M$6:$N$17,2)</f>
        <v>TRON</v>
      </c>
      <c r="G194" s="4" t="str">
        <f>F194&amp;"-"&amp;TEXT(COUNTIF(F$2:F194,F194),"0000")</f>
        <v>TRON-0093</v>
      </c>
      <c r="H194" s="4"/>
      <c r="I194" s="4"/>
      <c r="J194" s="4"/>
      <c r="K194" s="37"/>
      <c r="O194" s="2" t="str">
        <f ca="1"/>
        <v>TRON-0075</v>
      </c>
    </row>
    <row r="195" spans="1:15" x14ac:dyDescent="0.25">
      <c r="A195" s="4" t="s">
        <v>438</v>
      </c>
      <c r="B195" s="4" t="str">
        <f>F195&amp;"-"&amp;TEXT(COUNTIF(A$2:A195,A195),"0000")</f>
        <v>TRON-0094</v>
      </c>
      <c r="C195" s="4" t="s">
        <v>44</v>
      </c>
      <c r="D195" s="4" t="s">
        <v>17</v>
      </c>
      <c r="E195" s="12" t="s">
        <v>45</v>
      </c>
      <c r="F195" s="4" t="str">
        <f t="shared" si="3"/>
        <v>TRON</v>
      </c>
      <c r="G195" s="4" t="str">
        <f>F195&amp;"-"&amp;TEXT(COUNTIF(F$2:F195,F195),"0000")</f>
        <v>TRON-0094</v>
      </c>
      <c r="H195" s="4"/>
      <c r="I195" s="4"/>
      <c r="J195" s="4"/>
      <c r="K195" s="37"/>
      <c r="O195" s="2" t="str">
        <f ca="1"/>
        <v>TRON-0076</v>
      </c>
    </row>
    <row r="196" spans="1:15" x14ac:dyDescent="0.25">
      <c r="A196" s="4" t="s">
        <v>438</v>
      </c>
      <c r="B196" s="4" t="str">
        <f>F196&amp;"-"&amp;TEXT(COUNTIF(A$2:A196,A196),"0000")</f>
        <v>TRON-0095</v>
      </c>
      <c r="C196" s="5" t="s">
        <v>38</v>
      </c>
      <c r="D196" s="4" t="s">
        <v>17</v>
      </c>
      <c r="E196" s="12" t="s">
        <v>39</v>
      </c>
      <c r="F196" s="4" t="str">
        <f t="shared" si="3"/>
        <v>TRON</v>
      </c>
      <c r="G196" s="4" t="str">
        <f>F196&amp;"-"&amp;TEXT(COUNTIF(F$2:F196,F196),"0000")</f>
        <v>TRON-0095</v>
      </c>
      <c r="H196" s="4"/>
      <c r="I196" s="4"/>
      <c r="J196" s="4"/>
      <c r="K196" s="37"/>
      <c r="O196" s="2" t="str">
        <f ca="1"/>
        <v>TRON-0077</v>
      </c>
    </row>
    <row r="197" spans="1:15" x14ac:dyDescent="0.25">
      <c r="A197" s="4" t="s">
        <v>438</v>
      </c>
      <c r="B197" s="4" t="str">
        <f>F197&amp;"-"&amp;TEXT(COUNTIF(A$2:A197,A197),"0000")</f>
        <v>TRON-0096</v>
      </c>
      <c r="C197" s="4" t="s">
        <v>19</v>
      </c>
      <c r="D197" s="4" t="s">
        <v>17</v>
      </c>
      <c r="E197" s="11" t="s">
        <v>20</v>
      </c>
      <c r="F197" s="4" t="str">
        <f t="shared" si="3"/>
        <v>TRON</v>
      </c>
      <c r="G197" s="4" t="str">
        <f>F197&amp;"-"&amp;TEXT(COUNTIF(F$2:F197,F197),"0000")</f>
        <v>TRON-0096</v>
      </c>
      <c r="H197" s="4"/>
      <c r="I197" s="4"/>
      <c r="J197" s="4"/>
      <c r="K197" s="37"/>
      <c r="O197" s="2" t="str">
        <f ca="1"/>
        <v>TRON-0078</v>
      </c>
    </row>
    <row r="198" spans="1:15" x14ac:dyDescent="0.25">
      <c r="A198" s="4" t="s">
        <v>438</v>
      </c>
      <c r="B198" s="4" t="str">
        <f>F198&amp;"-"&amp;TEXT(COUNTIF(A$2:A198,A198),"0000")</f>
        <v>TRON-0097</v>
      </c>
      <c r="C198" s="4" t="s">
        <v>11</v>
      </c>
      <c r="D198" s="4"/>
      <c r="E198" s="11"/>
      <c r="F198" s="4" t="str">
        <f t="shared" si="3"/>
        <v>TRON</v>
      </c>
      <c r="G198" s="4" t="str">
        <f>F198&amp;"-"&amp;TEXT(COUNTIF(F$2:F198,F198),"0000")</f>
        <v>TRON-0097</v>
      </c>
      <c r="H198" s="4"/>
      <c r="I198" s="4"/>
      <c r="J198" s="4"/>
      <c r="K198" s="37"/>
      <c r="O198" s="2" t="str">
        <f ca="1"/>
        <v>TRON-0079</v>
      </c>
    </row>
    <row r="199" spans="1:15" x14ac:dyDescent="0.25">
      <c r="A199" s="4" t="s">
        <v>438</v>
      </c>
      <c r="B199" s="4" t="str">
        <f>F199&amp;"-"&amp;TEXT(COUNTIF(A$2:A199,A199),"0000")</f>
        <v>TRON-0098</v>
      </c>
      <c r="C199" s="4" t="s">
        <v>15</v>
      </c>
      <c r="D199" s="4"/>
      <c r="E199" s="11"/>
      <c r="F199" s="4" t="str">
        <f t="shared" si="3"/>
        <v>TRON</v>
      </c>
      <c r="G199" s="4" t="str">
        <f>F199&amp;"-"&amp;TEXT(COUNTIF(F$2:F199,F199),"0000")</f>
        <v>TRON-0098</v>
      </c>
      <c r="H199" s="4"/>
      <c r="I199" s="4"/>
      <c r="J199" s="4"/>
      <c r="K199" s="37"/>
      <c r="O199" s="2" t="str">
        <f ca="1"/>
        <v>TRON-0080</v>
      </c>
    </row>
    <row r="200" spans="1:15" x14ac:dyDescent="0.25">
      <c r="A200" s="4" t="s">
        <v>438</v>
      </c>
      <c r="B200" s="4" t="str">
        <f>F200&amp;"-"&amp;TEXT(COUNTIF(A$2:A200,A200),"0000")</f>
        <v>TRON-0099</v>
      </c>
      <c r="C200" s="4" t="s">
        <v>13</v>
      </c>
      <c r="D200" s="4"/>
      <c r="E200" s="11"/>
      <c r="F200" s="4" t="str">
        <f t="shared" si="3"/>
        <v>TRON</v>
      </c>
      <c r="G200" s="4" t="str">
        <f>F200&amp;"-"&amp;TEXT(COUNTIF(F$2:F200,F200),"0000")</f>
        <v>TRON-0099</v>
      </c>
      <c r="H200" s="4"/>
      <c r="I200" s="4"/>
      <c r="J200" s="4"/>
      <c r="K200" s="37"/>
      <c r="O200" s="2" t="str">
        <f ca="1"/>
        <v>TRON-0081</v>
      </c>
    </row>
    <row r="201" spans="1:15" x14ac:dyDescent="0.25">
      <c r="A201" s="4" t="s">
        <v>438</v>
      </c>
      <c r="B201" s="4" t="str">
        <f>F201&amp;"-"&amp;TEXT(COUNTIF(A$2:A201,A201),"0000")</f>
        <v>TRON-0100</v>
      </c>
      <c r="C201" s="4" t="s">
        <v>81</v>
      </c>
      <c r="D201" s="4"/>
      <c r="E201" s="12" t="s">
        <v>166</v>
      </c>
      <c r="F201" s="4" t="str">
        <f t="shared" si="3"/>
        <v>TRON</v>
      </c>
      <c r="G201" s="4" t="str">
        <f>F201&amp;"-"&amp;TEXT(COUNTIF(F$2:F201,F201),"0000")</f>
        <v>TRON-0100</v>
      </c>
      <c r="H201" s="4"/>
      <c r="I201" s="4"/>
      <c r="J201" s="4"/>
      <c r="K201" s="37"/>
      <c r="O201" s="2" t="str">
        <f ca="1"/>
        <v>TRON-0082</v>
      </c>
    </row>
    <row r="202" spans="1:15" x14ac:dyDescent="0.25">
      <c r="A202" s="4" t="s">
        <v>438</v>
      </c>
      <c r="B202" s="4" t="str">
        <f>F202&amp;"-"&amp;TEXT(COUNTIF(A$2:A202,A202),"0000")</f>
        <v>TRON-0101</v>
      </c>
      <c r="C202" s="4" t="s">
        <v>83</v>
      </c>
      <c r="D202" s="4"/>
      <c r="E202" s="12" t="s">
        <v>168</v>
      </c>
      <c r="F202" s="4" t="str">
        <f t="shared" si="3"/>
        <v>TRON</v>
      </c>
      <c r="G202" s="4" t="str">
        <f>F202&amp;"-"&amp;TEXT(COUNTIF(F$2:F202,F202),"0000")</f>
        <v>TRON-0101</v>
      </c>
      <c r="H202" s="4"/>
      <c r="I202" s="4"/>
      <c r="J202" s="4"/>
      <c r="K202" s="37"/>
      <c r="O202" s="2" t="str">
        <f ca="1"/>
        <v>TRON-0083</v>
      </c>
    </row>
    <row r="203" spans="1:15" x14ac:dyDescent="0.25">
      <c r="A203" s="4" t="s">
        <v>438</v>
      </c>
      <c r="B203" s="4" t="str">
        <f>F203&amp;"-"&amp;TEXT(COUNTIF(A$2:A203,A203),"0000")</f>
        <v>TRON-0102</v>
      </c>
      <c r="C203" s="4" t="s">
        <v>79</v>
      </c>
      <c r="D203" s="4"/>
      <c r="E203" s="12" t="s">
        <v>164</v>
      </c>
      <c r="F203" s="4" t="str">
        <f t="shared" si="3"/>
        <v>TRON</v>
      </c>
      <c r="G203" s="4" t="str">
        <f>F203&amp;"-"&amp;TEXT(COUNTIF(F$2:F203,F203),"0000")</f>
        <v>TRON-0102</v>
      </c>
      <c r="H203" s="4"/>
      <c r="I203" s="4"/>
      <c r="J203" s="4"/>
      <c r="K203" s="37"/>
      <c r="O203" s="2" t="str">
        <f ca="1"/>
        <v>TRON-0084</v>
      </c>
    </row>
    <row r="204" spans="1:15" x14ac:dyDescent="0.25">
      <c r="A204" s="4" t="s">
        <v>438</v>
      </c>
      <c r="B204" s="4" t="str">
        <f>F204&amp;"-"&amp;TEXT(COUNTIF(A$2:A204,A204),"0000")</f>
        <v>TRON-0103</v>
      </c>
      <c r="C204" s="4" t="s">
        <v>80</v>
      </c>
      <c r="D204" s="4"/>
      <c r="E204" s="12" t="s">
        <v>165</v>
      </c>
      <c r="F204" s="4" t="str">
        <f t="shared" si="3"/>
        <v>TRON</v>
      </c>
      <c r="G204" s="4" t="str">
        <f>F204&amp;"-"&amp;TEXT(COUNTIF(F$2:F204,F204),"0000")</f>
        <v>TRON-0103</v>
      </c>
      <c r="H204" s="4"/>
      <c r="I204" s="4"/>
      <c r="J204" s="4"/>
      <c r="K204" s="37"/>
      <c r="O204" s="2" t="str">
        <f ca="1"/>
        <v>TRON-0085</v>
      </c>
    </row>
    <row r="205" spans="1:15" x14ac:dyDescent="0.25">
      <c r="A205" s="4" t="s">
        <v>438</v>
      </c>
      <c r="B205" s="4" t="str">
        <f>F205&amp;"-"&amp;TEXT(COUNTIF(A$2:A205,A205),"0000")</f>
        <v>TRON-0104</v>
      </c>
      <c r="C205" s="4" t="s">
        <v>12</v>
      </c>
      <c r="D205" s="4"/>
      <c r="E205" s="11"/>
      <c r="F205" s="4" t="str">
        <f t="shared" si="3"/>
        <v>TRON</v>
      </c>
      <c r="G205" s="4" t="str">
        <f>F205&amp;"-"&amp;TEXT(COUNTIF(F$2:F205,F205),"0000")</f>
        <v>TRON-0104</v>
      </c>
      <c r="H205" s="4"/>
      <c r="I205" s="4"/>
      <c r="J205" s="4"/>
      <c r="K205" s="37"/>
      <c r="O205" s="2" t="str">
        <f ca="1"/>
        <v>TRON-0086</v>
      </c>
    </row>
    <row r="206" spans="1:15" x14ac:dyDescent="0.25">
      <c r="A206" s="4" t="s">
        <v>442</v>
      </c>
      <c r="B206" s="4" t="str">
        <f>F206&amp;"-"&amp;TEXT(COUNTIF(A$2:A206,A206),"0000")</f>
        <v>FLOC-0001</v>
      </c>
      <c r="C206" s="7" t="s">
        <v>190</v>
      </c>
      <c r="D206" s="4" t="s">
        <v>218</v>
      </c>
      <c r="E206" s="11" t="s">
        <v>371</v>
      </c>
      <c r="F206" s="4" t="str">
        <f t="shared" si="3"/>
        <v>FLOC</v>
      </c>
      <c r="G206" s="4" t="str">
        <f>F206&amp;"-"&amp;TEXT(COUNTIF(F$2:F206,F206),"0000")</f>
        <v>FLOC-0001</v>
      </c>
      <c r="H206" s="4"/>
      <c r="I206" s="4" t="s">
        <v>612</v>
      </c>
      <c r="J206" s="4"/>
      <c r="K206" s="37"/>
      <c r="O206" s="2" t="str">
        <f ca="1"/>
        <v>TRON-0087</v>
      </c>
    </row>
    <row r="207" spans="1:15" x14ac:dyDescent="0.25">
      <c r="A207" s="4" t="s">
        <v>442</v>
      </c>
      <c r="B207" s="4" t="str">
        <f>F207&amp;"-"&amp;TEXT(COUNTIF(A$2:A207,A207),"0000")</f>
        <v>FLOC-0002</v>
      </c>
      <c r="C207" s="7" t="s">
        <v>171</v>
      </c>
      <c r="D207" s="4" t="s">
        <v>218</v>
      </c>
      <c r="E207" s="11" t="s">
        <v>370</v>
      </c>
      <c r="F207" s="4" t="str">
        <f t="shared" si="3"/>
        <v>FLOC</v>
      </c>
      <c r="G207" s="4" t="str">
        <f>F207&amp;"-"&amp;TEXT(COUNTIF(F$2:F207,F207),"0000")</f>
        <v>FLOC-0002</v>
      </c>
      <c r="H207" s="4"/>
      <c r="I207" s="4" t="s">
        <v>612</v>
      </c>
      <c r="J207" s="4"/>
      <c r="K207" s="37"/>
      <c r="O207" s="2" t="str">
        <f ca="1"/>
        <v>TRON-0088</v>
      </c>
    </row>
    <row r="208" spans="1:15" x14ac:dyDescent="0.25">
      <c r="A208" s="4" t="s">
        <v>442</v>
      </c>
      <c r="B208" s="4" t="str">
        <f>F208&amp;"-"&amp;TEXT(COUNTIF(A$2:A208,A208),"0000")</f>
        <v>FLOC-0003</v>
      </c>
      <c r="C208" s="7" t="s">
        <v>170</v>
      </c>
      <c r="D208" s="4" t="s">
        <v>218</v>
      </c>
      <c r="E208" s="11" t="s">
        <v>370</v>
      </c>
      <c r="F208" s="4" t="str">
        <f t="shared" si="3"/>
        <v>FLOC</v>
      </c>
      <c r="G208" s="4" t="str">
        <f>F208&amp;"-"&amp;TEXT(COUNTIF(F$2:F208,F208),"0000")</f>
        <v>FLOC-0003</v>
      </c>
      <c r="H208" s="4"/>
      <c r="I208" s="4" t="s">
        <v>612</v>
      </c>
      <c r="J208" s="4"/>
      <c r="K208" s="37"/>
      <c r="O208" s="2" t="str">
        <f ca="1"/>
        <v>TRON-0089</v>
      </c>
    </row>
    <row r="209" spans="1:15" x14ac:dyDescent="0.25">
      <c r="A209" s="4" t="s">
        <v>442</v>
      </c>
      <c r="B209" s="4" t="str">
        <f>F209&amp;"-"&amp;TEXT(COUNTIF(A$2:A209,A209),"0000")</f>
        <v>FLOC-0004</v>
      </c>
      <c r="C209" s="7" t="s">
        <v>393</v>
      </c>
      <c r="D209" s="4" t="s">
        <v>218</v>
      </c>
      <c r="E209" s="11" t="s">
        <v>391</v>
      </c>
      <c r="F209" s="4" t="str">
        <f t="shared" si="3"/>
        <v>FLOC</v>
      </c>
      <c r="G209" s="4" t="str">
        <f>F209&amp;"-"&amp;TEXT(COUNTIF(F$2:F209,F209),"0000")</f>
        <v>FLOC-0004</v>
      </c>
      <c r="H209" s="4"/>
      <c r="I209" s="4" t="s">
        <v>653</v>
      </c>
      <c r="J209" s="4"/>
      <c r="K209" s="37"/>
      <c r="O209" s="2" t="str">
        <f ca="1"/>
        <v>TRON-0090</v>
      </c>
    </row>
    <row r="210" spans="1:15" x14ac:dyDescent="0.25">
      <c r="A210" s="4" t="s">
        <v>442</v>
      </c>
      <c r="B210" s="4" t="str">
        <f>F210&amp;"-"&amp;TEXT(COUNTIF(A$2:A210,A210),"0000")</f>
        <v>FLOC-0005</v>
      </c>
      <c r="C210" s="7" t="s">
        <v>381</v>
      </c>
      <c r="D210" s="4" t="s">
        <v>218</v>
      </c>
      <c r="E210" s="11" t="s">
        <v>371</v>
      </c>
      <c r="F210" s="4" t="str">
        <f t="shared" si="3"/>
        <v>FLOC</v>
      </c>
      <c r="G210" s="4" t="str">
        <f>F210&amp;"-"&amp;TEXT(COUNTIF(F$2:F210,F210),"0000")</f>
        <v>FLOC-0005</v>
      </c>
      <c r="H210" s="4"/>
      <c r="I210" s="4" t="s">
        <v>653</v>
      </c>
      <c r="J210" s="4"/>
      <c r="K210" s="37"/>
      <c r="O210" s="2" t="str">
        <f ca="1"/>
        <v>TRON-0091</v>
      </c>
    </row>
    <row r="211" spans="1:15" x14ac:dyDescent="0.25">
      <c r="A211" s="4" t="s">
        <v>442</v>
      </c>
      <c r="B211" s="4" t="str">
        <f>F211&amp;"-"&amp;TEXT(COUNTIF(A$2:A211,A211),"0000")</f>
        <v>FLOC-0006</v>
      </c>
      <c r="C211" s="7" t="s">
        <v>694</v>
      </c>
      <c r="D211" s="4" t="s">
        <v>218</v>
      </c>
      <c r="E211" s="11" t="s">
        <v>371</v>
      </c>
      <c r="F211" s="4" t="str">
        <f t="shared" si="3"/>
        <v>FLOC</v>
      </c>
      <c r="G211" s="4" t="str">
        <f>F211&amp;"-"&amp;TEXT(COUNTIF(F$2:F211,F211),"0000")</f>
        <v>FLOC-0006</v>
      </c>
      <c r="H211" s="4"/>
      <c r="I211" s="4" t="s">
        <v>653</v>
      </c>
      <c r="J211" s="4"/>
      <c r="K211" s="37"/>
      <c r="O211" s="2" t="str">
        <f ca="1"/>
        <v>TRON-0092</v>
      </c>
    </row>
    <row r="212" spans="1:15" x14ac:dyDescent="0.25">
      <c r="A212" s="4" t="s">
        <v>442</v>
      </c>
      <c r="B212" s="4" t="str">
        <f>F212&amp;"-"&amp;TEXT(COUNTIF(A$2:A212,A212),"0000")</f>
        <v>FLOC-0007</v>
      </c>
      <c r="C212" s="7" t="s">
        <v>695</v>
      </c>
      <c r="D212" s="4" t="s">
        <v>218</v>
      </c>
      <c r="E212" s="11" t="s">
        <v>371</v>
      </c>
      <c r="F212" s="4" t="str">
        <f t="shared" si="3"/>
        <v>FLOC</v>
      </c>
      <c r="G212" s="4" t="str">
        <f>F212&amp;"-"&amp;TEXT(COUNTIF(F$2:F212,F212),"0000")</f>
        <v>FLOC-0007</v>
      </c>
      <c r="H212" s="4"/>
      <c r="I212" s="4" t="s">
        <v>653</v>
      </c>
      <c r="J212" s="4"/>
      <c r="K212" s="37"/>
      <c r="O212" s="2" t="str">
        <f ca="1"/>
        <v>TRON-0093</v>
      </c>
    </row>
    <row r="213" spans="1:15" x14ac:dyDescent="0.25">
      <c r="A213" s="4" t="s">
        <v>442</v>
      </c>
      <c r="B213" s="4" t="str">
        <f>F213&amp;"-"&amp;TEXT(COUNTIF(A$2:A213,A213),"0000")</f>
        <v>FLOC-0008</v>
      </c>
      <c r="C213" s="7" t="s">
        <v>382</v>
      </c>
      <c r="D213" s="4" t="s">
        <v>218</v>
      </c>
      <c r="E213" s="11" t="s">
        <v>371</v>
      </c>
      <c r="F213" s="4" t="str">
        <f t="shared" si="3"/>
        <v>FLOC</v>
      </c>
      <c r="G213" s="4" t="str">
        <f>F213&amp;"-"&amp;TEXT(COUNTIF(F$2:F213,F213),"0000")</f>
        <v>FLOC-0008</v>
      </c>
      <c r="H213" s="4"/>
      <c r="I213" s="4" t="s">
        <v>653</v>
      </c>
      <c r="J213" s="4"/>
      <c r="K213" s="37"/>
      <c r="O213" s="2" t="str">
        <f ca="1"/>
        <v>TRON-0094</v>
      </c>
    </row>
    <row r="214" spans="1:15" x14ac:dyDescent="0.25">
      <c r="A214" s="4" t="s">
        <v>442</v>
      </c>
      <c r="B214" s="4" t="str">
        <f>F214&amp;"-"&amp;TEXT(COUNTIF(A$2:A214,A214),"0000")</f>
        <v>FLOC-0009</v>
      </c>
      <c r="C214" s="7" t="s">
        <v>386</v>
      </c>
      <c r="D214" s="4" t="s">
        <v>218</v>
      </c>
      <c r="E214" s="11" t="s">
        <v>371</v>
      </c>
      <c r="F214" s="4" t="str">
        <f t="shared" si="3"/>
        <v>FLOC</v>
      </c>
      <c r="G214" s="4" t="str">
        <f>F214&amp;"-"&amp;TEXT(COUNTIF(F$2:F214,F214),"0000")</f>
        <v>FLOC-0009</v>
      </c>
      <c r="H214" s="4"/>
      <c r="I214" s="4" t="s">
        <v>653</v>
      </c>
      <c r="J214" s="4"/>
      <c r="K214" s="37"/>
      <c r="O214" s="2" t="str">
        <f ca="1"/>
        <v>TRON-0095</v>
      </c>
    </row>
    <row r="215" spans="1:15" x14ac:dyDescent="0.25">
      <c r="A215" s="4" t="s">
        <v>442</v>
      </c>
      <c r="B215" s="4" t="str">
        <f>F215&amp;"-"&amp;TEXT(COUNTIF(A$2:A215,A215),"0000")</f>
        <v>FLOC-0010</v>
      </c>
      <c r="C215" s="7" t="s">
        <v>385</v>
      </c>
      <c r="D215" s="4" t="s">
        <v>218</v>
      </c>
      <c r="E215" s="11" t="s">
        <v>371</v>
      </c>
      <c r="F215" s="4" t="str">
        <f t="shared" si="3"/>
        <v>FLOC</v>
      </c>
      <c r="G215" s="4" t="str">
        <f>F215&amp;"-"&amp;TEXT(COUNTIF(F$2:F215,F215),"0000")</f>
        <v>FLOC-0010</v>
      </c>
      <c r="H215" s="4"/>
      <c r="I215" s="4" t="s">
        <v>653</v>
      </c>
      <c r="J215" s="4"/>
      <c r="K215" s="37"/>
      <c r="O215" s="2" t="str">
        <f ca="1"/>
        <v>TRON-0096</v>
      </c>
    </row>
    <row r="216" spans="1:15" x14ac:dyDescent="0.25">
      <c r="A216" s="4" t="s">
        <v>442</v>
      </c>
      <c r="B216" s="4" t="str">
        <f>F216&amp;"-"&amp;TEXT(COUNTIF(A$2:A216,A216),"0000")</f>
        <v>FLOC-0011</v>
      </c>
      <c r="C216" s="7" t="s">
        <v>383</v>
      </c>
      <c r="D216" s="4" t="s">
        <v>218</v>
      </c>
      <c r="E216" s="11" t="s">
        <v>371</v>
      </c>
      <c r="F216" s="4" t="str">
        <f t="shared" si="3"/>
        <v>FLOC</v>
      </c>
      <c r="G216" s="4" t="str">
        <f>F216&amp;"-"&amp;TEXT(COUNTIF(F$2:F216,F216),"0000")</f>
        <v>FLOC-0011</v>
      </c>
      <c r="H216" s="4"/>
      <c r="I216" s="4" t="s">
        <v>653</v>
      </c>
      <c r="J216" s="4"/>
      <c r="K216" s="37"/>
      <c r="O216" s="2" t="str">
        <f ca="1"/>
        <v>TRON-0097</v>
      </c>
    </row>
    <row r="217" spans="1:15" x14ac:dyDescent="0.25">
      <c r="A217" s="4" t="s">
        <v>442</v>
      </c>
      <c r="B217" s="4" t="str">
        <f>F217&amp;"-"&amp;TEXT(COUNTIF(A$2:A217,A217),"0000")</f>
        <v>FLOC-0012</v>
      </c>
      <c r="C217" s="7" t="s">
        <v>384</v>
      </c>
      <c r="D217" s="4" t="s">
        <v>218</v>
      </c>
      <c r="E217" s="11" t="s">
        <v>371</v>
      </c>
      <c r="F217" s="4" t="str">
        <f t="shared" si="3"/>
        <v>FLOC</v>
      </c>
      <c r="G217" s="4" t="str">
        <f>F217&amp;"-"&amp;TEXT(COUNTIF(F$2:F217,F217),"0000")</f>
        <v>FLOC-0012</v>
      </c>
      <c r="H217" s="4"/>
      <c r="I217" s="4" t="s">
        <v>653</v>
      </c>
      <c r="J217" s="4"/>
      <c r="K217" s="37"/>
      <c r="O217" s="2" t="str">
        <f ca="1"/>
        <v>TRON-0098</v>
      </c>
    </row>
    <row r="218" spans="1:15" x14ac:dyDescent="0.25">
      <c r="A218" s="4" t="s">
        <v>442</v>
      </c>
      <c r="B218" s="4" t="str">
        <f>F218&amp;"-"&amp;TEXT(COUNTIF(A$2:A218,A218),"0000")</f>
        <v>FLOC-0013</v>
      </c>
      <c r="C218" s="7" t="s">
        <v>389</v>
      </c>
      <c r="D218" s="4" t="s">
        <v>218</v>
      </c>
      <c r="E218" s="11" t="s">
        <v>371</v>
      </c>
      <c r="F218" s="4" t="str">
        <f t="shared" si="3"/>
        <v>FLOC</v>
      </c>
      <c r="G218" s="4" t="str">
        <f>F218&amp;"-"&amp;TEXT(COUNTIF(F$2:F218,F218),"0000")</f>
        <v>FLOC-0013</v>
      </c>
      <c r="H218" s="4"/>
      <c r="I218" s="4" t="s">
        <v>653</v>
      </c>
      <c r="J218" s="4"/>
      <c r="K218" s="37"/>
      <c r="O218" s="2" t="str">
        <f ca="1"/>
        <v>TRON-0099</v>
      </c>
    </row>
    <row r="219" spans="1:15" x14ac:dyDescent="0.25">
      <c r="A219" s="4" t="s">
        <v>442</v>
      </c>
      <c r="B219" s="4" t="str">
        <f>F219&amp;"-"&amp;TEXT(COUNTIF(A$2:A219,A219),"0000")</f>
        <v>FLOC-0014</v>
      </c>
      <c r="C219" s="7" t="s">
        <v>390</v>
      </c>
      <c r="D219" s="4" t="s">
        <v>218</v>
      </c>
      <c r="E219" s="11" t="s">
        <v>371</v>
      </c>
      <c r="F219" s="4" t="str">
        <f t="shared" si="3"/>
        <v>FLOC</v>
      </c>
      <c r="G219" s="4" t="str">
        <f>F219&amp;"-"&amp;TEXT(COUNTIF(F$2:F219,F219),"0000")</f>
        <v>FLOC-0014</v>
      </c>
      <c r="H219" s="4"/>
      <c r="I219" s="4" t="s">
        <v>653</v>
      </c>
      <c r="J219" s="4"/>
      <c r="K219" s="37"/>
      <c r="O219" s="2" t="str">
        <f ca="1"/>
        <v>TRON-0100</v>
      </c>
    </row>
    <row r="220" spans="1:15" x14ac:dyDescent="0.25">
      <c r="A220" s="4" t="s">
        <v>442</v>
      </c>
      <c r="B220" s="4" t="str">
        <f>F220&amp;"-"&amp;TEXT(COUNTIF(A$2:A220,A220),"0000")</f>
        <v>FLOC-0015</v>
      </c>
      <c r="C220" s="7" t="s">
        <v>387</v>
      </c>
      <c r="D220" s="4" t="s">
        <v>218</v>
      </c>
      <c r="E220" s="11" t="s">
        <v>371</v>
      </c>
      <c r="F220" s="4" t="str">
        <f t="shared" si="3"/>
        <v>FLOC</v>
      </c>
      <c r="G220" s="4" t="str">
        <f>F220&amp;"-"&amp;TEXT(COUNTIF(F$2:F220,F220),"0000")</f>
        <v>FLOC-0015</v>
      </c>
      <c r="H220" s="4"/>
      <c r="I220" s="4" t="s">
        <v>653</v>
      </c>
      <c r="J220" s="4"/>
      <c r="K220" s="37"/>
      <c r="O220" s="2" t="str">
        <f ca="1"/>
        <v>TRON-0101</v>
      </c>
    </row>
    <row r="221" spans="1:15" x14ac:dyDescent="0.25">
      <c r="A221" s="4" t="s">
        <v>442</v>
      </c>
      <c r="B221" s="4" t="str">
        <f>F221&amp;"-"&amp;TEXT(COUNTIF(A$2:A221,A221),"0000")</f>
        <v>FLOC-0016</v>
      </c>
      <c r="C221" s="7" t="s">
        <v>388</v>
      </c>
      <c r="D221" s="4" t="s">
        <v>218</v>
      </c>
      <c r="E221" s="11" t="s">
        <v>371</v>
      </c>
      <c r="F221" s="4" t="str">
        <f t="shared" si="3"/>
        <v>FLOC</v>
      </c>
      <c r="G221" s="4" t="str">
        <f>F221&amp;"-"&amp;TEXT(COUNTIF(F$2:F221,F221),"0000")</f>
        <v>FLOC-0016</v>
      </c>
      <c r="H221" s="4"/>
      <c r="I221" s="4" t="s">
        <v>653</v>
      </c>
      <c r="J221" s="4"/>
      <c r="K221" s="37"/>
      <c r="O221" s="2" t="str">
        <f ca="1"/>
        <v>TRON-0102</v>
      </c>
    </row>
    <row r="222" spans="1:15" x14ac:dyDescent="0.25">
      <c r="A222" s="4" t="s">
        <v>442</v>
      </c>
      <c r="B222" s="4" t="str">
        <f>F222&amp;"-"&amp;TEXT(COUNTIF(A$2:A222,A222),"0000")</f>
        <v>FLOC-0017</v>
      </c>
      <c r="C222" s="7" t="s">
        <v>392</v>
      </c>
      <c r="D222" s="4" t="s">
        <v>218</v>
      </c>
      <c r="E222" s="11" t="s">
        <v>391</v>
      </c>
      <c r="F222" s="4" t="str">
        <f t="shared" si="3"/>
        <v>FLOC</v>
      </c>
      <c r="G222" s="4" t="str">
        <f>F222&amp;"-"&amp;TEXT(COUNTIF(F$2:F222,F222),"0000")</f>
        <v>FLOC-0017</v>
      </c>
      <c r="H222" s="4"/>
      <c r="I222" s="4" t="s">
        <v>653</v>
      </c>
      <c r="J222" s="4"/>
      <c r="K222" s="37"/>
      <c r="O222" s="2" t="str">
        <f ca="1"/>
        <v>TRON-0103</v>
      </c>
    </row>
    <row r="223" spans="1:15" x14ac:dyDescent="0.25">
      <c r="A223" s="4" t="s">
        <v>442</v>
      </c>
      <c r="B223" s="4" t="str">
        <f>F223&amp;"-"&amp;TEXT(COUNTIF(A$2:A223,A223),"0000")</f>
        <v>FLOC-0018</v>
      </c>
      <c r="C223" s="7" t="s">
        <v>372</v>
      </c>
      <c r="D223" s="4" t="s">
        <v>218</v>
      </c>
      <c r="E223" s="11" t="s">
        <v>371</v>
      </c>
      <c r="F223" s="4" t="str">
        <f t="shared" si="3"/>
        <v>FLOC</v>
      </c>
      <c r="G223" s="4" t="str">
        <f>F223&amp;"-"&amp;TEXT(COUNTIF(F$2:F223,F223),"0000")</f>
        <v>FLOC-0018</v>
      </c>
      <c r="H223" s="4"/>
      <c r="I223" s="4" t="s">
        <v>653</v>
      </c>
      <c r="J223" s="4"/>
      <c r="K223" s="37"/>
      <c r="O223" s="2" t="str">
        <f ca="1"/>
        <v>TRON-0104</v>
      </c>
    </row>
    <row r="224" spans="1:15" x14ac:dyDescent="0.25">
      <c r="A224" s="4" t="s">
        <v>442</v>
      </c>
      <c r="B224" s="4" t="str">
        <f>F224&amp;"-"&amp;TEXT(COUNTIF(A$2:A224,A224),"0000")</f>
        <v>FLOC-0019</v>
      </c>
      <c r="C224" s="7" t="s">
        <v>692</v>
      </c>
      <c r="D224" s="4" t="s">
        <v>218</v>
      </c>
      <c r="E224" s="11" t="s">
        <v>371</v>
      </c>
      <c r="F224" s="4" t="str">
        <f t="shared" si="3"/>
        <v>FLOC</v>
      </c>
      <c r="G224" s="4" t="str">
        <f>F224&amp;"-"&amp;TEXT(COUNTIF(F$2:F224,F224),"0000")</f>
        <v>FLOC-0019</v>
      </c>
      <c r="H224" s="4"/>
      <c r="I224" s="4" t="s">
        <v>653</v>
      </c>
      <c r="J224" s="4"/>
      <c r="K224" s="37"/>
      <c r="O224" s="2" t="str">
        <f ca="1"/>
        <v>FLOC-0001</v>
      </c>
    </row>
    <row r="225" spans="1:15" x14ac:dyDescent="0.25">
      <c r="A225" s="4" t="s">
        <v>442</v>
      </c>
      <c r="B225" s="4" t="str">
        <f>F225&amp;"-"&amp;TEXT(COUNTIF(A$2:A225,A225),"0000")</f>
        <v>FLOC-0020</v>
      </c>
      <c r="C225" s="7" t="s">
        <v>693</v>
      </c>
      <c r="D225" s="4" t="s">
        <v>218</v>
      </c>
      <c r="E225" s="11" t="s">
        <v>371</v>
      </c>
      <c r="F225" s="4" t="str">
        <f t="shared" si="3"/>
        <v>FLOC</v>
      </c>
      <c r="G225" s="4" t="str">
        <f>F225&amp;"-"&amp;TEXT(COUNTIF(F$2:F225,F225),"0000")</f>
        <v>FLOC-0020</v>
      </c>
      <c r="H225" s="4"/>
      <c r="I225" s="4" t="s">
        <v>653</v>
      </c>
      <c r="J225" s="4"/>
      <c r="K225" s="37"/>
      <c r="O225" s="2" t="str">
        <f ca="1"/>
        <v>FLOC-0002</v>
      </c>
    </row>
    <row r="226" spans="1:15" x14ac:dyDescent="0.25">
      <c r="A226" s="4" t="s">
        <v>442</v>
      </c>
      <c r="B226" s="4" t="str">
        <f>F226&amp;"-"&amp;TEXT(COUNTIF(A$2:A226,A226),"0000")</f>
        <v>FLOC-0021</v>
      </c>
      <c r="C226" s="7" t="s">
        <v>373</v>
      </c>
      <c r="D226" s="4" t="s">
        <v>218</v>
      </c>
      <c r="E226" s="11" t="s">
        <v>371</v>
      </c>
      <c r="F226" s="4" t="str">
        <f t="shared" si="3"/>
        <v>FLOC</v>
      </c>
      <c r="G226" s="4" t="str">
        <f>F226&amp;"-"&amp;TEXT(COUNTIF(F$2:F226,F226),"0000")</f>
        <v>FLOC-0021</v>
      </c>
      <c r="H226" s="4"/>
      <c r="I226" s="4" t="s">
        <v>653</v>
      </c>
      <c r="J226" s="4"/>
      <c r="K226" s="37"/>
      <c r="O226" s="2" t="str">
        <f ca="1"/>
        <v>FLOC-0003</v>
      </c>
    </row>
    <row r="227" spans="1:15" x14ac:dyDescent="0.25">
      <c r="A227" s="4" t="s">
        <v>442</v>
      </c>
      <c r="B227" s="4" t="str">
        <f>F227&amp;"-"&amp;TEXT(COUNTIF(A$2:A227,A227),"0000")</f>
        <v>FLOC-0022</v>
      </c>
      <c r="C227" s="7" t="s">
        <v>683</v>
      </c>
      <c r="D227" s="4" t="s">
        <v>218</v>
      </c>
      <c r="E227" s="11" t="s">
        <v>371</v>
      </c>
      <c r="F227" s="4" t="str">
        <f t="shared" si="3"/>
        <v>FLOC</v>
      </c>
      <c r="G227" s="4" t="str">
        <f>F227&amp;"-"&amp;TEXT(COUNTIF(F$2:F227,F227),"0000")</f>
        <v>FLOC-0022</v>
      </c>
      <c r="H227" s="4"/>
      <c r="I227" s="4" t="s">
        <v>653</v>
      </c>
      <c r="J227" s="4"/>
      <c r="K227" s="37"/>
      <c r="O227" s="2" t="str">
        <f ca="1"/>
        <v>FLOC-0004</v>
      </c>
    </row>
    <row r="228" spans="1:15" x14ac:dyDescent="0.25">
      <c r="A228" s="4" t="s">
        <v>442</v>
      </c>
      <c r="B228" s="4" t="str">
        <f>F228&amp;"-"&amp;TEXT(COUNTIF(A$2:A228,A228),"0000")</f>
        <v>FLOC-0023</v>
      </c>
      <c r="C228" s="7" t="s">
        <v>376</v>
      </c>
      <c r="D228" s="4" t="s">
        <v>218</v>
      </c>
      <c r="E228" s="11" t="s">
        <v>371</v>
      </c>
      <c r="F228" s="4" t="str">
        <f t="shared" si="3"/>
        <v>FLOC</v>
      </c>
      <c r="G228" s="4" t="str">
        <f>F228&amp;"-"&amp;TEXT(COUNTIF(F$2:F228,F228),"0000")</f>
        <v>FLOC-0023</v>
      </c>
      <c r="H228" s="4"/>
      <c r="I228" s="4" t="s">
        <v>653</v>
      </c>
      <c r="J228" s="4"/>
      <c r="K228" s="37"/>
      <c r="O228" s="2" t="str">
        <f ca="1"/>
        <v>FLOC-0005</v>
      </c>
    </row>
    <row r="229" spans="1:15" x14ac:dyDescent="0.25">
      <c r="A229" s="4" t="s">
        <v>442</v>
      </c>
      <c r="B229" s="4" t="str">
        <f>F229&amp;"-"&amp;TEXT(COUNTIF(A$2:A229,A229),"0000")</f>
        <v>FLOC-0024</v>
      </c>
      <c r="C229" s="7" t="s">
        <v>374</v>
      </c>
      <c r="D229" s="4" t="s">
        <v>218</v>
      </c>
      <c r="E229" s="11" t="s">
        <v>371</v>
      </c>
      <c r="F229" s="4" t="str">
        <f t="shared" si="3"/>
        <v>FLOC</v>
      </c>
      <c r="G229" s="4" t="str">
        <f>F229&amp;"-"&amp;TEXT(COUNTIF(F$2:F229,F229),"0000")</f>
        <v>FLOC-0024</v>
      </c>
      <c r="H229" s="4"/>
      <c r="I229" s="4" t="s">
        <v>653</v>
      </c>
      <c r="J229" s="4"/>
      <c r="K229" s="37"/>
      <c r="O229" s="2" t="str">
        <f ca="1"/>
        <v>FLOC-0006</v>
      </c>
    </row>
    <row r="230" spans="1:15" x14ac:dyDescent="0.25">
      <c r="A230" s="4" t="s">
        <v>442</v>
      </c>
      <c r="B230" s="4" t="str">
        <f>F230&amp;"-"&amp;TEXT(COUNTIF(A$2:A230,A230),"0000")</f>
        <v>FLOC-0025</v>
      </c>
      <c r="C230" s="7" t="s">
        <v>375</v>
      </c>
      <c r="D230" s="4" t="s">
        <v>218</v>
      </c>
      <c r="E230" s="11" t="s">
        <v>371</v>
      </c>
      <c r="F230" s="4" t="str">
        <f t="shared" si="3"/>
        <v>FLOC</v>
      </c>
      <c r="G230" s="4" t="str">
        <f>F230&amp;"-"&amp;TEXT(COUNTIF(F$2:F230,F230),"0000")</f>
        <v>FLOC-0025</v>
      </c>
      <c r="H230" s="4"/>
      <c r="I230" s="4" t="s">
        <v>653</v>
      </c>
      <c r="J230" s="4"/>
      <c r="K230" s="37"/>
      <c r="O230" s="2" t="str">
        <f ca="1"/>
        <v>FLOC-0007</v>
      </c>
    </row>
    <row r="231" spans="1:15" x14ac:dyDescent="0.25">
      <c r="A231" s="4" t="s">
        <v>442</v>
      </c>
      <c r="B231" s="4" t="str">
        <f>F231&amp;"-"&amp;TEXT(COUNTIF(A$2:A231,A231),"0000")</f>
        <v>FLOC-0026</v>
      </c>
      <c r="C231" s="7" t="s">
        <v>379</v>
      </c>
      <c r="D231" s="4" t="s">
        <v>218</v>
      </c>
      <c r="E231" s="11" t="s">
        <v>371</v>
      </c>
      <c r="F231" s="4" t="str">
        <f t="shared" si="3"/>
        <v>FLOC</v>
      </c>
      <c r="G231" s="4" t="str">
        <f>F231&amp;"-"&amp;TEXT(COUNTIF(F$2:F231,F231),"0000")</f>
        <v>FLOC-0026</v>
      </c>
      <c r="H231" s="4"/>
      <c r="I231" s="4" t="s">
        <v>653</v>
      </c>
      <c r="J231" s="4"/>
      <c r="K231" s="37"/>
      <c r="O231" s="2" t="str">
        <f ca="1"/>
        <v>FLOC-0008</v>
      </c>
    </row>
    <row r="232" spans="1:15" x14ac:dyDescent="0.25">
      <c r="A232" s="4" t="s">
        <v>442</v>
      </c>
      <c r="B232" s="4" t="str">
        <f>F232&amp;"-"&amp;TEXT(COUNTIF(A$2:A232,A232),"0000")</f>
        <v>FLOC-0027</v>
      </c>
      <c r="C232" s="7" t="s">
        <v>380</v>
      </c>
      <c r="D232" s="4" t="s">
        <v>218</v>
      </c>
      <c r="E232" s="11" t="s">
        <v>371</v>
      </c>
      <c r="F232" s="4" t="str">
        <f t="shared" si="3"/>
        <v>FLOC</v>
      </c>
      <c r="G232" s="4" t="str">
        <f>F232&amp;"-"&amp;TEXT(COUNTIF(F$2:F232,F232),"0000")</f>
        <v>FLOC-0027</v>
      </c>
      <c r="H232" s="4"/>
      <c r="I232" s="4" t="s">
        <v>653</v>
      </c>
      <c r="J232" s="4"/>
      <c r="K232" s="37"/>
      <c r="O232" s="2" t="str">
        <f ca="1"/>
        <v>FLOC-0009</v>
      </c>
    </row>
    <row r="233" spans="1:15" x14ac:dyDescent="0.25">
      <c r="A233" s="4" t="s">
        <v>442</v>
      </c>
      <c r="B233" s="4" t="str">
        <f>F233&amp;"-"&amp;TEXT(COUNTIF(A$2:A233,A233),"0000")</f>
        <v>FLOC-0028</v>
      </c>
      <c r="C233" s="7" t="s">
        <v>377</v>
      </c>
      <c r="D233" s="4" t="s">
        <v>218</v>
      </c>
      <c r="E233" s="11" t="s">
        <v>371</v>
      </c>
      <c r="F233" s="4" t="str">
        <f t="shared" si="3"/>
        <v>FLOC</v>
      </c>
      <c r="G233" s="4" t="str">
        <f>F233&amp;"-"&amp;TEXT(COUNTIF(F$2:F233,F233),"0000")</f>
        <v>FLOC-0028</v>
      </c>
      <c r="H233" s="4"/>
      <c r="I233" s="4" t="s">
        <v>653</v>
      </c>
      <c r="J233" s="4"/>
      <c r="K233" s="37"/>
      <c r="O233" s="2" t="str">
        <f ca="1"/>
        <v>FLOC-0010</v>
      </c>
    </row>
    <row r="234" spans="1:15" x14ac:dyDescent="0.25">
      <c r="A234" s="4" t="s">
        <v>442</v>
      </c>
      <c r="B234" s="4" t="str">
        <f>F234&amp;"-"&amp;TEXT(COUNTIF(A$2:A234,A234),"0000")</f>
        <v>FLOC-0029</v>
      </c>
      <c r="C234" s="7" t="s">
        <v>378</v>
      </c>
      <c r="D234" s="4" t="s">
        <v>218</v>
      </c>
      <c r="E234" s="11" t="s">
        <v>371</v>
      </c>
      <c r="F234" s="4" t="str">
        <f t="shared" si="3"/>
        <v>FLOC</v>
      </c>
      <c r="G234" s="4" t="str">
        <f>F234&amp;"-"&amp;TEXT(COUNTIF(F$2:F234,F234),"0000")</f>
        <v>FLOC-0029</v>
      </c>
      <c r="H234" s="4"/>
      <c r="I234" s="4" t="s">
        <v>653</v>
      </c>
      <c r="J234" s="4"/>
      <c r="K234" s="37"/>
      <c r="O234" s="2" t="str">
        <f ca="1"/>
        <v>FLOC-0011</v>
      </c>
    </row>
    <row r="235" spans="1:15" x14ac:dyDescent="0.25">
      <c r="A235" s="4" t="s">
        <v>442</v>
      </c>
      <c r="B235" s="4" t="str">
        <f>F235&amp;"-"&amp;TEXT(COUNTIF(A$2:A235,A235),"0000")</f>
        <v>FLOC-0030</v>
      </c>
      <c r="C235" s="9" t="s">
        <v>535</v>
      </c>
      <c r="D235" s="4" t="s">
        <v>218</v>
      </c>
      <c r="E235" s="11" t="s">
        <v>371</v>
      </c>
      <c r="F235" s="4" t="str">
        <f t="shared" si="3"/>
        <v>FLOC</v>
      </c>
      <c r="G235" s="4" t="str">
        <f>F235&amp;"-"&amp;TEXT(COUNTIF(F$2:F235,F235),"0000")</f>
        <v>FLOC-0030</v>
      </c>
      <c r="H235" s="4"/>
      <c r="I235" s="4" t="s">
        <v>653</v>
      </c>
      <c r="J235" s="4"/>
      <c r="K235" s="37"/>
      <c r="O235" s="2" t="str">
        <f ca="1"/>
        <v>FLOC-0012</v>
      </c>
    </row>
    <row r="236" spans="1:15" x14ac:dyDescent="0.25">
      <c r="A236" s="4" t="s">
        <v>442</v>
      </c>
      <c r="B236" s="4" t="str">
        <f>F236&amp;"-"&amp;TEXT(COUNTIF(A$2:A236,A236),"0000")</f>
        <v>FLOC-0031</v>
      </c>
      <c r="C236" s="7" t="s">
        <v>688</v>
      </c>
      <c r="D236" s="4" t="s">
        <v>218</v>
      </c>
      <c r="E236" s="11" t="s">
        <v>371</v>
      </c>
      <c r="F236" s="4" t="str">
        <f t="shared" si="3"/>
        <v>FLOC</v>
      </c>
      <c r="G236" s="4" t="str">
        <f>F236&amp;"-"&amp;TEXT(COUNTIF(F$2:F236,F236),"0000")</f>
        <v>FLOC-0031</v>
      </c>
      <c r="H236" s="4"/>
      <c r="I236" s="4" t="s">
        <v>653</v>
      </c>
      <c r="J236" s="4"/>
      <c r="K236" s="37"/>
      <c r="O236" s="2" t="str">
        <f ca="1"/>
        <v>FLOC-0013</v>
      </c>
    </row>
    <row r="237" spans="1:15" x14ac:dyDescent="0.25">
      <c r="A237" s="4" t="s">
        <v>442</v>
      </c>
      <c r="B237" s="4" t="str">
        <f>F237&amp;"-"&amp;TEXT(COUNTIF(A$2:A237,A237),"0000")</f>
        <v>FLOC-0032</v>
      </c>
      <c r="C237" s="7" t="s">
        <v>689</v>
      </c>
      <c r="D237" s="4" t="s">
        <v>218</v>
      </c>
      <c r="E237" s="11" t="s">
        <v>371</v>
      </c>
      <c r="F237" s="4" t="str">
        <f t="shared" si="3"/>
        <v>FLOC</v>
      </c>
      <c r="G237" s="4" t="str">
        <f>F237&amp;"-"&amp;TEXT(COUNTIF(F$2:F237,F237),"0000")</f>
        <v>FLOC-0032</v>
      </c>
      <c r="H237" s="4"/>
      <c r="I237" s="4" t="s">
        <v>653</v>
      </c>
      <c r="J237" s="4"/>
      <c r="K237" s="37"/>
      <c r="O237" s="2" t="str">
        <f ca="1"/>
        <v>FLOC-0014</v>
      </c>
    </row>
    <row r="238" spans="1:15" x14ac:dyDescent="0.25">
      <c r="A238" s="4" t="s">
        <v>442</v>
      </c>
      <c r="B238" s="4" t="str">
        <f>F238&amp;"-"&amp;TEXT(COUNTIF(A$2:A238,A238),"0000")</f>
        <v>FLOC-0033</v>
      </c>
      <c r="C238" s="7" t="s">
        <v>696</v>
      </c>
      <c r="D238" s="4" t="s">
        <v>218</v>
      </c>
      <c r="E238" s="11" t="s">
        <v>371</v>
      </c>
      <c r="F238" s="4" t="str">
        <f t="shared" si="3"/>
        <v>FLOC</v>
      </c>
      <c r="G238" s="4" t="str">
        <f>F238&amp;"-"&amp;TEXT(COUNTIF(F$2:F238,F238),"0000")</f>
        <v>FLOC-0033</v>
      </c>
      <c r="H238" s="4"/>
      <c r="I238" s="4" t="s">
        <v>653</v>
      </c>
      <c r="J238" s="4"/>
      <c r="K238" s="37"/>
      <c r="O238" s="2" t="str">
        <f ca="1"/>
        <v>FLOC-0015</v>
      </c>
    </row>
    <row r="239" spans="1:15" x14ac:dyDescent="0.25">
      <c r="A239" s="4" t="s">
        <v>442</v>
      </c>
      <c r="B239" s="4" t="str">
        <f>F239&amp;"-"&amp;TEXT(COUNTIF(A$2:A239,A239),"0000")</f>
        <v>FLOC-0034</v>
      </c>
      <c r="C239" s="7" t="s">
        <v>697</v>
      </c>
      <c r="D239" s="4" t="s">
        <v>218</v>
      </c>
      <c r="E239" s="11" t="s">
        <v>371</v>
      </c>
      <c r="F239" s="4" t="str">
        <f t="shared" ref="F239" si="4">VLOOKUP(A239,$M$6:$N$17,2)</f>
        <v>FLOC</v>
      </c>
      <c r="G239" s="4" t="str">
        <f>F239&amp;"-"&amp;TEXT(COUNTIF(F$2:F239,F239),"0000")</f>
        <v>FLOC-0034</v>
      </c>
      <c r="H239" s="4"/>
      <c r="I239" s="4" t="s">
        <v>653</v>
      </c>
      <c r="J239" s="4"/>
      <c r="K239" s="37"/>
      <c r="O239" s="2" t="str">
        <f ca="1"/>
        <v>FLOC-0016</v>
      </c>
    </row>
    <row r="240" spans="1:15" x14ac:dyDescent="0.25">
      <c r="A240" s="4" t="s">
        <v>445</v>
      </c>
      <c r="B240" s="4" t="str">
        <f>F240&amp;"-"&amp;TEXT(COUNTIF(A$2:A240,A240),"0000")</f>
        <v>FOUR-0001</v>
      </c>
      <c r="C240" s="7" t="s">
        <v>636</v>
      </c>
      <c r="D240" s="4" t="s">
        <v>622</v>
      </c>
      <c r="E240" s="12" t="s">
        <v>637</v>
      </c>
      <c r="F240" s="4" t="str">
        <f t="shared" si="3"/>
        <v>FOUR</v>
      </c>
      <c r="G240" s="4" t="str">
        <f>F240&amp;"-"&amp;TEXT(COUNTIF(F$2:F240,F240),"0000")</f>
        <v>FOUR-0001</v>
      </c>
      <c r="H240" s="4"/>
      <c r="I240" s="4"/>
      <c r="J240" s="4"/>
      <c r="K240" s="37"/>
      <c r="O240" s="2" t="str">
        <f ca="1"/>
        <v>FLOC-0017</v>
      </c>
    </row>
    <row r="241" spans="1:15" x14ac:dyDescent="0.25">
      <c r="A241" s="4" t="s">
        <v>445</v>
      </c>
      <c r="B241" s="4" t="str">
        <f>F241&amp;"-"&amp;TEXT(COUNTIF(A$2:A241,A241),"0000")</f>
        <v>FOUR-0002</v>
      </c>
      <c r="C241" s="7" t="s">
        <v>638</v>
      </c>
      <c r="D241" s="4" t="s">
        <v>622</v>
      </c>
      <c r="E241" s="12" t="s">
        <v>639</v>
      </c>
      <c r="F241" s="4" t="str">
        <f t="shared" si="3"/>
        <v>FOUR</v>
      </c>
      <c r="G241" s="4" t="str">
        <f>F241&amp;"-"&amp;TEXT(COUNTIF(F$2:F241,F241),"0000")</f>
        <v>FOUR-0002</v>
      </c>
      <c r="H241" s="4"/>
      <c r="I241" s="4"/>
      <c r="J241" s="4"/>
      <c r="K241" s="37"/>
      <c r="O241" s="2" t="str">
        <f ca="1"/>
        <v>FLOC-0018</v>
      </c>
    </row>
    <row r="242" spans="1:15" x14ac:dyDescent="0.25">
      <c r="A242" s="4" t="s">
        <v>445</v>
      </c>
      <c r="B242" s="4" t="str">
        <f>F242&amp;"-"&amp;TEXT(COUNTIF(A$2:A242,A242),"0000")</f>
        <v>FOUR-0003</v>
      </c>
      <c r="C242" s="7" t="s">
        <v>640</v>
      </c>
      <c r="D242" s="4" t="s">
        <v>622</v>
      </c>
      <c r="E242" s="12" t="s">
        <v>641</v>
      </c>
      <c r="F242" s="4" t="str">
        <f t="shared" si="3"/>
        <v>FOUR</v>
      </c>
      <c r="G242" s="4" t="str">
        <f>F242&amp;"-"&amp;TEXT(COUNTIF(F$2:F242,F242),"0000")</f>
        <v>FOUR-0003</v>
      </c>
      <c r="H242" s="4"/>
      <c r="I242" s="4"/>
      <c r="J242" s="4"/>
      <c r="K242" s="37"/>
      <c r="O242" s="2" t="str">
        <f ca="1"/>
        <v>FLOC-0019</v>
      </c>
    </row>
    <row r="243" spans="1:15" x14ac:dyDescent="0.25">
      <c r="A243" s="4" t="s">
        <v>445</v>
      </c>
      <c r="B243" s="4" t="str">
        <f>F243&amp;"-"&amp;TEXT(COUNTIF(A$2:A243,A243),"0000")</f>
        <v>FOUR-0004</v>
      </c>
      <c r="C243" s="7" t="s">
        <v>645</v>
      </c>
      <c r="D243" s="4" t="s">
        <v>622</v>
      </c>
      <c r="E243" s="12" t="s">
        <v>642</v>
      </c>
      <c r="F243" s="4" t="str">
        <f t="shared" si="3"/>
        <v>FOUR</v>
      </c>
      <c r="G243" s="4" t="str">
        <f>F243&amp;"-"&amp;TEXT(COUNTIF(F$2:F243,F243),"0000")</f>
        <v>FOUR-0004</v>
      </c>
      <c r="H243" s="4"/>
      <c r="I243" s="4"/>
      <c r="J243" s="4"/>
      <c r="K243" s="37"/>
      <c r="O243" s="2" t="str">
        <f ca="1"/>
        <v>FLOC-0020</v>
      </c>
    </row>
    <row r="244" spans="1:15" x14ac:dyDescent="0.25">
      <c r="A244" s="4" t="s">
        <v>445</v>
      </c>
      <c r="B244" s="4" t="str">
        <f>F244&amp;"-"&amp;TEXT(COUNTIF(A$2:A244,A244),"0000")</f>
        <v>FOUR-0005</v>
      </c>
      <c r="C244" s="7" t="s">
        <v>643</v>
      </c>
      <c r="D244" s="4" t="s">
        <v>622</v>
      </c>
      <c r="E244" s="12" t="s">
        <v>644</v>
      </c>
      <c r="F244" s="4" t="str">
        <f t="shared" si="3"/>
        <v>FOUR</v>
      </c>
      <c r="G244" s="4" t="str">
        <f>F244&amp;"-"&amp;TEXT(COUNTIF(F$2:F244,F244),"0000")</f>
        <v>FOUR-0005</v>
      </c>
      <c r="H244" s="4"/>
      <c r="I244" s="4"/>
      <c r="J244" s="4"/>
      <c r="K244" s="37"/>
      <c r="O244" s="2" t="str">
        <f ca="1"/>
        <v>FLOC-0021</v>
      </c>
    </row>
    <row r="245" spans="1:15" x14ac:dyDescent="0.25">
      <c r="A245" s="4" t="s">
        <v>445</v>
      </c>
      <c r="B245" s="4" t="str">
        <f>F245&amp;"-"&amp;TEXT(COUNTIF(A$2:A245,A245),"0000")</f>
        <v>FOUR-0006</v>
      </c>
      <c r="C245" s="9" t="s">
        <v>647</v>
      </c>
      <c r="D245" s="4" t="s">
        <v>622</v>
      </c>
      <c r="E245" s="12" t="s">
        <v>648</v>
      </c>
      <c r="F245" s="4" t="str">
        <f t="shared" si="3"/>
        <v>FOUR</v>
      </c>
      <c r="G245" s="4" t="str">
        <f>F245&amp;"-"&amp;TEXT(COUNTIF(F$2:F245,F245),"0000")</f>
        <v>FOUR-0006</v>
      </c>
      <c r="H245" s="4"/>
      <c r="I245" s="4"/>
      <c r="J245" s="4"/>
      <c r="K245" s="37"/>
      <c r="O245" s="2" t="str">
        <f ca="1"/>
        <v>FLOC-0022</v>
      </c>
    </row>
    <row r="246" spans="1:15" x14ac:dyDescent="0.25">
      <c r="A246" s="4" t="s">
        <v>445</v>
      </c>
      <c r="B246" s="4" t="str">
        <f>F246&amp;"-"&amp;TEXT(COUNTIF(A$2:A246,A246),"0000")</f>
        <v>FOUR-0007</v>
      </c>
      <c r="C246" s="7" t="s">
        <v>650</v>
      </c>
      <c r="D246" s="4" t="s">
        <v>32</v>
      </c>
      <c r="E246" s="12" t="s">
        <v>649</v>
      </c>
      <c r="F246" s="4" t="str">
        <f t="shared" si="3"/>
        <v>FOUR</v>
      </c>
      <c r="G246" s="4" t="str">
        <f>F246&amp;"-"&amp;TEXT(COUNTIF(F$2:F246,F246),"0000")</f>
        <v>FOUR-0007</v>
      </c>
      <c r="H246" s="4"/>
      <c r="I246" s="4"/>
      <c r="J246" s="4"/>
      <c r="K246" s="37"/>
      <c r="O246" s="2" t="str">
        <f ca="1"/>
        <v>FLOC-0023</v>
      </c>
    </row>
    <row r="247" spans="1:15" x14ac:dyDescent="0.25">
      <c r="A247" s="4" t="s">
        <v>445</v>
      </c>
      <c r="B247" s="4" t="str">
        <f>F247&amp;"-"&amp;TEXT(COUNTIF(A$2:A247,A247),"0000")</f>
        <v>FOUR-0008</v>
      </c>
      <c r="C247" s="7" t="s">
        <v>651</v>
      </c>
      <c r="D247" s="4" t="s">
        <v>32</v>
      </c>
      <c r="E247" s="15" t="s">
        <v>652</v>
      </c>
      <c r="F247" s="4" t="str">
        <f t="shared" si="3"/>
        <v>FOUR</v>
      </c>
      <c r="G247" s="4" t="str">
        <f>F247&amp;"-"&amp;TEXT(COUNTIF(F$2:F247,F247),"0000")</f>
        <v>FOUR-0008</v>
      </c>
      <c r="H247" s="4"/>
      <c r="I247" s="4"/>
      <c r="J247" s="4"/>
      <c r="K247" s="37"/>
      <c r="O247" s="2" t="str">
        <f ca="1"/>
        <v>FLOC-0024</v>
      </c>
    </row>
    <row r="248" spans="1:15" x14ac:dyDescent="0.25">
      <c r="A248" s="4" t="s">
        <v>445</v>
      </c>
      <c r="B248" s="4" t="str">
        <f>F248&amp;"-"&amp;TEXT(COUNTIF(A$2:A248,A248),"0000")</f>
        <v>FOUR-0009</v>
      </c>
      <c r="C248" s="7" t="s">
        <v>576</v>
      </c>
      <c r="D248" s="4" t="s">
        <v>578</v>
      </c>
      <c r="E248" s="15" t="s">
        <v>577</v>
      </c>
      <c r="F248" s="4" t="str">
        <f t="shared" si="3"/>
        <v>FOUR</v>
      </c>
      <c r="G248" s="4" t="str">
        <f>F248&amp;"-"&amp;TEXT(COUNTIF(F$2:F248,F248),"0000")</f>
        <v>FOUR-0009</v>
      </c>
      <c r="H248" s="4"/>
      <c r="I248" s="4"/>
      <c r="J248" s="4"/>
      <c r="K248" s="37"/>
      <c r="O248" s="2" t="str">
        <f ca="1"/>
        <v>FLOC-0025</v>
      </c>
    </row>
    <row r="249" spans="1:15" x14ac:dyDescent="0.25">
      <c r="A249" s="4" t="s">
        <v>447</v>
      </c>
      <c r="B249" s="4" t="str">
        <f>F249&amp;"-"&amp;TEXT(COUNTIF(A$2:A249,A249),"0000")</f>
        <v>INFO-0001</v>
      </c>
      <c r="C249" s="4" t="s">
        <v>437</v>
      </c>
      <c r="D249" s="4" t="s">
        <v>698</v>
      </c>
      <c r="E249" s="12"/>
      <c r="F249" s="4" t="str">
        <f t="shared" si="3"/>
        <v>INFO</v>
      </c>
      <c r="G249" s="4" t="str">
        <f>F249&amp;"-"&amp;TEXT(COUNTIF(F$2:F249,F249),"0000")</f>
        <v>INFO-0001</v>
      </c>
      <c r="H249" s="4"/>
      <c r="I249" s="4"/>
      <c r="J249" s="4"/>
      <c r="K249" s="37"/>
      <c r="O249" s="2" t="str">
        <f ca="1"/>
        <v>FLOC-0026</v>
      </c>
    </row>
    <row r="250" spans="1:15" x14ac:dyDescent="0.25">
      <c r="A250" s="4" t="s">
        <v>447</v>
      </c>
      <c r="B250" s="4" t="str">
        <f>F250&amp;"-"&amp;TEXT(COUNTIF(A$2:A250,A250),"0000")</f>
        <v>INFO-0002</v>
      </c>
      <c r="C250" s="4" t="s">
        <v>407</v>
      </c>
      <c r="D250" s="4" t="s">
        <v>475</v>
      </c>
      <c r="E250" s="12"/>
      <c r="F250" s="4" t="str">
        <f t="shared" si="3"/>
        <v>INFO</v>
      </c>
      <c r="G250" s="4" t="str">
        <f>F250&amp;"-"&amp;TEXT(COUNTIF(F$2:F250,F250),"0000")</f>
        <v>INFO-0002</v>
      </c>
      <c r="H250" s="4"/>
      <c r="I250" s="4"/>
      <c r="J250" s="4"/>
      <c r="K250" s="37"/>
      <c r="O250" s="2" t="str">
        <f ca="1"/>
        <v>FLOC-0027</v>
      </c>
    </row>
    <row r="251" spans="1:15" x14ac:dyDescent="0.25">
      <c r="A251" s="4" t="s">
        <v>447</v>
      </c>
      <c r="B251" s="4" t="str">
        <f>F251&amp;"-"&amp;TEXT(COUNTIF(A$2:A251,A251),"0000")</f>
        <v>INFO-0003</v>
      </c>
      <c r="C251" s="7" t="s">
        <v>474</v>
      </c>
      <c r="D251" s="4" t="s">
        <v>475</v>
      </c>
      <c r="E251" s="12" t="s">
        <v>476</v>
      </c>
      <c r="F251" s="4" t="str">
        <f t="shared" si="3"/>
        <v>INFO</v>
      </c>
      <c r="G251" s="4" t="str">
        <f>F251&amp;"-"&amp;TEXT(COUNTIF(F$2:F251,F251),"0000")</f>
        <v>INFO-0003</v>
      </c>
      <c r="H251" s="4"/>
      <c r="I251" s="4"/>
      <c r="J251" s="4"/>
      <c r="K251" s="37"/>
      <c r="O251" s="2" t="str">
        <f ca="1"/>
        <v>FLOC-0028</v>
      </c>
    </row>
    <row r="252" spans="1:15" x14ac:dyDescent="0.25">
      <c r="A252" s="4" t="s">
        <v>447</v>
      </c>
      <c r="B252" s="4" t="str">
        <f>F252&amp;"-"&amp;TEXT(COUNTIF(A$2:A252,A252),"0000")</f>
        <v>INFO-0004</v>
      </c>
      <c r="C252" s="4" t="s">
        <v>437</v>
      </c>
      <c r="D252" s="4" t="s">
        <v>699</v>
      </c>
      <c r="E252" s="12"/>
      <c r="F252" s="4" t="str">
        <f t="shared" si="3"/>
        <v>INFO</v>
      </c>
      <c r="G252" s="4" t="str">
        <f>F252&amp;"-"&amp;TEXT(COUNTIF(F$2:F252,F252),"0000")</f>
        <v>INFO-0004</v>
      </c>
      <c r="H252" s="4"/>
      <c r="I252" s="4"/>
      <c r="J252" s="4"/>
      <c r="K252" s="37"/>
      <c r="O252" s="2" t="str">
        <f ca="1"/>
        <v>FLOC-0029</v>
      </c>
    </row>
    <row r="253" spans="1:15" x14ac:dyDescent="0.25">
      <c r="A253" s="4" t="s">
        <v>447</v>
      </c>
      <c r="B253" s="4" t="str">
        <f>F253&amp;"-"&amp;TEXT(COUNTIF(A$2:A253,A253),"0000")</f>
        <v>INFO-0005</v>
      </c>
      <c r="C253" s="4" t="s">
        <v>473</v>
      </c>
      <c r="D253" s="4"/>
      <c r="E253" s="12"/>
      <c r="F253" s="4" t="str">
        <f t="shared" si="3"/>
        <v>INFO</v>
      </c>
      <c r="G253" s="4" t="str">
        <f>F253&amp;"-"&amp;TEXT(COUNTIF(F$2:F253,F253),"0000")</f>
        <v>INFO-0005</v>
      </c>
      <c r="H253" s="4"/>
      <c r="I253" s="4"/>
      <c r="J253" s="4"/>
      <c r="K253" s="37"/>
      <c r="O253" s="2" t="str">
        <f ca="1"/>
        <v>FLOC-0030</v>
      </c>
    </row>
    <row r="254" spans="1:15" x14ac:dyDescent="0.25">
      <c r="A254" s="4" t="s">
        <v>447</v>
      </c>
      <c r="B254" s="4" t="str">
        <f>F254&amp;"-"&amp;TEXT(COUNTIF(A$2:A254,A254),"0000")</f>
        <v>INFO-0006</v>
      </c>
      <c r="C254" s="4" t="s">
        <v>431</v>
      </c>
      <c r="D254" s="4"/>
      <c r="E254" s="12"/>
      <c r="F254" s="4" t="str">
        <f t="shared" si="3"/>
        <v>INFO</v>
      </c>
      <c r="G254" s="4" t="str">
        <f>F254&amp;"-"&amp;TEXT(COUNTIF(F$2:F254,F254),"0000")</f>
        <v>INFO-0006</v>
      </c>
      <c r="H254" s="4"/>
      <c r="I254" s="4"/>
      <c r="J254" s="4"/>
      <c r="K254" s="37"/>
      <c r="O254" s="2" t="str">
        <f ca="1"/>
        <v>FLOC-0031</v>
      </c>
    </row>
    <row r="255" spans="1:15" x14ac:dyDescent="0.25">
      <c r="A255" s="4" t="s">
        <v>447</v>
      </c>
      <c r="B255" s="4" t="str">
        <f>F255&amp;"-"&amp;TEXT(COUNTIF(A$2:A255,A255),"0000")</f>
        <v>INFO-0007</v>
      </c>
      <c r="C255" s="4" t="s">
        <v>432</v>
      </c>
      <c r="D255" s="4"/>
      <c r="E255" s="12"/>
      <c r="F255" s="4" t="str">
        <f t="shared" si="3"/>
        <v>INFO</v>
      </c>
      <c r="G255" s="4" t="str">
        <f>F255&amp;"-"&amp;TEXT(COUNTIF(F$2:F255,F255),"0000")</f>
        <v>INFO-0007</v>
      </c>
      <c r="H255" s="4"/>
      <c r="I255" s="4"/>
      <c r="J255" s="4"/>
      <c r="K255" s="37"/>
      <c r="O255" s="2" t="str">
        <f ca="1"/>
        <v>FLOC-0032</v>
      </c>
    </row>
    <row r="256" spans="1:15" x14ac:dyDescent="0.25">
      <c r="A256" s="4" t="s">
        <v>441</v>
      </c>
      <c r="B256" s="4" t="str">
        <f>F256&amp;"-"&amp;TEXT(COUNTIF(A$2:A256,A256),"0000")</f>
        <v>MECA-0001</v>
      </c>
      <c r="C256" s="7" t="s">
        <v>365</v>
      </c>
      <c r="D256" s="4" t="s">
        <v>2</v>
      </c>
      <c r="E256" s="12" t="s">
        <v>369</v>
      </c>
      <c r="F256" s="4" t="str">
        <f t="shared" si="3"/>
        <v>MECA</v>
      </c>
      <c r="G256" s="4" t="str">
        <f>F256&amp;"-"&amp;TEXT(COUNTIF(F$2:F256,F256),"0000")</f>
        <v>MECA-0001</v>
      </c>
      <c r="H256" s="4"/>
      <c r="I256" s="4"/>
      <c r="J256" s="4"/>
      <c r="K256" s="37"/>
      <c r="O256" s="2" t="str">
        <f ca="1"/>
        <v>FLOC-0033</v>
      </c>
    </row>
    <row r="257" spans="1:15" x14ac:dyDescent="0.25">
      <c r="A257" s="4" t="s">
        <v>441</v>
      </c>
      <c r="B257" s="4" t="str">
        <f>F257&amp;"-"&amp;TEXT(COUNTIF(A$2:A257,A257),"0000")</f>
        <v>MECA-0002</v>
      </c>
      <c r="C257" s="7" t="s">
        <v>360</v>
      </c>
      <c r="D257" s="4" t="s">
        <v>2</v>
      </c>
      <c r="E257" s="12" t="s">
        <v>369</v>
      </c>
      <c r="F257" s="4" t="str">
        <f t="shared" si="3"/>
        <v>MECA</v>
      </c>
      <c r="G257" s="4" t="str">
        <f>F257&amp;"-"&amp;TEXT(COUNTIF(F$2:F257,F257),"0000")</f>
        <v>MECA-0002</v>
      </c>
      <c r="H257" s="4"/>
      <c r="I257" s="4"/>
      <c r="J257" s="4"/>
      <c r="K257" s="37"/>
      <c r="O257" s="2" t="str">
        <f ca="1"/>
        <v>FLOC-0034</v>
      </c>
    </row>
    <row r="258" spans="1:15" x14ac:dyDescent="0.25">
      <c r="A258" s="4" t="s">
        <v>441</v>
      </c>
      <c r="B258" s="4" t="str">
        <f>F258&amp;"-"&amp;TEXT(COUNTIF(A$2:A258,A258),"0000")</f>
        <v>MECA-0003</v>
      </c>
      <c r="C258" s="7" t="s">
        <v>176</v>
      </c>
      <c r="D258" s="4" t="s">
        <v>2</v>
      </c>
      <c r="E258" s="12" t="s">
        <v>369</v>
      </c>
      <c r="F258" s="4" t="str">
        <f t="shared" si="3"/>
        <v>MECA</v>
      </c>
      <c r="G258" s="4" t="str">
        <f>F258&amp;"-"&amp;TEXT(COUNTIF(F$2:F258,F258),"0000")</f>
        <v>MECA-0003</v>
      </c>
      <c r="H258" s="4"/>
      <c r="I258" s="4"/>
      <c r="J258" s="4"/>
      <c r="K258" s="37"/>
      <c r="O258" s="2" t="str">
        <f ca="1"/>
        <v>FOUR-0001</v>
      </c>
    </row>
    <row r="259" spans="1:15" x14ac:dyDescent="0.25">
      <c r="A259" s="4" t="s">
        <v>441</v>
      </c>
      <c r="B259" s="4" t="str">
        <f>F259&amp;"-"&amp;TEXT(COUNTIF(A$2:A259,A259),"0000")</f>
        <v>MECA-0004</v>
      </c>
      <c r="C259" s="7" t="s">
        <v>177</v>
      </c>
      <c r="D259" s="4" t="s">
        <v>2</v>
      </c>
      <c r="E259" s="12" t="s">
        <v>369</v>
      </c>
      <c r="F259" s="4" t="str">
        <f t="shared" si="3"/>
        <v>MECA</v>
      </c>
      <c r="G259" s="4" t="str">
        <f>F259&amp;"-"&amp;TEXT(COUNTIF(F$2:F259,F259),"0000")</f>
        <v>MECA-0004</v>
      </c>
      <c r="H259" s="4"/>
      <c r="I259" s="4"/>
      <c r="J259" s="4"/>
      <c r="K259" s="37"/>
      <c r="O259" s="2" t="str">
        <f ca="1"/>
        <v>FOUR-0002</v>
      </c>
    </row>
    <row r="260" spans="1:15" x14ac:dyDescent="0.25">
      <c r="A260" s="4" t="s">
        <v>441</v>
      </c>
      <c r="B260" s="4" t="str">
        <f>F260&amp;"-"&amp;TEXT(COUNTIF(A$2:A260,A260),"0000")</f>
        <v>MECA-0005</v>
      </c>
      <c r="C260" s="7" t="s">
        <v>368</v>
      </c>
      <c r="D260" s="4" t="s">
        <v>2</v>
      </c>
      <c r="E260" s="12" t="s">
        <v>369</v>
      </c>
      <c r="F260" s="4" t="str">
        <f t="shared" ref="F260:F323" si="5">VLOOKUP(A260,$M$6:$N$17,2)</f>
        <v>MECA</v>
      </c>
      <c r="G260" s="4" t="str">
        <f>F260&amp;"-"&amp;TEXT(COUNTIF(F$2:F260,F260),"0000")</f>
        <v>MECA-0005</v>
      </c>
      <c r="H260" s="4"/>
      <c r="I260" s="4"/>
      <c r="J260" s="4"/>
      <c r="K260" s="37"/>
      <c r="O260" s="2" t="str">
        <f ca="1"/>
        <v>FOUR-0003</v>
      </c>
    </row>
    <row r="261" spans="1:15" x14ac:dyDescent="0.25">
      <c r="A261" s="4" t="s">
        <v>441</v>
      </c>
      <c r="B261" s="4" t="str">
        <f>F261&amp;"-"&amp;TEXT(COUNTIF(A$2:A261,A261),"0000")</f>
        <v>MECA-0006</v>
      </c>
      <c r="C261" s="7" t="s">
        <v>367</v>
      </c>
      <c r="D261" s="4" t="s">
        <v>2</v>
      </c>
      <c r="E261" s="12" t="s">
        <v>369</v>
      </c>
      <c r="F261" s="4" t="str">
        <f t="shared" si="5"/>
        <v>MECA</v>
      </c>
      <c r="G261" s="4" t="str">
        <f>F261&amp;"-"&amp;TEXT(COUNTIF(F$2:F261,F261),"0000")</f>
        <v>MECA-0006</v>
      </c>
      <c r="H261" s="4"/>
      <c r="I261" s="4"/>
      <c r="J261" s="4"/>
      <c r="K261" s="37"/>
      <c r="O261" s="2" t="str">
        <f ca="1"/>
        <v>FOUR-0004</v>
      </c>
    </row>
    <row r="262" spans="1:15" x14ac:dyDescent="0.25">
      <c r="A262" s="4" t="s">
        <v>441</v>
      </c>
      <c r="B262" s="4" t="str">
        <f>F262&amp;"-"&amp;TEXT(COUNTIF(A$2:A262,A262),"0000")</f>
        <v>MECA-0007</v>
      </c>
      <c r="C262" s="7" t="s">
        <v>361</v>
      </c>
      <c r="D262" s="4" t="s">
        <v>2</v>
      </c>
      <c r="E262" s="12" t="s">
        <v>369</v>
      </c>
      <c r="F262" s="4" t="str">
        <f t="shared" si="5"/>
        <v>MECA</v>
      </c>
      <c r="G262" s="4" t="str">
        <f>F262&amp;"-"&amp;TEXT(COUNTIF(F$2:F262,F262),"0000")</f>
        <v>MECA-0007</v>
      </c>
      <c r="H262" s="4"/>
      <c r="I262" s="4"/>
      <c r="J262" s="4"/>
      <c r="K262" s="37"/>
      <c r="O262" s="2" t="str">
        <f ca="1"/>
        <v>FOUR-0005</v>
      </c>
    </row>
    <row r="263" spans="1:15" x14ac:dyDescent="0.25">
      <c r="A263" s="4" t="s">
        <v>441</v>
      </c>
      <c r="B263" s="4" t="str">
        <f>F263&amp;"-"&amp;TEXT(COUNTIF(A$2:A263,A263),"0000")</f>
        <v>MECA-0008</v>
      </c>
      <c r="C263" s="7" t="s">
        <v>362</v>
      </c>
      <c r="D263" s="4" t="s">
        <v>2</v>
      </c>
      <c r="E263" s="12" t="s">
        <v>369</v>
      </c>
      <c r="F263" s="4" t="str">
        <f t="shared" si="5"/>
        <v>MECA</v>
      </c>
      <c r="G263" s="4" t="str">
        <f>F263&amp;"-"&amp;TEXT(COUNTIF(F$2:F263,F263),"0000")</f>
        <v>MECA-0008</v>
      </c>
      <c r="H263" s="4"/>
      <c r="I263" s="4"/>
      <c r="J263" s="4"/>
      <c r="K263" s="37"/>
      <c r="O263" s="2" t="str">
        <f ca="1"/>
        <v>FOUR-0006</v>
      </c>
    </row>
    <row r="264" spans="1:15" x14ac:dyDescent="0.25">
      <c r="A264" s="4" t="s">
        <v>441</v>
      </c>
      <c r="B264" s="4" t="str">
        <f>F264&amp;"-"&amp;TEXT(COUNTIF(A$2:A264,A264),"0000")</f>
        <v>MECA-0009</v>
      </c>
      <c r="C264" s="7" t="s">
        <v>363</v>
      </c>
      <c r="D264" s="4" t="s">
        <v>2</v>
      </c>
      <c r="E264" s="12" t="s">
        <v>369</v>
      </c>
      <c r="F264" s="4" t="str">
        <f t="shared" si="5"/>
        <v>MECA</v>
      </c>
      <c r="G264" s="4" t="str">
        <f>F264&amp;"-"&amp;TEXT(COUNTIF(F$2:F264,F264),"0000")</f>
        <v>MECA-0009</v>
      </c>
      <c r="H264" s="4"/>
      <c r="I264" s="4"/>
      <c r="J264" s="4"/>
      <c r="K264" s="37"/>
      <c r="O264" s="2" t="str">
        <f ca="1"/>
        <v>FOUR-0007</v>
      </c>
    </row>
    <row r="265" spans="1:15" x14ac:dyDescent="0.25">
      <c r="A265" s="4" t="s">
        <v>441</v>
      </c>
      <c r="B265" s="4" t="str">
        <f>F265&amp;"-"&amp;TEXT(COUNTIF(A$2:A265,A265),"0000")</f>
        <v>MECA-0010</v>
      </c>
      <c r="C265" s="7" t="s">
        <v>364</v>
      </c>
      <c r="D265" s="4" t="s">
        <v>2</v>
      </c>
      <c r="E265" s="12" t="s">
        <v>369</v>
      </c>
      <c r="F265" s="4" t="str">
        <f t="shared" si="5"/>
        <v>MECA</v>
      </c>
      <c r="G265" s="4" t="str">
        <f>F265&amp;"-"&amp;TEXT(COUNTIF(F$2:F265,F265),"0000")</f>
        <v>MECA-0010</v>
      </c>
      <c r="H265" s="4"/>
      <c r="I265" s="4"/>
      <c r="J265" s="4"/>
      <c r="K265" s="37"/>
      <c r="O265" s="2" t="str">
        <f ca="1"/>
        <v>FOUR-0008</v>
      </c>
    </row>
    <row r="266" spans="1:15" x14ac:dyDescent="0.25">
      <c r="A266" s="4" t="s">
        <v>441</v>
      </c>
      <c r="B266" s="4" t="str">
        <f>F266&amp;"-"&amp;TEXT(COUNTIF(A$2:A266,A266),"0000")</f>
        <v>MECA-0011</v>
      </c>
      <c r="C266" s="7" t="s">
        <v>173</v>
      </c>
      <c r="D266" s="4" t="s">
        <v>2</v>
      </c>
      <c r="E266" s="12" t="s">
        <v>369</v>
      </c>
      <c r="F266" s="4" t="str">
        <f t="shared" si="5"/>
        <v>MECA</v>
      </c>
      <c r="G266" s="4" t="str">
        <f>F266&amp;"-"&amp;TEXT(COUNTIF(F$2:F266,F266),"0000")</f>
        <v>MECA-0011</v>
      </c>
      <c r="H266" s="4"/>
      <c r="I266" s="4"/>
      <c r="J266" s="4"/>
      <c r="K266" s="37"/>
      <c r="O266" s="2" t="str">
        <f ca="1"/>
        <v>FOUR-0009</v>
      </c>
    </row>
    <row r="267" spans="1:15" x14ac:dyDescent="0.25">
      <c r="A267" s="4" t="s">
        <v>441</v>
      </c>
      <c r="B267" s="4" t="str">
        <f>F267&amp;"-"&amp;TEXT(COUNTIF(A$2:A267,A267),"0000")</f>
        <v>MECA-0012</v>
      </c>
      <c r="C267" s="7" t="s">
        <v>174</v>
      </c>
      <c r="D267" s="4" t="s">
        <v>2</v>
      </c>
      <c r="E267" s="12" t="s">
        <v>369</v>
      </c>
      <c r="F267" s="4" t="str">
        <f t="shared" si="5"/>
        <v>MECA</v>
      </c>
      <c r="G267" s="4" t="str">
        <f>F267&amp;"-"&amp;TEXT(COUNTIF(F$2:F267,F267),"0000")</f>
        <v>MECA-0012</v>
      </c>
      <c r="H267" s="4"/>
      <c r="I267" s="4"/>
      <c r="J267" s="4"/>
      <c r="K267" s="37"/>
      <c r="O267" s="2" t="str">
        <f ca="1"/>
        <v>INFO-0001</v>
      </c>
    </row>
    <row r="268" spans="1:15" x14ac:dyDescent="0.25">
      <c r="A268" s="4" t="s">
        <v>441</v>
      </c>
      <c r="B268" s="4" t="str">
        <f>F268&amp;"-"&amp;TEXT(COUNTIF(A$2:A268,A268),"0000")</f>
        <v>MECA-0013</v>
      </c>
      <c r="C268" s="7" t="s">
        <v>175</v>
      </c>
      <c r="D268" s="4" t="s">
        <v>2</v>
      </c>
      <c r="E268" s="12" t="s">
        <v>369</v>
      </c>
      <c r="F268" s="4" t="str">
        <f t="shared" si="5"/>
        <v>MECA</v>
      </c>
      <c r="G268" s="4" t="str">
        <f>F268&amp;"-"&amp;TEXT(COUNTIF(F$2:F268,F268),"0000")</f>
        <v>MECA-0013</v>
      </c>
      <c r="H268" s="4"/>
      <c r="I268" s="4"/>
      <c r="J268" s="4"/>
      <c r="K268" s="37"/>
      <c r="O268" s="2" t="str">
        <f ca="1"/>
        <v>INFO-0002</v>
      </c>
    </row>
    <row r="269" spans="1:15" x14ac:dyDescent="0.25">
      <c r="A269" s="4" t="s">
        <v>441</v>
      </c>
      <c r="B269" s="4" t="str">
        <f>F269&amp;"-"&amp;TEXT(COUNTIF(A$2:A269,A269),"0000")</f>
        <v>MECA-0014</v>
      </c>
      <c r="C269" s="7" t="s">
        <v>366</v>
      </c>
      <c r="D269" s="4" t="s">
        <v>2</v>
      </c>
      <c r="E269" s="12" t="s">
        <v>369</v>
      </c>
      <c r="F269" s="4" t="str">
        <f t="shared" si="5"/>
        <v>MECA</v>
      </c>
      <c r="G269" s="4" t="str">
        <f>F269&amp;"-"&amp;TEXT(COUNTIF(F$2:F269,F269),"0000")</f>
        <v>MECA-0014</v>
      </c>
      <c r="H269" s="4"/>
      <c r="I269" s="4"/>
      <c r="J269" s="4"/>
      <c r="K269" s="37"/>
      <c r="O269" s="2" t="str">
        <f ca="1"/>
        <v>INFO-0003</v>
      </c>
    </row>
    <row r="270" spans="1:15" x14ac:dyDescent="0.25">
      <c r="A270" s="4" t="s">
        <v>441</v>
      </c>
      <c r="B270" s="4" t="str">
        <f>F270&amp;"-"&amp;TEXT(COUNTIF(A$2:A270,A270),"0000")</f>
        <v>MECA-0015</v>
      </c>
      <c r="C270" s="7" t="s">
        <v>540</v>
      </c>
      <c r="D270" s="4" t="s">
        <v>2</v>
      </c>
      <c r="E270" s="12" t="s">
        <v>369</v>
      </c>
      <c r="F270" s="4" t="str">
        <f t="shared" si="5"/>
        <v>MECA</v>
      </c>
      <c r="G270" s="4" t="str">
        <f>F270&amp;"-"&amp;TEXT(COUNTIF(F$2:F270,F270),"0000")</f>
        <v>MECA-0015</v>
      </c>
      <c r="H270" s="4"/>
      <c r="I270" s="4"/>
      <c r="J270" s="4"/>
      <c r="K270" s="37"/>
      <c r="O270" s="2" t="str">
        <f ca="1"/>
        <v>INFO-0004</v>
      </c>
    </row>
    <row r="271" spans="1:15" x14ac:dyDescent="0.25">
      <c r="A271" s="4" t="s">
        <v>441</v>
      </c>
      <c r="B271" s="4" t="str">
        <f>F271&amp;"-"&amp;TEXT(COUNTIF(A$2:A271,A271),"0000")</f>
        <v>MECA-0016</v>
      </c>
      <c r="C271" s="7" t="s">
        <v>541</v>
      </c>
      <c r="D271" s="4" t="s">
        <v>2</v>
      </c>
      <c r="E271" s="12" t="s">
        <v>369</v>
      </c>
      <c r="F271" s="4" t="str">
        <f t="shared" si="5"/>
        <v>MECA</v>
      </c>
      <c r="G271" s="4" t="str">
        <f>F271&amp;"-"&amp;TEXT(COUNTIF(F$2:F271,F271),"0000")</f>
        <v>MECA-0016</v>
      </c>
      <c r="H271" s="4"/>
      <c r="I271" s="4"/>
      <c r="J271" s="4"/>
      <c r="K271" s="37"/>
      <c r="O271" s="2" t="str">
        <f ca="1"/>
        <v>INFO-0005</v>
      </c>
    </row>
    <row r="272" spans="1:15" x14ac:dyDescent="0.25">
      <c r="A272" s="4" t="s">
        <v>441</v>
      </c>
      <c r="B272" s="4" t="str">
        <f>F272&amp;"-"&amp;TEXT(COUNTIF(A$2:A272,A272),"0000")</f>
        <v>MECA-0017</v>
      </c>
      <c r="C272" s="7" t="s">
        <v>172</v>
      </c>
      <c r="D272" s="4" t="s">
        <v>2</v>
      </c>
      <c r="E272" s="12" t="s">
        <v>369</v>
      </c>
      <c r="F272" s="4" t="str">
        <f t="shared" si="5"/>
        <v>MECA</v>
      </c>
      <c r="G272" s="4" t="str">
        <f>F272&amp;"-"&amp;TEXT(COUNTIF(F$2:F272,F272),"0000")</f>
        <v>MECA-0017</v>
      </c>
      <c r="H272" s="4"/>
      <c r="I272" s="4"/>
      <c r="J272" s="4"/>
      <c r="K272" s="37"/>
      <c r="O272" s="2" t="str">
        <f ca="1"/>
        <v>INFO-0006</v>
      </c>
    </row>
    <row r="273" spans="1:11" x14ac:dyDescent="0.25">
      <c r="A273" s="4" t="s">
        <v>441</v>
      </c>
      <c r="B273" s="4" t="str">
        <f>F273&amp;"-"&amp;TEXT(COUNTIF(A$2:A273,A273),"0000")</f>
        <v>MECA-0018</v>
      </c>
      <c r="C273" s="7" t="s">
        <v>448</v>
      </c>
      <c r="D273" s="4" t="s">
        <v>200</v>
      </c>
      <c r="E273" s="12" t="s">
        <v>369</v>
      </c>
      <c r="F273" s="4" t="str">
        <f t="shared" si="5"/>
        <v>MECA</v>
      </c>
      <c r="G273" s="4" t="str">
        <f>F273&amp;"-"&amp;TEXT(COUNTIF(F$2:F273,F273),"0000")</f>
        <v>MECA-0018</v>
      </c>
      <c r="H273" s="4"/>
      <c r="I273" s="4"/>
      <c r="J273" s="4"/>
      <c r="K273" s="37"/>
    </row>
    <row r="274" spans="1:11" x14ac:dyDescent="0.25">
      <c r="A274" s="4" t="s">
        <v>579</v>
      </c>
      <c r="B274" s="4" t="str">
        <f>F274&amp;"-"&amp;TEXT(COUNTIF(A$2:A274,A274),"0000")</f>
        <v>PLAST-0001</v>
      </c>
      <c r="C274" s="7" t="s">
        <v>295</v>
      </c>
      <c r="D274" s="4" t="s">
        <v>255</v>
      </c>
      <c r="E274" s="11" t="s">
        <v>412</v>
      </c>
      <c r="F274" s="4" t="str">
        <f t="shared" si="5"/>
        <v>PLAST</v>
      </c>
      <c r="G274" s="4" t="str">
        <f>F274&amp;"-"&amp;TEXT(COUNTIF(F$2:F274,F274),"0000")</f>
        <v>PLAST-0001</v>
      </c>
      <c r="H274" s="4"/>
      <c r="I274" s="4"/>
      <c r="J274" s="4"/>
      <c r="K274" s="37"/>
    </row>
    <row r="275" spans="1:11" x14ac:dyDescent="0.25">
      <c r="A275" s="4" t="s">
        <v>579</v>
      </c>
      <c r="B275" s="4" t="str">
        <f>F275&amp;"-"&amp;TEXT(COUNTIF(A$2:A275,A275),"0000")</f>
        <v>PLAST-0002</v>
      </c>
      <c r="C275" s="7" t="s">
        <v>293</v>
      </c>
      <c r="D275" s="4" t="s">
        <v>255</v>
      </c>
      <c r="E275" s="12" t="s">
        <v>413</v>
      </c>
      <c r="F275" s="4" t="str">
        <f t="shared" si="5"/>
        <v>PLAST</v>
      </c>
      <c r="G275" s="4" t="str">
        <f>F275&amp;"-"&amp;TEXT(COUNTIF(F$2:F275,F275),"0000")</f>
        <v>PLAST-0002</v>
      </c>
      <c r="H275" s="4"/>
      <c r="I275" s="4"/>
      <c r="J275" s="4"/>
      <c r="K275" s="37"/>
    </row>
    <row r="276" spans="1:11" x14ac:dyDescent="0.25">
      <c r="A276" s="4" t="s">
        <v>579</v>
      </c>
      <c r="B276" s="4" t="str">
        <f>F276&amp;"-"&amp;TEXT(COUNTIF(A$2:A276,A276),"0000")</f>
        <v>PLAST-0003</v>
      </c>
      <c r="C276" s="8" t="s">
        <v>414</v>
      </c>
      <c r="D276" s="4" t="s">
        <v>255</v>
      </c>
      <c r="E276" s="12" t="s">
        <v>28</v>
      </c>
      <c r="F276" s="4" t="str">
        <f t="shared" si="5"/>
        <v>PLAST</v>
      </c>
      <c r="G276" s="4" t="str">
        <f>F276&amp;"-"&amp;TEXT(COUNTIF(F$2:F276,F276),"0000")</f>
        <v>PLAST-0003</v>
      </c>
      <c r="H276" s="4"/>
      <c r="I276" s="4"/>
      <c r="J276" s="4"/>
      <c r="K276" s="37"/>
    </row>
    <row r="277" spans="1:11" x14ac:dyDescent="0.25">
      <c r="A277" s="4" t="s">
        <v>579</v>
      </c>
      <c r="B277" s="4" t="str">
        <f>F277&amp;"-"&amp;TEXT(COUNTIF(A$2:A277,A277),"0000")</f>
        <v>PLAST-0004</v>
      </c>
      <c r="C277" s="7" t="s">
        <v>295</v>
      </c>
      <c r="D277" s="4" t="s">
        <v>223</v>
      </c>
      <c r="E277" s="12" t="s">
        <v>296</v>
      </c>
      <c r="F277" s="4" t="str">
        <f t="shared" si="5"/>
        <v>PLAST</v>
      </c>
      <c r="G277" s="4" t="str">
        <f>F277&amp;"-"&amp;TEXT(COUNTIF(F$2:F277,F277),"0000")</f>
        <v>PLAST-0004</v>
      </c>
      <c r="H277" s="4"/>
      <c r="I277" s="4"/>
      <c r="J277" s="4"/>
      <c r="K277" s="37"/>
    </row>
    <row r="278" spans="1:11" x14ac:dyDescent="0.25">
      <c r="A278" s="4" t="s">
        <v>579</v>
      </c>
      <c r="B278" s="4" t="str">
        <f>F278&amp;"-"&amp;TEXT(COUNTIF(A$2:A278,A278),"0000")</f>
        <v>PLAST-0005</v>
      </c>
      <c r="C278" s="7" t="s">
        <v>293</v>
      </c>
      <c r="D278" s="4" t="s">
        <v>223</v>
      </c>
      <c r="E278" s="12" t="s">
        <v>294</v>
      </c>
      <c r="F278" s="4" t="str">
        <f t="shared" si="5"/>
        <v>PLAST</v>
      </c>
      <c r="G278" s="4" t="str">
        <f>F278&amp;"-"&amp;TEXT(COUNTIF(F$2:F278,F278),"0000")</f>
        <v>PLAST-0005</v>
      </c>
      <c r="H278" s="4"/>
      <c r="I278" s="4"/>
      <c r="J278" s="4"/>
      <c r="K278" s="37"/>
    </row>
    <row r="279" spans="1:11" x14ac:dyDescent="0.25">
      <c r="A279" s="4" t="s">
        <v>579</v>
      </c>
      <c r="B279" s="4" t="str">
        <f>F279&amp;"-"&amp;TEXT(COUNTIF(A$2:A279,A279),"0000")</f>
        <v>PLAST-0006</v>
      </c>
      <c r="C279" s="7" t="s">
        <v>297</v>
      </c>
      <c r="D279" s="4" t="s">
        <v>223</v>
      </c>
      <c r="E279" s="12" t="s">
        <v>298</v>
      </c>
      <c r="F279" s="4" t="str">
        <f t="shared" si="5"/>
        <v>PLAST</v>
      </c>
      <c r="G279" s="4" t="str">
        <f>F279&amp;"-"&amp;TEXT(COUNTIF(F$2:F279,F279),"0000")</f>
        <v>PLAST-0006</v>
      </c>
      <c r="H279" s="4"/>
      <c r="I279" s="4"/>
      <c r="J279" s="4"/>
      <c r="K279" s="37"/>
    </row>
    <row r="280" spans="1:11" x14ac:dyDescent="0.25">
      <c r="A280" s="4" t="s">
        <v>579</v>
      </c>
      <c r="B280" s="4" t="str">
        <f>F280&amp;"-"&amp;TEXT(COUNTIF(A$2:A280,A280),"0000")</f>
        <v>PLAST-0007</v>
      </c>
      <c r="C280" s="7" t="s">
        <v>632</v>
      </c>
      <c r="D280" s="4" t="s">
        <v>629</v>
      </c>
      <c r="E280" s="12" t="s">
        <v>633</v>
      </c>
      <c r="F280" s="4" t="str">
        <f t="shared" si="5"/>
        <v>PLAST</v>
      </c>
      <c r="G280" s="4" t="str">
        <f>F280&amp;"-"&amp;TEXT(COUNTIF(F$2:F280,F280),"0000")</f>
        <v>PLAST-0007</v>
      </c>
      <c r="H280" s="4"/>
      <c r="I280" s="4"/>
      <c r="J280" s="4"/>
      <c r="K280" s="37"/>
    </row>
    <row r="281" spans="1:11" x14ac:dyDescent="0.25">
      <c r="A281" s="4" t="s">
        <v>579</v>
      </c>
      <c r="B281" s="4" t="str">
        <f>F281&amp;"-"&amp;TEXT(COUNTIF(A$2:A281,A281),"0000")</f>
        <v>PLAST-0008</v>
      </c>
      <c r="C281" s="7" t="s">
        <v>423</v>
      </c>
      <c r="D281" s="4" t="s">
        <v>422</v>
      </c>
      <c r="E281" s="12" t="s">
        <v>426</v>
      </c>
      <c r="F281" s="4" t="str">
        <f t="shared" si="5"/>
        <v>PLAST</v>
      </c>
      <c r="G281" s="4" t="str">
        <f>F281&amp;"-"&amp;TEXT(COUNTIF(F$2:F281,F281),"0000")</f>
        <v>PLAST-0008</v>
      </c>
      <c r="H281" s="4"/>
      <c r="I281" s="4"/>
      <c r="J281" s="4"/>
      <c r="K281" s="37"/>
    </row>
    <row r="282" spans="1:11" x14ac:dyDescent="0.25">
      <c r="A282" s="4" t="s">
        <v>579</v>
      </c>
      <c r="B282" s="4" t="str">
        <f>F282&amp;"-"&amp;TEXT(COUNTIF(A$2:A282,A282),"0000")</f>
        <v>PLAST-0009</v>
      </c>
      <c r="C282" s="7" t="s">
        <v>424</v>
      </c>
      <c r="D282" s="4" t="s">
        <v>422</v>
      </c>
      <c r="E282" s="12" t="s">
        <v>427</v>
      </c>
      <c r="F282" s="4" t="str">
        <f t="shared" si="5"/>
        <v>PLAST</v>
      </c>
      <c r="G282" s="4" t="str">
        <f>F282&amp;"-"&amp;TEXT(COUNTIF(F$2:F282,F282),"0000")</f>
        <v>PLAST-0009</v>
      </c>
      <c r="H282" s="4"/>
      <c r="I282" s="4"/>
      <c r="J282" s="4"/>
      <c r="K282" s="37"/>
    </row>
    <row r="283" spans="1:11" x14ac:dyDescent="0.25">
      <c r="A283" s="4" t="s">
        <v>579</v>
      </c>
      <c r="B283" s="4" t="str">
        <f>F283&amp;"-"&amp;TEXT(COUNTIF(A$2:A283,A283),"0000")</f>
        <v>PLAST-0010</v>
      </c>
      <c r="C283" s="7" t="s">
        <v>425</v>
      </c>
      <c r="D283" s="4" t="s">
        <v>422</v>
      </c>
      <c r="E283" s="12" t="s">
        <v>428</v>
      </c>
      <c r="F283" s="4" t="str">
        <f t="shared" si="5"/>
        <v>PLAST</v>
      </c>
      <c r="G283" s="4" t="str">
        <f>F283&amp;"-"&amp;TEXT(COUNTIF(F$2:F283,F283),"0000")</f>
        <v>PLAST-0010</v>
      </c>
      <c r="H283" s="4"/>
      <c r="I283" s="4"/>
      <c r="J283" s="4"/>
      <c r="K283" s="37"/>
    </row>
    <row r="284" spans="1:11" x14ac:dyDescent="0.25">
      <c r="A284" s="4" t="s">
        <v>579</v>
      </c>
      <c r="B284" s="4" t="str">
        <f>F284&amp;"-"&amp;TEXT(COUNTIF(A$2:A284,A284),"0000")</f>
        <v>PLAST-0011</v>
      </c>
      <c r="C284" s="7" t="s">
        <v>5</v>
      </c>
      <c r="D284" s="4" t="s">
        <v>4</v>
      </c>
      <c r="E284" s="12" t="s">
        <v>6</v>
      </c>
      <c r="F284" s="4" t="str">
        <f t="shared" si="5"/>
        <v>PLAST</v>
      </c>
      <c r="G284" s="4" t="str">
        <f>F284&amp;"-"&amp;TEXT(COUNTIF(F$2:F284,F284),"0000")</f>
        <v>PLAST-0011</v>
      </c>
      <c r="H284" s="4"/>
      <c r="I284" s="4"/>
      <c r="J284" s="4"/>
      <c r="K284" s="37"/>
    </row>
    <row r="285" spans="1:11" x14ac:dyDescent="0.25">
      <c r="A285" s="4" t="s">
        <v>579</v>
      </c>
      <c r="B285" s="4" t="str">
        <f>F285&amp;"-"&amp;TEXT(COUNTIF(A$2:A285,A285),"0000")</f>
        <v>PLAST-0012</v>
      </c>
      <c r="C285" s="9" t="s">
        <v>634</v>
      </c>
      <c r="D285" s="4" t="s">
        <v>635</v>
      </c>
      <c r="E285" s="12"/>
      <c r="F285" s="4" t="str">
        <f t="shared" si="5"/>
        <v>PLAST</v>
      </c>
      <c r="G285" s="4" t="str">
        <f>F285&amp;"-"&amp;TEXT(COUNTIF(F$2:F285,F285),"0000")</f>
        <v>PLAST-0012</v>
      </c>
      <c r="H285" s="4"/>
      <c r="I285" s="4"/>
      <c r="J285" s="4"/>
      <c r="K285" s="37"/>
    </row>
    <row r="286" spans="1:11" x14ac:dyDescent="0.25">
      <c r="A286" s="4" t="s">
        <v>440</v>
      </c>
      <c r="B286" s="4" t="str">
        <f>F286&amp;"-"&amp;TEXT(COUNTIF(A$2:A286,A286),"0000")</f>
        <v>QUIN-0001</v>
      </c>
      <c r="C286" s="7" t="s">
        <v>327</v>
      </c>
      <c r="D286" s="4" t="s">
        <v>202</v>
      </c>
      <c r="E286" s="12" t="s">
        <v>31</v>
      </c>
      <c r="F286" s="4" t="str">
        <f t="shared" si="5"/>
        <v>QUIN</v>
      </c>
      <c r="G286" s="4" t="str">
        <f>F286&amp;"-"&amp;TEXT(COUNTIF(F$2:F286,F286),"0000")</f>
        <v>QUIN-0001</v>
      </c>
      <c r="H286" s="4"/>
      <c r="I286" s="4"/>
      <c r="J286" s="4"/>
      <c r="K286" s="37"/>
    </row>
    <row r="287" spans="1:11" x14ac:dyDescent="0.25">
      <c r="A287" s="4" t="s">
        <v>440</v>
      </c>
      <c r="B287" s="4" t="str">
        <f>F287&amp;"-"&amp;TEXT(COUNTIF(A$2:A287,A287),"0000")</f>
        <v>QUIN-0002</v>
      </c>
      <c r="C287" s="7" t="s">
        <v>328</v>
      </c>
      <c r="D287" s="4" t="s">
        <v>202</v>
      </c>
      <c r="E287" s="11">
        <v>12100100</v>
      </c>
      <c r="F287" s="4" t="str">
        <f t="shared" si="5"/>
        <v>QUIN</v>
      </c>
      <c r="G287" s="4" t="str">
        <f>F287&amp;"-"&amp;TEXT(COUNTIF(F$2:F287,F287),"0000")</f>
        <v>QUIN-0002</v>
      </c>
      <c r="H287" s="4"/>
      <c r="I287" s="4"/>
      <c r="J287" s="4"/>
      <c r="K287" s="37"/>
    </row>
    <row r="288" spans="1:11" x14ac:dyDescent="0.25">
      <c r="A288" s="4" t="s">
        <v>440</v>
      </c>
      <c r="B288" s="4" t="str">
        <f>F288&amp;"-"&amp;TEXT(COUNTIF(A$2:A288,A288),"0000")</f>
        <v>QUIN-0003</v>
      </c>
      <c r="C288" s="7" t="s">
        <v>329</v>
      </c>
      <c r="D288" s="4" t="s">
        <v>202</v>
      </c>
      <c r="E288" s="11">
        <v>13300040</v>
      </c>
      <c r="F288" s="4" t="str">
        <f t="shared" si="5"/>
        <v>QUIN</v>
      </c>
      <c r="G288" s="4" t="str">
        <f>F288&amp;"-"&amp;TEXT(COUNTIF(F$2:F288,F288),"0000")</f>
        <v>QUIN-0003</v>
      </c>
      <c r="H288" s="4"/>
      <c r="I288" s="4"/>
      <c r="J288" s="4"/>
      <c r="K288" s="37"/>
    </row>
    <row r="289" spans="1:11" x14ac:dyDescent="0.25">
      <c r="A289" s="4" t="s">
        <v>440</v>
      </c>
      <c r="B289" s="4" t="str">
        <f>F289&amp;"-"&amp;TEXT(COUNTIF(A$2:A289,A289),"0000")</f>
        <v>QUIN-0004</v>
      </c>
      <c r="C289" s="7" t="s">
        <v>330</v>
      </c>
      <c r="D289" s="4" t="s">
        <v>202</v>
      </c>
      <c r="E289" s="11">
        <v>13300060</v>
      </c>
      <c r="F289" s="4" t="str">
        <f t="shared" si="5"/>
        <v>QUIN</v>
      </c>
      <c r="G289" s="4" t="str">
        <f>F289&amp;"-"&amp;TEXT(COUNTIF(F$2:F289,F289),"0000")</f>
        <v>QUIN-0004</v>
      </c>
      <c r="H289" s="4"/>
      <c r="I289" s="4"/>
      <c r="J289" s="4"/>
      <c r="K289" s="37"/>
    </row>
    <row r="290" spans="1:11" x14ac:dyDescent="0.25">
      <c r="A290" s="4" t="s">
        <v>440</v>
      </c>
      <c r="B290" s="4" t="str">
        <f>F290&amp;"-"&amp;TEXT(COUNTIF(A$2:A290,A290),"0000")</f>
        <v>QUIN-0005</v>
      </c>
      <c r="C290" s="16" t="s">
        <v>573</v>
      </c>
      <c r="D290" s="4" t="s">
        <v>202</v>
      </c>
      <c r="E290" s="13">
        <v>17504127</v>
      </c>
      <c r="F290" s="4" t="str">
        <f t="shared" si="5"/>
        <v>QUIN</v>
      </c>
      <c r="G290" s="4" t="str">
        <f>F290&amp;"-"&amp;TEXT(COUNTIF(F$2:F290,F290),"0000")</f>
        <v>QUIN-0005</v>
      </c>
      <c r="H290" s="4"/>
      <c r="I290" s="4"/>
      <c r="J290" s="4"/>
      <c r="K290" s="37"/>
    </row>
    <row r="291" spans="1:11" x14ac:dyDescent="0.25">
      <c r="A291" s="4" t="s">
        <v>440</v>
      </c>
      <c r="B291" s="4" t="str">
        <f>F291&amp;"-"&amp;TEXT(COUNTIF(A$2:A291,A291),"0000")</f>
        <v>QUIN-0006</v>
      </c>
      <c r="C291" s="7" t="s">
        <v>574</v>
      </c>
      <c r="D291" s="4" t="s">
        <v>202</v>
      </c>
      <c r="E291" s="13">
        <v>17504317</v>
      </c>
      <c r="F291" s="4" t="str">
        <f t="shared" si="5"/>
        <v>QUIN</v>
      </c>
      <c r="G291" s="4" t="str">
        <f>F291&amp;"-"&amp;TEXT(COUNTIF(F$2:F291,F291),"0000")</f>
        <v>QUIN-0006</v>
      </c>
      <c r="H291" s="4"/>
      <c r="I291" s="4"/>
      <c r="J291" s="4"/>
      <c r="K291" s="37"/>
    </row>
    <row r="292" spans="1:11" x14ac:dyDescent="0.25">
      <c r="A292" s="4" t="s">
        <v>440</v>
      </c>
      <c r="B292" s="4" t="str">
        <f>F292&amp;"-"&amp;TEXT(COUNTIF(A$2:A292,A292),"0000")</f>
        <v>QUIN-0007</v>
      </c>
      <c r="C292" s="7" t="s">
        <v>331</v>
      </c>
      <c r="D292" s="4" t="s">
        <v>202</v>
      </c>
      <c r="E292" s="11">
        <v>17504095</v>
      </c>
      <c r="F292" s="4" t="str">
        <f t="shared" si="5"/>
        <v>QUIN</v>
      </c>
      <c r="G292" s="4" t="str">
        <f>F292&amp;"-"&amp;TEXT(COUNTIF(F$2:F292,F292),"0000")</f>
        <v>QUIN-0007</v>
      </c>
      <c r="H292" s="4"/>
      <c r="I292" s="4"/>
      <c r="J292" s="4"/>
      <c r="K292" s="37"/>
    </row>
    <row r="293" spans="1:11" x14ac:dyDescent="0.25">
      <c r="A293" s="4" t="s">
        <v>440</v>
      </c>
      <c r="B293" s="4" t="str">
        <f>F293&amp;"-"&amp;TEXT(COUNTIF(A$2:A293,A293),"0000")</f>
        <v>QUIN-0008</v>
      </c>
      <c r="C293" s="7" t="s">
        <v>332</v>
      </c>
      <c r="D293" s="4" t="s">
        <v>202</v>
      </c>
      <c r="E293" s="11" t="s">
        <v>30</v>
      </c>
      <c r="F293" s="4" t="str">
        <f t="shared" si="5"/>
        <v>QUIN</v>
      </c>
      <c r="G293" s="4" t="str">
        <f>F293&amp;"-"&amp;TEXT(COUNTIF(F$2:F293,F293),"0000")</f>
        <v>QUIN-0008</v>
      </c>
      <c r="H293" s="4"/>
      <c r="I293" s="4"/>
      <c r="J293" s="4"/>
      <c r="K293" s="37"/>
    </row>
    <row r="294" spans="1:11" x14ac:dyDescent="0.25">
      <c r="A294" s="4" t="s">
        <v>440</v>
      </c>
      <c r="B294" s="4" t="str">
        <f>F294&amp;"-"&amp;TEXT(COUNTIF(A$2:A294,A294),"0000")</f>
        <v>QUIN-0009</v>
      </c>
      <c r="C294" s="9" t="s">
        <v>333</v>
      </c>
      <c r="D294" s="4" t="s">
        <v>202</v>
      </c>
      <c r="E294" s="11"/>
      <c r="F294" s="4" t="str">
        <f t="shared" si="5"/>
        <v>QUIN</v>
      </c>
      <c r="G294" s="4" t="str">
        <f>F294&amp;"-"&amp;TEXT(COUNTIF(F$2:F294,F294),"0000")</f>
        <v>QUIN-0009</v>
      </c>
      <c r="H294" s="4"/>
      <c r="I294" s="4"/>
      <c r="J294" s="4"/>
      <c r="K294" s="37"/>
    </row>
    <row r="295" spans="1:11" x14ac:dyDescent="0.25">
      <c r="A295" s="4" t="s">
        <v>440</v>
      </c>
      <c r="B295" s="4" t="str">
        <f>F295&amp;"-"&amp;TEXT(COUNTIF(A$2:A295,A295),"0000")</f>
        <v>QUIN-0010</v>
      </c>
      <c r="C295" s="9" t="s">
        <v>334</v>
      </c>
      <c r="D295" s="4" t="s">
        <v>202</v>
      </c>
      <c r="E295" s="11"/>
      <c r="F295" s="4" t="str">
        <f t="shared" si="5"/>
        <v>QUIN</v>
      </c>
      <c r="G295" s="4" t="str">
        <f>F295&amp;"-"&amp;TEXT(COUNTIF(F$2:F295,F295),"0000")</f>
        <v>QUIN-0010</v>
      </c>
      <c r="H295" s="4"/>
      <c r="I295" s="4"/>
      <c r="J295" s="4"/>
      <c r="K295" s="37"/>
    </row>
    <row r="296" spans="1:11" x14ac:dyDescent="0.25">
      <c r="A296" s="4" t="s">
        <v>440</v>
      </c>
      <c r="B296" s="4" t="str">
        <f>F296&amp;"-"&amp;TEXT(COUNTIF(A$2:A296,A296),"0000")</f>
        <v>QUIN-0011</v>
      </c>
      <c r="C296" s="7" t="s">
        <v>335</v>
      </c>
      <c r="D296" s="4" t="s">
        <v>202</v>
      </c>
      <c r="E296" s="11">
        <v>10106016</v>
      </c>
      <c r="F296" s="4" t="str">
        <f t="shared" si="5"/>
        <v>QUIN</v>
      </c>
      <c r="G296" s="4" t="str">
        <f>F296&amp;"-"&amp;TEXT(COUNTIF(F$2:F296,F296),"0000")</f>
        <v>QUIN-0011</v>
      </c>
      <c r="H296" s="4"/>
      <c r="I296" s="4"/>
      <c r="J296" s="4"/>
      <c r="K296" s="37"/>
    </row>
    <row r="297" spans="1:11" x14ac:dyDescent="0.25">
      <c r="A297" s="4" t="s">
        <v>440</v>
      </c>
      <c r="B297" s="4" t="str">
        <f>F297&amp;"-"&amp;TEXT(COUNTIF(A$2:A297,A297),"0000")</f>
        <v>QUIN-0012</v>
      </c>
      <c r="C297" s="7" t="s">
        <v>336</v>
      </c>
      <c r="D297" s="4" t="s">
        <v>202</v>
      </c>
      <c r="E297" s="11">
        <v>10106020</v>
      </c>
      <c r="F297" s="4" t="str">
        <f t="shared" si="5"/>
        <v>QUIN</v>
      </c>
      <c r="G297" s="4" t="str">
        <f>F297&amp;"-"&amp;TEXT(COUNTIF(F$2:F297,F297),"0000")</f>
        <v>QUIN-0012</v>
      </c>
      <c r="H297" s="4"/>
      <c r="I297" s="4"/>
      <c r="J297" s="4"/>
      <c r="K297" s="37"/>
    </row>
    <row r="298" spans="1:11" x14ac:dyDescent="0.25">
      <c r="A298" s="4" t="s">
        <v>440</v>
      </c>
      <c r="B298" s="4" t="str">
        <f>F298&amp;"-"&amp;TEXT(COUNTIF(A$2:A298,A298),"0000")</f>
        <v>QUIN-0013</v>
      </c>
      <c r="C298" s="7" t="s">
        <v>337</v>
      </c>
      <c r="D298" s="4" t="s">
        <v>202</v>
      </c>
      <c r="E298" s="11">
        <v>12000030</v>
      </c>
      <c r="F298" s="4" t="str">
        <f t="shared" si="5"/>
        <v>QUIN</v>
      </c>
      <c r="G298" s="4" t="str">
        <f>F298&amp;"-"&amp;TEXT(COUNTIF(F$2:F298,F298),"0000")</f>
        <v>QUIN-0013</v>
      </c>
      <c r="H298" s="4"/>
      <c r="I298" s="4"/>
      <c r="J298" s="4"/>
      <c r="K298" s="37"/>
    </row>
    <row r="299" spans="1:11" x14ac:dyDescent="0.25">
      <c r="A299" s="4" t="s">
        <v>440</v>
      </c>
      <c r="B299" s="4" t="str">
        <f>F299&amp;"-"&amp;TEXT(COUNTIF(A$2:A299,A299),"0000")</f>
        <v>QUIN-0014</v>
      </c>
      <c r="C299" s="7" t="s">
        <v>338</v>
      </c>
      <c r="D299" s="4" t="s">
        <v>202</v>
      </c>
      <c r="E299" s="11">
        <v>12000040</v>
      </c>
      <c r="F299" s="4" t="str">
        <f t="shared" si="5"/>
        <v>QUIN</v>
      </c>
      <c r="G299" s="4" t="str">
        <f>F299&amp;"-"&amp;TEXT(COUNTIF(F$2:F299,F299),"0000")</f>
        <v>QUIN-0014</v>
      </c>
      <c r="H299" s="4"/>
      <c r="I299" s="4"/>
      <c r="J299" s="4"/>
      <c r="K299" s="37"/>
    </row>
    <row r="300" spans="1:11" x14ac:dyDescent="0.25">
      <c r="A300" s="4" t="s">
        <v>440</v>
      </c>
      <c r="B300" s="4" t="str">
        <f>F300&amp;"-"&amp;TEXT(COUNTIF(A$2:A300,A300),"0000")</f>
        <v>QUIN-0015</v>
      </c>
      <c r="C300" s="7" t="s">
        <v>339</v>
      </c>
      <c r="D300" s="4" t="s">
        <v>202</v>
      </c>
      <c r="E300" s="11">
        <v>12000060</v>
      </c>
      <c r="F300" s="4" t="str">
        <f t="shared" si="5"/>
        <v>QUIN</v>
      </c>
      <c r="G300" s="4" t="str">
        <f>F300&amp;"-"&amp;TEXT(COUNTIF(F$2:F300,F300),"0000")</f>
        <v>QUIN-0015</v>
      </c>
      <c r="H300" s="4"/>
      <c r="I300" s="4"/>
      <c r="J300" s="4"/>
      <c r="K300" s="37"/>
    </row>
    <row r="301" spans="1:11" x14ac:dyDescent="0.25">
      <c r="A301" s="4" t="s">
        <v>440</v>
      </c>
      <c r="B301" s="4" t="str">
        <f>F301&amp;"-"&amp;TEXT(COUNTIF(A$2:A301,A301),"0000")</f>
        <v>QUIN-0016</v>
      </c>
      <c r="C301" s="17" t="s">
        <v>575</v>
      </c>
      <c r="D301" s="4" t="s">
        <v>202</v>
      </c>
      <c r="E301" s="13">
        <v>12300040</v>
      </c>
      <c r="F301" s="4" t="str">
        <f t="shared" si="5"/>
        <v>QUIN</v>
      </c>
      <c r="G301" s="4" t="str">
        <f>F301&amp;"-"&amp;TEXT(COUNTIF(F$2:F301,F301),"0000")</f>
        <v>QUIN-0016</v>
      </c>
      <c r="H301" s="4"/>
      <c r="I301" s="4"/>
      <c r="J301" s="4"/>
      <c r="K301" s="37"/>
    </row>
    <row r="302" spans="1:11" x14ac:dyDescent="0.25">
      <c r="A302" s="4" t="s">
        <v>440</v>
      </c>
      <c r="B302" s="4" t="str">
        <f>F302&amp;"-"&amp;TEXT(COUNTIF(A$2:A302,A302),"0000")</f>
        <v>QUIN-0017</v>
      </c>
      <c r="C302" s="7" t="s">
        <v>340</v>
      </c>
      <c r="D302" s="4" t="s">
        <v>202</v>
      </c>
      <c r="E302" s="11">
        <v>12300050</v>
      </c>
      <c r="F302" s="4" t="str">
        <f t="shared" si="5"/>
        <v>QUIN</v>
      </c>
      <c r="G302" s="4" t="str">
        <f>F302&amp;"-"&amp;TEXT(COUNTIF(F$2:F302,F302),"0000")</f>
        <v>QUIN-0017</v>
      </c>
      <c r="H302" s="4"/>
      <c r="I302" s="4"/>
      <c r="J302" s="4"/>
      <c r="K302" s="37"/>
    </row>
    <row r="303" spans="1:11" x14ac:dyDescent="0.25">
      <c r="A303" s="4" t="s">
        <v>440</v>
      </c>
      <c r="B303" s="4" t="str">
        <f>F303&amp;"-"&amp;TEXT(COUNTIF(A$2:A303,A303),"0000")</f>
        <v>QUIN-0018</v>
      </c>
      <c r="C303" s="7" t="s">
        <v>341</v>
      </c>
      <c r="D303" s="4" t="s">
        <v>202</v>
      </c>
      <c r="E303" s="11">
        <v>12300060</v>
      </c>
      <c r="F303" s="4" t="str">
        <f t="shared" si="5"/>
        <v>QUIN</v>
      </c>
      <c r="G303" s="4" t="str">
        <f>F303&amp;"-"&amp;TEXT(COUNTIF(F$2:F303,F303),"0000")</f>
        <v>QUIN-0018</v>
      </c>
      <c r="H303" s="4"/>
      <c r="I303" s="4"/>
      <c r="J303" s="4"/>
      <c r="K303" s="37"/>
    </row>
    <row r="304" spans="1:11" x14ac:dyDescent="0.25">
      <c r="A304" s="4" t="s">
        <v>440</v>
      </c>
      <c r="B304" s="4" t="str">
        <f>F304&amp;"-"&amp;TEXT(COUNTIF(A$2:A304,A304),"0000")</f>
        <v>QUIN-0019</v>
      </c>
      <c r="C304" s="7" t="s">
        <v>342</v>
      </c>
      <c r="D304" s="4" t="s">
        <v>202</v>
      </c>
      <c r="E304" s="11">
        <v>13500040</v>
      </c>
      <c r="F304" s="4" t="str">
        <f t="shared" si="5"/>
        <v>QUIN</v>
      </c>
      <c r="G304" s="4" t="str">
        <f>F304&amp;"-"&amp;TEXT(COUNTIF(F$2:F304,F304),"0000")</f>
        <v>QUIN-0019</v>
      </c>
      <c r="H304" s="4"/>
      <c r="I304" s="4"/>
      <c r="J304" s="4"/>
      <c r="K304" s="37"/>
    </row>
    <row r="305" spans="1:11" x14ac:dyDescent="0.25">
      <c r="A305" s="4" t="s">
        <v>440</v>
      </c>
      <c r="B305" s="4" t="str">
        <f>F305&amp;"-"&amp;TEXT(COUNTIF(A$2:A305,A305),"0000")</f>
        <v>QUIN-0020</v>
      </c>
      <c r="C305" s="7" t="s">
        <v>343</v>
      </c>
      <c r="D305" s="4" t="s">
        <v>202</v>
      </c>
      <c r="E305" s="11">
        <v>13500060</v>
      </c>
      <c r="F305" s="4" t="str">
        <f t="shared" si="5"/>
        <v>QUIN</v>
      </c>
      <c r="G305" s="4" t="str">
        <f>F305&amp;"-"&amp;TEXT(COUNTIF(F$2:F305,F305),"0000")</f>
        <v>QUIN-0020</v>
      </c>
      <c r="H305" s="4"/>
      <c r="I305" s="4"/>
      <c r="J305" s="4"/>
      <c r="K305" s="37"/>
    </row>
    <row r="306" spans="1:11" x14ac:dyDescent="0.25">
      <c r="A306" s="4" t="s">
        <v>440</v>
      </c>
      <c r="B306" s="4" t="str">
        <f>F306&amp;"-"&amp;TEXT(COUNTIF(A$2:A306,A306),"0000")</f>
        <v>QUIN-0021</v>
      </c>
      <c r="C306" s="7" t="s">
        <v>344</v>
      </c>
      <c r="D306" s="4" t="s">
        <v>202</v>
      </c>
      <c r="E306" s="11">
        <v>13500100</v>
      </c>
      <c r="F306" s="4" t="str">
        <f t="shared" si="5"/>
        <v>QUIN</v>
      </c>
      <c r="G306" s="4" t="str">
        <f>F306&amp;"-"&amp;TEXT(COUNTIF(F$2:F306,F306),"0000")</f>
        <v>QUIN-0021</v>
      </c>
      <c r="H306" s="4"/>
      <c r="I306" s="4"/>
      <c r="J306" s="4"/>
      <c r="K306" s="37"/>
    </row>
    <row r="307" spans="1:11" x14ac:dyDescent="0.25">
      <c r="A307" s="4" t="s">
        <v>440</v>
      </c>
      <c r="B307" s="4" t="str">
        <f>F307&amp;"-"&amp;TEXT(COUNTIF(A$2:A307,A307),"0000")</f>
        <v>QUIN-0022</v>
      </c>
      <c r="C307" s="9" t="s">
        <v>345</v>
      </c>
      <c r="D307" s="4" t="s">
        <v>202</v>
      </c>
      <c r="E307" s="11">
        <v>13500030</v>
      </c>
      <c r="F307" s="4" t="str">
        <f t="shared" si="5"/>
        <v>QUIN</v>
      </c>
      <c r="G307" s="4" t="str">
        <f>F307&amp;"-"&amp;TEXT(COUNTIF(F$2:F307,F307),"0000")</f>
        <v>QUIN-0022</v>
      </c>
      <c r="H307" s="4"/>
      <c r="I307" s="4"/>
      <c r="J307" s="4"/>
      <c r="K307" s="37"/>
    </row>
    <row r="308" spans="1:11" x14ac:dyDescent="0.25">
      <c r="A308" s="4" t="s">
        <v>440</v>
      </c>
      <c r="B308" s="4" t="str">
        <f>F308&amp;"-"&amp;TEXT(COUNTIF(A$2:A308,A308),"0000")</f>
        <v>QUIN-0023</v>
      </c>
      <c r="C308" s="9" t="s">
        <v>346</v>
      </c>
      <c r="D308" s="4" t="s">
        <v>202</v>
      </c>
      <c r="E308" s="12">
        <v>13500080</v>
      </c>
      <c r="F308" s="4" t="str">
        <f t="shared" si="5"/>
        <v>QUIN</v>
      </c>
      <c r="G308" s="4" t="str">
        <f>F308&amp;"-"&amp;TEXT(COUNTIF(F$2:F308,F308),"0000")</f>
        <v>QUIN-0023</v>
      </c>
      <c r="H308" s="4"/>
      <c r="I308" s="4"/>
      <c r="J308" s="4"/>
      <c r="K308" s="37"/>
    </row>
    <row r="309" spans="1:11" x14ac:dyDescent="0.25">
      <c r="A309" s="4" t="s">
        <v>440</v>
      </c>
      <c r="B309" s="4" t="str">
        <f>F309&amp;"-"&amp;TEXT(COUNTIF(A$2:A309,A309),"0000")</f>
        <v>QUIN-0024</v>
      </c>
      <c r="C309" s="7" t="s">
        <v>347</v>
      </c>
      <c r="D309" s="4" t="s">
        <v>202</v>
      </c>
      <c r="E309" s="12" t="s">
        <v>29</v>
      </c>
      <c r="F309" s="4" t="str">
        <f t="shared" si="5"/>
        <v>QUIN</v>
      </c>
      <c r="G309" s="4" t="str">
        <f>F309&amp;"-"&amp;TEXT(COUNTIF(F$2:F309,F309),"0000")</f>
        <v>QUIN-0024</v>
      </c>
      <c r="H309" s="4"/>
      <c r="I309" s="4"/>
      <c r="J309" s="4"/>
      <c r="K309" s="37"/>
    </row>
    <row r="310" spans="1:11" x14ac:dyDescent="0.25">
      <c r="A310" s="4" t="s">
        <v>440</v>
      </c>
      <c r="B310" s="4" t="str">
        <f>F310&amp;"-"&amp;TEXT(COUNTIF(A$2:A310,A310),"0000")</f>
        <v>QUIN-0025</v>
      </c>
      <c r="C310" s="9" t="s">
        <v>348</v>
      </c>
      <c r="D310" s="4" t="s">
        <v>202</v>
      </c>
      <c r="E310" s="12"/>
      <c r="F310" s="4" t="str">
        <f t="shared" si="5"/>
        <v>QUIN</v>
      </c>
      <c r="G310" s="4" t="str">
        <f>F310&amp;"-"&amp;TEXT(COUNTIF(F$2:F310,F310),"0000")</f>
        <v>QUIN-0025</v>
      </c>
      <c r="H310" s="4"/>
      <c r="I310" s="4"/>
      <c r="J310" s="4"/>
      <c r="K310" s="37"/>
    </row>
    <row r="311" spans="1:11" x14ac:dyDescent="0.25">
      <c r="A311" s="4" t="s">
        <v>440</v>
      </c>
      <c r="B311" s="4" t="str">
        <f>F311&amp;"-"&amp;TEXT(COUNTIF(A$2:A311,A311),"0000")</f>
        <v>QUIN-0026</v>
      </c>
      <c r="C311" s="8" t="s">
        <v>415</v>
      </c>
      <c r="D311" s="5" t="s">
        <v>199</v>
      </c>
      <c r="E311" s="12" t="s">
        <v>416</v>
      </c>
      <c r="F311" s="4" t="str">
        <f t="shared" si="5"/>
        <v>QUIN</v>
      </c>
      <c r="G311" s="4" t="str">
        <f>F311&amp;"-"&amp;TEXT(COUNTIF(F$2:F311,F311),"0000")</f>
        <v>QUIN-0026</v>
      </c>
      <c r="H311" s="4"/>
      <c r="I311" s="4"/>
      <c r="J311" s="4"/>
      <c r="K311" s="37"/>
    </row>
    <row r="312" spans="1:11" x14ac:dyDescent="0.25">
      <c r="A312" s="4" t="s">
        <v>440</v>
      </c>
      <c r="B312" s="4" t="str">
        <f>F312&amp;"-"&amp;TEXT(COUNTIF(A$2:A312,A312),"0000")</f>
        <v>QUIN-0027</v>
      </c>
      <c r="C312" s="9" t="s">
        <v>358</v>
      </c>
      <c r="D312" s="5" t="s">
        <v>199</v>
      </c>
      <c r="E312" s="12"/>
      <c r="F312" s="4" t="str">
        <f t="shared" si="5"/>
        <v>QUIN</v>
      </c>
      <c r="G312" s="4" t="str">
        <f>F312&amp;"-"&amp;TEXT(COUNTIF(F$2:F312,F312),"0000")</f>
        <v>QUIN-0027</v>
      </c>
      <c r="H312" s="4"/>
      <c r="I312" s="4"/>
      <c r="J312" s="4"/>
      <c r="K312" s="37"/>
    </row>
    <row r="313" spans="1:11" x14ac:dyDescent="0.25">
      <c r="A313" s="4" t="s">
        <v>440</v>
      </c>
      <c r="B313" s="4" t="str">
        <f>F313&amp;"-"&amp;TEXT(COUNTIF(A$2:A313,A313),"0000")</f>
        <v>QUIN-0028</v>
      </c>
      <c r="C313" s="9" t="s">
        <v>355</v>
      </c>
      <c r="D313" s="5" t="s">
        <v>199</v>
      </c>
      <c r="E313" s="12"/>
      <c r="F313" s="4" t="str">
        <f t="shared" si="5"/>
        <v>QUIN</v>
      </c>
      <c r="G313" s="4" t="str">
        <f>F313&amp;"-"&amp;TEXT(COUNTIF(F$2:F313,F313),"0000")</f>
        <v>QUIN-0028</v>
      </c>
      <c r="H313" s="4"/>
      <c r="I313" s="4"/>
      <c r="J313" s="4"/>
      <c r="K313" s="37"/>
    </row>
    <row r="314" spans="1:11" x14ac:dyDescent="0.25">
      <c r="A314" s="4" t="s">
        <v>440</v>
      </c>
      <c r="B314" s="4" t="str">
        <f>F314&amp;"-"&amp;TEXT(COUNTIF(A$2:A314,A314),"0000")</f>
        <v>QUIN-0029</v>
      </c>
      <c r="C314" s="9" t="s">
        <v>357</v>
      </c>
      <c r="D314" s="5" t="s">
        <v>199</v>
      </c>
      <c r="E314" s="12"/>
      <c r="F314" s="4" t="str">
        <f t="shared" si="5"/>
        <v>QUIN</v>
      </c>
      <c r="G314" s="4" t="str">
        <f>F314&amp;"-"&amp;TEXT(COUNTIF(F$2:F314,F314),"0000")</f>
        <v>QUIN-0029</v>
      </c>
      <c r="H314" s="4"/>
      <c r="I314" s="4"/>
      <c r="J314" s="4"/>
      <c r="K314" s="37"/>
    </row>
    <row r="315" spans="1:11" x14ac:dyDescent="0.25">
      <c r="A315" s="4" t="s">
        <v>440</v>
      </c>
      <c r="B315" s="4" t="str">
        <f>F315&amp;"-"&amp;TEXT(COUNTIF(A$2:A315,A315),"0000")</f>
        <v>QUIN-0030</v>
      </c>
      <c r="C315" s="9" t="s">
        <v>356</v>
      </c>
      <c r="D315" s="5" t="s">
        <v>199</v>
      </c>
      <c r="E315" s="12"/>
      <c r="F315" s="4" t="str">
        <f t="shared" si="5"/>
        <v>QUIN</v>
      </c>
      <c r="G315" s="4" t="str">
        <f>F315&amp;"-"&amp;TEXT(COUNTIF(F$2:F315,F315),"0000")</f>
        <v>QUIN-0030</v>
      </c>
      <c r="H315" s="4"/>
      <c r="I315" s="4"/>
      <c r="J315" s="4"/>
      <c r="K315" s="37"/>
    </row>
    <row r="316" spans="1:11" x14ac:dyDescent="0.25">
      <c r="A316" s="4" t="s">
        <v>440</v>
      </c>
      <c r="B316" s="4" t="str">
        <f>F316&amp;"-"&amp;TEXT(COUNTIF(A$2:A316,A316),"0000")</f>
        <v>QUIN-0031</v>
      </c>
      <c r="C316" s="9" t="s">
        <v>359</v>
      </c>
      <c r="D316" s="5" t="s">
        <v>199</v>
      </c>
      <c r="E316" s="12"/>
      <c r="F316" s="4" t="str">
        <f t="shared" si="5"/>
        <v>QUIN</v>
      </c>
      <c r="G316" s="4" t="str">
        <f>F316&amp;"-"&amp;TEXT(COUNTIF(F$2:F316,F316),"0000")</f>
        <v>QUIN-0031</v>
      </c>
      <c r="H316" s="4"/>
      <c r="I316" s="4"/>
      <c r="J316" s="4"/>
      <c r="K316" s="37"/>
    </row>
    <row r="317" spans="1:11" x14ac:dyDescent="0.25">
      <c r="A317" s="4" t="s">
        <v>440</v>
      </c>
      <c r="B317" s="4" t="str">
        <f>F317&amp;"-"&amp;TEXT(COUNTIF(A$2:A317,A317),"0000")</f>
        <v>QUIN-0032</v>
      </c>
      <c r="C317" s="9" t="s">
        <v>354</v>
      </c>
      <c r="D317" s="5" t="s">
        <v>199</v>
      </c>
      <c r="E317" s="12"/>
      <c r="F317" s="4" t="str">
        <f t="shared" si="5"/>
        <v>QUIN</v>
      </c>
      <c r="G317" s="4" t="str">
        <f>F317&amp;"-"&amp;TEXT(COUNTIF(F$2:F317,F317),"0000")</f>
        <v>QUIN-0032</v>
      </c>
      <c r="H317" s="4"/>
      <c r="I317" s="4"/>
      <c r="J317" s="4"/>
      <c r="K317" s="37"/>
    </row>
    <row r="318" spans="1:11" x14ac:dyDescent="0.25">
      <c r="A318" s="4" t="s">
        <v>440</v>
      </c>
      <c r="B318" s="4" t="str">
        <f>F318&amp;"-"&amp;TEXT(COUNTIF(A$2:A318,A318),"0000")</f>
        <v>QUIN-0033</v>
      </c>
      <c r="C318" s="8" t="s">
        <v>418</v>
      </c>
      <c r="D318" s="5" t="s">
        <v>199</v>
      </c>
      <c r="E318" s="12" t="s">
        <v>417</v>
      </c>
      <c r="F318" s="4" t="str">
        <f t="shared" si="5"/>
        <v>QUIN</v>
      </c>
      <c r="G318" s="4" t="str">
        <f>F318&amp;"-"&amp;TEXT(COUNTIF(F$2:F318,F318),"0000")</f>
        <v>QUIN-0033</v>
      </c>
      <c r="H318" s="4"/>
      <c r="I318" s="4"/>
      <c r="J318" s="4"/>
      <c r="K318" s="37"/>
    </row>
    <row r="319" spans="1:11" x14ac:dyDescent="0.25">
      <c r="A319" s="4" t="s">
        <v>440</v>
      </c>
      <c r="B319" s="4" t="str">
        <f>F319&amp;"-"&amp;TEXT(COUNTIF(A$2:A319,A319),"0000")</f>
        <v>QUIN-0034</v>
      </c>
      <c r="C319" s="7" t="s">
        <v>353</v>
      </c>
      <c r="D319" s="5" t="s">
        <v>199</v>
      </c>
      <c r="E319" s="12" t="s">
        <v>7</v>
      </c>
      <c r="F319" s="4" t="str">
        <f t="shared" si="5"/>
        <v>QUIN</v>
      </c>
      <c r="G319" s="4" t="str">
        <f>F319&amp;"-"&amp;TEXT(COUNTIF(F$2:F319,F319),"0000")</f>
        <v>QUIN-0034</v>
      </c>
      <c r="H319" s="4"/>
      <c r="I319" s="4"/>
      <c r="J319" s="4"/>
      <c r="K319" s="37"/>
    </row>
    <row r="320" spans="1:11" x14ac:dyDescent="0.25">
      <c r="A320" s="4" t="s">
        <v>440</v>
      </c>
      <c r="B320" s="4" t="str">
        <f>F320&amp;"-"&amp;TEXT(COUNTIF(A$2:A320,A320),"0000")</f>
        <v>QUIN-0035</v>
      </c>
      <c r="C320" s="8" t="s">
        <v>558</v>
      </c>
      <c r="D320" s="5" t="s">
        <v>215</v>
      </c>
      <c r="E320" s="11">
        <v>348684</v>
      </c>
      <c r="F320" s="4" t="str">
        <f t="shared" si="5"/>
        <v>QUIN</v>
      </c>
      <c r="G320" s="4" t="str">
        <f>F320&amp;"-"&amp;TEXT(COUNTIF(F$2:F320,F320),"0000")</f>
        <v>QUIN-0035</v>
      </c>
      <c r="H320" s="4"/>
      <c r="I320" s="4"/>
      <c r="J320" s="4"/>
      <c r="K320" s="37"/>
    </row>
    <row r="321" spans="1:11" x14ac:dyDescent="0.25">
      <c r="A321" s="4" t="s">
        <v>440</v>
      </c>
      <c r="B321" s="4" t="str">
        <f>F321&amp;"-"&amp;TEXT(COUNTIF(A$2:A321,A321),"0000")</f>
        <v>QUIN-0036</v>
      </c>
      <c r="C321" s="10" t="s">
        <v>559</v>
      </c>
      <c r="D321" s="5" t="s">
        <v>215</v>
      </c>
      <c r="E321" s="11"/>
      <c r="F321" s="4" t="str">
        <f t="shared" si="5"/>
        <v>QUIN</v>
      </c>
      <c r="G321" s="4" t="str">
        <f>F321&amp;"-"&amp;TEXT(COUNTIF(F$2:F321,F321),"0000")</f>
        <v>QUIN-0036</v>
      </c>
      <c r="H321" s="4"/>
      <c r="I321" s="4"/>
      <c r="J321" s="4"/>
      <c r="K321" s="37"/>
    </row>
    <row r="322" spans="1:11" x14ac:dyDescent="0.25">
      <c r="A322" s="4" t="s">
        <v>440</v>
      </c>
      <c r="B322" s="4" t="str">
        <f>F322&amp;"-"&amp;TEXT(COUNTIF(A$2:A322,A322),"0000")</f>
        <v>QUIN-0037</v>
      </c>
      <c r="C322" s="8" t="s">
        <v>557</v>
      </c>
      <c r="D322" s="5" t="s">
        <v>215</v>
      </c>
      <c r="E322" s="11">
        <v>348649</v>
      </c>
      <c r="F322" s="4" t="str">
        <f t="shared" si="5"/>
        <v>QUIN</v>
      </c>
      <c r="G322" s="4" t="str">
        <f>F322&amp;"-"&amp;TEXT(COUNTIF(F$2:F322,F322),"0000")</f>
        <v>QUIN-0037</v>
      </c>
      <c r="H322" s="4"/>
      <c r="I322" s="4"/>
      <c r="J322" s="4"/>
      <c r="K322" s="37"/>
    </row>
    <row r="323" spans="1:11" x14ac:dyDescent="0.25">
      <c r="A323" s="4" t="s">
        <v>440</v>
      </c>
      <c r="B323" s="4" t="str">
        <f>F323&amp;"-"&amp;TEXT(COUNTIF(A$2:A323,A323),"0000")</f>
        <v>QUIN-0038</v>
      </c>
      <c r="C323" s="7" t="s">
        <v>596</v>
      </c>
      <c r="D323" s="5" t="s">
        <v>215</v>
      </c>
      <c r="E323" s="12">
        <v>428799</v>
      </c>
      <c r="F323" s="4" t="str">
        <f t="shared" si="5"/>
        <v>QUIN</v>
      </c>
      <c r="G323" s="4" t="str">
        <f>F323&amp;"-"&amp;TEXT(COUNTIF(F$2:F323,F323),"0000")</f>
        <v>QUIN-0038</v>
      </c>
      <c r="H323" s="4"/>
      <c r="I323" s="4"/>
      <c r="J323" s="4"/>
      <c r="K323" s="37"/>
    </row>
    <row r="324" spans="1:11" x14ac:dyDescent="0.25">
      <c r="A324" s="4" t="s">
        <v>440</v>
      </c>
      <c r="B324" s="4" t="str">
        <f>F324&amp;"-"&amp;TEXT(COUNTIF(A$2:A324,A324),"0000")</f>
        <v>QUIN-0039</v>
      </c>
      <c r="C324" s="7" t="s">
        <v>394</v>
      </c>
      <c r="D324" s="4" t="s">
        <v>700</v>
      </c>
      <c r="E324" s="11" t="s">
        <v>395</v>
      </c>
      <c r="F324" s="4" t="str">
        <f t="shared" ref="F324:F381" si="6">VLOOKUP(A324,$M$6:$N$17,2)</f>
        <v>QUIN</v>
      </c>
      <c r="G324" s="4" t="str">
        <f>F324&amp;"-"&amp;TEXT(COUNTIF(F$2:F324,F324),"0000")</f>
        <v>QUIN-0039</v>
      </c>
      <c r="H324" s="4"/>
      <c r="I324" s="4"/>
      <c r="J324" s="4"/>
      <c r="K324" s="37"/>
    </row>
    <row r="325" spans="1:11" x14ac:dyDescent="0.25">
      <c r="A325" s="4" t="s">
        <v>444</v>
      </c>
      <c r="B325" s="4" t="str">
        <f>F325&amp;"-"&amp;TEXT(COUNTIF(A$2:A325,A325),"0000")</f>
        <v>SENS-0001</v>
      </c>
      <c r="C325" s="7" t="s">
        <v>477</v>
      </c>
      <c r="D325" s="4" t="s">
        <v>43</v>
      </c>
      <c r="E325" s="12"/>
      <c r="F325" s="4" t="str">
        <f t="shared" si="6"/>
        <v>SENS</v>
      </c>
      <c r="G325" s="4" t="str">
        <f>F325&amp;"-"&amp;TEXT(COUNTIF(F$2:F325,F325),"0000")</f>
        <v>SENS-0001</v>
      </c>
      <c r="H325" s="4"/>
      <c r="I325" s="4"/>
      <c r="J325" s="4"/>
      <c r="K325" s="37"/>
    </row>
    <row r="326" spans="1:11" x14ac:dyDescent="0.25">
      <c r="A326" s="4" t="s">
        <v>444</v>
      </c>
      <c r="B326" s="4" t="str">
        <f>F326&amp;"-"&amp;TEXT(COUNTIF(A$2:A326,A326),"0000")</f>
        <v>SENS-0002</v>
      </c>
      <c r="C326" s="7" t="s">
        <v>478</v>
      </c>
      <c r="D326" s="4" t="s">
        <v>43</v>
      </c>
      <c r="E326" s="12"/>
      <c r="F326" s="4" t="str">
        <f t="shared" si="6"/>
        <v>SENS</v>
      </c>
      <c r="G326" s="4" t="str">
        <f>F326&amp;"-"&amp;TEXT(COUNTIF(F$2:F326,F326),"0000")</f>
        <v>SENS-0002</v>
      </c>
      <c r="H326" s="4"/>
      <c r="I326" s="4"/>
      <c r="J326" s="4"/>
      <c r="K326" s="37"/>
    </row>
    <row r="327" spans="1:11" x14ac:dyDescent="0.25">
      <c r="A327" s="4" t="s">
        <v>444</v>
      </c>
      <c r="B327" s="4" t="str">
        <f>F327&amp;"-"&amp;TEXT(COUNTIF(A$2:A327,A327),"0000")</f>
        <v>SENS-0003</v>
      </c>
      <c r="C327" s="7" t="s">
        <v>408</v>
      </c>
      <c r="D327" s="4" t="s">
        <v>43</v>
      </c>
      <c r="E327" s="12"/>
      <c r="F327" s="4" t="str">
        <f t="shared" si="6"/>
        <v>SENS</v>
      </c>
      <c r="G327" s="4" t="str">
        <f>F327&amp;"-"&amp;TEXT(COUNTIF(F$2:F327,F327),"0000")</f>
        <v>SENS-0003</v>
      </c>
      <c r="H327" s="4"/>
      <c r="I327" s="4"/>
      <c r="J327" s="4"/>
      <c r="K327" s="37"/>
    </row>
    <row r="328" spans="1:11" x14ac:dyDescent="0.25">
      <c r="A328" s="4" t="s">
        <v>444</v>
      </c>
      <c r="B328" s="4" t="str">
        <f>F328&amp;"-"&amp;TEXT(COUNTIF(A$2:A328,A328),"0000")</f>
        <v>SENS-0004</v>
      </c>
      <c r="C328" s="7" t="s">
        <v>409</v>
      </c>
      <c r="D328" s="4" t="s">
        <v>43</v>
      </c>
      <c r="E328" s="12"/>
      <c r="F328" s="4" t="str">
        <f t="shared" si="6"/>
        <v>SENS</v>
      </c>
      <c r="G328" s="4" t="str">
        <f>F328&amp;"-"&amp;TEXT(COUNTIF(F$2:F328,F328),"0000")</f>
        <v>SENS-0004</v>
      </c>
      <c r="H328" s="4"/>
      <c r="I328" s="4"/>
      <c r="J328" s="4"/>
      <c r="K328" s="37"/>
    </row>
    <row r="329" spans="1:11" x14ac:dyDescent="0.25">
      <c r="A329" s="4" t="s">
        <v>444</v>
      </c>
      <c r="B329" s="4" t="str">
        <f>F329&amp;"-"&amp;TEXT(COUNTIF(A$2:A329,A329),"0000")</f>
        <v>SENS-0005</v>
      </c>
      <c r="C329" s="7" t="s">
        <v>404</v>
      </c>
      <c r="D329" s="4" t="s">
        <v>43</v>
      </c>
      <c r="E329" s="12"/>
      <c r="F329" s="4" t="str">
        <f t="shared" si="6"/>
        <v>SENS</v>
      </c>
      <c r="G329" s="4" t="str">
        <f>F329&amp;"-"&amp;TEXT(COUNTIF(F$2:F329,F329),"0000")</f>
        <v>SENS-0005</v>
      </c>
      <c r="H329" s="4"/>
      <c r="I329" s="4"/>
      <c r="J329" s="4"/>
      <c r="K329" s="37"/>
    </row>
    <row r="330" spans="1:11" x14ac:dyDescent="0.25">
      <c r="A330" s="4" t="s">
        <v>444</v>
      </c>
      <c r="B330" s="4" t="str">
        <f>F330&amp;"-"&amp;TEXT(COUNTIF(A$2:A330,A330),"0000")</f>
        <v>SENS-0006</v>
      </c>
      <c r="C330" s="8" t="s">
        <v>401</v>
      </c>
      <c r="D330" s="4" t="s">
        <v>43</v>
      </c>
      <c r="E330" s="12"/>
      <c r="F330" s="4" t="str">
        <f t="shared" si="6"/>
        <v>SENS</v>
      </c>
      <c r="G330" s="4" t="str">
        <f>F330&amp;"-"&amp;TEXT(COUNTIF(F$2:F330,F330),"0000")</f>
        <v>SENS-0006</v>
      </c>
      <c r="H330" s="4"/>
      <c r="I330" s="4"/>
      <c r="J330" s="4"/>
      <c r="K330" s="37"/>
    </row>
    <row r="331" spans="1:11" x14ac:dyDescent="0.25">
      <c r="A331" s="4" t="s">
        <v>444</v>
      </c>
      <c r="B331" s="4" t="str">
        <f>F331&amp;"-"&amp;TEXT(COUNTIF(A$2:A331,A331),"0000")</f>
        <v>SENS-0007</v>
      </c>
      <c r="C331" s="7" t="s">
        <v>406</v>
      </c>
      <c r="D331" s="4" t="s">
        <v>43</v>
      </c>
      <c r="E331" s="12"/>
      <c r="F331" s="4" t="str">
        <f t="shared" si="6"/>
        <v>SENS</v>
      </c>
      <c r="G331" s="4" t="str">
        <f>F331&amp;"-"&amp;TEXT(COUNTIF(F$2:F331,F331),"0000")</f>
        <v>SENS-0007</v>
      </c>
      <c r="H331" s="4"/>
      <c r="I331" s="4"/>
      <c r="J331" s="4"/>
      <c r="K331" s="37"/>
    </row>
    <row r="332" spans="1:11" x14ac:dyDescent="0.25">
      <c r="A332" s="4" t="s">
        <v>444</v>
      </c>
      <c r="B332" s="4" t="str">
        <f>F332&amp;"-"&amp;TEXT(COUNTIF(A$2:A332,A332),"0000")</f>
        <v>SENS-0008</v>
      </c>
      <c r="C332" s="7" t="s">
        <v>405</v>
      </c>
      <c r="D332" s="4" t="s">
        <v>43</v>
      </c>
      <c r="E332" s="12"/>
      <c r="F332" s="4" t="str">
        <f t="shared" si="6"/>
        <v>SENS</v>
      </c>
      <c r="G332" s="4" t="str">
        <f>F332&amp;"-"&amp;TEXT(COUNTIF(F$2:F332,F332),"0000")</f>
        <v>SENS-0008</v>
      </c>
      <c r="H332" s="4"/>
      <c r="I332" s="4"/>
      <c r="J332" s="4"/>
      <c r="K332" s="37"/>
    </row>
    <row r="333" spans="1:11" x14ac:dyDescent="0.25">
      <c r="A333" s="4" t="s">
        <v>444</v>
      </c>
      <c r="B333" s="4" t="str">
        <f>F333&amp;"-"&amp;TEXT(COUNTIF(A$2:A333,A333),"0000")</f>
        <v>SENS-0009</v>
      </c>
      <c r="C333" s="7" t="s">
        <v>436</v>
      </c>
      <c r="D333" s="4" t="s">
        <v>43</v>
      </c>
      <c r="E333" s="12"/>
      <c r="F333" s="4" t="str">
        <f t="shared" si="6"/>
        <v>SENS</v>
      </c>
      <c r="G333" s="4" t="str">
        <f>F333&amp;"-"&amp;TEXT(COUNTIF(F$2:F333,F333),"0000")</f>
        <v>SENS-0009</v>
      </c>
      <c r="H333" s="4"/>
      <c r="I333" s="4"/>
      <c r="J333" s="4"/>
      <c r="K333" s="37"/>
    </row>
    <row r="334" spans="1:11" x14ac:dyDescent="0.25">
      <c r="A334" s="4" t="s">
        <v>444</v>
      </c>
      <c r="B334" s="4" t="str">
        <f>F334&amp;"-"&amp;TEXT(COUNTIF(A$2:A334,A334),"0000")</f>
        <v>SENS-0010</v>
      </c>
      <c r="C334" s="7" t="s">
        <v>403</v>
      </c>
      <c r="D334" s="4" t="s">
        <v>43</v>
      </c>
      <c r="E334" s="12"/>
      <c r="F334" s="4" t="str">
        <f t="shared" si="6"/>
        <v>SENS</v>
      </c>
      <c r="G334" s="4" t="str">
        <f>F334&amp;"-"&amp;TEXT(COUNTIF(F$2:F334,F334),"0000")</f>
        <v>SENS-0010</v>
      </c>
      <c r="H334" s="4"/>
      <c r="I334" s="4"/>
      <c r="J334" s="4"/>
      <c r="K334" s="37"/>
    </row>
    <row r="335" spans="1:11" x14ac:dyDescent="0.25">
      <c r="A335" s="4" t="s">
        <v>444</v>
      </c>
      <c r="B335" s="4" t="str">
        <f>F335&amp;"-"&amp;TEXT(COUNTIF(A$2:A335,A335),"0000")</f>
        <v>SENS-0011</v>
      </c>
      <c r="C335" s="7" t="s">
        <v>410</v>
      </c>
      <c r="D335" s="4" t="s">
        <v>43</v>
      </c>
      <c r="E335" s="12"/>
      <c r="F335" s="4" t="str">
        <f t="shared" si="6"/>
        <v>SENS</v>
      </c>
      <c r="G335" s="4" t="str">
        <f>F335&amp;"-"&amp;TEXT(COUNTIF(F$2:F335,F335),"0000")</f>
        <v>SENS-0011</v>
      </c>
      <c r="H335" s="4"/>
      <c r="I335" s="4"/>
      <c r="J335" s="4"/>
      <c r="K335" s="37"/>
    </row>
    <row r="336" spans="1:11" x14ac:dyDescent="0.25">
      <c r="A336" s="4" t="s">
        <v>444</v>
      </c>
      <c r="B336" s="4" t="str">
        <f>F336&amp;"-"&amp;TEXT(COUNTIF(A$2:A336,A336),"0000")</f>
        <v>SENS-0012</v>
      </c>
      <c r="C336" s="7" t="s">
        <v>402</v>
      </c>
      <c r="D336" s="4" t="s">
        <v>43</v>
      </c>
      <c r="E336" s="12"/>
      <c r="F336" s="4" t="str">
        <f t="shared" si="6"/>
        <v>SENS</v>
      </c>
      <c r="G336" s="4" t="str">
        <f>F336&amp;"-"&amp;TEXT(COUNTIF(F$2:F336,F336),"0000")</f>
        <v>SENS-0012</v>
      </c>
      <c r="H336" s="4"/>
      <c r="I336" s="4"/>
      <c r="J336" s="4"/>
      <c r="K336" s="37"/>
    </row>
    <row r="337" spans="1:11" x14ac:dyDescent="0.25">
      <c r="A337" s="4" t="s">
        <v>446</v>
      </c>
      <c r="B337" s="4" t="str">
        <f>F337&amp;"-"&amp;TEXT(COUNTIF(A$2:A337,A337),"0000")</f>
        <v>STRA-0001</v>
      </c>
      <c r="C337" s="7" t="s">
        <v>411</v>
      </c>
      <c r="D337" s="4" t="s">
        <v>219</v>
      </c>
      <c r="E337" s="12"/>
      <c r="F337" s="4" t="str">
        <f t="shared" si="6"/>
        <v>STRA</v>
      </c>
      <c r="G337" s="4" t="str">
        <f>F337&amp;"-"&amp;TEXT(COUNTIF(F$2:F337,F337),"0000")</f>
        <v>STRA-0001</v>
      </c>
      <c r="H337" s="4"/>
      <c r="I337" s="4"/>
      <c r="J337" s="4"/>
      <c r="K337" s="37"/>
    </row>
    <row r="338" spans="1:11" x14ac:dyDescent="0.25">
      <c r="A338" s="4"/>
      <c r="B338" s="4" t="e">
        <f>F338&amp;"-"&amp;TEXT(COUNTIF(A$2:A338,A338),"0000")</f>
        <v>#N/A</v>
      </c>
      <c r="C338" s="4"/>
      <c r="D338" s="4"/>
      <c r="E338" s="12"/>
      <c r="F338" s="4" t="e">
        <f t="shared" si="6"/>
        <v>#N/A</v>
      </c>
      <c r="G338" s="4" t="e">
        <f>F338&amp;"-"&amp;TEXT(COUNTIF(F$2:F338,F338),"0000")</f>
        <v>#N/A</v>
      </c>
      <c r="H338" s="4"/>
      <c r="I338" s="4"/>
      <c r="J338" s="4"/>
      <c r="K338" s="37"/>
    </row>
    <row r="339" spans="1:11" x14ac:dyDescent="0.25">
      <c r="A339" s="4"/>
      <c r="B339" s="4" t="e">
        <f>F339&amp;"-"&amp;TEXT(COUNTIF(A$2:A339,A339),"0000")</f>
        <v>#N/A</v>
      </c>
      <c r="C339" s="4"/>
      <c r="D339" s="4"/>
      <c r="E339" s="12"/>
      <c r="F339" s="4" t="e">
        <f t="shared" si="6"/>
        <v>#N/A</v>
      </c>
      <c r="G339" s="4" t="e">
        <f>F339&amp;"-"&amp;TEXT(COUNTIF(F$2:F339,F339),"0000")</f>
        <v>#N/A</v>
      </c>
      <c r="H339" s="4"/>
      <c r="I339" s="4"/>
      <c r="J339" s="4"/>
      <c r="K339" s="37"/>
    </row>
    <row r="340" spans="1:11" x14ac:dyDescent="0.25">
      <c r="A340" s="4"/>
      <c r="B340" s="4" t="e">
        <f>F340&amp;"-"&amp;TEXT(COUNTIF(A$2:A340,A340),"0000")</f>
        <v>#N/A</v>
      </c>
      <c r="C340" s="4"/>
      <c r="D340" s="4"/>
      <c r="E340" s="12"/>
      <c r="F340" s="4" t="e">
        <f t="shared" si="6"/>
        <v>#N/A</v>
      </c>
      <c r="G340" s="4" t="e">
        <f>F340&amp;"-"&amp;TEXT(COUNTIF(F$2:F340,F340),"0000")</f>
        <v>#N/A</v>
      </c>
      <c r="H340" s="4"/>
      <c r="I340" s="4"/>
      <c r="J340" s="4"/>
      <c r="K340" s="37"/>
    </row>
    <row r="341" spans="1:11" x14ac:dyDescent="0.25">
      <c r="A341" s="4"/>
      <c r="B341" s="4" t="e">
        <f>F341&amp;"-"&amp;TEXT(COUNTIF(A$2:A341,A341),"0000")</f>
        <v>#N/A</v>
      </c>
      <c r="C341" s="4"/>
      <c r="D341" s="4"/>
      <c r="E341" s="12"/>
      <c r="F341" s="4" t="e">
        <f t="shared" si="6"/>
        <v>#N/A</v>
      </c>
      <c r="G341" s="4" t="e">
        <f>F341&amp;"-"&amp;TEXT(COUNTIF(F$2:F341,F341),"0000")</f>
        <v>#N/A</v>
      </c>
      <c r="H341" s="4"/>
      <c r="I341" s="4"/>
      <c r="J341" s="4"/>
      <c r="K341" s="37"/>
    </row>
    <row r="342" spans="1:11" x14ac:dyDescent="0.25">
      <c r="A342" s="4"/>
      <c r="B342" s="4" t="e">
        <f>F342&amp;"-"&amp;TEXT(COUNTIF(A$2:A342,A342),"0000")</f>
        <v>#N/A</v>
      </c>
      <c r="C342" s="4"/>
      <c r="D342" s="4"/>
      <c r="E342" s="12"/>
      <c r="F342" s="4" t="e">
        <f t="shared" si="6"/>
        <v>#N/A</v>
      </c>
      <c r="G342" s="4" t="e">
        <f>F342&amp;"-"&amp;TEXT(COUNTIF(F$2:F342,F342),"0000")</f>
        <v>#N/A</v>
      </c>
      <c r="H342" s="4"/>
      <c r="I342" s="4"/>
      <c r="J342" s="4"/>
      <c r="K342" s="37"/>
    </row>
    <row r="343" spans="1:11" x14ac:dyDescent="0.25">
      <c r="A343" s="4"/>
      <c r="B343" s="4" t="e">
        <f>F343&amp;"-"&amp;TEXT(COUNTIF(A$2:A343,A343),"0000")</f>
        <v>#N/A</v>
      </c>
      <c r="C343" s="4"/>
      <c r="D343" s="4"/>
      <c r="E343" s="12"/>
      <c r="F343" s="4" t="e">
        <f t="shared" si="6"/>
        <v>#N/A</v>
      </c>
      <c r="G343" s="4" t="e">
        <f>F343&amp;"-"&amp;TEXT(COUNTIF(F$2:F343,F343),"0000")</f>
        <v>#N/A</v>
      </c>
      <c r="H343" s="4"/>
      <c r="I343" s="4"/>
      <c r="J343" s="4"/>
      <c r="K343" s="37"/>
    </row>
    <row r="344" spans="1:11" x14ac:dyDescent="0.25">
      <c r="A344" s="4"/>
      <c r="B344" s="4" t="e">
        <f>F344&amp;"-"&amp;TEXT(COUNTIF(A$2:A344,A344),"0000")</f>
        <v>#N/A</v>
      </c>
      <c r="C344" s="4"/>
      <c r="D344" s="4"/>
      <c r="E344" s="12"/>
      <c r="F344" s="4" t="e">
        <f t="shared" si="6"/>
        <v>#N/A</v>
      </c>
      <c r="G344" s="4" t="e">
        <f>F344&amp;"-"&amp;TEXT(COUNTIF(F$2:F344,F344),"0000")</f>
        <v>#N/A</v>
      </c>
      <c r="H344" s="4"/>
      <c r="I344" s="4"/>
      <c r="J344" s="4"/>
      <c r="K344" s="37"/>
    </row>
    <row r="345" spans="1:11" x14ac:dyDescent="0.25">
      <c r="A345" s="4"/>
      <c r="B345" s="4" t="e">
        <f>F345&amp;"-"&amp;TEXT(COUNTIF(A$2:A345,A345),"0000")</f>
        <v>#N/A</v>
      </c>
      <c r="C345" s="4"/>
      <c r="D345" s="4"/>
      <c r="E345" s="12"/>
      <c r="F345" s="4" t="e">
        <f t="shared" si="6"/>
        <v>#N/A</v>
      </c>
      <c r="G345" s="4" t="e">
        <f>F345&amp;"-"&amp;TEXT(COUNTIF(F$2:F345,F345),"0000")</f>
        <v>#N/A</v>
      </c>
      <c r="H345" s="4"/>
      <c r="I345" s="4"/>
      <c r="J345" s="4"/>
      <c r="K345" s="37"/>
    </row>
    <row r="346" spans="1:11" x14ac:dyDescent="0.25">
      <c r="A346" s="4"/>
      <c r="B346" s="4" t="e">
        <f>F346&amp;"-"&amp;TEXT(COUNTIF(A$2:A346,A346),"0000")</f>
        <v>#N/A</v>
      </c>
      <c r="C346" s="4"/>
      <c r="D346" s="4"/>
      <c r="E346" s="12"/>
      <c r="F346" s="4" t="e">
        <f t="shared" si="6"/>
        <v>#N/A</v>
      </c>
      <c r="G346" s="4" t="e">
        <f>F346&amp;"-"&amp;TEXT(COUNTIF(F$2:F346,F346),"0000")</f>
        <v>#N/A</v>
      </c>
      <c r="H346" s="4"/>
      <c r="I346" s="4"/>
      <c r="J346" s="4"/>
      <c r="K346" s="37"/>
    </row>
    <row r="347" spans="1:11" x14ac:dyDescent="0.25">
      <c r="A347" s="4"/>
      <c r="B347" s="4" t="e">
        <f>F347&amp;"-"&amp;TEXT(COUNTIF(A$2:A347,A347),"0000")</f>
        <v>#N/A</v>
      </c>
      <c r="C347" s="4"/>
      <c r="D347" s="4"/>
      <c r="E347" s="12"/>
      <c r="F347" s="4" t="e">
        <f t="shared" si="6"/>
        <v>#N/A</v>
      </c>
      <c r="G347" s="4" t="e">
        <f>F347&amp;"-"&amp;TEXT(COUNTIF(F$2:F347,F347),"0000")</f>
        <v>#N/A</v>
      </c>
      <c r="H347" s="4"/>
      <c r="I347" s="4"/>
      <c r="J347" s="4"/>
      <c r="K347" s="37"/>
    </row>
    <row r="348" spans="1:11" x14ac:dyDescent="0.25">
      <c r="A348" s="4"/>
      <c r="B348" s="4" t="e">
        <f>F348&amp;"-"&amp;TEXT(COUNTIF(A$2:A348,A348),"0000")</f>
        <v>#N/A</v>
      </c>
      <c r="C348" s="4"/>
      <c r="D348" s="4"/>
      <c r="E348" s="12"/>
      <c r="F348" s="4" t="e">
        <f t="shared" si="6"/>
        <v>#N/A</v>
      </c>
      <c r="G348" s="4" t="e">
        <f>F348&amp;"-"&amp;TEXT(COUNTIF(F$2:F348,F348),"0000")</f>
        <v>#N/A</v>
      </c>
      <c r="H348" s="4"/>
      <c r="I348" s="4"/>
      <c r="J348" s="4"/>
      <c r="K348" s="37"/>
    </row>
    <row r="349" spans="1:11" x14ac:dyDescent="0.25">
      <c r="A349" s="4"/>
      <c r="B349" s="4" t="e">
        <f>F349&amp;"-"&amp;TEXT(COUNTIF(A$2:A349,A349),"0000")</f>
        <v>#N/A</v>
      </c>
      <c r="C349" s="4"/>
      <c r="D349" s="4"/>
      <c r="E349" s="12"/>
      <c r="F349" s="4" t="e">
        <f t="shared" si="6"/>
        <v>#N/A</v>
      </c>
      <c r="G349" s="4" t="e">
        <f>F349&amp;"-"&amp;TEXT(COUNTIF(F$2:F349,F349),"0000")</f>
        <v>#N/A</v>
      </c>
      <c r="H349" s="4"/>
      <c r="I349" s="4"/>
      <c r="J349" s="4"/>
      <c r="K349" s="37"/>
    </row>
    <row r="350" spans="1:11" x14ac:dyDescent="0.25">
      <c r="A350" s="4"/>
      <c r="B350" s="4" t="e">
        <f>F350&amp;"-"&amp;TEXT(COUNTIF(A$2:A350,A350),"0000")</f>
        <v>#N/A</v>
      </c>
      <c r="C350" s="4"/>
      <c r="D350" s="4"/>
      <c r="E350" s="12"/>
      <c r="F350" s="4" t="e">
        <f t="shared" si="6"/>
        <v>#N/A</v>
      </c>
      <c r="G350" s="4" t="e">
        <f>F350&amp;"-"&amp;TEXT(COUNTIF(F$2:F350,F350),"0000")</f>
        <v>#N/A</v>
      </c>
      <c r="H350" s="4"/>
      <c r="I350" s="4"/>
      <c r="J350" s="4"/>
      <c r="K350" s="37"/>
    </row>
    <row r="351" spans="1:11" x14ac:dyDescent="0.25">
      <c r="A351" s="4"/>
      <c r="B351" s="4" t="e">
        <f>F351&amp;"-"&amp;TEXT(COUNTIF(A$2:A351,A351),"0000")</f>
        <v>#N/A</v>
      </c>
      <c r="C351" s="4"/>
      <c r="D351" s="4"/>
      <c r="E351" s="12"/>
      <c r="F351" s="4" t="e">
        <f t="shared" si="6"/>
        <v>#N/A</v>
      </c>
      <c r="G351" s="4" t="e">
        <f>F351&amp;"-"&amp;TEXT(COUNTIF(F$2:F351,F351),"0000")</f>
        <v>#N/A</v>
      </c>
      <c r="H351" s="4"/>
      <c r="I351" s="4"/>
      <c r="J351" s="4"/>
      <c r="K351" s="37"/>
    </row>
    <row r="352" spans="1:11" x14ac:dyDescent="0.25">
      <c r="A352" s="4"/>
      <c r="B352" s="4" t="e">
        <f>F352&amp;"-"&amp;TEXT(COUNTIF(A$2:A352,A352),"0000")</f>
        <v>#N/A</v>
      </c>
      <c r="C352" s="4"/>
      <c r="D352" s="4"/>
      <c r="E352" s="12"/>
      <c r="F352" s="4" t="e">
        <f t="shared" si="6"/>
        <v>#N/A</v>
      </c>
      <c r="G352" s="4" t="e">
        <f>F352&amp;"-"&amp;TEXT(COUNTIF(F$2:F352,F352),"0000")</f>
        <v>#N/A</v>
      </c>
      <c r="H352" s="4"/>
      <c r="I352" s="4"/>
      <c r="J352" s="4"/>
      <c r="K352" s="37"/>
    </row>
    <row r="353" spans="1:11" x14ac:dyDescent="0.25">
      <c r="A353" s="4"/>
      <c r="B353" s="4" t="e">
        <f>F353&amp;"-"&amp;TEXT(COUNTIF(A$2:A353,A353),"0000")</f>
        <v>#N/A</v>
      </c>
      <c r="C353" s="4"/>
      <c r="D353" s="4"/>
      <c r="E353" s="12"/>
      <c r="F353" s="4" t="e">
        <f t="shared" si="6"/>
        <v>#N/A</v>
      </c>
      <c r="G353" s="4" t="e">
        <f>F353&amp;"-"&amp;TEXT(COUNTIF(F$2:F353,F353),"0000")</f>
        <v>#N/A</v>
      </c>
      <c r="H353" s="4"/>
      <c r="I353" s="4"/>
      <c r="J353" s="4"/>
      <c r="K353" s="37"/>
    </row>
    <row r="354" spans="1:11" x14ac:dyDescent="0.25">
      <c r="A354" s="4"/>
      <c r="B354" s="4" t="e">
        <f>F354&amp;"-"&amp;TEXT(COUNTIF(A$2:A354,A354),"0000")</f>
        <v>#N/A</v>
      </c>
      <c r="C354" s="4"/>
      <c r="D354" s="4"/>
      <c r="E354" s="12"/>
      <c r="F354" s="4" t="e">
        <f t="shared" si="6"/>
        <v>#N/A</v>
      </c>
      <c r="G354" s="4" t="e">
        <f>F354&amp;"-"&amp;TEXT(COUNTIF(F$2:F354,F354),"0000")</f>
        <v>#N/A</v>
      </c>
      <c r="H354" s="4"/>
      <c r="I354" s="4"/>
      <c r="J354" s="4"/>
      <c r="K354" s="37"/>
    </row>
    <row r="355" spans="1:11" x14ac:dyDescent="0.25">
      <c r="A355" s="4"/>
      <c r="B355" s="4" t="e">
        <f>F355&amp;"-"&amp;TEXT(COUNTIF(A$2:A355,A355),"0000")</f>
        <v>#N/A</v>
      </c>
      <c r="C355" s="4"/>
      <c r="D355" s="4"/>
      <c r="E355" s="12"/>
      <c r="F355" s="4" t="e">
        <f t="shared" si="6"/>
        <v>#N/A</v>
      </c>
      <c r="G355" s="4" t="e">
        <f>F355&amp;"-"&amp;TEXT(COUNTIF(F$2:F355,F355),"0000")</f>
        <v>#N/A</v>
      </c>
      <c r="H355" s="4"/>
      <c r="I355" s="4"/>
      <c r="J355" s="4"/>
      <c r="K355" s="37"/>
    </row>
    <row r="356" spans="1:11" x14ac:dyDescent="0.25">
      <c r="A356" s="4"/>
      <c r="B356" s="4" t="e">
        <f>F356&amp;"-"&amp;TEXT(COUNTIF(A$2:A356,A356),"0000")</f>
        <v>#N/A</v>
      </c>
      <c r="C356" s="4"/>
      <c r="D356" s="4"/>
      <c r="E356" s="12"/>
      <c r="F356" s="4" t="e">
        <f t="shared" si="6"/>
        <v>#N/A</v>
      </c>
      <c r="G356" s="4" t="e">
        <f>F356&amp;"-"&amp;TEXT(COUNTIF(F$2:F356,F356),"0000")</f>
        <v>#N/A</v>
      </c>
      <c r="H356" s="4"/>
      <c r="I356" s="4"/>
      <c r="J356" s="4"/>
      <c r="K356" s="37"/>
    </row>
    <row r="357" spans="1:11" x14ac:dyDescent="0.25">
      <c r="A357" s="4"/>
      <c r="B357" s="4" t="e">
        <f>F357&amp;"-"&amp;TEXT(COUNTIF(A$2:A357,A357),"0000")</f>
        <v>#N/A</v>
      </c>
      <c r="C357" s="4"/>
      <c r="D357" s="4"/>
      <c r="E357" s="12"/>
      <c r="F357" s="4" t="e">
        <f t="shared" si="6"/>
        <v>#N/A</v>
      </c>
      <c r="G357" s="4" t="e">
        <f>F357&amp;"-"&amp;TEXT(COUNTIF(F$2:F357,F357),"0000")</f>
        <v>#N/A</v>
      </c>
      <c r="H357" s="4"/>
      <c r="I357" s="4"/>
      <c r="J357" s="4"/>
      <c r="K357" s="37"/>
    </row>
    <row r="358" spans="1:11" x14ac:dyDescent="0.25">
      <c r="A358" s="4"/>
      <c r="B358" s="4" t="e">
        <f>F358&amp;"-"&amp;TEXT(COUNTIF(A$2:A358,A358),"0000")</f>
        <v>#N/A</v>
      </c>
      <c r="C358" s="4"/>
      <c r="D358" s="4"/>
      <c r="E358" s="12"/>
      <c r="F358" s="4" t="e">
        <f t="shared" si="6"/>
        <v>#N/A</v>
      </c>
      <c r="G358" s="4" t="e">
        <f>F358&amp;"-"&amp;TEXT(COUNTIF(F$2:F358,F358),"0000")</f>
        <v>#N/A</v>
      </c>
      <c r="H358" s="4"/>
      <c r="I358" s="4"/>
      <c r="J358" s="4"/>
      <c r="K358" s="37"/>
    </row>
    <row r="359" spans="1:11" x14ac:dyDescent="0.25">
      <c r="A359" s="4"/>
      <c r="B359" s="4" t="e">
        <f>F359&amp;"-"&amp;TEXT(COUNTIF(A$2:A359,A359),"0000")</f>
        <v>#N/A</v>
      </c>
      <c r="C359" s="4"/>
      <c r="D359" s="4"/>
      <c r="E359" s="12"/>
      <c r="F359" s="4" t="e">
        <f t="shared" si="6"/>
        <v>#N/A</v>
      </c>
      <c r="G359" s="4" t="e">
        <f>F359&amp;"-"&amp;TEXT(COUNTIF(F$2:F359,F359),"0000")</f>
        <v>#N/A</v>
      </c>
      <c r="H359" s="4"/>
      <c r="I359" s="4"/>
      <c r="J359" s="4"/>
      <c r="K359" s="37"/>
    </row>
    <row r="360" spans="1:11" x14ac:dyDescent="0.25">
      <c r="A360" s="4"/>
      <c r="B360" s="4" t="e">
        <f>F360&amp;"-"&amp;TEXT(COUNTIF(A$2:A360,A360),"0000")</f>
        <v>#N/A</v>
      </c>
      <c r="C360" s="4"/>
      <c r="D360" s="4"/>
      <c r="E360" s="12"/>
      <c r="F360" s="4" t="e">
        <f t="shared" si="6"/>
        <v>#N/A</v>
      </c>
      <c r="G360" s="4" t="e">
        <f>F360&amp;"-"&amp;TEXT(COUNTIF(F$2:F360,F360),"0000")</f>
        <v>#N/A</v>
      </c>
      <c r="H360" s="4"/>
      <c r="I360" s="4"/>
      <c r="J360" s="4"/>
      <c r="K360" s="37"/>
    </row>
    <row r="361" spans="1:11" x14ac:dyDescent="0.25">
      <c r="A361" s="4"/>
      <c r="B361" s="4" t="e">
        <f>F361&amp;"-"&amp;TEXT(COUNTIF(A$2:A361,A361),"0000")</f>
        <v>#N/A</v>
      </c>
      <c r="C361" s="4"/>
      <c r="D361" s="4"/>
      <c r="E361" s="12"/>
      <c r="F361" s="4" t="e">
        <f t="shared" si="6"/>
        <v>#N/A</v>
      </c>
      <c r="G361" s="4" t="e">
        <f>F361&amp;"-"&amp;TEXT(COUNTIF(F$2:F361,F361),"0000")</f>
        <v>#N/A</v>
      </c>
      <c r="H361" s="4"/>
      <c r="I361" s="4"/>
      <c r="J361" s="4"/>
      <c r="K361" s="37"/>
    </row>
    <row r="362" spans="1:11" x14ac:dyDescent="0.25">
      <c r="A362" s="4"/>
      <c r="B362" s="4" t="e">
        <f>F362&amp;"-"&amp;TEXT(COUNTIF(A$2:A362,A362),"0000")</f>
        <v>#N/A</v>
      </c>
      <c r="C362" s="4"/>
      <c r="D362" s="4"/>
      <c r="E362" s="12"/>
      <c r="F362" s="4" t="e">
        <f t="shared" si="6"/>
        <v>#N/A</v>
      </c>
      <c r="G362" s="4" t="e">
        <f>F362&amp;"-"&amp;TEXT(COUNTIF(F$2:F362,F362),"0000")</f>
        <v>#N/A</v>
      </c>
      <c r="H362" s="4"/>
      <c r="I362" s="4"/>
      <c r="J362" s="4"/>
      <c r="K362" s="37"/>
    </row>
    <row r="363" spans="1:11" x14ac:dyDescent="0.25">
      <c r="A363" s="4"/>
      <c r="B363" s="4" t="e">
        <f>F363&amp;"-"&amp;TEXT(COUNTIF(A$2:A363,A363),"0000")</f>
        <v>#N/A</v>
      </c>
      <c r="C363" s="4"/>
      <c r="D363" s="4"/>
      <c r="E363" s="12"/>
      <c r="F363" s="4" t="e">
        <f t="shared" si="6"/>
        <v>#N/A</v>
      </c>
      <c r="G363" s="4" t="e">
        <f>F363&amp;"-"&amp;TEXT(COUNTIF(F$2:F363,F363),"0000")</f>
        <v>#N/A</v>
      </c>
      <c r="H363" s="4"/>
      <c r="I363" s="4"/>
      <c r="J363" s="4"/>
      <c r="K363" s="37"/>
    </row>
    <row r="364" spans="1:11" x14ac:dyDescent="0.25">
      <c r="A364" s="4"/>
      <c r="B364" s="4" t="e">
        <f>F364&amp;"-"&amp;TEXT(COUNTIF(A$2:A364,A364),"0000")</f>
        <v>#N/A</v>
      </c>
      <c r="C364" s="4"/>
      <c r="D364" s="4"/>
      <c r="E364" s="12"/>
      <c r="F364" s="4" t="e">
        <f t="shared" si="6"/>
        <v>#N/A</v>
      </c>
      <c r="G364" s="4" t="e">
        <f>F364&amp;"-"&amp;TEXT(COUNTIF(F$2:F364,F364),"0000")</f>
        <v>#N/A</v>
      </c>
      <c r="H364" s="4"/>
      <c r="I364" s="4"/>
      <c r="J364" s="4"/>
      <c r="K364" s="37"/>
    </row>
    <row r="365" spans="1:11" x14ac:dyDescent="0.25">
      <c r="A365" s="4"/>
      <c r="B365" s="4" t="e">
        <f>F365&amp;"-"&amp;TEXT(COUNTIF(A$2:A365,A365),"0000")</f>
        <v>#N/A</v>
      </c>
      <c r="C365" s="4"/>
      <c r="D365" s="4"/>
      <c r="E365" s="12"/>
      <c r="F365" s="4" t="e">
        <f t="shared" si="6"/>
        <v>#N/A</v>
      </c>
      <c r="G365" s="4" t="e">
        <f>F365&amp;"-"&amp;TEXT(COUNTIF(F$2:F365,F365),"0000")</f>
        <v>#N/A</v>
      </c>
      <c r="H365" s="4"/>
      <c r="I365" s="4"/>
      <c r="J365" s="4"/>
      <c r="K365" s="37"/>
    </row>
    <row r="366" spans="1:11" x14ac:dyDescent="0.25">
      <c r="A366" s="4"/>
      <c r="B366" s="4" t="e">
        <f>F366&amp;"-"&amp;TEXT(COUNTIF(A$2:A366,A366),"0000")</f>
        <v>#N/A</v>
      </c>
      <c r="C366" s="4"/>
      <c r="D366" s="4"/>
      <c r="E366" s="12"/>
      <c r="F366" s="4" t="e">
        <f t="shared" si="6"/>
        <v>#N/A</v>
      </c>
      <c r="G366" s="4" t="e">
        <f>F366&amp;"-"&amp;TEXT(COUNTIF(F$2:F366,F366),"0000")</f>
        <v>#N/A</v>
      </c>
      <c r="H366" s="4"/>
      <c r="I366" s="4"/>
      <c r="J366" s="4"/>
      <c r="K366" s="37"/>
    </row>
    <row r="367" spans="1:11" x14ac:dyDescent="0.25">
      <c r="A367" s="4"/>
      <c r="B367" s="4" t="e">
        <f>F367&amp;"-"&amp;TEXT(COUNTIF(A$2:A367,A367),"0000")</f>
        <v>#N/A</v>
      </c>
      <c r="C367" s="4"/>
      <c r="D367" s="4"/>
      <c r="E367" s="12"/>
      <c r="F367" s="4" t="e">
        <f t="shared" si="6"/>
        <v>#N/A</v>
      </c>
      <c r="G367" s="4" t="e">
        <f>F367&amp;"-"&amp;TEXT(COUNTIF(F$2:F367,F367),"0000")</f>
        <v>#N/A</v>
      </c>
      <c r="H367" s="4"/>
      <c r="I367" s="4"/>
      <c r="J367" s="4"/>
      <c r="K367" s="37"/>
    </row>
    <row r="368" spans="1:11" x14ac:dyDescent="0.25">
      <c r="A368" s="4"/>
      <c r="B368" s="4" t="e">
        <f>F368&amp;"-"&amp;TEXT(COUNTIF(A$2:A368,A368),"0000")</f>
        <v>#N/A</v>
      </c>
      <c r="C368" s="4"/>
      <c r="D368" s="4"/>
      <c r="E368" s="12"/>
      <c r="F368" s="4" t="e">
        <f t="shared" si="6"/>
        <v>#N/A</v>
      </c>
      <c r="G368" s="4" t="e">
        <f>F368&amp;"-"&amp;TEXT(COUNTIF(F$2:F368,F368),"0000")</f>
        <v>#N/A</v>
      </c>
      <c r="H368" s="4"/>
      <c r="I368" s="4"/>
      <c r="J368" s="4"/>
      <c r="K368" s="37"/>
    </row>
    <row r="369" spans="1:11" x14ac:dyDescent="0.25">
      <c r="A369" s="4"/>
      <c r="B369" s="4" t="e">
        <f>F369&amp;"-"&amp;TEXT(COUNTIF(A$2:A369,A369),"0000")</f>
        <v>#N/A</v>
      </c>
      <c r="C369" s="4"/>
      <c r="D369" s="4"/>
      <c r="E369" s="12"/>
      <c r="F369" s="4" t="e">
        <f t="shared" si="6"/>
        <v>#N/A</v>
      </c>
      <c r="G369" s="4" t="e">
        <f>F369&amp;"-"&amp;TEXT(COUNTIF(F$2:F369,F369),"0000")</f>
        <v>#N/A</v>
      </c>
      <c r="H369" s="4"/>
      <c r="I369" s="4"/>
      <c r="J369" s="4"/>
      <c r="K369" s="37"/>
    </row>
    <row r="370" spans="1:11" x14ac:dyDescent="0.25">
      <c r="A370" s="4"/>
      <c r="B370" s="4" t="e">
        <f>F370&amp;"-"&amp;TEXT(COUNTIF(A$2:A370,A370),"0000")</f>
        <v>#N/A</v>
      </c>
      <c r="C370" s="4"/>
      <c r="D370" s="4"/>
      <c r="E370" s="12"/>
      <c r="F370" s="4" t="e">
        <f t="shared" si="6"/>
        <v>#N/A</v>
      </c>
      <c r="G370" s="4" t="e">
        <f>F370&amp;"-"&amp;TEXT(COUNTIF(F$2:F370,F370),"0000")</f>
        <v>#N/A</v>
      </c>
      <c r="H370" s="4"/>
      <c r="I370" s="4"/>
      <c r="J370" s="4"/>
      <c r="K370" s="37"/>
    </row>
    <row r="371" spans="1:11" x14ac:dyDescent="0.25">
      <c r="A371" s="4"/>
      <c r="B371" s="4" t="e">
        <f>F371&amp;"-"&amp;TEXT(COUNTIF(A$2:A371,A371),"0000")</f>
        <v>#N/A</v>
      </c>
      <c r="C371" s="4"/>
      <c r="D371" s="4"/>
      <c r="E371" s="12"/>
      <c r="F371" s="4" t="e">
        <f t="shared" si="6"/>
        <v>#N/A</v>
      </c>
      <c r="G371" s="4" t="e">
        <f>F371&amp;"-"&amp;TEXT(COUNTIF(F$2:F371,F371),"0000")</f>
        <v>#N/A</v>
      </c>
      <c r="H371" s="4"/>
      <c r="I371" s="4"/>
      <c r="J371" s="4"/>
      <c r="K371" s="37"/>
    </row>
    <row r="372" spans="1:11" x14ac:dyDescent="0.25">
      <c r="A372" s="4"/>
      <c r="B372" s="4" t="e">
        <f>F372&amp;"-"&amp;TEXT(COUNTIF(A$2:A372,A372),"0000")</f>
        <v>#N/A</v>
      </c>
      <c r="C372" s="4"/>
      <c r="D372" s="4"/>
      <c r="E372" s="12"/>
      <c r="F372" s="4" t="e">
        <f t="shared" si="6"/>
        <v>#N/A</v>
      </c>
      <c r="G372" s="4" t="e">
        <f>F372&amp;"-"&amp;TEXT(COUNTIF(F$2:F372,F372),"0000")</f>
        <v>#N/A</v>
      </c>
      <c r="H372" s="4"/>
      <c r="I372" s="4"/>
      <c r="J372" s="4"/>
      <c r="K372" s="37"/>
    </row>
    <row r="373" spans="1:11" x14ac:dyDescent="0.25">
      <c r="A373" s="4"/>
      <c r="B373" s="4" t="e">
        <f>F373&amp;"-"&amp;TEXT(COUNTIF(A$2:A373,A373),"0000")</f>
        <v>#N/A</v>
      </c>
      <c r="C373" s="4"/>
      <c r="D373" s="4"/>
      <c r="E373" s="12"/>
      <c r="F373" s="4" t="e">
        <f t="shared" si="6"/>
        <v>#N/A</v>
      </c>
      <c r="G373" s="4" t="e">
        <f>F373&amp;"-"&amp;TEXT(COUNTIF(F$2:F373,F373),"0000")</f>
        <v>#N/A</v>
      </c>
      <c r="H373" s="4"/>
      <c r="I373" s="4"/>
      <c r="J373" s="4"/>
      <c r="K373" s="37"/>
    </row>
    <row r="374" spans="1:11" x14ac:dyDescent="0.25">
      <c r="A374" s="4"/>
      <c r="B374" s="4" t="e">
        <f>F374&amp;"-"&amp;TEXT(COUNTIF(A$2:A374,A374),"0000")</f>
        <v>#N/A</v>
      </c>
      <c r="C374" s="4"/>
      <c r="D374" s="4"/>
      <c r="E374" s="12"/>
      <c r="F374" s="4" t="e">
        <f t="shared" si="6"/>
        <v>#N/A</v>
      </c>
      <c r="G374" s="4" t="e">
        <f>F374&amp;"-"&amp;TEXT(COUNTIF(F$2:F374,F374),"0000")</f>
        <v>#N/A</v>
      </c>
      <c r="H374" s="4"/>
      <c r="I374" s="4"/>
      <c r="J374" s="4"/>
      <c r="K374" s="37"/>
    </row>
    <row r="375" spans="1:11" x14ac:dyDescent="0.25">
      <c r="A375" s="4"/>
      <c r="B375" s="4" t="e">
        <f>F375&amp;"-"&amp;TEXT(COUNTIF(A$2:A375,A375),"0000")</f>
        <v>#N/A</v>
      </c>
      <c r="C375" s="4"/>
      <c r="D375" s="4"/>
      <c r="E375" s="12"/>
      <c r="F375" s="4" t="e">
        <f t="shared" si="6"/>
        <v>#N/A</v>
      </c>
      <c r="G375" s="4" t="e">
        <f>F375&amp;"-"&amp;TEXT(COUNTIF(F$2:F375,F375),"0000")</f>
        <v>#N/A</v>
      </c>
      <c r="H375" s="4"/>
      <c r="I375" s="4"/>
      <c r="J375" s="4"/>
      <c r="K375" s="37"/>
    </row>
    <row r="376" spans="1:11" x14ac:dyDescent="0.25">
      <c r="A376" s="4"/>
      <c r="B376" s="4" t="e">
        <f>F376&amp;"-"&amp;TEXT(COUNTIF(A$2:A376,A376),"0000")</f>
        <v>#N/A</v>
      </c>
      <c r="C376" s="4"/>
      <c r="D376" s="4"/>
      <c r="E376" s="12"/>
      <c r="F376" s="4" t="e">
        <f t="shared" si="6"/>
        <v>#N/A</v>
      </c>
      <c r="G376" s="4" t="e">
        <f>F376&amp;"-"&amp;TEXT(COUNTIF(F$2:F376,F376),"0000")</f>
        <v>#N/A</v>
      </c>
      <c r="H376" s="4"/>
      <c r="I376" s="4"/>
      <c r="J376" s="4"/>
      <c r="K376" s="37"/>
    </row>
    <row r="377" spans="1:11" x14ac:dyDescent="0.25">
      <c r="A377" s="4"/>
      <c r="B377" s="4" t="e">
        <f>F377&amp;"-"&amp;TEXT(COUNTIF(A$2:A377,A377),"0000")</f>
        <v>#N/A</v>
      </c>
      <c r="C377" s="4"/>
      <c r="D377" s="4"/>
      <c r="E377" s="12"/>
      <c r="F377" s="4" t="e">
        <f t="shared" si="6"/>
        <v>#N/A</v>
      </c>
      <c r="G377" s="4" t="e">
        <f>F377&amp;"-"&amp;TEXT(COUNTIF(F$2:F377,F377),"0000")</f>
        <v>#N/A</v>
      </c>
      <c r="H377" s="4"/>
      <c r="I377" s="4"/>
      <c r="J377" s="4"/>
      <c r="K377" s="37"/>
    </row>
    <row r="378" spans="1:11" x14ac:dyDescent="0.25">
      <c r="A378" s="4"/>
      <c r="B378" s="4" t="e">
        <f>F378&amp;"-"&amp;TEXT(COUNTIF(A$2:A378,A378),"0000")</f>
        <v>#N/A</v>
      </c>
      <c r="C378" s="4"/>
      <c r="D378" s="4"/>
      <c r="E378" s="12"/>
      <c r="F378" s="4" t="e">
        <f t="shared" si="6"/>
        <v>#N/A</v>
      </c>
      <c r="G378" s="4" t="e">
        <f>F378&amp;"-"&amp;TEXT(COUNTIF(F$2:F378,F378),"0000")</f>
        <v>#N/A</v>
      </c>
      <c r="H378" s="4"/>
      <c r="I378" s="4"/>
      <c r="J378" s="4"/>
      <c r="K378" s="37"/>
    </row>
    <row r="379" spans="1:11" x14ac:dyDescent="0.25">
      <c r="A379" s="4"/>
      <c r="B379" s="4" t="e">
        <f>F379&amp;"-"&amp;TEXT(COUNTIF(A$2:A379,A379),"0000")</f>
        <v>#N/A</v>
      </c>
      <c r="C379" s="4"/>
      <c r="D379" s="4"/>
      <c r="E379" s="12"/>
      <c r="F379" s="4" t="e">
        <f t="shared" si="6"/>
        <v>#N/A</v>
      </c>
      <c r="G379" s="4" t="e">
        <f>F379&amp;"-"&amp;TEXT(COUNTIF(F$2:F379,F379),"0000")</f>
        <v>#N/A</v>
      </c>
      <c r="H379" s="4"/>
      <c r="I379" s="4"/>
      <c r="J379" s="4"/>
      <c r="K379" s="37"/>
    </row>
    <row r="380" spans="1:11" x14ac:dyDescent="0.25">
      <c r="A380" s="4"/>
      <c r="B380" s="4" t="e">
        <f>F380&amp;"-"&amp;TEXT(COUNTIF(A$2:A380,A380),"0000")</f>
        <v>#N/A</v>
      </c>
      <c r="C380" s="4"/>
      <c r="D380" s="4"/>
      <c r="E380" s="12"/>
      <c r="F380" s="4" t="e">
        <f t="shared" si="6"/>
        <v>#N/A</v>
      </c>
      <c r="G380" s="4" t="e">
        <f>F380&amp;"-"&amp;TEXT(COUNTIF(F$2:F380,F380),"0000")</f>
        <v>#N/A</v>
      </c>
      <c r="H380" s="4"/>
      <c r="I380" s="4"/>
      <c r="J380" s="4"/>
      <c r="K380" s="37"/>
    </row>
    <row r="381" spans="1:11" x14ac:dyDescent="0.25">
      <c r="A381" s="4"/>
      <c r="B381" s="4" t="e">
        <f>F381&amp;"-"&amp;TEXT(COUNTIF(A$2:A381,A381),"0000")</f>
        <v>#N/A</v>
      </c>
      <c r="C381" s="4"/>
      <c r="D381" s="4"/>
      <c r="E381" s="12"/>
      <c r="F381" s="4" t="e">
        <f t="shared" si="6"/>
        <v>#N/A</v>
      </c>
      <c r="G381" s="4" t="e">
        <f>F381&amp;"-"&amp;TEXT(COUNTIF(F$2:F381,F381),"0000")</f>
        <v>#N/A</v>
      </c>
      <c r="H381" s="4"/>
      <c r="I381" s="4"/>
      <c r="J381" s="4"/>
      <c r="K381" s="37"/>
    </row>
  </sheetData>
  <autoFilter ref="A1:E351" xr:uid="{C152AB1E-7E7C-41FB-BDF6-E301968C3DD2}"/>
  <sortState xmlns:xlrd2="http://schemas.microsoft.com/office/spreadsheetml/2017/richdata2" ref="A2:K381">
    <sortCondition ref="A2:A381"/>
  </sortState>
  <phoneticPr fontId="11" type="noConversion"/>
  <dataValidations count="3">
    <dataValidation type="list" allowBlank="1" showInputMessage="1" showErrorMessage="1" sqref="A2:A381" xr:uid="{F6864797-9F02-4BF2-9ACB-82811792C280}">
      <formula1>"ELECTRONIQUE,ELECTRICITE,FOURNITURE,QUINCAILLERIE,SOUS-ENSEMBLE,PLASTURGIE,MECANIQUE,FLOCAGE,ACCESSOIRE,OUTILLAGE,INFORMATIQUE,SOUS-TRAITANCE"</formula1>
    </dataValidation>
    <dataValidation type="list" allowBlank="1" showInputMessage="1" showErrorMessage="1" sqref="J2:J381" xr:uid="{FAFAF3F7-5A9A-4D3A-9D51-1962EFC5AE0B}">
      <formula1>$N$20:$N$25</formula1>
    </dataValidation>
    <dataValidation type="list" allowBlank="1" showInputMessage="1" showErrorMessage="1" sqref="I2:I381" xr:uid="{C5FD4644-3433-4DD3-B6F3-5AADBAA268D2}">
      <formula1>$M$19:$M$38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3A5032-04FF-421D-9A28-1A6FB0B8D0E5}">
          <x14:formula1>
            <xm:f>Fournisseurs!$A$2:$A$100</xm:f>
          </x14:formula1>
          <xm:sqref>D2:D381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5109-885D-482E-B0D9-F8CAD6F6B441}">
  <dimension ref="A1:N100"/>
  <sheetViews>
    <sheetView workbookViewId="0">
      <selection activeCell="N8" sqref="N8:N16"/>
    </sheetView>
  </sheetViews>
  <sheetFormatPr baseColWidth="10" defaultRowHeight="15" x14ac:dyDescent="0.25"/>
  <cols>
    <col min="1" max="1" width="22.5703125" bestFit="1" customWidth="1"/>
    <col min="2" max="2" width="64.28515625" bestFit="1" customWidth="1"/>
    <col min="3" max="3" width="6" bestFit="1" customWidth="1"/>
    <col min="4" max="4" width="22.140625" bestFit="1" customWidth="1"/>
    <col min="5" max="5" width="11.140625" style="1" bestFit="1" customWidth="1"/>
    <col min="6" max="6" width="7.5703125" bestFit="1" customWidth="1"/>
    <col min="7" max="7" width="13.5703125" bestFit="1" customWidth="1"/>
    <col min="8" max="8" width="16.42578125" bestFit="1" customWidth="1"/>
    <col min="9" max="9" width="37.28515625" bestFit="1" customWidth="1"/>
    <col min="10" max="10" width="19" bestFit="1" customWidth="1"/>
    <col min="11" max="11" width="13.5703125" bestFit="1" customWidth="1"/>
    <col min="12" max="12" width="16.42578125" bestFit="1" customWidth="1"/>
    <col min="13" max="13" width="27" bestFit="1" customWidth="1"/>
    <col min="14" max="14" width="19" bestFit="1" customWidth="1"/>
  </cols>
  <sheetData>
    <row r="1" spans="1:14" x14ac:dyDescent="0.25">
      <c r="A1" s="63" t="s">
        <v>191</v>
      </c>
      <c r="B1" s="63" t="s">
        <v>192</v>
      </c>
      <c r="C1" s="63" t="s">
        <v>193</v>
      </c>
      <c r="D1" s="63" t="s">
        <v>194</v>
      </c>
      <c r="E1" s="63" t="s">
        <v>237</v>
      </c>
      <c r="F1" s="63" t="s">
        <v>238</v>
      </c>
      <c r="G1" s="63" t="s">
        <v>205</v>
      </c>
      <c r="H1" s="63" t="s">
        <v>206</v>
      </c>
      <c r="I1" s="63" t="s">
        <v>195</v>
      </c>
      <c r="J1" s="63" t="s">
        <v>196</v>
      </c>
      <c r="K1" s="63" t="s">
        <v>207</v>
      </c>
      <c r="L1" s="63" t="s">
        <v>208</v>
      </c>
      <c r="M1" s="63" t="s">
        <v>197</v>
      </c>
      <c r="N1" s="63" t="s">
        <v>198</v>
      </c>
    </row>
    <row r="2" spans="1:14" x14ac:dyDescent="0.25">
      <c r="A2" s="20" t="s">
        <v>240</v>
      </c>
      <c r="B2" s="20" t="s">
        <v>241</v>
      </c>
      <c r="C2" s="64">
        <v>31150</v>
      </c>
      <c r="D2" s="20" t="s">
        <v>242</v>
      </c>
      <c r="E2" s="15"/>
      <c r="F2" s="20"/>
      <c r="G2" s="20"/>
      <c r="H2" s="20"/>
      <c r="I2" s="21"/>
      <c r="J2" s="20"/>
      <c r="K2" s="20"/>
      <c r="L2" s="20"/>
      <c r="M2" s="20"/>
      <c r="N2" s="20"/>
    </row>
    <row r="3" spans="1:14" x14ac:dyDescent="0.25">
      <c r="A3" s="20" t="s">
        <v>218</v>
      </c>
      <c r="B3" s="20" t="s">
        <v>220</v>
      </c>
      <c r="C3" s="64">
        <v>31100</v>
      </c>
      <c r="D3" s="20" t="s">
        <v>217</v>
      </c>
      <c r="E3" s="15"/>
      <c r="F3" s="20"/>
      <c r="G3" s="20"/>
      <c r="H3" s="20"/>
      <c r="I3" s="21"/>
      <c r="J3" s="20"/>
      <c r="K3" s="20"/>
      <c r="L3" s="20"/>
      <c r="M3" s="20"/>
      <c r="N3" s="20"/>
    </row>
    <row r="4" spans="1:14" x14ac:dyDescent="0.25">
      <c r="A4" s="20" t="s">
        <v>251</v>
      </c>
      <c r="B4" s="20" t="s">
        <v>599</v>
      </c>
      <c r="C4" s="64">
        <v>45257</v>
      </c>
      <c r="D4" s="20" t="s">
        <v>249</v>
      </c>
      <c r="E4" s="15">
        <v>1029022</v>
      </c>
      <c r="F4" s="20"/>
      <c r="G4" s="20"/>
      <c r="H4" s="20"/>
      <c r="I4" s="21"/>
      <c r="J4" s="20"/>
      <c r="K4" s="20"/>
      <c r="L4" s="20"/>
      <c r="M4" s="20"/>
      <c r="N4" s="20"/>
    </row>
    <row r="5" spans="1:14" x14ac:dyDescent="0.25">
      <c r="A5" s="20" t="s">
        <v>255</v>
      </c>
      <c r="B5" s="20" t="s">
        <v>256</v>
      </c>
      <c r="C5" s="64">
        <v>6700</v>
      </c>
      <c r="D5" s="20" t="s">
        <v>257</v>
      </c>
      <c r="E5" s="15">
        <v>3993</v>
      </c>
      <c r="F5" s="20"/>
      <c r="G5" s="20"/>
      <c r="H5" s="20"/>
      <c r="I5" s="21"/>
      <c r="J5" s="20"/>
      <c r="K5" s="20"/>
      <c r="L5" s="20"/>
      <c r="M5" s="20"/>
      <c r="N5" s="20"/>
    </row>
    <row r="6" spans="1:14" x14ac:dyDescent="0.25">
      <c r="A6" s="20" t="s">
        <v>223</v>
      </c>
      <c r="B6" s="20" t="s">
        <v>224</v>
      </c>
      <c r="C6" s="64">
        <v>38180</v>
      </c>
      <c r="D6" s="20" t="s">
        <v>225</v>
      </c>
      <c r="E6" s="15">
        <v>125028</v>
      </c>
      <c r="F6" s="20"/>
      <c r="G6" s="20"/>
      <c r="H6" s="20"/>
      <c r="I6" s="21"/>
      <c r="J6" s="20"/>
      <c r="K6" s="20"/>
      <c r="L6" s="20"/>
      <c r="M6" s="20"/>
      <c r="N6" s="20"/>
    </row>
    <row r="7" spans="1:14" x14ac:dyDescent="0.25">
      <c r="A7" s="20" t="s">
        <v>258</v>
      </c>
      <c r="B7" s="20" t="s">
        <v>260</v>
      </c>
      <c r="C7" s="64">
        <v>91320</v>
      </c>
      <c r="D7" s="20" t="s">
        <v>261</v>
      </c>
      <c r="E7" s="15" t="s">
        <v>259</v>
      </c>
      <c r="F7" s="20"/>
      <c r="G7" s="20"/>
      <c r="H7" s="20"/>
      <c r="I7" s="20"/>
      <c r="J7" s="20"/>
      <c r="K7" s="20"/>
      <c r="L7" s="20"/>
      <c r="M7" s="20"/>
      <c r="N7" s="20"/>
    </row>
    <row r="8" spans="1:14" x14ac:dyDescent="0.25">
      <c r="A8" s="20" t="s">
        <v>239</v>
      </c>
      <c r="B8" s="20"/>
      <c r="C8" s="64"/>
      <c r="D8" s="20"/>
      <c r="E8" s="15">
        <v>512501498</v>
      </c>
      <c r="F8" s="20"/>
      <c r="G8" s="20"/>
      <c r="H8" s="20"/>
      <c r="I8" s="21"/>
      <c r="J8" s="20"/>
      <c r="K8" s="20"/>
      <c r="L8" s="20"/>
      <c r="M8" s="21"/>
      <c r="N8" s="20"/>
    </row>
    <row r="9" spans="1:14" x14ac:dyDescent="0.25">
      <c r="A9" s="20" t="s">
        <v>253</v>
      </c>
      <c r="B9" s="20" t="s">
        <v>254</v>
      </c>
      <c r="C9" s="64"/>
      <c r="D9" s="20"/>
      <c r="E9" s="15"/>
      <c r="F9" s="20"/>
      <c r="G9" s="20"/>
      <c r="H9" s="20"/>
      <c r="I9" s="20"/>
      <c r="J9" s="20"/>
      <c r="K9" s="20"/>
      <c r="L9" s="20"/>
      <c r="M9" s="20"/>
      <c r="N9" s="20"/>
    </row>
    <row r="10" spans="1:14" x14ac:dyDescent="0.25">
      <c r="A10" s="20" t="s">
        <v>202</v>
      </c>
      <c r="B10" s="65" t="s">
        <v>213</v>
      </c>
      <c r="C10" s="64">
        <v>31140</v>
      </c>
      <c r="D10" s="20" t="s">
        <v>214</v>
      </c>
      <c r="E10" s="15"/>
      <c r="F10" s="20"/>
      <c r="G10" s="20"/>
      <c r="H10" s="20"/>
      <c r="I10" s="21"/>
      <c r="J10" s="20"/>
      <c r="K10" s="20"/>
      <c r="L10" s="20"/>
      <c r="M10" s="20"/>
      <c r="N10" s="20"/>
    </row>
    <row r="11" spans="1:14" x14ac:dyDescent="0.25">
      <c r="A11" s="20" t="s">
        <v>250</v>
      </c>
      <c r="B11" s="20" t="s">
        <v>252</v>
      </c>
      <c r="C11" s="64">
        <v>31100</v>
      </c>
      <c r="D11" s="20" t="s">
        <v>217</v>
      </c>
      <c r="E11" s="15"/>
      <c r="F11" s="20"/>
      <c r="G11" s="20"/>
      <c r="H11" s="20"/>
      <c r="I11" s="21"/>
      <c r="J11" s="20"/>
      <c r="K11" s="20"/>
      <c r="L11" s="20"/>
      <c r="M11" s="20"/>
      <c r="N11" s="20"/>
    </row>
    <row r="12" spans="1:14" x14ac:dyDescent="0.25">
      <c r="A12" s="20" t="s">
        <v>199</v>
      </c>
      <c r="B12" s="20" t="s">
        <v>209</v>
      </c>
      <c r="C12" s="64">
        <v>57730</v>
      </c>
      <c r="D12" s="20" t="s">
        <v>229</v>
      </c>
      <c r="E12" s="15"/>
      <c r="F12" s="20"/>
      <c r="G12" s="20"/>
      <c r="H12" s="20"/>
      <c r="I12" s="21"/>
      <c r="J12" s="20"/>
      <c r="K12" s="20"/>
      <c r="L12" s="20"/>
      <c r="M12" s="20"/>
      <c r="N12" s="20"/>
    </row>
    <row r="13" spans="1:14" x14ac:dyDescent="0.25">
      <c r="A13" s="20" t="s">
        <v>629</v>
      </c>
      <c r="B13" s="20" t="s">
        <v>630</v>
      </c>
      <c r="C13" s="64">
        <v>1330</v>
      </c>
      <c r="D13" s="20" t="s">
        <v>631</v>
      </c>
      <c r="E13" s="15"/>
      <c r="F13" s="20"/>
      <c r="G13" s="20"/>
      <c r="H13" s="20"/>
      <c r="I13" s="20"/>
      <c r="J13" s="20"/>
      <c r="K13" s="20"/>
      <c r="L13" s="20"/>
      <c r="M13" s="20"/>
      <c r="N13" s="20"/>
    </row>
    <row r="14" spans="1:14" x14ac:dyDescent="0.25">
      <c r="A14" s="20" t="s">
        <v>215</v>
      </c>
      <c r="B14" s="20" t="s">
        <v>216</v>
      </c>
      <c r="C14" s="20">
        <v>31200</v>
      </c>
      <c r="D14" s="20" t="s">
        <v>217</v>
      </c>
      <c r="E14" s="15"/>
      <c r="F14" s="20"/>
      <c r="G14" s="20"/>
      <c r="H14" s="20"/>
      <c r="I14" s="21"/>
      <c r="J14" s="20"/>
      <c r="K14" s="20"/>
      <c r="L14" s="20"/>
      <c r="M14" s="21"/>
      <c r="N14" s="20"/>
    </row>
    <row r="15" spans="1:14" x14ac:dyDescent="0.25">
      <c r="A15" s="20" t="s">
        <v>226</v>
      </c>
      <c r="B15" s="20" t="s">
        <v>227</v>
      </c>
      <c r="C15" s="20">
        <v>47800</v>
      </c>
      <c r="D15" s="20" t="s">
        <v>231</v>
      </c>
      <c r="E15" s="15"/>
      <c r="F15" s="20"/>
      <c r="G15" s="20"/>
      <c r="H15" s="20"/>
      <c r="I15" s="20"/>
      <c r="J15" s="20"/>
      <c r="K15" s="20"/>
      <c r="L15" s="20"/>
      <c r="M15" s="20"/>
      <c r="N15" s="20"/>
    </row>
    <row r="16" spans="1:14" x14ac:dyDescent="0.25">
      <c r="A16" s="20" t="s">
        <v>571</v>
      </c>
      <c r="B16" s="20"/>
      <c r="C16" s="20"/>
      <c r="D16" s="20"/>
      <c r="E16" s="15"/>
      <c r="F16" s="20"/>
      <c r="G16" s="20"/>
      <c r="H16" s="20"/>
      <c r="I16" s="20"/>
      <c r="J16" s="20"/>
      <c r="K16" s="20"/>
      <c r="L16" s="20"/>
      <c r="M16" s="20"/>
      <c r="N16" s="20"/>
    </row>
    <row r="17" spans="1:14" x14ac:dyDescent="0.25">
      <c r="A17" s="20" t="s">
        <v>219</v>
      </c>
      <c r="B17" s="20" t="s">
        <v>204</v>
      </c>
      <c r="C17" s="20">
        <v>31120</v>
      </c>
      <c r="D17" s="20" t="s">
        <v>230</v>
      </c>
      <c r="E17" s="15"/>
      <c r="F17" s="20"/>
      <c r="G17" s="20"/>
      <c r="H17" s="20"/>
      <c r="I17" s="21"/>
      <c r="J17" s="20"/>
      <c r="K17" s="20"/>
      <c r="L17" s="20"/>
      <c r="M17" s="20"/>
      <c r="N17" s="20"/>
    </row>
    <row r="18" spans="1:14" x14ac:dyDescent="0.25">
      <c r="A18" s="20" t="s">
        <v>1</v>
      </c>
      <c r="B18" s="20" t="s">
        <v>233</v>
      </c>
      <c r="C18" s="20">
        <v>93140</v>
      </c>
      <c r="D18" s="20" t="s">
        <v>234</v>
      </c>
      <c r="E18" s="15"/>
      <c r="F18" s="20"/>
      <c r="G18" s="20"/>
      <c r="H18" s="20"/>
      <c r="I18" s="20"/>
      <c r="J18" s="20"/>
      <c r="K18" s="20"/>
      <c r="L18" s="20"/>
      <c r="M18" s="20"/>
      <c r="N18" s="20"/>
    </row>
    <row r="19" spans="1:14" x14ac:dyDescent="0.25">
      <c r="A19" s="20" t="s">
        <v>2</v>
      </c>
      <c r="B19" s="20" t="s">
        <v>211</v>
      </c>
      <c r="C19" s="20">
        <v>31250</v>
      </c>
      <c r="D19" s="20" t="s">
        <v>212</v>
      </c>
      <c r="E19" s="15"/>
      <c r="F19" s="20"/>
      <c r="G19" s="20"/>
      <c r="H19" s="20"/>
      <c r="I19" s="21"/>
      <c r="J19" s="20"/>
      <c r="K19" s="20"/>
      <c r="L19" s="20"/>
      <c r="M19" s="20"/>
      <c r="N19" s="20"/>
    </row>
    <row r="20" spans="1:14" x14ac:dyDescent="0.25">
      <c r="A20" s="20" t="s">
        <v>247</v>
      </c>
      <c r="B20" s="20" t="s">
        <v>598</v>
      </c>
      <c r="C20" s="20">
        <v>76063</v>
      </c>
      <c r="D20" s="20" t="s">
        <v>248</v>
      </c>
      <c r="E20" s="15">
        <v>5869934</v>
      </c>
      <c r="F20" s="20"/>
      <c r="G20" s="20"/>
      <c r="H20" s="20"/>
      <c r="I20" s="20"/>
      <c r="J20" s="20"/>
      <c r="K20" s="20"/>
      <c r="L20" s="20"/>
      <c r="M20" s="20"/>
      <c r="N20" s="20"/>
    </row>
    <row r="21" spans="1:14" x14ac:dyDescent="0.25">
      <c r="A21" s="20" t="s">
        <v>232</v>
      </c>
      <c r="B21" s="20" t="s">
        <v>245</v>
      </c>
      <c r="C21" s="20">
        <v>69800</v>
      </c>
      <c r="D21" s="20" t="s">
        <v>246</v>
      </c>
      <c r="E21" s="15">
        <v>3063</v>
      </c>
      <c r="F21" s="20"/>
      <c r="G21" s="20"/>
      <c r="H21" s="20"/>
      <c r="I21" s="21"/>
      <c r="J21" s="20"/>
      <c r="K21" s="20"/>
      <c r="L21" s="20"/>
      <c r="M21" s="20"/>
      <c r="N21" s="20"/>
    </row>
    <row r="22" spans="1:14" x14ac:dyDescent="0.25">
      <c r="A22" s="20" t="s">
        <v>698</v>
      </c>
      <c r="B22" s="20"/>
      <c r="C22" s="20"/>
      <c r="D22" s="20"/>
      <c r="E22" s="15"/>
      <c r="F22" s="20"/>
      <c r="G22" s="20"/>
      <c r="H22" s="20"/>
      <c r="I22" s="20"/>
      <c r="J22" s="20"/>
      <c r="K22" s="20"/>
      <c r="L22" s="20"/>
      <c r="M22" s="20"/>
      <c r="N22" s="20"/>
    </row>
    <row r="23" spans="1:14" x14ac:dyDescent="0.25">
      <c r="A23" s="20" t="s">
        <v>622</v>
      </c>
      <c r="B23" s="20" t="s">
        <v>646</v>
      </c>
      <c r="C23" s="20">
        <v>91250</v>
      </c>
      <c r="D23" s="20" t="s">
        <v>623</v>
      </c>
      <c r="E23" s="15">
        <v>1008839</v>
      </c>
      <c r="F23" s="20"/>
      <c r="G23" s="20"/>
      <c r="H23" s="20"/>
      <c r="I23" s="66"/>
      <c r="J23" s="20"/>
      <c r="K23" s="20"/>
      <c r="L23" s="20"/>
      <c r="M23" s="20"/>
      <c r="N23" s="20"/>
    </row>
    <row r="24" spans="1:14" x14ac:dyDescent="0.25">
      <c r="A24" s="20" t="s">
        <v>422</v>
      </c>
      <c r="B24" s="65" t="s">
        <v>566</v>
      </c>
      <c r="C24" s="20">
        <v>94380</v>
      </c>
      <c r="D24" s="20" t="s">
        <v>565</v>
      </c>
      <c r="E24" s="15"/>
      <c r="F24" s="20"/>
      <c r="G24" s="20"/>
      <c r="H24" s="20"/>
      <c r="I24" s="21"/>
      <c r="J24" s="20"/>
      <c r="K24" s="20"/>
      <c r="L24" s="20"/>
      <c r="M24" s="20"/>
      <c r="N24" s="20"/>
    </row>
    <row r="25" spans="1:14" x14ac:dyDescent="0.25">
      <c r="A25" s="20" t="s">
        <v>4</v>
      </c>
      <c r="B25" s="20" t="s">
        <v>624</v>
      </c>
      <c r="C25" s="20">
        <v>31600</v>
      </c>
      <c r="D25" s="20" t="s">
        <v>625</v>
      </c>
      <c r="E25" s="15"/>
      <c r="F25" s="20"/>
      <c r="G25" s="20"/>
      <c r="H25" s="20"/>
      <c r="I25" s="21"/>
      <c r="J25" s="20"/>
      <c r="K25" s="20"/>
      <c r="L25" s="20"/>
      <c r="M25" s="20"/>
      <c r="N25" s="20"/>
    </row>
    <row r="26" spans="1:14" x14ac:dyDescent="0.25">
      <c r="A26" s="20" t="s">
        <v>626</v>
      </c>
      <c r="B26" s="20" t="s">
        <v>627</v>
      </c>
      <c r="C26" s="20">
        <v>33692</v>
      </c>
      <c r="D26" s="20" t="s">
        <v>628</v>
      </c>
      <c r="E26" s="15"/>
      <c r="F26" s="20"/>
      <c r="G26" s="20"/>
      <c r="H26" s="20"/>
      <c r="I26" s="21"/>
      <c r="J26" s="20"/>
      <c r="K26" s="20"/>
      <c r="L26" s="20"/>
      <c r="M26" s="20"/>
      <c r="N26" s="20"/>
    </row>
    <row r="27" spans="1:14" x14ac:dyDescent="0.25">
      <c r="A27" s="20" t="s">
        <v>32</v>
      </c>
      <c r="B27" s="20"/>
      <c r="C27" s="20"/>
      <c r="D27" s="20"/>
      <c r="E27" s="15"/>
      <c r="F27" s="67"/>
      <c r="G27" s="20"/>
      <c r="H27" s="20"/>
      <c r="I27" s="20"/>
      <c r="J27" s="20"/>
      <c r="K27" s="20"/>
      <c r="L27" s="20"/>
      <c r="M27" s="20"/>
      <c r="N27" s="20"/>
    </row>
    <row r="28" spans="1:14" x14ac:dyDescent="0.25">
      <c r="A28" s="20" t="s">
        <v>564</v>
      </c>
      <c r="B28" s="20" t="s">
        <v>600</v>
      </c>
      <c r="C28" s="20">
        <v>75228</v>
      </c>
      <c r="D28" s="20" t="s">
        <v>597</v>
      </c>
      <c r="E28" s="15"/>
      <c r="F28" s="20"/>
      <c r="G28" s="20"/>
      <c r="H28" s="20"/>
      <c r="I28" s="21"/>
      <c r="J28" s="20"/>
      <c r="K28" s="20"/>
      <c r="L28" s="20"/>
      <c r="M28" s="20"/>
      <c r="N28" s="20"/>
    </row>
    <row r="29" spans="1:14" x14ac:dyDescent="0.25">
      <c r="A29" s="20" t="s">
        <v>3</v>
      </c>
      <c r="B29" s="20"/>
      <c r="C29" s="20"/>
      <c r="D29" s="20"/>
      <c r="E29" s="15"/>
      <c r="F29" s="20"/>
      <c r="G29" s="20"/>
      <c r="H29" s="20"/>
      <c r="I29" s="20"/>
      <c r="J29" s="20"/>
      <c r="K29" s="20"/>
      <c r="L29" s="20"/>
      <c r="M29" s="20"/>
      <c r="N29" s="20"/>
    </row>
    <row r="30" spans="1:14" x14ac:dyDescent="0.25">
      <c r="A30" s="20" t="s">
        <v>635</v>
      </c>
      <c r="B30" s="20"/>
      <c r="C30" s="20"/>
      <c r="D30" s="20"/>
      <c r="E30" s="15"/>
      <c r="F30" s="20"/>
      <c r="G30" s="20"/>
      <c r="H30" s="20"/>
      <c r="I30" s="20"/>
      <c r="J30" s="20"/>
      <c r="K30" s="20"/>
      <c r="L30" s="20"/>
      <c r="M30" s="20"/>
      <c r="N30" s="20"/>
    </row>
    <row r="31" spans="1:14" x14ac:dyDescent="0.25">
      <c r="A31" s="20" t="s">
        <v>203</v>
      </c>
      <c r="B31" s="65" t="s">
        <v>221</v>
      </c>
      <c r="C31" s="20">
        <v>31200</v>
      </c>
      <c r="D31" s="20" t="s">
        <v>217</v>
      </c>
      <c r="E31" s="15"/>
      <c r="F31" s="20"/>
      <c r="G31" s="20"/>
      <c r="H31" s="20"/>
      <c r="I31" s="21"/>
      <c r="J31" s="20"/>
      <c r="K31" s="20"/>
      <c r="L31" s="20"/>
      <c r="M31" s="20"/>
      <c r="N31" s="20"/>
    </row>
    <row r="32" spans="1:14" x14ac:dyDescent="0.25">
      <c r="A32" s="20" t="s">
        <v>419</v>
      </c>
      <c r="B32" s="65" t="s">
        <v>420</v>
      </c>
      <c r="C32" s="20">
        <v>78190</v>
      </c>
      <c r="D32" s="20" t="s">
        <v>421</v>
      </c>
      <c r="E32" s="15"/>
      <c r="F32" s="20"/>
      <c r="G32" s="20"/>
      <c r="H32" s="20"/>
      <c r="I32" s="21"/>
      <c r="J32" s="20"/>
      <c r="K32" s="20"/>
      <c r="L32" s="20"/>
      <c r="M32" s="20"/>
      <c r="N32" s="20"/>
    </row>
    <row r="33" spans="1:14" x14ac:dyDescent="0.25">
      <c r="A33" s="20" t="s">
        <v>700</v>
      </c>
      <c r="B33" s="20"/>
      <c r="C33" s="20"/>
      <c r="D33" s="20"/>
      <c r="E33" s="15"/>
      <c r="F33" s="20"/>
      <c r="G33" s="20"/>
      <c r="H33" s="20"/>
      <c r="I33" s="20"/>
      <c r="J33" s="20"/>
      <c r="K33" s="20"/>
      <c r="L33" s="20"/>
      <c r="M33" s="20"/>
      <c r="N33" s="20"/>
    </row>
    <row r="34" spans="1:14" x14ac:dyDescent="0.25">
      <c r="A34" s="20" t="s">
        <v>201</v>
      </c>
      <c r="B34" s="20"/>
      <c r="C34" s="20"/>
      <c r="D34" s="20"/>
      <c r="E34" s="15"/>
      <c r="F34" s="20"/>
      <c r="G34" s="20"/>
      <c r="H34" s="20"/>
      <c r="I34" s="20"/>
      <c r="J34" s="20"/>
      <c r="K34" s="20"/>
      <c r="L34" s="20"/>
      <c r="M34" s="20"/>
      <c r="N34" s="20"/>
    </row>
    <row r="35" spans="1:14" x14ac:dyDescent="0.25">
      <c r="A35" s="20" t="s">
        <v>475</v>
      </c>
      <c r="B35" s="20"/>
      <c r="C35" s="20"/>
      <c r="D35" s="20"/>
      <c r="E35" s="15"/>
      <c r="F35" s="20"/>
      <c r="G35" s="20"/>
      <c r="H35" s="20"/>
      <c r="I35" s="20"/>
      <c r="J35" s="20"/>
      <c r="K35" s="20"/>
      <c r="L35" s="20"/>
      <c r="M35" s="20"/>
      <c r="N35" s="20"/>
    </row>
    <row r="36" spans="1:14" x14ac:dyDescent="0.25">
      <c r="A36" s="20" t="s">
        <v>17</v>
      </c>
      <c r="B36" s="20" t="s">
        <v>243</v>
      </c>
      <c r="C36" s="20"/>
      <c r="D36" s="20" t="s">
        <v>244</v>
      </c>
      <c r="E36" s="15">
        <v>5445326</v>
      </c>
      <c r="F36" s="20"/>
      <c r="G36" s="20"/>
      <c r="H36" s="20"/>
      <c r="I36" s="20"/>
      <c r="J36" s="20"/>
      <c r="K36" s="20"/>
      <c r="L36" s="20"/>
      <c r="M36" s="20"/>
      <c r="N36" s="20"/>
    </row>
    <row r="37" spans="1:14" x14ac:dyDescent="0.25">
      <c r="A37" s="20" t="s">
        <v>578</v>
      </c>
      <c r="B37" s="20"/>
      <c r="C37" s="20"/>
      <c r="D37" s="20"/>
      <c r="E37" s="15"/>
      <c r="F37" s="20"/>
      <c r="G37" s="20"/>
      <c r="H37" s="20"/>
      <c r="I37" s="20"/>
      <c r="J37" s="20"/>
      <c r="K37" s="20"/>
      <c r="L37" s="20"/>
      <c r="M37" s="20"/>
      <c r="N37" s="20"/>
    </row>
    <row r="38" spans="1:14" x14ac:dyDescent="0.25">
      <c r="A38" s="20" t="s">
        <v>699</v>
      </c>
      <c r="B38" s="20"/>
      <c r="C38" s="20"/>
      <c r="D38" s="20"/>
      <c r="E38" s="15"/>
      <c r="F38" s="20"/>
      <c r="G38" s="20"/>
      <c r="H38" s="20"/>
      <c r="I38" s="20"/>
      <c r="J38" s="20"/>
      <c r="K38" s="20"/>
      <c r="L38" s="20"/>
      <c r="M38" s="20"/>
      <c r="N38" s="20"/>
    </row>
    <row r="39" spans="1:14" x14ac:dyDescent="0.25">
      <c r="A39" s="20" t="s">
        <v>200</v>
      </c>
      <c r="B39" s="20" t="s">
        <v>222</v>
      </c>
      <c r="C39" s="20">
        <v>31400</v>
      </c>
      <c r="D39" s="20" t="s">
        <v>217</v>
      </c>
      <c r="E39" s="15"/>
      <c r="F39" s="20"/>
      <c r="G39" s="20"/>
      <c r="H39" s="20"/>
      <c r="I39" s="21"/>
      <c r="J39" s="4"/>
      <c r="K39" s="20"/>
      <c r="L39" s="20"/>
      <c r="M39" s="20"/>
      <c r="N39" s="20"/>
    </row>
    <row r="40" spans="1:14" x14ac:dyDescent="0.25">
      <c r="A40" s="20" t="s">
        <v>0</v>
      </c>
      <c r="B40" s="20" t="s">
        <v>210</v>
      </c>
      <c r="C40" s="20">
        <v>95947</v>
      </c>
      <c r="D40" s="20" t="s">
        <v>228</v>
      </c>
      <c r="E40" s="15"/>
      <c r="F40" s="20"/>
      <c r="G40" s="20"/>
      <c r="H40" s="20"/>
      <c r="I40" s="21"/>
      <c r="J40" s="20"/>
      <c r="K40" s="20"/>
      <c r="L40" s="20"/>
      <c r="M40" s="21"/>
      <c r="N40" s="20"/>
    </row>
    <row r="41" spans="1:14" x14ac:dyDescent="0.25">
      <c r="A41" s="20" t="s">
        <v>235</v>
      </c>
      <c r="B41" s="20" t="s">
        <v>236</v>
      </c>
      <c r="C41" s="20">
        <v>31400</v>
      </c>
      <c r="D41" s="20" t="s">
        <v>217</v>
      </c>
      <c r="E41" s="15"/>
      <c r="F41" s="20"/>
      <c r="G41" s="20"/>
      <c r="H41" s="20"/>
      <c r="I41" s="20"/>
      <c r="J41" s="4"/>
      <c r="K41" s="20"/>
      <c r="L41" s="20"/>
      <c r="M41" s="20"/>
      <c r="N41" s="20"/>
    </row>
    <row r="42" spans="1:14" x14ac:dyDescent="0.25">
      <c r="A42" s="20" t="s">
        <v>43</v>
      </c>
      <c r="B42" s="20"/>
      <c r="C42" s="20"/>
      <c r="D42" s="20"/>
      <c r="E42" s="15"/>
      <c r="F42" s="20"/>
      <c r="G42" s="20"/>
      <c r="H42" s="20"/>
      <c r="I42" s="20"/>
      <c r="J42" s="20"/>
      <c r="K42" s="20"/>
      <c r="L42" s="20"/>
      <c r="M42" s="20"/>
      <c r="N42" s="20"/>
    </row>
    <row r="43" spans="1:14" x14ac:dyDescent="0.25">
      <c r="A43" s="20"/>
      <c r="B43" s="20"/>
      <c r="C43" s="20"/>
      <c r="D43" s="20"/>
      <c r="E43" s="15"/>
      <c r="F43" s="20"/>
      <c r="G43" s="20"/>
      <c r="H43" s="20"/>
      <c r="I43" s="20"/>
      <c r="J43" s="20"/>
      <c r="K43" s="20"/>
      <c r="L43" s="20"/>
      <c r="M43" s="20"/>
      <c r="N43" s="20"/>
    </row>
    <row r="44" spans="1:14" x14ac:dyDescent="0.25">
      <c r="A44" s="20"/>
      <c r="B44" s="20"/>
      <c r="C44" s="20"/>
      <c r="D44" s="20"/>
      <c r="E44" s="15"/>
      <c r="F44" s="20"/>
      <c r="G44" s="20"/>
      <c r="H44" s="20"/>
      <c r="I44" s="20"/>
      <c r="J44" s="20"/>
      <c r="K44" s="20"/>
      <c r="L44" s="20"/>
      <c r="M44" s="20"/>
      <c r="N44" s="20"/>
    </row>
    <row r="45" spans="1:14" x14ac:dyDescent="0.25">
      <c r="A45" s="20"/>
      <c r="B45" s="20"/>
      <c r="C45" s="20"/>
      <c r="D45" s="20"/>
      <c r="E45" s="15"/>
      <c r="F45" s="20"/>
      <c r="G45" s="20"/>
      <c r="H45" s="20"/>
      <c r="I45" s="20"/>
      <c r="J45" s="20"/>
      <c r="K45" s="20"/>
      <c r="L45" s="20"/>
      <c r="M45" s="20"/>
      <c r="N45" s="20"/>
    </row>
    <row r="46" spans="1:14" x14ac:dyDescent="0.25">
      <c r="A46" s="20"/>
      <c r="B46" s="20"/>
      <c r="C46" s="20"/>
      <c r="D46" s="20"/>
      <c r="E46" s="15"/>
      <c r="F46" s="20"/>
      <c r="G46" s="20"/>
      <c r="H46" s="20"/>
      <c r="I46" s="20"/>
      <c r="J46" s="20"/>
      <c r="K46" s="20"/>
      <c r="L46" s="20"/>
      <c r="M46" s="20"/>
      <c r="N46" s="20"/>
    </row>
    <row r="47" spans="1:14" x14ac:dyDescent="0.25">
      <c r="A47" s="20"/>
      <c r="B47" s="20"/>
      <c r="C47" s="20"/>
      <c r="D47" s="20"/>
      <c r="E47" s="15"/>
      <c r="F47" s="20"/>
      <c r="G47" s="20"/>
      <c r="H47" s="20"/>
      <c r="I47" s="20"/>
      <c r="J47" s="20"/>
      <c r="K47" s="20"/>
      <c r="L47" s="20"/>
      <c r="M47" s="20"/>
      <c r="N47" s="20"/>
    </row>
    <row r="48" spans="1:14" x14ac:dyDescent="0.25">
      <c r="A48" s="20"/>
      <c r="B48" s="20"/>
      <c r="C48" s="20"/>
      <c r="D48" s="20"/>
      <c r="E48" s="15"/>
      <c r="F48" s="20"/>
      <c r="G48" s="20"/>
      <c r="H48" s="20"/>
      <c r="I48" s="20"/>
      <c r="J48" s="20"/>
      <c r="K48" s="20"/>
      <c r="L48" s="20"/>
      <c r="M48" s="20"/>
      <c r="N48" s="20"/>
    </row>
    <row r="49" spans="1:14" x14ac:dyDescent="0.25">
      <c r="A49" s="20"/>
      <c r="B49" s="20"/>
      <c r="C49" s="20"/>
      <c r="D49" s="20"/>
      <c r="E49" s="15"/>
      <c r="F49" s="20"/>
      <c r="G49" s="20"/>
      <c r="H49" s="20"/>
      <c r="I49" s="20"/>
      <c r="J49" s="20"/>
      <c r="K49" s="20"/>
      <c r="L49" s="20"/>
      <c r="M49" s="20"/>
      <c r="N49" s="20"/>
    </row>
    <row r="50" spans="1:14" x14ac:dyDescent="0.25">
      <c r="A50" s="20"/>
      <c r="B50" s="20"/>
      <c r="C50" s="20"/>
      <c r="D50" s="20"/>
      <c r="E50" s="15"/>
      <c r="F50" s="20"/>
      <c r="G50" s="20"/>
      <c r="H50" s="20"/>
      <c r="I50" s="20"/>
      <c r="J50" s="20"/>
      <c r="K50" s="20"/>
      <c r="L50" s="20"/>
      <c r="M50" s="20"/>
      <c r="N50" s="20"/>
    </row>
    <row r="51" spans="1:14" x14ac:dyDescent="0.25">
      <c r="A51" s="20"/>
      <c r="B51" s="20"/>
      <c r="C51" s="20"/>
      <c r="D51" s="20"/>
      <c r="E51" s="15"/>
      <c r="F51" s="20"/>
      <c r="G51" s="20"/>
      <c r="H51" s="20"/>
      <c r="I51" s="20"/>
      <c r="J51" s="20"/>
      <c r="K51" s="20"/>
      <c r="L51" s="20"/>
      <c r="M51" s="20"/>
      <c r="N51" s="20"/>
    </row>
    <row r="52" spans="1:14" x14ac:dyDescent="0.25">
      <c r="A52" s="20"/>
      <c r="B52" s="20"/>
      <c r="C52" s="20"/>
      <c r="D52" s="20"/>
      <c r="E52" s="15"/>
      <c r="F52" s="20"/>
      <c r="G52" s="20"/>
      <c r="H52" s="20"/>
      <c r="I52" s="20"/>
      <c r="J52" s="20"/>
      <c r="K52" s="20"/>
      <c r="L52" s="20"/>
      <c r="M52" s="20"/>
      <c r="N52" s="20"/>
    </row>
    <row r="53" spans="1:14" x14ac:dyDescent="0.25">
      <c r="A53" s="20"/>
      <c r="B53" s="20"/>
      <c r="C53" s="20"/>
      <c r="D53" s="20"/>
      <c r="E53" s="15"/>
      <c r="F53" s="20"/>
      <c r="G53" s="20"/>
      <c r="H53" s="20"/>
      <c r="I53" s="20"/>
      <c r="J53" s="20"/>
      <c r="K53" s="20"/>
      <c r="L53" s="20"/>
      <c r="M53" s="20"/>
      <c r="N53" s="20"/>
    </row>
    <row r="54" spans="1:14" x14ac:dyDescent="0.25">
      <c r="A54" s="20"/>
      <c r="B54" s="20"/>
      <c r="C54" s="20"/>
      <c r="D54" s="20"/>
      <c r="E54" s="15"/>
      <c r="F54" s="20"/>
      <c r="G54" s="20"/>
      <c r="H54" s="20"/>
      <c r="I54" s="20"/>
      <c r="J54" s="20"/>
      <c r="K54" s="20"/>
      <c r="L54" s="20"/>
      <c r="M54" s="20"/>
      <c r="N54" s="20"/>
    </row>
    <row r="55" spans="1:14" x14ac:dyDescent="0.25">
      <c r="A55" s="20"/>
      <c r="B55" s="20"/>
      <c r="C55" s="20"/>
      <c r="D55" s="20"/>
      <c r="E55" s="15"/>
      <c r="F55" s="20"/>
      <c r="G55" s="20"/>
      <c r="H55" s="20"/>
      <c r="I55" s="20"/>
      <c r="J55" s="20"/>
      <c r="K55" s="20"/>
      <c r="L55" s="20"/>
      <c r="M55" s="20"/>
      <c r="N55" s="20"/>
    </row>
    <row r="56" spans="1:14" x14ac:dyDescent="0.25">
      <c r="A56" s="20"/>
      <c r="B56" s="20"/>
      <c r="C56" s="20"/>
      <c r="D56" s="20"/>
      <c r="E56" s="15"/>
      <c r="F56" s="20"/>
      <c r="G56" s="20"/>
      <c r="H56" s="20"/>
      <c r="I56" s="20"/>
      <c r="J56" s="20"/>
      <c r="K56" s="20"/>
      <c r="L56" s="20"/>
      <c r="M56" s="20"/>
      <c r="N56" s="20"/>
    </row>
    <row r="57" spans="1:14" x14ac:dyDescent="0.25">
      <c r="A57" s="20"/>
      <c r="B57" s="20"/>
      <c r="C57" s="20"/>
      <c r="D57" s="20"/>
      <c r="E57" s="15"/>
      <c r="F57" s="20"/>
      <c r="G57" s="20"/>
      <c r="H57" s="20"/>
      <c r="I57" s="20"/>
      <c r="J57" s="20"/>
      <c r="K57" s="20"/>
      <c r="L57" s="20"/>
      <c r="M57" s="20"/>
      <c r="N57" s="20"/>
    </row>
    <row r="58" spans="1:14" x14ac:dyDescent="0.25">
      <c r="A58" s="20"/>
      <c r="B58" s="20"/>
      <c r="C58" s="20"/>
      <c r="D58" s="20"/>
      <c r="E58" s="15"/>
      <c r="F58" s="20"/>
      <c r="G58" s="20"/>
      <c r="H58" s="20"/>
      <c r="I58" s="20"/>
      <c r="J58" s="20"/>
      <c r="K58" s="20"/>
      <c r="L58" s="20"/>
      <c r="M58" s="20"/>
      <c r="N58" s="20"/>
    </row>
    <row r="59" spans="1:14" x14ac:dyDescent="0.25">
      <c r="A59" s="20"/>
      <c r="B59" s="20"/>
      <c r="C59" s="20"/>
      <c r="D59" s="20"/>
      <c r="E59" s="15"/>
      <c r="F59" s="20"/>
      <c r="G59" s="20"/>
      <c r="H59" s="20"/>
      <c r="I59" s="20"/>
      <c r="J59" s="20"/>
      <c r="K59" s="20"/>
      <c r="L59" s="20"/>
      <c r="M59" s="20"/>
      <c r="N59" s="20"/>
    </row>
    <row r="60" spans="1:14" x14ac:dyDescent="0.25">
      <c r="A60" s="20"/>
      <c r="B60" s="20"/>
      <c r="C60" s="20"/>
      <c r="D60" s="20"/>
      <c r="E60" s="15"/>
      <c r="F60" s="20"/>
      <c r="G60" s="20"/>
      <c r="H60" s="20"/>
      <c r="I60" s="20"/>
      <c r="J60" s="20"/>
      <c r="K60" s="20"/>
      <c r="L60" s="20"/>
      <c r="M60" s="20"/>
      <c r="N60" s="20"/>
    </row>
    <row r="61" spans="1:14" x14ac:dyDescent="0.25">
      <c r="A61" s="20"/>
      <c r="B61" s="20"/>
      <c r="C61" s="20"/>
      <c r="D61" s="20"/>
      <c r="E61" s="15"/>
      <c r="F61" s="20"/>
      <c r="G61" s="20"/>
      <c r="H61" s="20"/>
      <c r="I61" s="20"/>
      <c r="J61" s="20"/>
      <c r="K61" s="20"/>
      <c r="L61" s="20"/>
      <c r="M61" s="20"/>
      <c r="N61" s="20"/>
    </row>
    <row r="62" spans="1:14" x14ac:dyDescent="0.25">
      <c r="A62" s="20"/>
      <c r="B62" s="20"/>
      <c r="C62" s="20"/>
      <c r="D62" s="20"/>
      <c r="E62" s="15"/>
      <c r="F62" s="20"/>
      <c r="G62" s="20"/>
      <c r="H62" s="20"/>
      <c r="I62" s="20"/>
      <c r="J62" s="20"/>
      <c r="K62" s="20"/>
      <c r="L62" s="20"/>
      <c r="M62" s="20"/>
      <c r="N62" s="20"/>
    </row>
    <row r="63" spans="1:14" x14ac:dyDescent="0.25">
      <c r="A63" s="20"/>
      <c r="B63" s="20"/>
      <c r="C63" s="20"/>
      <c r="D63" s="20"/>
      <c r="E63" s="15"/>
      <c r="F63" s="20"/>
      <c r="G63" s="20"/>
      <c r="H63" s="20"/>
      <c r="I63" s="20"/>
      <c r="J63" s="20"/>
      <c r="K63" s="20"/>
      <c r="L63" s="20"/>
      <c r="M63" s="20"/>
      <c r="N63" s="20"/>
    </row>
    <row r="64" spans="1:14" x14ac:dyDescent="0.25">
      <c r="A64" s="20"/>
      <c r="B64" s="20"/>
      <c r="C64" s="20"/>
      <c r="D64" s="20"/>
      <c r="E64" s="15"/>
      <c r="F64" s="20"/>
      <c r="G64" s="20"/>
      <c r="H64" s="20"/>
      <c r="I64" s="20"/>
      <c r="J64" s="20"/>
      <c r="K64" s="20"/>
      <c r="L64" s="20"/>
      <c r="M64" s="20"/>
      <c r="N64" s="20"/>
    </row>
    <row r="65" spans="1:14" x14ac:dyDescent="0.25">
      <c r="A65" s="20"/>
      <c r="B65" s="20"/>
      <c r="C65" s="20"/>
      <c r="D65" s="20"/>
      <c r="E65" s="15"/>
      <c r="F65" s="20"/>
      <c r="G65" s="20"/>
      <c r="H65" s="20"/>
      <c r="I65" s="20"/>
      <c r="J65" s="20"/>
      <c r="K65" s="20"/>
      <c r="L65" s="20"/>
      <c r="M65" s="20"/>
      <c r="N65" s="20"/>
    </row>
    <row r="66" spans="1:14" x14ac:dyDescent="0.25">
      <c r="A66" s="20"/>
      <c r="B66" s="20"/>
      <c r="C66" s="20"/>
      <c r="D66" s="20"/>
      <c r="E66" s="15"/>
      <c r="F66" s="20"/>
      <c r="G66" s="20"/>
      <c r="H66" s="20"/>
      <c r="I66" s="20"/>
      <c r="J66" s="20"/>
      <c r="K66" s="20"/>
      <c r="L66" s="20"/>
      <c r="M66" s="20"/>
      <c r="N66" s="20"/>
    </row>
    <row r="67" spans="1:14" x14ac:dyDescent="0.25">
      <c r="A67" s="20"/>
      <c r="B67" s="20"/>
      <c r="C67" s="20"/>
      <c r="D67" s="20"/>
      <c r="E67" s="15"/>
      <c r="F67" s="20"/>
      <c r="G67" s="20"/>
      <c r="H67" s="20"/>
      <c r="I67" s="20"/>
      <c r="J67" s="20"/>
      <c r="K67" s="20"/>
      <c r="L67" s="20"/>
      <c r="M67" s="20"/>
      <c r="N67" s="20"/>
    </row>
    <row r="68" spans="1:14" x14ac:dyDescent="0.25">
      <c r="A68" s="20"/>
      <c r="B68" s="20"/>
      <c r="C68" s="20"/>
      <c r="D68" s="20"/>
      <c r="E68" s="15"/>
      <c r="F68" s="20"/>
      <c r="G68" s="20"/>
      <c r="H68" s="20"/>
      <c r="I68" s="20"/>
      <c r="J68" s="20"/>
      <c r="K68" s="20"/>
      <c r="L68" s="20"/>
      <c r="M68" s="20"/>
      <c r="N68" s="20"/>
    </row>
    <row r="69" spans="1:14" x14ac:dyDescent="0.25">
      <c r="A69" s="20"/>
      <c r="B69" s="20"/>
      <c r="C69" s="20"/>
      <c r="D69" s="20"/>
      <c r="E69" s="15"/>
      <c r="F69" s="20"/>
      <c r="G69" s="20"/>
      <c r="H69" s="20"/>
      <c r="I69" s="20"/>
      <c r="J69" s="20"/>
      <c r="K69" s="20"/>
      <c r="L69" s="20"/>
      <c r="M69" s="20"/>
      <c r="N69" s="20"/>
    </row>
    <row r="70" spans="1:14" x14ac:dyDescent="0.25">
      <c r="A70" s="20"/>
      <c r="B70" s="20"/>
      <c r="C70" s="20"/>
      <c r="D70" s="20"/>
      <c r="E70" s="15"/>
      <c r="F70" s="20"/>
      <c r="G70" s="20"/>
      <c r="H70" s="20"/>
      <c r="I70" s="20"/>
      <c r="J70" s="20"/>
      <c r="K70" s="20"/>
      <c r="L70" s="20"/>
      <c r="M70" s="20"/>
      <c r="N70" s="20"/>
    </row>
    <row r="71" spans="1:14" x14ac:dyDescent="0.25">
      <c r="A71" s="20"/>
      <c r="B71" s="20"/>
      <c r="C71" s="20"/>
      <c r="D71" s="20"/>
      <c r="E71" s="15"/>
      <c r="F71" s="20"/>
      <c r="G71" s="20"/>
      <c r="H71" s="20"/>
      <c r="I71" s="20"/>
      <c r="J71" s="20"/>
      <c r="K71" s="20"/>
      <c r="L71" s="20"/>
      <c r="M71" s="20"/>
      <c r="N71" s="20"/>
    </row>
    <row r="72" spans="1:14" x14ac:dyDescent="0.25">
      <c r="A72" s="20"/>
      <c r="B72" s="20"/>
      <c r="C72" s="20"/>
      <c r="D72" s="20"/>
      <c r="E72" s="15"/>
      <c r="F72" s="20"/>
      <c r="G72" s="20"/>
      <c r="H72" s="20"/>
      <c r="I72" s="20"/>
      <c r="J72" s="20"/>
      <c r="K72" s="20"/>
      <c r="L72" s="20"/>
      <c r="M72" s="20"/>
      <c r="N72" s="20"/>
    </row>
    <row r="73" spans="1:14" x14ac:dyDescent="0.25">
      <c r="A73" s="20"/>
      <c r="B73" s="20"/>
      <c r="C73" s="20"/>
      <c r="D73" s="20"/>
      <c r="E73" s="15"/>
      <c r="F73" s="20"/>
      <c r="G73" s="20"/>
      <c r="H73" s="20"/>
      <c r="I73" s="20"/>
      <c r="J73" s="20"/>
      <c r="K73" s="20"/>
      <c r="L73" s="20"/>
      <c r="M73" s="20"/>
      <c r="N73" s="20"/>
    </row>
    <row r="74" spans="1:14" x14ac:dyDescent="0.25">
      <c r="A74" s="20"/>
      <c r="B74" s="20"/>
      <c r="C74" s="20"/>
      <c r="D74" s="20"/>
      <c r="E74" s="15"/>
      <c r="F74" s="20"/>
      <c r="G74" s="20"/>
      <c r="H74" s="20"/>
      <c r="I74" s="20"/>
      <c r="J74" s="20"/>
      <c r="K74" s="20"/>
      <c r="L74" s="20"/>
      <c r="M74" s="20"/>
      <c r="N74" s="20"/>
    </row>
    <row r="75" spans="1:14" x14ac:dyDescent="0.25">
      <c r="A75" s="20"/>
      <c r="B75" s="20"/>
      <c r="C75" s="20"/>
      <c r="D75" s="20"/>
      <c r="E75" s="15"/>
      <c r="F75" s="20"/>
      <c r="G75" s="20"/>
      <c r="H75" s="20"/>
      <c r="I75" s="20"/>
      <c r="J75" s="20"/>
      <c r="K75" s="20"/>
      <c r="L75" s="20"/>
      <c r="M75" s="20"/>
      <c r="N75" s="20"/>
    </row>
    <row r="76" spans="1:14" x14ac:dyDescent="0.25">
      <c r="A76" s="20"/>
      <c r="B76" s="20"/>
      <c r="C76" s="20"/>
      <c r="D76" s="20"/>
      <c r="E76" s="15"/>
      <c r="F76" s="20"/>
      <c r="G76" s="20"/>
      <c r="H76" s="20"/>
      <c r="I76" s="20"/>
      <c r="J76" s="20"/>
      <c r="K76" s="20"/>
      <c r="L76" s="20"/>
      <c r="M76" s="20"/>
      <c r="N76" s="20"/>
    </row>
    <row r="77" spans="1:14" x14ac:dyDescent="0.25">
      <c r="A77" s="20"/>
      <c r="B77" s="20"/>
      <c r="C77" s="20"/>
      <c r="D77" s="20"/>
      <c r="E77" s="15"/>
      <c r="F77" s="20"/>
      <c r="G77" s="20"/>
      <c r="H77" s="20"/>
      <c r="I77" s="20"/>
      <c r="J77" s="20"/>
      <c r="K77" s="20"/>
      <c r="L77" s="20"/>
      <c r="M77" s="20"/>
      <c r="N77" s="20"/>
    </row>
    <row r="78" spans="1:14" x14ac:dyDescent="0.25">
      <c r="A78" s="20"/>
      <c r="B78" s="20"/>
      <c r="C78" s="20"/>
      <c r="D78" s="20"/>
      <c r="E78" s="15"/>
      <c r="F78" s="20"/>
      <c r="G78" s="20"/>
      <c r="H78" s="20"/>
      <c r="I78" s="20"/>
      <c r="J78" s="20"/>
      <c r="K78" s="20"/>
      <c r="L78" s="20"/>
      <c r="M78" s="20"/>
      <c r="N78" s="20"/>
    </row>
    <row r="79" spans="1:14" x14ac:dyDescent="0.25">
      <c r="A79" s="20"/>
      <c r="B79" s="20"/>
      <c r="C79" s="20"/>
      <c r="D79" s="20"/>
      <c r="E79" s="15"/>
      <c r="F79" s="20"/>
      <c r="G79" s="20"/>
      <c r="H79" s="20"/>
      <c r="I79" s="20"/>
      <c r="J79" s="20"/>
      <c r="K79" s="20"/>
      <c r="L79" s="20"/>
      <c r="M79" s="20"/>
      <c r="N79" s="20"/>
    </row>
    <row r="80" spans="1:14" x14ac:dyDescent="0.25">
      <c r="A80" s="20"/>
      <c r="B80" s="20"/>
      <c r="C80" s="20"/>
      <c r="D80" s="20"/>
      <c r="E80" s="15"/>
      <c r="F80" s="20"/>
      <c r="G80" s="20"/>
      <c r="H80" s="20"/>
      <c r="I80" s="20"/>
      <c r="J80" s="20"/>
      <c r="K80" s="20"/>
      <c r="L80" s="20"/>
      <c r="M80" s="20"/>
      <c r="N80" s="20"/>
    </row>
    <row r="81" spans="1:14" x14ac:dyDescent="0.25">
      <c r="A81" s="20"/>
      <c r="B81" s="20"/>
      <c r="C81" s="20"/>
      <c r="D81" s="20"/>
      <c r="E81" s="15"/>
      <c r="F81" s="20"/>
      <c r="G81" s="20"/>
      <c r="H81" s="20"/>
      <c r="I81" s="20"/>
      <c r="J81" s="20"/>
      <c r="K81" s="20"/>
      <c r="L81" s="20"/>
      <c r="M81" s="20"/>
      <c r="N81" s="20"/>
    </row>
    <row r="82" spans="1:14" x14ac:dyDescent="0.25">
      <c r="A82" s="20"/>
      <c r="B82" s="20"/>
      <c r="C82" s="20"/>
      <c r="D82" s="20"/>
      <c r="E82" s="15"/>
      <c r="F82" s="20"/>
      <c r="G82" s="20"/>
      <c r="H82" s="20"/>
      <c r="I82" s="20"/>
      <c r="J82" s="20"/>
      <c r="K82" s="20"/>
      <c r="L82" s="20"/>
      <c r="M82" s="20"/>
      <c r="N82" s="20"/>
    </row>
    <row r="83" spans="1:14" x14ac:dyDescent="0.25">
      <c r="A83" s="20"/>
      <c r="B83" s="20"/>
      <c r="C83" s="20"/>
      <c r="D83" s="20"/>
      <c r="E83" s="15"/>
      <c r="F83" s="20"/>
      <c r="G83" s="20"/>
      <c r="H83" s="20"/>
      <c r="I83" s="20"/>
      <c r="J83" s="20"/>
      <c r="K83" s="20"/>
      <c r="L83" s="20"/>
      <c r="M83" s="20"/>
      <c r="N83" s="20"/>
    </row>
    <row r="84" spans="1:14" x14ac:dyDescent="0.25">
      <c r="A84" s="20"/>
      <c r="B84" s="20"/>
      <c r="C84" s="20"/>
      <c r="D84" s="20"/>
      <c r="E84" s="15"/>
      <c r="F84" s="20"/>
      <c r="G84" s="20"/>
      <c r="H84" s="20"/>
      <c r="I84" s="20"/>
      <c r="J84" s="20"/>
      <c r="K84" s="20"/>
      <c r="L84" s="20"/>
      <c r="M84" s="20"/>
      <c r="N84" s="20"/>
    </row>
    <row r="85" spans="1:14" x14ac:dyDescent="0.25">
      <c r="A85" s="20"/>
      <c r="B85" s="20"/>
      <c r="C85" s="20"/>
      <c r="D85" s="20"/>
      <c r="E85" s="15"/>
      <c r="F85" s="20"/>
      <c r="G85" s="20"/>
      <c r="H85" s="20"/>
      <c r="I85" s="20"/>
      <c r="J85" s="20"/>
      <c r="K85" s="20"/>
      <c r="L85" s="20"/>
      <c r="M85" s="20"/>
      <c r="N85" s="20"/>
    </row>
    <row r="86" spans="1:14" x14ac:dyDescent="0.25">
      <c r="A86" s="20"/>
      <c r="B86" s="20"/>
      <c r="C86" s="20"/>
      <c r="D86" s="20"/>
      <c r="E86" s="15"/>
      <c r="F86" s="20"/>
      <c r="G86" s="20"/>
      <c r="H86" s="20"/>
      <c r="I86" s="20"/>
      <c r="J86" s="20"/>
      <c r="K86" s="20"/>
      <c r="L86" s="20"/>
      <c r="M86" s="20"/>
      <c r="N86" s="20"/>
    </row>
    <row r="87" spans="1:14" x14ac:dyDescent="0.25">
      <c r="A87" s="20"/>
      <c r="B87" s="20"/>
      <c r="C87" s="20"/>
      <c r="D87" s="20"/>
      <c r="E87" s="15"/>
      <c r="F87" s="20"/>
      <c r="G87" s="20"/>
      <c r="H87" s="20"/>
      <c r="I87" s="20"/>
      <c r="J87" s="20"/>
      <c r="K87" s="20"/>
      <c r="L87" s="20"/>
      <c r="M87" s="20"/>
      <c r="N87" s="20"/>
    </row>
    <row r="88" spans="1:14" x14ac:dyDescent="0.25">
      <c r="A88" s="20"/>
      <c r="B88" s="20"/>
      <c r="C88" s="20"/>
      <c r="D88" s="20"/>
      <c r="E88" s="15"/>
      <c r="F88" s="20"/>
      <c r="G88" s="20"/>
      <c r="H88" s="20"/>
      <c r="I88" s="20"/>
      <c r="J88" s="20"/>
      <c r="K88" s="20"/>
      <c r="L88" s="20"/>
      <c r="M88" s="20"/>
      <c r="N88" s="20"/>
    </row>
    <row r="89" spans="1:14" x14ac:dyDescent="0.25">
      <c r="A89" s="20"/>
      <c r="B89" s="20"/>
      <c r="C89" s="20"/>
      <c r="D89" s="20"/>
      <c r="E89" s="15"/>
      <c r="F89" s="20"/>
      <c r="G89" s="20"/>
      <c r="H89" s="20"/>
      <c r="I89" s="20"/>
      <c r="J89" s="20"/>
      <c r="K89" s="20"/>
      <c r="L89" s="20"/>
      <c r="M89" s="20"/>
      <c r="N89" s="20"/>
    </row>
    <row r="90" spans="1:14" x14ac:dyDescent="0.25">
      <c r="A90" s="20"/>
      <c r="B90" s="20"/>
      <c r="C90" s="20"/>
      <c r="D90" s="20"/>
      <c r="E90" s="15"/>
      <c r="F90" s="20"/>
      <c r="G90" s="20"/>
      <c r="H90" s="20"/>
      <c r="I90" s="20"/>
      <c r="J90" s="20"/>
      <c r="K90" s="20"/>
      <c r="L90" s="20"/>
      <c r="M90" s="20"/>
      <c r="N90" s="20"/>
    </row>
    <row r="91" spans="1:14" x14ac:dyDescent="0.25">
      <c r="A91" s="20"/>
      <c r="B91" s="20"/>
      <c r="C91" s="20"/>
      <c r="D91" s="20"/>
      <c r="E91" s="15"/>
      <c r="F91" s="20"/>
      <c r="G91" s="20"/>
      <c r="H91" s="20"/>
      <c r="I91" s="20"/>
      <c r="J91" s="20"/>
      <c r="K91" s="20"/>
      <c r="L91" s="20"/>
      <c r="M91" s="20"/>
      <c r="N91" s="20"/>
    </row>
    <row r="92" spans="1:14" x14ac:dyDescent="0.25">
      <c r="A92" s="20"/>
      <c r="B92" s="20"/>
      <c r="C92" s="20"/>
      <c r="D92" s="20"/>
      <c r="E92" s="15"/>
      <c r="F92" s="20"/>
      <c r="G92" s="20"/>
      <c r="H92" s="20"/>
      <c r="I92" s="20"/>
      <c r="J92" s="20"/>
      <c r="K92" s="20"/>
      <c r="L92" s="20"/>
      <c r="M92" s="20"/>
      <c r="N92" s="20"/>
    </row>
    <row r="93" spans="1:14" x14ac:dyDescent="0.25">
      <c r="A93" s="20"/>
      <c r="B93" s="20"/>
      <c r="C93" s="20"/>
      <c r="D93" s="20"/>
      <c r="E93" s="15"/>
      <c r="F93" s="20"/>
      <c r="G93" s="20"/>
      <c r="H93" s="20"/>
      <c r="I93" s="20"/>
      <c r="J93" s="20"/>
      <c r="K93" s="20"/>
      <c r="L93" s="20"/>
      <c r="M93" s="20"/>
      <c r="N93" s="20"/>
    </row>
    <row r="94" spans="1:14" x14ac:dyDescent="0.25">
      <c r="A94" s="20"/>
      <c r="B94" s="20"/>
      <c r="C94" s="20"/>
      <c r="D94" s="20"/>
      <c r="E94" s="15"/>
      <c r="F94" s="20"/>
      <c r="G94" s="20"/>
      <c r="H94" s="20"/>
      <c r="I94" s="20"/>
      <c r="J94" s="20"/>
      <c r="K94" s="20"/>
      <c r="L94" s="20"/>
      <c r="M94" s="20"/>
      <c r="N94" s="20"/>
    </row>
    <row r="95" spans="1:14" x14ac:dyDescent="0.25">
      <c r="A95" s="20"/>
      <c r="B95" s="20"/>
      <c r="C95" s="20"/>
      <c r="D95" s="20"/>
      <c r="E95" s="15"/>
      <c r="F95" s="20"/>
      <c r="G95" s="20"/>
      <c r="H95" s="20"/>
      <c r="I95" s="20"/>
      <c r="J95" s="20"/>
      <c r="K95" s="20"/>
      <c r="L95" s="20"/>
      <c r="M95" s="20"/>
      <c r="N95" s="20"/>
    </row>
    <row r="96" spans="1:14" x14ac:dyDescent="0.25">
      <c r="A96" s="20"/>
      <c r="B96" s="20"/>
      <c r="C96" s="20"/>
      <c r="D96" s="20"/>
      <c r="E96" s="15"/>
      <c r="F96" s="20"/>
      <c r="G96" s="20"/>
      <c r="H96" s="20"/>
      <c r="I96" s="20"/>
      <c r="J96" s="20"/>
      <c r="K96" s="20"/>
      <c r="L96" s="20"/>
      <c r="M96" s="20"/>
      <c r="N96" s="20"/>
    </row>
    <row r="97" spans="1:14" x14ac:dyDescent="0.25">
      <c r="A97" s="20"/>
      <c r="B97" s="20"/>
      <c r="C97" s="20"/>
      <c r="D97" s="20"/>
      <c r="E97" s="15"/>
      <c r="F97" s="20"/>
      <c r="G97" s="20"/>
      <c r="H97" s="20"/>
      <c r="I97" s="20"/>
      <c r="J97" s="20"/>
      <c r="K97" s="20"/>
      <c r="L97" s="20"/>
      <c r="M97" s="20"/>
      <c r="N97" s="20"/>
    </row>
    <row r="98" spans="1:14" x14ac:dyDescent="0.25">
      <c r="A98" s="20"/>
      <c r="B98" s="20"/>
      <c r="C98" s="20"/>
      <c r="D98" s="20"/>
      <c r="E98" s="15"/>
      <c r="F98" s="20"/>
      <c r="G98" s="20"/>
      <c r="H98" s="20"/>
      <c r="I98" s="20"/>
      <c r="J98" s="20"/>
      <c r="K98" s="20"/>
      <c r="L98" s="20"/>
      <c r="M98" s="20"/>
      <c r="N98" s="20"/>
    </row>
    <row r="99" spans="1:14" x14ac:dyDescent="0.25">
      <c r="A99" s="20"/>
      <c r="B99" s="20"/>
      <c r="C99" s="20"/>
      <c r="D99" s="20"/>
      <c r="E99" s="15"/>
      <c r="F99" s="20"/>
      <c r="G99" s="20"/>
      <c r="H99" s="20"/>
      <c r="I99" s="20"/>
      <c r="J99" s="20"/>
      <c r="K99" s="20"/>
      <c r="L99" s="20"/>
      <c r="M99" s="20"/>
      <c r="N99" s="20"/>
    </row>
    <row r="100" spans="1:14" x14ac:dyDescent="0.25">
      <c r="A100" s="20"/>
      <c r="B100" s="20"/>
      <c r="C100" s="20"/>
      <c r="D100" s="20"/>
      <c r="E100" s="15"/>
      <c r="F100" s="20"/>
      <c r="G100" s="20"/>
      <c r="H100" s="20"/>
      <c r="I100" s="20"/>
      <c r="J100" s="20"/>
      <c r="K100" s="20"/>
      <c r="L100" s="20"/>
      <c r="M100" s="20"/>
      <c r="N100" s="20"/>
    </row>
  </sheetData>
  <sortState xmlns:xlrd2="http://schemas.microsoft.com/office/spreadsheetml/2017/richdata2" ref="A2:N42">
    <sortCondition ref="A2:A42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BB4D0-9A2A-431F-83E7-4C4EC4579ADE}">
  <dimension ref="A1:E7"/>
  <sheetViews>
    <sheetView workbookViewId="0">
      <selection activeCell="D7" sqref="D7"/>
    </sheetView>
  </sheetViews>
  <sheetFormatPr baseColWidth="10" defaultRowHeight="15" x14ac:dyDescent="0.25"/>
  <cols>
    <col min="4" max="4" width="28.42578125" bestFit="1" customWidth="1"/>
    <col min="5" max="5" width="12.7109375" bestFit="1" customWidth="1"/>
  </cols>
  <sheetData>
    <row r="1" spans="1:5" x14ac:dyDescent="0.25">
      <c r="A1" s="115" t="s">
        <v>661</v>
      </c>
      <c r="B1" s="115"/>
      <c r="C1" s="115"/>
      <c r="D1" s="115"/>
      <c r="E1" s="115"/>
    </row>
    <row r="2" spans="1:5" x14ac:dyDescent="0.25">
      <c r="A2" s="19" t="s">
        <v>662</v>
      </c>
      <c r="B2" s="19" t="s">
        <v>663</v>
      </c>
      <c r="C2" s="19" t="s">
        <v>664</v>
      </c>
      <c r="D2" s="19" t="s">
        <v>665</v>
      </c>
      <c r="E2" s="19" t="s">
        <v>666</v>
      </c>
    </row>
    <row r="3" spans="1:5" x14ac:dyDescent="0.25">
      <c r="A3" s="20" t="s">
        <v>659</v>
      </c>
      <c r="B3" s="20" t="s">
        <v>610</v>
      </c>
      <c r="C3" s="20" t="s">
        <v>607</v>
      </c>
      <c r="D3" s="21"/>
      <c r="E3" s="20" t="s">
        <v>709</v>
      </c>
    </row>
    <row r="4" spans="1:5" x14ac:dyDescent="0.25">
      <c r="A4" s="20" t="s">
        <v>658</v>
      </c>
      <c r="B4" s="20" t="s">
        <v>607</v>
      </c>
      <c r="C4" s="20" t="s">
        <v>611</v>
      </c>
      <c r="D4" s="21"/>
      <c r="E4" s="20" t="s">
        <v>710</v>
      </c>
    </row>
    <row r="5" spans="1:5" x14ac:dyDescent="0.25">
      <c r="A5" s="20" t="s">
        <v>660</v>
      </c>
      <c r="B5" s="20" t="s">
        <v>604</v>
      </c>
      <c r="C5" s="20" t="s">
        <v>613</v>
      </c>
      <c r="D5" s="21"/>
      <c r="E5" s="20" t="s">
        <v>711</v>
      </c>
    </row>
    <row r="6" spans="1:5" x14ac:dyDescent="0.25">
      <c r="A6" s="20"/>
      <c r="B6" s="20"/>
      <c r="C6" s="20"/>
      <c r="D6" s="20"/>
      <c r="E6" s="20"/>
    </row>
    <row r="7" spans="1:5" x14ac:dyDescent="0.25">
      <c r="A7" s="20"/>
      <c r="B7" s="20"/>
      <c r="C7" s="20"/>
      <c r="D7" s="20"/>
      <c r="E7" s="20"/>
    </row>
  </sheetData>
  <sortState xmlns:xlrd2="http://schemas.microsoft.com/office/spreadsheetml/2017/richdata2" ref="A3:E7">
    <sortCondition ref="A3:A7"/>
  </sortState>
  <mergeCells count="1">
    <mergeCell ref="A1:E1"/>
  </mergeCells>
  <pageMargins left="0.7" right="0.7" top="0.75" bottom="0.75" header="0.3" footer="0.3"/>
  <pageSetup paperSize="261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2264-B1E8-42D4-81A2-1353EB3D158F}">
  <dimension ref="B1:CV398"/>
  <sheetViews>
    <sheetView tabSelected="1" workbookViewId="0">
      <selection activeCell="H28" sqref="H28"/>
    </sheetView>
  </sheetViews>
  <sheetFormatPr baseColWidth="10" defaultRowHeight="15" x14ac:dyDescent="0.25"/>
  <cols>
    <col min="1" max="1" width="23.85546875" customWidth="1"/>
  </cols>
  <sheetData>
    <row r="1" spans="2:100" x14ac:dyDescent="0.25">
      <c r="B1" t="str" cm="1">
        <f t="array" ref="B1:CV1">TRANSPOSE(Fournisseurs!A2:A100)</f>
        <v>AFDN</v>
      </c>
      <c r="C1" t="str">
        <v>ART WORK STUDIO</v>
      </c>
      <c r="D1" t="str">
        <v>AUTOMATION 24</v>
      </c>
      <c r="E1" t="str">
        <v>AZUR CAOUTCHOUC</v>
      </c>
      <c r="F1" t="str">
        <v>BEAUCHAMP SA</v>
      </c>
      <c r="G1" t="str">
        <v>CAE DATA</v>
      </c>
      <c r="H1" t="str">
        <v>CONRAD</v>
      </c>
      <c r="I1" t="str">
        <v>DIGI KEY</v>
      </c>
      <c r="J1" t="str">
        <v>DP INOX</v>
      </c>
      <c r="K1" t="str">
        <v>ELEC SUD OUEST</v>
      </c>
      <c r="L1" t="str">
        <v>EUROLOCKS</v>
      </c>
      <c r="M1" t="str">
        <v>FILM POUR VITRE</v>
      </c>
      <c r="N1" t="str">
        <v>FOUSSIER</v>
      </c>
      <c r="O1" t="str">
        <v>GUYENNE PLASTIQUE</v>
      </c>
      <c r="P1" t="str">
        <v>LANDEFELD</v>
      </c>
      <c r="Q1" t="str">
        <v>LES CINTREURS REUNIS</v>
      </c>
      <c r="R1" t="str">
        <v>MCI</v>
      </c>
      <c r="S1" t="str">
        <v>MECALASER</v>
      </c>
      <c r="T1" t="str">
        <v>MOUSER ELECTRONIQUE</v>
      </c>
      <c r="U1" t="str">
        <v>OMEGA</v>
      </c>
      <c r="V1" t="str">
        <v>ORANGE</v>
      </c>
      <c r="W1" t="str">
        <v>PACK DISCOUNT</v>
      </c>
      <c r="X1" t="str">
        <v>PLASTI-D</v>
      </c>
      <c r="Y1" t="str">
        <v>PSP</v>
      </c>
      <c r="Z1" t="str">
        <v>RACTEM</v>
      </c>
      <c r="AA1" t="str">
        <v>RS</v>
      </c>
      <c r="AB1" t="str">
        <v>RUTRONIK</v>
      </c>
      <c r="AC1" t="str">
        <v>SCAME</v>
      </c>
      <c r="AD1" t="str">
        <v>SIGNALETIQUE BIZ</v>
      </c>
      <c r="AE1" t="str">
        <v>SONEPAR</v>
      </c>
      <c r="AF1" t="str">
        <v>STOPP COMPOSITE</v>
      </c>
      <c r="AG1" t="str">
        <v>SUPERMAGNET.FR</v>
      </c>
      <c r="AH1" t="str">
        <v>TEAM 31</v>
      </c>
      <c r="AI1" t="str">
        <v>TELTONIKA</v>
      </c>
      <c r="AJ1" t="str">
        <v>TME</v>
      </c>
      <c r="AK1" t="str">
        <v>TONER PARTNER</v>
      </c>
      <c r="AL1" t="str">
        <v>TRANSATEL</v>
      </c>
      <c r="AM1" t="str">
        <v>TSM 31</v>
      </c>
      <c r="AN1" t="str">
        <v>WAGO</v>
      </c>
      <c r="AO1" t="str">
        <v>YESSS ELECTRIQUE</v>
      </c>
      <c r="AP1" t="str">
        <v>ZW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</row>
    <row r="2" spans="2:100" x14ac:dyDescent="0.25">
      <c r="B2" t="str" cm="1">
        <f t="array" aca="1" ref="B2" ca="1">IFERROR(INDEX(reference,SMALL(IF(Fournisseurs=B$1,ROW(Fournisseurs)-1,""), ROW(A1))),"")</f>
        <v/>
      </c>
      <c r="C2" t="str" cm="1">
        <f t="array" aca="1" ref="C2" ca="1">IFERROR(INDEX(reference,SMALL(IF(Fournisseurs=C$1,ROW(Fournisseurs)-1,""), ROW(B1))),"")</f>
        <v/>
      </c>
      <c r="D2" t="str" cm="1">
        <f t="array" aca="1" ref="D2" ca="1">IFERROR(INDEX(reference,SMALL(IF(Fournisseurs=D$1,ROW(Fournisseurs)-1,""), ROW(C1))),"")</f>
        <v/>
      </c>
      <c r="E2" t="str" cm="1">
        <f t="array" aca="1" ref="E2" ca="1">IFERROR(INDEX(reference,SMALL(IF(Fournisseurs=E$1,ROW(Fournisseurs)-1,""), ROW(D1))),"")</f>
        <v/>
      </c>
      <c r="F2" t="str" cm="1">
        <f t="array" aca="1" ref="F2" ca="1">IFERROR(INDEX(reference,SMALL(IF(Fournisseurs=F$1,ROW(Fournisseurs)-1,""), ROW(E1))),"")</f>
        <v/>
      </c>
      <c r="G2" t="str" cm="1">
        <f t="array" aca="1" ref="G2" ca="1">IFERROR(INDEX(reference,SMALL(IF(Fournisseurs=G$1,ROW(Fournisseurs)-1,""), ROW(F1))),"")</f>
        <v/>
      </c>
      <c r="H2" t="str" cm="1">
        <f t="array" aca="1" ref="H2" ca="1">IFERROR(INDEX(reference,SMALL(IF(Fournisseurs=H$1,ROW(Fournisseurs)-1,""), ROW(G1))),"")</f>
        <v/>
      </c>
      <c r="I2" t="str" cm="1">
        <f t="array" aca="1" ref="I2" ca="1">IFERROR(INDEX(reference,SMALL(IF(Fournisseurs=I$1,ROW(Fournisseurs)-1,""), ROW(H1))),"")</f>
        <v/>
      </c>
      <c r="J2" t="str" cm="1">
        <f t="array" aca="1" ref="J2" ca="1">IFERROR(INDEX(reference,SMALL(IF(Fournisseurs=J$1,ROW(Fournisseurs)-1,""), ROW(I1))),"")</f>
        <v/>
      </c>
      <c r="K2" t="str" cm="1">
        <f t="array" aca="1" ref="K2" ca="1">IFERROR(INDEX(reference,SMALL(IF(Fournisseurs=K$1,ROW(Fournisseurs)-1,""), ROW(J1))),"")</f>
        <v/>
      </c>
      <c r="L2" t="str" cm="1">
        <f t="array" aca="1" ref="L2" ca="1">IFERROR(INDEX(reference,SMALL(IF(Fournisseurs=L$1,ROW(Fournisseurs)-1,""), ROW(K1))),"")</f>
        <v/>
      </c>
    </row>
    <row r="393" spans="2:4" x14ac:dyDescent="0.25">
      <c r="B393" t="str">
        <f>IF(Articles!$D394=Base!$B$1,Articles!$G394,"")</f>
        <v/>
      </c>
      <c r="C393" t="str">
        <f>IF(Articles!$D394=Base!$C$1,Articles!$G394,"")</f>
        <v/>
      </c>
      <c r="D393" t="str">
        <f>IF(Articles!$D394=Base!$D$1,Articles!$G394,"")</f>
        <v/>
      </c>
    </row>
    <row r="394" spans="2:4" x14ac:dyDescent="0.25">
      <c r="B394" t="str">
        <f>IF(Articles!$D395=Base!$B$1,Articles!$G395,"")</f>
        <v/>
      </c>
      <c r="C394" t="str">
        <f>IF(Articles!$D395=Base!$C$1,Articles!$G395,"")</f>
        <v/>
      </c>
      <c r="D394" t="str">
        <f>IF(Articles!$D395=Base!$D$1,Articles!$G395,"")</f>
        <v/>
      </c>
    </row>
    <row r="395" spans="2:4" x14ac:dyDescent="0.25">
      <c r="B395" t="str">
        <f>IF(Articles!$D396=Base!$B$1,Articles!$G396,"")</f>
        <v/>
      </c>
      <c r="C395" t="str">
        <f>IF(Articles!$D396=Base!$C$1,Articles!$G396,"")</f>
        <v/>
      </c>
      <c r="D395" t="str">
        <f>IF(Articles!$D396=Base!$D$1,Articles!$G396,"")</f>
        <v/>
      </c>
    </row>
    <row r="396" spans="2:4" x14ac:dyDescent="0.25">
      <c r="B396" t="str">
        <f>IF(Articles!$D397=Base!$B$1,Articles!$G397,"")</f>
        <v/>
      </c>
      <c r="C396" t="str">
        <f>IF(Articles!$D397=Base!$C$1,Articles!$G397,"")</f>
        <v/>
      </c>
      <c r="D396" t="str">
        <f>IF(Articles!$D397=Base!$D$1,Articles!$G397,"")</f>
        <v/>
      </c>
    </row>
    <row r="397" spans="2:4" x14ac:dyDescent="0.25">
      <c r="B397" t="str">
        <f>IF(Articles!$D398=Base!$B$1,Articles!$G398,"")</f>
        <v/>
      </c>
      <c r="C397" t="str">
        <f>IF(Articles!$D398=Base!$C$1,Articles!$G398,"")</f>
        <v/>
      </c>
      <c r="D397" t="str">
        <f>IF(Articles!$D398=Base!$D$1,Articles!$G398,"")</f>
        <v/>
      </c>
    </row>
    <row r="398" spans="2:4" x14ac:dyDescent="0.25">
      <c r="B398" t="str">
        <f>IF(Articles!$D399=Base!$B$1,Articles!$G399,"")</f>
        <v/>
      </c>
      <c r="C398" t="str">
        <f>IF(Articles!$D399=Base!$C$1,Articles!$G399,"")</f>
        <v/>
      </c>
      <c r="D398" t="str">
        <f>IF(Articles!$D399=Base!$D$1,Articles!$G399,"")</f>
        <v/>
      </c>
    </row>
  </sheetData>
  <dataValidations count="1">
    <dataValidation type="list" allowBlank="1" showInputMessage="1" showErrorMessage="1" sqref="J8" xr:uid="{FC9A65A8-BC77-498C-B737-AD52D18F03A9}">
      <formula1>Articles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commande</vt:lpstr>
      <vt:lpstr>Bon de commande</vt:lpstr>
      <vt:lpstr>Articles</vt:lpstr>
      <vt:lpstr>Fournisseurs</vt:lpstr>
      <vt:lpstr>Listes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Gonçalves</dc:creator>
  <cp:lastModifiedBy>David Gonçalves</cp:lastModifiedBy>
  <cp:lastPrinted>2022-05-06T15:17:38Z</cp:lastPrinted>
  <dcterms:created xsi:type="dcterms:W3CDTF">2022-04-11T15:18:05Z</dcterms:created>
  <dcterms:modified xsi:type="dcterms:W3CDTF">2022-05-09T06:43:23Z</dcterms:modified>
</cp:coreProperties>
</file>