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hmed\Downloads\"/>
    </mc:Choice>
  </mc:AlternateContent>
  <xr:revisionPtr revIDLastSave="0" documentId="13_ncr:1_{EA628A23-6ECF-49E2-BB16-BADDE1B2DEB1}" xr6:coauthVersionLast="47" xr6:coauthVersionMax="47" xr10:uidLastSave="{00000000-0000-0000-0000-000000000000}"/>
  <bookViews>
    <workbookView xWindow="-108" yWindow="-108" windowWidth="23256" windowHeight="12576" tabRatio="955" xr2:uid="{00000000-000D-0000-FFFF-FFFF00000000}"/>
  </bookViews>
  <sheets>
    <sheet name="données" sheetId="58" r:id="rId1"/>
    <sheet name="journal" sheetId="53" r:id="rId2"/>
    <sheet name="Reglage" sheetId="57" state="hidden" r:id="rId3"/>
  </sheets>
  <functionGroups builtInGroupCount="19"/>
  <externalReferences>
    <externalReference r:id="rId4"/>
  </externalReferences>
  <definedNames>
    <definedName name="ChronologieNative_date">#N/A</definedName>
    <definedName name="Tableau_donné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K220" i="58" l="1"/>
  <c r="AL220" i="58" s="1"/>
  <c r="AJ220" i="58"/>
  <c r="AI220" i="58"/>
  <c r="AH220" i="58"/>
  <c r="AG220" i="58"/>
  <c r="AF220" i="58"/>
  <c r="AD220" i="58"/>
  <c r="AB220" i="58"/>
  <c r="AC220" i="58" s="1"/>
  <c r="M220" i="58"/>
  <c r="AE220" i="58" s="1"/>
  <c r="AK219" i="58"/>
  <c r="AL219" i="58" s="1"/>
  <c r="AJ219" i="58"/>
  <c r="AI219" i="58"/>
  <c r="AH219" i="58"/>
  <c r="AG219" i="58"/>
  <c r="AF219" i="58"/>
  <c r="AD219" i="58"/>
  <c r="AB219" i="58"/>
  <c r="AC219" i="58" s="1"/>
  <c r="Z219" i="58"/>
  <c r="M219" i="58"/>
  <c r="AE219" i="58" s="1"/>
  <c r="AK218" i="58"/>
  <c r="AL218" i="58" s="1"/>
  <c r="AJ218" i="58"/>
  <c r="AI218" i="58"/>
  <c r="AH218" i="58"/>
  <c r="AG218" i="58"/>
  <c r="AF218" i="58"/>
  <c r="AD218" i="58"/>
  <c r="AB218" i="58"/>
  <c r="AC218" i="58" s="1"/>
  <c r="Z218" i="58"/>
  <c r="M218" i="58"/>
  <c r="AE218" i="58" s="1"/>
  <c r="AK217" i="58"/>
  <c r="AL217" i="58" s="1"/>
  <c r="AJ217" i="58"/>
  <c r="AI217" i="58"/>
  <c r="AH217" i="58"/>
  <c r="AG217" i="58"/>
  <c r="AF217" i="58"/>
  <c r="AD217" i="58"/>
  <c r="AB217" i="58"/>
  <c r="AC217" i="58" s="1"/>
  <c r="Z217" i="58"/>
  <c r="M217" i="58"/>
  <c r="AE217" i="58" s="1"/>
  <c r="AK216" i="58"/>
  <c r="AL216" i="58" s="1"/>
  <c r="AJ216" i="58"/>
  <c r="AB216" i="58"/>
  <c r="AC216" i="58" s="1"/>
  <c r="M216" i="58"/>
  <c r="AK215" i="58"/>
  <c r="AL215" i="58" s="1"/>
  <c r="AJ215" i="58"/>
  <c r="AB215" i="58"/>
  <c r="AC215" i="58" s="1"/>
  <c r="M215" i="58"/>
  <c r="AK214" i="58"/>
  <c r="AL214" i="58" s="1"/>
  <c r="AJ214" i="58"/>
  <c r="AI214" i="58"/>
  <c r="AH214" i="58"/>
  <c r="AG214" i="58"/>
  <c r="AF214" i="58"/>
  <c r="AD214" i="58"/>
  <c r="AB214" i="58"/>
  <c r="AC214" i="58" s="1"/>
  <c r="M214" i="58"/>
  <c r="AE214" i="58" s="1"/>
  <c r="AK213" i="58"/>
  <c r="AL213" i="58" s="1"/>
  <c r="AJ213" i="58"/>
  <c r="AI213" i="58"/>
  <c r="AH213" i="58"/>
  <c r="AG213" i="58"/>
  <c r="AF213" i="58"/>
  <c r="AD213" i="58"/>
  <c r="AB213" i="58"/>
  <c r="AC213" i="58" s="1"/>
  <c r="M213" i="58"/>
  <c r="AE213" i="58" s="1"/>
  <c r="AK212" i="58"/>
  <c r="AL212" i="58" s="1"/>
  <c r="AJ212" i="58"/>
  <c r="AI212" i="58"/>
  <c r="AH212" i="58"/>
  <c r="AG212" i="58"/>
  <c r="AF212" i="58"/>
  <c r="AD212" i="58"/>
  <c r="AB212" i="58"/>
  <c r="AC212" i="58" s="1"/>
  <c r="M212" i="58"/>
  <c r="AE212" i="58" s="1"/>
  <c r="AK211" i="58"/>
  <c r="AL211" i="58" s="1"/>
  <c r="AJ211" i="58"/>
  <c r="AI211" i="58"/>
  <c r="AH211" i="58"/>
  <c r="AG211" i="58"/>
  <c r="AF211" i="58"/>
  <c r="AD211" i="58"/>
  <c r="AB211" i="58"/>
  <c r="AC211" i="58" s="1"/>
  <c r="M211" i="58"/>
  <c r="AE211" i="58" s="1"/>
  <c r="AK210" i="58"/>
  <c r="AL210" i="58" s="1"/>
  <c r="AJ210" i="58"/>
  <c r="AI210" i="58"/>
  <c r="AH210" i="58"/>
  <c r="AG210" i="58"/>
  <c r="AF210" i="58"/>
  <c r="AD210" i="58"/>
  <c r="AB210" i="58"/>
  <c r="AC210" i="58" s="1"/>
  <c r="M210" i="58"/>
  <c r="AE210" i="58" s="1"/>
  <c r="AK209" i="58"/>
  <c r="AL209" i="58" s="1"/>
  <c r="AJ209" i="58"/>
  <c r="AB209" i="58"/>
  <c r="AC209" i="58" s="1"/>
  <c r="M209" i="58"/>
  <c r="AK208" i="58"/>
  <c r="AL208" i="58" s="1"/>
  <c r="AJ208" i="58"/>
  <c r="AB208" i="58"/>
  <c r="AC208" i="58" s="1"/>
  <c r="M208" i="58"/>
  <c r="AK207" i="58"/>
  <c r="AL207" i="58" s="1"/>
  <c r="AJ207" i="58"/>
  <c r="AI207" i="58"/>
  <c r="AH207" i="58"/>
  <c r="AG207" i="58"/>
  <c r="AF207" i="58"/>
  <c r="AD207" i="58"/>
  <c r="AB207" i="58"/>
  <c r="AC207" i="58" s="1"/>
  <c r="M207" i="58"/>
  <c r="AE207" i="58" s="1"/>
  <c r="AK206" i="58"/>
  <c r="AL206" i="58" s="1"/>
  <c r="AJ206" i="58"/>
  <c r="AI206" i="58"/>
  <c r="AH206" i="58"/>
  <c r="AG206" i="58"/>
  <c r="AF206" i="58"/>
  <c r="AD206" i="58"/>
  <c r="AB206" i="58"/>
  <c r="AC206" i="58" s="1"/>
  <c r="M206" i="58"/>
  <c r="AE206" i="58" s="1"/>
  <c r="AK205" i="58"/>
  <c r="AL205" i="58" s="1"/>
  <c r="AJ205" i="58"/>
  <c r="AI205" i="58"/>
  <c r="AH205" i="58"/>
  <c r="AG205" i="58"/>
  <c r="AF205" i="58"/>
  <c r="AD205" i="58"/>
  <c r="AB205" i="58"/>
  <c r="AC205" i="58" s="1"/>
  <c r="M205" i="58"/>
  <c r="AE205" i="58" s="1"/>
  <c r="AK204" i="58"/>
  <c r="AL204" i="58" s="1"/>
  <c r="AJ204" i="58"/>
  <c r="AI204" i="58"/>
  <c r="AH204" i="58"/>
  <c r="AG204" i="58"/>
  <c r="AF204" i="58"/>
  <c r="AD204" i="58"/>
  <c r="AB204" i="58"/>
  <c r="AC204" i="58" s="1"/>
  <c r="M204" i="58"/>
  <c r="AE204" i="58" s="1"/>
  <c r="AK203" i="58"/>
  <c r="AL203" i="58" s="1"/>
  <c r="AJ203" i="58"/>
  <c r="AI203" i="58"/>
  <c r="AH203" i="58"/>
  <c r="AG203" i="58"/>
  <c r="AF203" i="58"/>
  <c r="AD203" i="58"/>
  <c r="AB203" i="58"/>
  <c r="AC203" i="58" s="1"/>
  <c r="M203" i="58"/>
  <c r="AE203" i="58" s="1"/>
  <c r="AK202" i="58"/>
  <c r="AL202" i="58" s="1"/>
  <c r="AJ202" i="58"/>
  <c r="AB202" i="58"/>
  <c r="AC202" i="58" s="1"/>
  <c r="M202" i="58"/>
  <c r="AK201" i="58"/>
  <c r="AL201" i="58" s="1"/>
  <c r="AJ201" i="58"/>
  <c r="AB201" i="58"/>
  <c r="AC201" i="58" s="1"/>
  <c r="M201" i="58"/>
  <c r="AK200" i="58"/>
  <c r="AL200" i="58" s="1"/>
  <c r="AJ200" i="58"/>
  <c r="AI200" i="58"/>
  <c r="AH200" i="58"/>
  <c r="AG200" i="58"/>
  <c r="AF200" i="58"/>
  <c r="AD200" i="58"/>
  <c r="AB200" i="58"/>
  <c r="AC200" i="58" s="1"/>
  <c r="M200" i="58"/>
  <c r="AE200" i="58" s="1"/>
  <c r="AK199" i="58"/>
  <c r="AL199" i="58" s="1"/>
  <c r="AJ199" i="58"/>
  <c r="AI199" i="58"/>
  <c r="AH199" i="58"/>
  <c r="AG199" i="58"/>
  <c r="AF199" i="58"/>
  <c r="AD199" i="58"/>
  <c r="AB199" i="58"/>
  <c r="AC199" i="58" s="1"/>
  <c r="M199" i="58"/>
  <c r="AE199" i="58" s="1"/>
  <c r="AK198" i="58"/>
  <c r="AL198" i="58" s="1"/>
  <c r="AJ198" i="58"/>
  <c r="AI198" i="58"/>
  <c r="AH198" i="58"/>
  <c r="AG198" i="58"/>
  <c r="AF198" i="58"/>
  <c r="AD198" i="58"/>
  <c r="AB198" i="58"/>
  <c r="AC198" i="58" s="1"/>
  <c r="M198" i="58"/>
  <c r="AE198" i="58" s="1"/>
  <c r="AK197" i="58"/>
  <c r="AL197" i="58" s="1"/>
  <c r="AJ197" i="58"/>
  <c r="AI197" i="58"/>
  <c r="AH197" i="58"/>
  <c r="AG197" i="58"/>
  <c r="AF197" i="58"/>
  <c r="AD197" i="58"/>
  <c r="AB197" i="58"/>
  <c r="AC197" i="58" s="1"/>
  <c r="M197" i="58"/>
  <c r="AE197" i="58" s="1"/>
  <c r="AK196" i="58"/>
  <c r="AL196" i="58" s="1"/>
  <c r="AJ196" i="58"/>
  <c r="AI196" i="58"/>
  <c r="AH196" i="58"/>
  <c r="AG196" i="58"/>
  <c r="AF196" i="58"/>
  <c r="AD196" i="58"/>
  <c r="AB196" i="58"/>
  <c r="AC196" i="58" s="1"/>
  <c r="M196" i="58"/>
  <c r="AE196" i="58" s="1"/>
  <c r="AK195" i="58"/>
  <c r="AL195" i="58" s="1"/>
  <c r="AJ195" i="58"/>
  <c r="AB195" i="58"/>
  <c r="AC195" i="58" s="1"/>
  <c r="M195" i="58"/>
  <c r="AK194" i="58"/>
  <c r="AL194" i="58" s="1"/>
  <c r="AJ194" i="58"/>
  <c r="AB194" i="58"/>
  <c r="AC194" i="58" s="1"/>
  <c r="M194" i="58"/>
  <c r="AK193" i="58"/>
  <c r="AL193" i="58" s="1"/>
  <c r="AJ193" i="58"/>
  <c r="AI193" i="58"/>
  <c r="AH193" i="58"/>
  <c r="AG193" i="58"/>
  <c r="AF193" i="58"/>
  <c r="AD193" i="58"/>
  <c r="AB193" i="58"/>
  <c r="AC193" i="58" s="1"/>
  <c r="M193" i="58"/>
  <c r="AE193" i="58" s="1"/>
  <c r="AK192" i="58"/>
  <c r="AL192" i="58" s="1"/>
  <c r="AJ192" i="58"/>
  <c r="AI192" i="58"/>
  <c r="AH192" i="58"/>
  <c r="AG192" i="58"/>
  <c r="AF192" i="58"/>
  <c r="AD192" i="58"/>
  <c r="AB192" i="58"/>
  <c r="AC192" i="58" s="1"/>
  <c r="M192" i="58"/>
  <c r="AE192" i="58" s="1"/>
  <c r="AK191" i="58"/>
  <c r="AL191" i="58" s="1"/>
  <c r="AJ191" i="58"/>
  <c r="AI191" i="58"/>
  <c r="AH191" i="58"/>
  <c r="AG191" i="58"/>
  <c r="AF191" i="58"/>
  <c r="AD191" i="58"/>
  <c r="AB191" i="58"/>
  <c r="AC191" i="58" s="1"/>
  <c r="M191" i="58"/>
  <c r="AE191" i="58" s="1"/>
  <c r="AK190" i="58"/>
  <c r="AL190" i="58" s="1"/>
  <c r="AJ190" i="58"/>
  <c r="AI190" i="58"/>
  <c r="AH190" i="58"/>
  <c r="AG190" i="58"/>
  <c r="AF190" i="58"/>
  <c r="AD190" i="58"/>
  <c r="AB190" i="58"/>
  <c r="AC190" i="58" s="1"/>
  <c r="M190" i="58"/>
  <c r="AE190" i="58" s="1"/>
  <c r="AK189" i="58"/>
  <c r="AL189" i="58" s="1"/>
  <c r="AJ189" i="58"/>
  <c r="AI189" i="58"/>
  <c r="AH189" i="58"/>
  <c r="AG189" i="58"/>
  <c r="AF189" i="58"/>
  <c r="AD189" i="58"/>
  <c r="AB189" i="58"/>
  <c r="AC189" i="58" s="1"/>
  <c r="M189" i="58"/>
  <c r="AE189" i="58" s="1"/>
  <c r="AK188" i="58"/>
  <c r="AL188" i="58" s="1"/>
  <c r="AJ188" i="58"/>
  <c r="AB188" i="58"/>
  <c r="AC188" i="58" s="1"/>
  <c r="M188" i="58"/>
  <c r="AK187" i="58"/>
  <c r="AL187" i="58" s="1"/>
  <c r="AJ187" i="58"/>
  <c r="AB187" i="58"/>
  <c r="AC187" i="58" s="1"/>
  <c r="M187" i="58"/>
  <c r="AK186" i="58"/>
  <c r="AL186" i="58" s="1"/>
  <c r="AJ186" i="58"/>
  <c r="AI186" i="58"/>
  <c r="AH186" i="58"/>
  <c r="AG186" i="58"/>
  <c r="AF186" i="58"/>
  <c r="AD186" i="58"/>
  <c r="AB186" i="58"/>
  <c r="AC186" i="58" s="1"/>
  <c r="M186" i="58"/>
  <c r="AE186" i="58" s="1"/>
  <c r="AK185" i="58"/>
  <c r="AL185" i="58" s="1"/>
  <c r="AJ185" i="58"/>
  <c r="AI185" i="58"/>
  <c r="AH185" i="58"/>
  <c r="AG185" i="58"/>
  <c r="AF185" i="58"/>
  <c r="AD185" i="58"/>
  <c r="AB185" i="58"/>
  <c r="AC185" i="58" s="1"/>
  <c r="M185" i="58"/>
  <c r="AE185" i="58" s="1"/>
  <c r="AK184" i="58"/>
  <c r="AL184" i="58" s="1"/>
  <c r="AJ184" i="58"/>
  <c r="AI184" i="58"/>
  <c r="AH184" i="58"/>
  <c r="AG184" i="58"/>
  <c r="AF184" i="58"/>
  <c r="AD184" i="58"/>
  <c r="AB184" i="58"/>
  <c r="AC184" i="58" s="1"/>
  <c r="M184" i="58"/>
  <c r="AE184" i="58" s="1"/>
  <c r="AK183" i="58"/>
  <c r="AL183" i="58" s="1"/>
  <c r="AJ183" i="58"/>
  <c r="AI183" i="58"/>
  <c r="AH183" i="58"/>
  <c r="AG183" i="58"/>
  <c r="AF183" i="58"/>
  <c r="AD183" i="58"/>
  <c r="AB183" i="58"/>
  <c r="AC183" i="58" s="1"/>
  <c r="M183" i="58"/>
  <c r="AE183" i="58" s="1"/>
  <c r="AK182" i="58"/>
  <c r="AL182" i="58" s="1"/>
  <c r="AJ182" i="58"/>
  <c r="AI182" i="58"/>
  <c r="AH182" i="58"/>
  <c r="AG182" i="58"/>
  <c r="AF182" i="58"/>
  <c r="AD182" i="58"/>
  <c r="AB182" i="58"/>
  <c r="AC182" i="58" s="1"/>
  <c r="M182" i="58"/>
  <c r="AE182" i="58" s="1"/>
  <c r="AK181" i="58"/>
  <c r="AL181" i="58" s="1"/>
  <c r="AJ181" i="58"/>
  <c r="AB181" i="58"/>
  <c r="AC181" i="58" s="1"/>
  <c r="M181" i="58"/>
  <c r="AK180" i="58"/>
  <c r="AL180" i="58" s="1"/>
  <c r="AJ180" i="58"/>
  <c r="AB180" i="58"/>
  <c r="AC180" i="58" s="1"/>
  <c r="M180" i="58"/>
  <c r="AK179" i="58"/>
  <c r="AL179" i="58" s="1"/>
  <c r="AJ179" i="58"/>
  <c r="AI179" i="58"/>
  <c r="AH179" i="58"/>
  <c r="AG179" i="58"/>
  <c r="AF179" i="58"/>
  <c r="AD179" i="58"/>
  <c r="AB179" i="58"/>
  <c r="AC179" i="58" s="1"/>
  <c r="M179" i="58"/>
  <c r="AE179" i="58" s="1"/>
  <c r="AK178" i="58"/>
  <c r="AL178" i="58" s="1"/>
  <c r="AJ178" i="58"/>
  <c r="AI178" i="58"/>
  <c r="AH178" i="58"/>
  <c r="AG178" i="58"/>
  <c r="AF178" i="58"/>
  <c r="AD178" i="58"/>
  <c r="AB178" i="58"/>
  <c r="AC178" i="58" s="1"/>
  <c r="M178" i="58"/>
  <c r="AE178" i="58" s="1"/>
  <c r="AK177" i="58"/>
  <c r="AL177" i="58" s="1"/>
  <c r="AJ177" i="58"/>
  <c r="AI177" i="58"/>
  <c r="AH177" i="58"/>
  <c r="AG177" i="58"/>
  <c r="AF177" i="58"/>
  <c r="AD177" i="58"/>
  <c r="AB177" i="58"/>
  <c r="AC177" i="58" s="1"/>
  <c r="M177" i="58"/>
  <c r="AE177" i="58" s="1"/>
  <c r="AK176" i="58"/>
  <c r="AL176" i="58" s="1"/>
  <c r="AJ176" i="58"/>
  <c r="AI176" i="58"/>
  <c r="AH176" i="58"/>
  <c r="AG176" i="58"/>
  <c r="AF176" i="58"/>
  <c r="AD176" i="58"/>
  <c r="AB176" i="58"/>
  <c r="AC176" i="58" s="1"/>
  <c r="M176" i="58"/>
  <c r="AE176" i="58" s="1"/>
  <c r="AK175" i="58"/>
  <c r="AL175" i="58" s="1"/>
  <c r="AJ175" i="58"/>
  <c r="AI175" i="58"/>
  <c r="AH175" i="58"/>
  <c r="AG175" i="58"/>
  <c r="AF175" i="58"/>
  <c r="AD175" i="58"/>
  <c r="AB175" i="58"/>
  <c r="AC175" i="58" s="1"/>
  <c r="M175" i="58"/>
  <c r="AE175" i="58" s="1"/>
  <c r="AK174" i="58"/>
  <c r="AL174" i="58" s="1"/>
  <c r="AJ174" i="58"/>
  <c r="AB174" i="58"/>
  <c r="AC174" i="58" s="1"/>
  <c r="M174" i="58"/>
  <c r="AK173" i="58"/>
  <c r="AL173" i="58" s="1"/>
  <c r="AJ173" i="58"/>
  <c r="AB173" i="58"/>
  <c r="AC173" i="58" s="1"/>
  <c r="M173" i="58"/>
  <c r="AK172" i="58"/>
  <c r="AL172" i="58" s="1"/>
  <c r="AJ172" i="58"/>
  <c r="AI172" i="58"/>
  <c r="AH172" i="58"/>
  <c r="AG172" i="58"/>
  <c r="AF172" i="58"/>
  <c r="AD172" i="58"/>
  <c r="AB172" i="58"/>
  <c r="AC172" i="58" s="1"/>
  <c r="M172" i="58"/>
  <c r="AE172" i="58" s="1"/>
  <c r="AK171" i="58"/>
  <c r="AL171" i="58" s="1"/>
  <c r="AJ171" i="58"/>
  <c r="AI171" i="58"/>
  <c r="AH171" i="58"/>
  <c r="AG171" i="58"/>
  <c r="AF171" i="58"/>
  <c r="AD171" i="58"/>
  <c r="AB171" i="58"/>
  <c r="AC171" i="58" s="1"/>
  <c r="M171" i="58"/>
  <c r="AE171" i="58" s="1"/>
  <c r="AK170" i="58"/>
  <c r="AL170" i="58" s="1"/>
  <c r="AJ170" i="58"/>
  <c r="AI170" i="58"/>
  <c r="AH170" i="58"/>
  <c r="AG170" i="58"/>
  <c r="AF170" i="58"/>
  <c r="AD170" i="58"/>
  <c r="AB170" i="58"/>
  <c r="AC170" i="58" s="1"/>
  <c r="M170" i="58"/>
  <c r="AE170" i="58" s="1"/>
  <c r="AK169" i="58"/>
  <c r="AL169" i="58" s="1"/>
  <c r="AJ169" i="58"/>
  <c r="AI169" i="58"/>
  <c r="AH169" i="58"/>
  <c r="AG169" i="58"/>
  <c r="AF169" i="58"/>
  <c r="AD169" i="58"/>
  <c r="AB169" i="58"/>
  <c r="AC169" i="58" s="1"/>
  <c r="M169" i="58"/>
  <c r="AE169" i="58" s="1"/>
  <c r="AK168" i="58"/>
  <c r="AL168" i="58" s="1"/>
  <c r="AJ168" i="58"/>
  <c r="AI168" i="58"/>
  <c r="AH168" i="58"/>
  <c r="AG168" i="58"/>
  <c r="AF168" i="58"/>
  <c r="AD168" i="58"/>
  <c r="AB168" i="58"/>
  <c r="AC168" i="58" s="1"/>
  <c r="M168" i="58"/>
  <c r="AE168" i="58" s="1"/>
  <c r="AK167" i="58"/>
  <c r="AL167" i="58" s="1"/>
  <c r="AJ167" i="58"/>
  <c r="AB167" i="58"/>
  <c r="AC167" i="58" s="1"/>
  <c r="M167" i="58"/>
  <c r="AK166" i="58"/>
  <c r="AL166" i="58" s="1"/>
  <c r="AJ166" i="58"/>
  <c r="AB166" i="58"/>
  <c r="AC166" i="58" s="1"/>
  <c r="M166" i="58"/>
  <c r="AK165" i="58"/>
  <c r="AL165" i="58" s="1"/>
  <c r="AJ165" i="58"/>
  <c r="AI165" i="58"/>
  <c r="AH165" i="58"/>
  <c r="AG165" i="58"/>
  <c r="AF165" i="58"/>
  <c r="AD165" i="58"/>
  <c r="AB165" i="58"/>
  <c r="AC165" i="58" s="1"/>
  <c r="M165" i="58"/>
  <c r="AE165" i="58" s="1"/>
  <c r="AK164" i="58"/>
  <c r="AL164" i="58" s="1"/>
  <c r="AJ164" i="58"/>
  <c r="AI164" i="58"/>
  <c r="AH164" i="58"/>
  <c r="AG164" i="58"/>
  <c r="AF164" i="58"/>
  <c r="AD164" i="58"/>
  <c r="AB164" i="58"/>
  <c r="AC164" i="58" s="1"/>
  <c r="M164" i="58"/>
  <c r="AE164" i="58" s="1"/>
  <c r="AK163" i="58"/>
  <c r="AL163" i="58" s="1"/>
  <c r="AJ163" i="58"/>
  <c r="AI163" i="58"/>
  <c r="AH163" i="58"/>
  <c r="AG163" i="58"/>
  <c r="AF163" i="58"/>
  <c r="AD163" i="58"/>
  <c r="AB163" i="58"/>
  <c r="AC163" i="58" s="1"/>
  <c r="M163" i="58"/>
  <c r="AE163" i="58" s="1"/>
  <c r="AK162" i="58"/>
  <c r="AL162" i="58" s="1"/>
  <c r="AJ162" i="58"/>
  <c r="AI162" i="58"/>
  <c r="AH162" i="58"/>
  <c r="AG162" i="58"/>
  <c r="AF162" i="58"/>
  <c r="AD162" i="58"/>
  <c r="AB162" i="58"/>
  <c r="AC162" i="58" s="1"/>
  <c r="M162" i="58"/>
  <c r="AE162" i="58" s="1"/>
  <c r="AK161" i="58"/>
  <c r="AL161" i="58" s="1"/>
  <c r="AJ161" i="58"/>
  <c r="M161" i="58"/>
  <c r="AK160" i="58"/>
  <c r="AL160" i="58" s="1"/>
  <c r="AJ160" i="58"/>
  <c r="M160" i="58"/>
  <c r="AK159" i="58"/>
  <c r="AL159" i="58" s="1"/>
  <c r="AJ159" i="58"/>
  <c r="M159" i="58"/>
  <c r="AK158" i="58"/>
  <c r="AL158" i="58" s="1"/>
  <c r="AJ158" i="58"/>
  <c r="AI158" i="58"/>
  <c r="AH158" i="58"/>
  <c r="AG158" i="58"/>
  <c r="AF158" i="58"/>
  <c r="AD158" i="58"/>
  <c r="AB158" i="58"/>
  <c r="AC158" i="58" s="1"/>
  <c r="M158" i="58"/>
  <c r="AE158" i="58" s="1"/>
  <c r="AK157" i="58"/>
  <c r="AL157" i="58" s="1"/>
  <c r="AJ157" i="58"/>
  <c r="AI157" i="58"/>
  <c r="AH157" i="58"/>
  <c r="AG157" i="58"/>
  <c r="AF157" i="58"/>
  <c r="AD157" i="58"/>
  <c r="AB157" i="58"/>
  <c r="AC157" i="58" s="1"/>
  <c r="M157" i="58"/>
  <c r="AE157" i="58" s="1"/>
  <c r="AK156" i="58"/>
  <c r="AL156" i="58" s="1"/>
  <c r="AJ156" i="58"/>
  <c r="AI156" i="58"/>
  <c r="AH156" i="58"/>
  <c r="AG156" i="58"/>
  <c r="AF156" i="58"/>
  <c r="AD156" i="58"/>
  <c r="AB156" i="58"/>
  <c r="AC156" i="58" s="1"/>
  <c r="M156" i="58"/>
  <c r="AE156" i="58" s="1"/>
  <c r="AK155" i="58"/>
  <c r="AL155" i="58" s="1"/>
  <c r="AJ155" i="58"/>
  <c r="AI155" i="58"/>
  <c r="AH155" i="58"/>
  <c r="AG155" i="58"/>
  <c r="AF155" i="58"/>
  <c r="AD155" i="58"/>
  <c r="AB155" i="58"/>
  <c r="AC155" i="58" s="1"/>
  <c r="M155" i="58"/>
  <c r="AE155" i="58" s="1"/>
  <c r="AK154" i="58"/>
  <c r="AL154" i="58" s="1"/>
  <c r="AJ154" i="58"/>
  <c r="AI154" i="58"/>
  <c r="AH154" i="58"/>
  <c r="AG154" i="58"/>
  <c r="AF154" i="58"/>
  <c r="AD154" i="58"/>
  <c r="AB154" i="58"/>
  <c r="AC154" i="58" s="1"/>
  <c r="M154" i="58"/>
  <c r="AE154" i="58" s="1"/>
  <c r="AK153" i="58"/>
  <c r="AL153" i="58" s="1"/>
  <c r="AJ153" i="58"/>
  <c r="M153" i="58"/>
  <c r="AK152" i="58"/>
  <c r="AL152" i="58" s="1"/>
  <c r="AJ152" i="58"/>
  <c r="M152" i="58"/>
  <c r="AK151" i="58"/>
  <c r="AL151" i="58" s="1"/>
  <c r="AJ151" i="58"/>
  <c r="M151" i="58"/>
  <c r="AK150" i="58"/>
  <c r="AL150" i="58" s="1"/>
  <c r="AJ150" i="58"/>
  <c r="AI150" i="58"/>
  <c r="AH150" i="58"/>
  <c r="AG150" i="58"/>
  <c r="AF150" i="58"/>
  <c r="AD150" i="58"/>
  <c r="AB150" i="58"/>
  <c r="AC150" i="58" s="1"/>
  <c r="M150" i="58"/>
  <c r="AE150" i="58" s="1"/>
  <c r="AK149" i="58"/>
  <c r="AL149" i="58" s="1"/>
  <c r="AJ149" i="58"/>
  <c r="AI149" i="58"/>
  <c r="AH149" i="58"/>
  <c r="AG149" i="58"/>
  <c r="AF149" i="58"/>
  <c r="AD149" i="58"/>
  <c r="AC149" i="58"/>
  <c r="AB149" i="58"/>
  <c r="M149" i="58"/>
  <c r="AE149" i="58" s="1"/>
  <c r="AK148" i="58"/>
  <c r="AL148" i="58" s="1"/>
  <c r="AJ148" i="58"/>
  <c r="AI148" i="58"/>
  <c r="AH148" i="58"/>
  <c r="AG148" i="58"/>
  <c r="AF148" i="58"/>
  <c r="AD148" i="58"/>
  <c r="AB148" i="58"/>
  <c r="AC148" i="58" s="1"/>
  <c r="M148" i="58"/>
  <c r="AE148" i="58" s="1"/>
  <c r="AK147" i="58"/>
  <c r="AL147" i="58" s="1"/>
  <c r="AJ147" i="58"/>
  <c r="AI147" i="58"/>
  <c r="AH147" i="58"/>
  <c r="AG147" i="58"/>
  <c r="AF147" i="58"/>
  <c r="AD147" i="58"/>
  <c r="AC147" i="58"/>
  <c r="AB147" i="58"/>
  <c r="M147" i="58"/>
  <c r="AE147" i="58" s="1"/>
  <c r="AK146" i="58"/>
  <c r="AL146" i="58" s="1"/>
  <c r="AJ146" i="58"/>
  <c r="AB146" i="58"/>
  <c r="AC146" i="58" s="1"/>
  <c r="M146" i="58"/>
  <c r="AK145" i="58"/>
  <c r="AL145" i="58" s="1"/>
  <c r="AJ145" i="58"/>
  <c r="AB145" i="58"/>
  <c r="AC145" i="58" s="1"/>
  <c r="M145" i="58"/>
  <c r="AK144" i="58"/>
  <c r="AL144" i="58" s="1"/>
  <c r="AJ144" i="58"/>
  <c r="AI144" i="58"/>
  <c r="AH144" i="58"/>
  <c r="AG144" i="58"/>
  <c r="AF144" i="58"/>
  <c r="AD144" i="58"/>
  <c r="AB144" i="58"/>
  <c r="AC144" i="58" s="1"/>
  <c r="M144" i="58"/>
  <c r="AE144" i="58" s="1"/>
  <c r="AK143" i="58"/>
  <c r="AL143" i="58" s="1"/>
  <c r="AJ143" i="58"/>
  <c r="AI143" i="58"/>
  <c r="AH143" i="58"/>
  <c r="AG143" i="58"/>
  <c r="AF143" i="58"/>
  <c r="AD143" i="58"/>
  <c r="AB143" i="58"/>
  <c r="AC143" i="58" s="1"/>
  <c r="M143" i="58"/>
  <c r="AE143" i="58" s="1"/>
  <c r="AK142" i="58"/>
  <c r="AL142" i="58" s="1"/>
  <c r="AJ142" i="58"/>
  <c r="AI142" i="58"/>
  <c r="AH142" i="58"/>
  <c r="AG142" i="58"/>
  <c r="AF142" i="58"/>
  <c r="AD142" i="58"/>
  <c r="AB142" i="58"/>
  <c r="AC142" i="58" s="1"/>
  <c r="M142" i="58"/>
  <c r="AE142" i="58" s="1"/>
  <c r="AK141" i="58"/>
  <c r="AL141" i="58" s="1"/>
  <c r="AJ141" i="58"/>
  <c r="AI141" i="58"/>
  <c r="AH141" i="58"/>
  <c r="AG141" i="58"/>
  <c r="AF141" i="58"/>
  <c r="AD141" i="58"/>
  <c r="AB141" i="58"/>
  <c r="AC141" i="58" s="1"/>
  <c r="M141" i="58"/>
  <c r="AE141" i="58" s="1"/>
  <c r="AK140" i="58"/>
  <c r="AL140" i="58" s="1"/>
  <c r="AJ140" i="58"/>
  <c r="AI140" i="58"/>
  <c r="AH140" i="58"/>
  <c r="AG140" i="58"/>
  <c r="AF140" i="58"/>
  <c r="AD140" i="58"/>
  <c r="AB140" i="58"/>
  <c r="AC140" i="58" s="1"/>
  <c r="M140" i="58"/>
  <c r="AE140" i="58" s="1"/>
  <c r="AK139" i="58"/>
  <c r="AL139" i="58" s="1"/>
  <c r="AJ139" i="58"/>
  <c r="AB139" i="58"/>
  <c r="AC139" i="58" s="1"/>
  <c r="M139" i="58"/>
  <c r="AK138" i="58"/>
  <c r="AL138" i="58" s="1"/>
  <c r="AJ138" i="58"/>
  <c r="AB138" i="58"/>
  <c r="AC138" i="58" s="1"/>
  <c r="M138" i="58"/>
  <c r="AK137" i="58"/>
  <c r="AL137" i="58" s="1"/>
  <c r="AJ137" i="58"/>
  <c r="AI137" i="58"/>
  <c r="AH137" i="58"/>
  <c r="AG137" i="58"/>
  <c r="AF137" i="58"/>
  <c r="AD137" i="58"/>
  <c r="AC137" i="58"/>
  <c r="AB137" i="58"/>
  <c r="M137" i="58"/>
  <c r="AE137" i="58" s="1"/>
  <c r="AK136" i="58"/>
  <c r="AL136" i="58" s="1"/>
  <c r="AJ136" i="58"/>
  <c r="AI136" i="58"/>
  <c r="AH136" i="58"/>
  <c r="AG136" i="58"/>
  <c r="AF136" i="58"/>
  <c r="AD136" i="58"/>
  <c r="AB136" i="58"/>
  <c r="AC136" i="58" s="1"/>
  <c r="M136" i="58"/>
  <c r="AE136" i="58" s="1"/>
  <c r="AK135" i="58"/>
  <c r="AL135" i="58" s="1"/>
  <c r="AJ135" i="58"/>
  <c r="AI135" i="58"/>
  <c r="AH135" i="58"/>
  <c r="AG135" i="58"/>
  <c r="AF135" i="58"/>
  <c r="AD135" i="58"/>
  <c r="AC135" i="58"/>
  <c r="AB135" i="58"/>
  <c r="M135" i="58"/>
  <c r="AE135" i="58" s="1"/>
  <c r="AK134" i="58"/>
  <c r="AL134" i="58" s="1"/>
  <c r="AJ134" i="58"/>
  <c r="AI134" i="58"/>
  <c r="AH134" i="58"/>
  <c r="AG134" i="58"/>
  <c r="AF134" i="58"/>
  <c r="AD134" i="58"/>
  <c r="AB134" i="58"/>
  <c r="AC134" i="58" s="1"/>
  <c r="M134" i="58"/>
  <c r="AE134" i="58" s="1"/>
  <c r="AK133" i="58"/>
  <c r="AL133" i="58" s="1"/>
  <c r="AJ133" i="58"/>
  <c r="AI133" i="58"/>
  <c r="AH133" i="58"/>
  <c r="AG133" i="58"/>
  <c r="AF133" i="58"/>
  <c r="AD133" i="58"/>
  <c r="AC133" i="58"/>
  <c r="AB133" i="58"/>
  <c r="M133" i="58"/>
  <c r="AE133" i="58" s="1"/>
  <c r="AK132" i="58"/>
  <c r="AL132" i="58" s="1"/>
  <c r="AJ132" i="58"/>
  <c r="AC132" i="58"/>
  <c r="M132" i="58"/>
  <c r="AK131" i="58"/>
  <c r="AL131" i="58" s="1"/>
  <c r="AJ131" i="58"/>
  <c r="AB131" i="58"/>
  <c r="AC131" i="58" s="1"/>
  <c r="M131" i="58"/>
  <c r="AK130" i="58"/>
  <c r="AL130" i="58" s="1"/>
  <c r="AJ130" i="58"/>
  <c r="AI130" i="58"/>
  <c r="AH130" i="58"/>
  <c r="AG130" i="58"/>
  <c r="AF130" i="58"/>
  <c r="AD130" i="58"/>
  <c r="AB130" i="58"/>
  <c r="AC130" i="58" s="1"/>
  <c r="M130" i="58"/>
  <c r="AE130" i="58" s="1"/>
  <c r="AK129" i="58"/>
  <c r="AL129" i="58" s="1"/>
  <c r="AJ129" i="58"/>
  <c r="AI129" i="58"/>
  <c r="AH129" i="58"/>
  <c r="AG129" i="58"/>
  <c r="AF129" i="58"/>
  <c r="AD129" i="58"/>
  <c r="AB129" i="58"/>
  <c r="AC129" i="58" s="1"/>
  <c r="M129" i="58"/>
  <c r="AE129" i="58" s="1"/>
  <c r="AK128" i="58"/>
  <c r="AL128" i="58" s="1"/>
  <c r="AJ128" i="58"/>
  <c r="AI128" i="58"/>
  <c r="AH128" i="58"/>
  <c r="AG128" i="58"/>
  <c r="AF128" i="58"/>
  <c r="AD128" i="58"/>
  <c r="AB128" i="58"/>
  <c r="AC128" i="58" s="1"/>
  <c r="M128" i="58"/>
  <c r="AE128" i="58" s="1"/>
  <c r="AK127" i="58"/>
  <c r="AL127" i="58" s="1"/>
  <c r="AJ127" i="58"/>
  <c r="AI127" i="58"/>
  <c r="AH127" i="58"/>
  <c r="AG127" i="58"/>
  <c r="AF127" i="58"/>
  <c r="AD127" i="58"/>
  <c r="AB127" i="58"/>
  <c r="AC127" i="58" s="1"/>
  <c r="M127" i="58"/>
  <c r="AE127" i="58" s="1"/>
  <c r="AK126" i="58"/>
  <c r="AL126" i="58" s="1"/>
  <c r="AJ126" i="58"/>
  <c r="AI126" i="58"/>
  <c r="AH126" i="58"/>
  <c r="AG126" i="58"/>
  <c r="AF126" i="58"/>
  <c r="AD126" i="58"/>
  <c r="AB126" i="58"/>
  <c r="AC126" i="58" s="1"/>
  <c r="M126" i="58"/>
  <c r="AE126" i="58" s="1"/>
  <c r="AK125" i="58"/>
  <c r="AL125" i="58" s="1"/>
  <c r="AJ125" i="58"/>
  <c r="AB125" i="58"/>
  <c r="AC125" i="58" s="1"/>
  <c r="M125" i="58"/>
  <c r="AK124" i="58"/>
  <c r="AL124" i="58" s="1"/>
  <c r="AJ124" i="58"/>
  <c r="AB124" i="58"/>
  <c r="AC124" i="58" s="1"/>
  <c r="M124" i="58"/>
  <c r="AK123" i="58"/>
  <c r="AL123" i="58" s="1"/>
  <c r="AJ123" i="58"/>
  <c r="AI123" i="58"/>
  <c r="AH123" i="58"/>
  <c r="AG123" i="58"/>
  <c r="AF123" i="58"/>
  <c r="AD123" i="58"/>
  <c r="AB123" i="58"/>
  <c r="AC123" i="58" s="1"/>
  <c r="M123" i="58"/>
  <c r="AE123" i="58" s="1"/>
  <c r="AK122" i="58"/>
  <c r="AL122" i="58" s="1"/>
  <c r="AJ122" i="58"/>
  <c r="AI122" i="58"/>
  <c r="AH122" i="58"/>
  <c r="AG122" i="58"/>
  <c r="AF122" i="58"/>
  <c r="AD122" i="58"/>
  <c r="AB122" i="58"/>
  <c r="AC122" i="58" s="1"/>
  <c r="M122" i="58"/>
  <c r="AE122" i="58" s="1"/>
  <c r="AK121" i="58"/>
  <c r="AL121" i="58" s="1"/>
  <c r="AJ121" i="58"/>
  <c r="AI121" i="58"/>
  <c r="AH121" i="58"/>
  <c r="AG121" i="58"/>
  <c r="AF121" i="58"/>
  <c r="AD121" i="58"/>
  <c r="AB121" i="58"/>
  <c r="AC121" i="58" s="1"/>
  <c r="M121" i="58"/>
  <c r="AE121" i="58" s="1"/>
  <c r="AK120" i="58"/>
  <c r="AL120" i="58" s="1"/>
  <c r="AJ120" i="58"/>
  <c r="AI120" i="58"/>
  <c r="AH120" i="58"/>
  <c r="AG120" i="58"/>
  <c r="AF120" i="58"/>
  <c r="AD120" i="58"/>
  <c r="AB120" i="58"/>
  <c r="AC120" i="58" s="1"/>
  <c r="M120" i="58"/>
  <c r="AE120" i="58" s="1"/>
  <c r="AK119" i="58"/>
  <c r="AL119" i="58" s="1"/>
  <c r="AJ119" i="58"/>
  <c r="AI119" i="58"/>
  <c r="AH119" i="58"/>
  <c r="AG119" i="58"/>
  <c r="AF119" i="58"/>
  <c r="AD119" i="58"/>
  <c r="AB119" i="58"/>
  <c r="AC119" i="58" s="1"/>
  <c r="M119" i="58"/>
  <c r="AE119" i="58" s="1"/>
  <c r="AK118" i="58"/>
  <c r="AL118" i="58" s="1"/>
  <c r="AJ118" i="58"/>
  <c r="AB118" i="58"/>
  <c r="AC118" i="58" s="1"/>
  <c r="M118" i="58"/>
  <c r="AK117" i="58"/>
  <c r="AL117" i="58" s="1"/>
  <c r="AJ117" i="58"/>
  <c r="AB117" i="58"/>
  <c r="AC117" i="58" s="1"/>
  <c r="M117" i="58"/>
  <c r="AK116" i="58"/>
  <c r="AL116" i="58" s="1"/>
  <c r="AJ116" i="58"/>
  <c r="AI116" i="58"/>
  <c r="AH116" i="58"/>
  <c r="AG116" i="58"/>
  <c r="AF116" i="58"/>
  <c r="AD116" i="58"/>
  <c r="AB116" i="58"/>
  <c r="AC116" i="58" s="1"/>
  <c r="M116" i="58"/>
  <c r="AE116" i="58" s="1"/>
  <c r="AK115" i="58"/>
  <c r="AL115" i="58" s="1"/>
  <c r="AJ115" i="58"/>
  <c r="AI115" i="58"/>
  <c r="AH115" i="58"/>
  <c r="AG115" i="58"/>
  <c r="AF115" i="58"/>
  <c r="AD115" i="58"/>
  <c r="AB115" i="58"/>
  <c r="AC115" i="58" s="1"/>
  <c r="M115" i="58"/>
  <c r="AE115" i="58" s="1"/>
  <c r="AK114" i="58"/>
  <c r="AL114" i="58" s="1"/>
  <c r="AJ114" i="58"/>
  <c r="AI114" i="58"/>
  <c r="AH114" i="58"/>
  <c r="AG114" i="58"/>
  <c r="AF114" i="58"/>
  <c r="AD114" i="58"/>
  <c r="AB114" i="58"/>
  <c r="AC114" i="58" s="1"/>
  <c r="M114" i="58"/>
  <c r="AE114" i="58" s="1"/>
  <c r="AK113" i="58"/>
  <c r="AL113" i="58" s="1"/>
  <c r="AJ113" i="58"/>
  <c r="AI113" i="58"/>
  <c r="AH113" i="58"/>
  <c r="AG113" i="58"/>
  <c r="AF113" i="58"/>
  <c r="AD113" i="58"/>
  <c r="AB113" i="58"/>
  <c r="AC113" i="58" s="1"/>
  <c r="M113" i="58"/>
  <c r="AE113" i="58" s="1"/>
  <c r="AK112" i="58"/>
  <c r="AL112" i="58" s="1"/>
  <c r="AJ112" i="58"/>
  <c r="AI112" i="58"/>
  <c r="AH112" i="58"/>
  <c r="AG112" i="58"/>
  <c r="AF112" i="58"/>
  <c r="AD112" i="58"/>
  <c r="AB112" i="58"/>
  <c r="AC112" i="58" s="1"/>
  <c r="M112" i="58"/>
  <c r="AE112" i="58" s="1"/>
  <c r="AK111" i="58"/>
  <c r="AL111" i="58" s="1"/>
  <c r="AJ111" i="58"/>
  <c r="AB111" i="58"/>
  <c r="AC111" i="58" s="1"/>
  <c r="M111" i="58"/>
  <c r="AK110" i="58"/>
  <c r="AL110" i="58" s="1"/>
  <c r="AJ110" i="58"/>
  <c r="AB110" i="58"/>
  <c r="AC110" i="58" s="1"/>
  <c r="M110" i="58"/>
  <c r="AK109" i="58"/>
  <c r="AL109" i="58" s="1"/>
  <c r="AJ109" i="58"/>
  <c r="AI109" i="58"/>
  <c r="AH109" i="58"/>
  <c r="AG109" i="58"/>
  <c r="AF109" i="58"/>
  <c r="AD109" i="58"/>
  <c r="AB109" i="58"/>
  <c r="AC109" i="58" s="1"/>
  <c r="M109" i="58"/>
  <c r="AE109" i="58" s="1"/>
  <c r="AK108" i="58"/>
  <c r="AL108" i="58" s="1"/>
  <c r="AJ108" i="58"/>
  <c r="AI108" i="58"/>
  <c r="AH108" i="58"/>
  <c r="AG108" i="58"/>
  <c r="AF108" i="58"/>
  <c r="AD108" i="58"/>
  <c r="AB108" i="58"/>
  <c r="AC108" i="58" s="1"/>
  <c r="M108" i="58"/>
  <c r="AE108" i="58" s="1"/>
  <c r="AK107" i="58"/>
  <c r="AL107" i="58" s="1"/>
  <c r="AJ107" i="58"/>
  <c r="AI107" i="58"/>
  <c r="AH107" i="58"/>
  <c r="AG107" i="58"/>
  <c r="AF107" i="58"/>
  <c r="AD107" i="58"/>
  <c r="AB107" i="58"/>
  <c r="AC107" i="58" s="1"/>
  <c r="M107" i="58"/>
  <c r="AE107" i="58" s="1"/>
  <c r="AK106" i="58"/>
  <c r="AL106" i="58" s="1"/>
  <c r="AJ106" i="58"/>
  <c r="AI106" i="58"/>
  <c r="AH106" i="58"/>
  <c r="AG106" i="58"/>
  <c r="AF106" i="58"/>
  <c r="AD106" i="58"/>
  <c r="AB106" i="58"/>
  <c r="AC106" i="58" s="1"/>
  <c r="M106" i="58"/>
  <c r="AE106" i="58" s="1"/>
  <c r="AK105" i="58"/>
  <c r="AL105" i="58" s="1"/>
  <c r="AJ105" i="58"/>
  <c r="AI105" i="58"/>
  <c r="AH105" i="58"/>
  <c r="AG105" i="58"/>
  <c r="AF105" i="58"/>
  <c r="AD105" i="58"/>
  <c r="AB105" i="58"/>
  <c r="AC105" i="58" s="1"/>
  <c r="M105" i="58"/>
  <c r="AE105" i="58" s="1"/>
  <c r="AK104" i="58"/>
  <c r="AL104" i="58" s="1"/>
  <c r="AJ104" i="58"/>
  <c r="AI104" i="58"/>
  <c r="AH104" i="58"/>
  <c r="AG104" i="58"/>
  <c r="AF104" i="58"/>
  <c r="AD104" i="58"/>
  <c r="AB104" i="58"/>
  <c r="AC104" i="58" s="1"/>
  <c r="M104" i="58"/>
  <c r="AE104" i="58" s="1"/>
  <c r="AK103" i="58"/>
  <c r="AL103" i="58" s="1"/>
  <c r="AJ103" i="58"/>
  <c r="AI103" i="58"/>
  <c r="AH103" i="58"/>
  <c r="AG103" i="58"/>
  <c r="AF103" i="58"/>
  <c r="AD103" i="58"/>
  <c r="AB103" i="58"/>
  <c r="AC103" i="58" s="1"/>
  <c r="M103" i="58"/>
  <c r="AE103" i="58" s="1"/>
  <c r="AK102" i="58"/>
  <c r="AL102" i="58" s="1"/>
  <c r="AJ102" i="58"/>
  <c r="AI102" i="58"/>
  <c r="AH102" i="58"/>
  <c r="AG102" i="58"/>
  <c r="AF102" i="58"/>
  <c r="AD102" i="58"/>
  <c r="AB102" i="58"/>
  <c r="AC102" i="58" s="1"/>
  <c r="M102" i="58"/>
  <c r="AE102" i="58" s="1"/>
  <c r="AK101" i="58"/>
  <c r="AL101" i="58" s="1"/>
  <c r="AJ101" i="58"/>
  <c r="AI101" i="58"/>
  <c r="AH101" i="58"/>
  <c r="AG101" i="58"/>
  <c r="AF101" i="58"/>
  <c r="AD101" i="58"/>
  <c r="AB101" i="58"/>
  <c r="AC101" i="58" s="1"/>
  <c r="M101" i="58"/>
  <c r="AE101" i="58" s="1"/>
  <c r="AK100" i="58"/>
  <c r="AL100" i="58" s="1"/>
  <c r="AJ100" i="58"/>
  <c r="AI100" i="58"/>
  <c r="AH100" i="58"/>
  <c r="AG100" i="58"/>
  <c r="AF100" i="58"/>
  <c r="AD100" i="58"/>
  <c r="AB100" i="58"/>
  <c r="AC100" i="58" s="1"/>
  <c r="M100" i="58"/>
  <c r="AE100" i="58" s="1"/>
  <c r="AK99" i="58"/>
  <c r="AL99" i="58" s="1"/>
  <c r="AJ99" i="58"/>
  <c r="AI99" i="58"/>
  <c r="AH99" i="58"/>
  <c r="AG99" i="58"/>
  <c r="AF99" i="58"/>
  <c r="AD99" i="58"/>
  <c r="AB99" i="58"/>
  <c r="AC99" i="58" s="1"/>
  <c r="M99" i="58"/>
  <c r="AE99" i="58" s="1"/>
  <c r="AK98" i="58"/>
  <c r="AL98" i="58" s="1"/>
  <c r="AJ98" i="58"/>
  <c r="AI98" i="58"/>
  <c r="AH98" i="58"/>
  <c r="AG98" i="58"/>
  <c r="AF98" i="58"/>
  <c r="AD98" i="58"/>
  <c r="AB98" i="58"/>
  <c r="AC98" i="58" s="1"/>
  <c r="M98" i="58"/>
  <c r="AE98" i="58" s="1"/>
  <c r="AK97" i="58"/>
  <c r="AL97" i="58" s="1"/>
  <c r="AJ97" i="58"/>
  <c r="AI97" i="58"/>
  <c r="AH97" i="58"/>
  <c r="AG97" i="58"/>
  <c r="AF97" i="58"/>
  <c r="AD97" i="58"/>
  <c r="AB97" i="58"/>
  <c r="AC97" i="58" s="1"/>
  <c r="M97" i="58"/>
  <c r="AE97" i="58" s="1"/>
  <c r="AK96" i="58"/>
  <c r="AL96" i="58" s="1"/>
  <c r="AJ96" i="58"/>
  <c r="AI96" i="58"/>
  <c r="AH96" i="58"/>
  <c r="AG96" i="58"/>
  <c r="AF96" i="58"/>
  <c r="AD96" i="58"/>
  <c r="AB96" i="58"/>
  <c r="AC96" i="58" s="1"/>
  <c r="M96" i="58"/>
  <c r="AE96" i="58" s="1"/>
  <c r="AK95" i="58"/>
  <c r="AL95" i="58" s="1"/>
  <c r="AJ95" i="58"/>
  <c r="AI95" i="58"/>
  <c r="AH95" i="58"/>
  <c r="AG95" i="58"/>
  <c r="AF95" i="58"/>
  <c r="AD95" i="58"/>
  <c r="AB95" i="58"/>
  <c r="AC95" i="58" s="1"/>
  <c r="M95" i="58"/>
  <c r="AE95" i="58" s="1"/>
  <c r="AK94" i="58"/>
  <c r="AL94" i="58" s="1"/>
  <c r="AJ94" i="58"/>
  <c r="AI94" i="58"/>
  <c r="AH94" i="58"/>
  <c r="AG94" i="58"/>
  <c r="AF94" i="58"/>
  <c r="AD94" i="58"/>
  <c r="AB94" i="58"/>
  <c r="AC94" i="58" s="1"/>
  <c r="M94" i="58"/>
  <c r="AE94" i="58" s="1"/>
  <c r="AK93" i="58"/>
  <c r="AL93" i="58" s="1"/>
  <c r="AJ93" i="58"/>
  <c r="AI93" i="58"/>
  <c r="AH93" i="58"/>
  <c r="AG93" i="58"/>
  <c r="AF93" i="58"/>
  <c r="AD93" i="58"/>
  <c r="AB93" i="58"/>
  <c r="AC93" i="58" s="1"/>
  <c r="M93" i="58"/>
  <c r="AE93" i="58" s="1"/>
  <c r="AK92" i="58"/>
  <c r="AL92" i="58" s="1"/>
  <c r="AJ92" i="58"/>
  <c r="AI92" i="58"/>
  <c r="AH92" i="58"/>
  <c r="AG92" i="58"/>
  <c r="AF92" i="58"/>
  <c r="AD92" i="58"/>
  <c r="AB92" i="58"/>
  <c r="AC92" i="58" s="1"/>
  <c r="M92" i="58"/>
  <c r="AE92" i="58" s="1"/>
  <c r="AK91" i="58"/>
  <c r="AL91" i="58" s="1"/>
  <c r="AJ91" i="58"/>
  <c r="AI91" i="58"/>
  <c r="AH91" i="58"/>
  <c r="AG91" i="58"/>
  <c r="AF91" i="58"/>
  <c r="AD91" i="58"/>
  <c r="AB91" i="58"/>
  <c r="AC91" i="58" s="1"/>
  <c r="M91" i="58"/>
  <c r="AE91" i="58" s="1"/>
  <c r="AK90" i="58"/>
  <c r="AL90" i="58" s="1"/>
  <c r="AJ90" i="58"/>
  <c r="AI90" i="58"/>
  <c r="AH90" i="58"/>
  <c r="AG90" i="58"/>
  <c r="AF90" i="58"/>
  <c r="AD90" i="58"/>
  <c r="AB90" i="58"/>
  <c r="AC90" i="58" s="1"/>
  <c r="M90" i="58"/>
  <c r="AE90" i="58" s="1"/>
  <c r="AK89" i="58"/>
  <c r="AL89" i="58" s="1"/>
  <c r="AJ89" i="58"/>
  <c r="AI89" i="58"/>
  <c r="AH89" i="58"/>
  <c r="AG89" i="58"/>
  <c r="AF89" i="58"/>
  <c r="AD89" i="58"/>
  <c r="AB89" i="58"/>
  <c r="AC89" i="58" s="1"/>
  <c r="M89" i="58"/>
  <c r="AE89" i="58" s="1"/>
  <c r="AK88" i="58"/>
  <c r="AL88" i="58" s="1"/>
  <c r="AJ88" i="58"/>
  <c r="AI88" i="58"/>
  <c r="AH88" i="58"/>
  <c r="AG88" i="58"/>
  <c r="AF88" i="58"/>
  <c r="AD88" i="58"/>
  <c r="AB88" i="58"/>
  <c r="AC88" i="58" s="1"/>
  <c r="M88" i="58"/>
  <c r="AE88" i="58" s="1"/>
  <c r="AK87" i="58"/>
  <c r="AL87" i="58" s="1"/>
  <c r="AJ87" i="58"/>
  <c r="AI87" i="58"/>
  <c r="AH87" i="58"/>
  <c r="AG87" i="58"/>
  <c r="AF87" i="58"/>
  <c r="AD87" i="58"/>
  <c r="AB87" i="58"/>
  <c r="AC87" i="58" s="1"/>
  <c r="M87" i="58"/>
  <c r="AE87" i="58" s="1"/>
  <c r="AK86" i="58"/>
  <c r="AL86" i="58" s="1"/>
  <c r="AJ86" i="58"/>
  <c r="AI86" i="58"/>
  <c r="AH86" i="58"/>
  <c r="AG86" i="58"/>
  <c r="AF86" i="58"/>
  <c r="AD86" i="58"/>
  <c r="AB86" i="58"/>
  <c r="AC86" i="58" s="1"/>
  <c r="M86" i="58"/>
  <c r="AE86" i="58" s="1"/>
  <c r="AK85" i="58"/>
  <c r="AL85" i="58" s="1"/>
  <c r="AJ85" i="58"/>
  <c r="AI85" i="58"/>
  <c r="AH85" i="58"/>
  <c r="AG85" i="58"/>
  <c r="AF85" i="58"/>
  <c r="AD85" i="58"/>
  <c r="AB85" i="58"/>
  <c r="AC85" i="58" s="1"/>
  <c r="M85" i="58"/>
  <c r="AE85" i="58" s="1"/>
  <c r="AK84" i="58"/>
  <c r="AL84" i="58" s="1"/>
  <c r="AJ84" i="58"/>
  <c r="AI84" i="58"/>
  <c r="AH84" i="58"/>
  <c r="AG84" i="58"/>
  <c r="AF84" i="58"/>
  <c r="AD84" i="58"/>
  <c r="AB84" i="58"/>
  <c r="AC84" i="58" s="1"/>
  <c r="M84" i="58"/>
  <c r="AE84" i="58" s="1"/>
  <c r="AK83" i="58"/>
  <c r="AL83" i="58" s="1"/>
  <c r="AJ83" i="58"/>
  <c r="AI83" i="58"/>
  <c r="AH83" i="58"/>
  <c r="AG83" i="58"/>
  <c r="AF83" i="58"/>
  <c r="AD83" i="58"/>
  <c r="AB83" i="58"/>
  <c r="AC83" i="58" s="1"/>
  <c r="M83" i="58"/>
  <c r="AE83" i="58" s="1"/>
  <c r="AK82" i="58"/>
  <c r="AL82" i="58" s="1"/>
  <c r="AJ82" i="58"/>
  <c r="AI82" i="58"/>
  <c r="AH82" i="58"/>
  <c r="AG82" i="58"/>
  <c r="AF82" i="58"/>
  <c r="AD82" i="58"/>
  <c r="AB82" i="58"/>
  <c r="AC82" i="58" s="1"/>
  <c r="M82" i="58"/>
  <c r="AE82" i="58" s="1"/>
  <c r="AK81" i="58"/>
  <c r="AL81" i="58" s="1"/>
  <c r="AJ81" i="58"/>
  <c r="AI81" i="58"/>
  <c r="AH81" i="58"/>
  <c r="AG81" i="58"/>
  <c r="AF81" i="58"/>
  <c r="AD81" i="58"/>
  <c r="AB81" i="58"/>
  <c r="AC81" i="58" s="1"/>
  <c r="M81" i="58"/>
  <c r="AE81" i="58" s="1"/>
  <c r="AK80" i="58"/>
  <c r="AL80" i="58" s="1"/>
  <c r="AJ80" i="58"/>
  <c r="AI80" i="58"/>
  <c r="AH80" i="58"/>
  <c r="AG80" i="58"/>
  <c r="AF80" i="58"/>
  <c r="AD80" i="58"/>
  <c r="AB80" i="58"/>
  <c r="AC80" i="58" s="1"/>
  <c r="M80" i="58"/>
  <c r="AE80" i="58" s="1"/>
  <c r="AK79" i="58"/>
  <c r="AL79" i="58" s="1"/>
  <c r="AJ79" i="58"/>
  <c r="AI79" i="58"/>
  <c r="AH79" i="58"/>
  <c r="AG79" i="58"/>
  <c r="AF79" i="58"/>
  <c r="AD79" i="58"/>
  <c r="AB79" i="58"/>
  <c r="AC79" i="58" s="1"/>
  <c r="M79" i="58"/>
  <c r="AE79" i="58" s="1"/>
  <c r="AK78" i="58"/>
  <c r="AL78" i="58" s="1"/>
  <c r="AJ78" i="58"/>
  <c r="AI78" i="58"/>
  <c r="AH78" i="58"/>
  <c r="AG78" i="58"/>
  <c r="AF78" i="58"/>
  <c r="AD78" i="58"/>
  <c r="AB78" i="58"/>
  <c r="AC78" i="58" s="1"/>
  <c r="M78" i="58"/>
  <c r="AE78" i="58" s="1"/>
  <c r="AK77" i="58"/>
  <c r="AL77" i="58" s="1"/>
  <c r="AJ77" i="58"/>
  <c r="AI77" i="58"/>
  <c r="AH77" i="58"/>
  <c r="AG77" i="58"/>
  <c r="AF77" i="58"/>
  <c r="AE77" i="58"/>
  <c r="AD77" i="58"/>
  <c r="AB77" i="58"/>
  <c r="AC77" i="58" s="1"/>
  <c r="AK76" i="58"/>
  <c r="AL76" i="58" s="1"/>
  <c r="AJ76" i="58"/>
  <c r="AI76" i="58"/>
  <c r="AH76" i="58"/>
  <c r="AG76" i="58"/>
  <c r="AF76" i="58"/>
  <c r="AE76" i="58"/>
  <c r="AD76" i="58"/>
  <c r="AB76" i="58"/>
  <c r="AC76" i="58" s="1"/>
  <c r="AK75" i="58"/>
  <c r="AL75" i="58" s="1"/>
  <c r="AJ75" i="58"/>
  <c r="AI75" i="58"/>
  <c r="AH75" i="58"/>
  <c r="AG75" i="58"/>
  <c r="AF75" i="58"/>
  <c r="AE75" i="58"/>
  <c r="AD75" i="58"/>
  <c r="AB75" i="58"/>
  <c r="AC75" i="58" s="1"/>
  <c r="AK74" i="58"/>
  <c r="AL74" i="58" s="1"/>
  <c r="AJ74" i="58"/>
  <c r="AI74" i="58"/>
  <c r="AH74" i="58"/>
  <c r="AG74" i="58"/>
  <c r="AF74" i="58"/>
  <c r="AE74" i="58"/>
  <c r="AD74" i="58"/>
  <c r="AB74" i="58"/>
  <c r="AC74" i="58" s="1"/>
  <c r="AK73" i="58"/>
  <c r="AL73" i="58" s="1"/>
  <c r="AJ73" i="58"/>
  <c r="AI73" i="58"/>
  <c r="AH73" i="58"/>
  <c r="AG73" i="58"/>
  <c r="AF73" i="58"/>
  <c r="AE73" i="58"/>
  <c r="AD73" i="58"/>
  <c r="AB73" i="58"/>
  <c r="AC73" i="58" s="1"/>
  <c r="AK72" i="58"/>
  <c r="AL72" i="58" s="1"/>
  <c r="AJ72" i="58"/>
  <c r="AI72" i="58"/>
  <c r="AH72" i="58"/>
  <c r="AG72" i="58"/>
  <c r="AF72" i="58"/>
  <c r="AE72" i="58"/>
  <c r="AD72" i="58"/>
  <c r="AB72" i="58"/>
  <c r="AC72" i="58" s="1"/>
  <c r="AK71" i="58"/>
  <c r="AL71" i="58" s="1"/>
  <c r="AJ71" i="58"/>
  <c r="AI71" i="58"/>
  <c r="AH71" i="58"/>
  <c r="AG71" i="58"/>
  <c r="AF71" i="58"/>
  <c r="AE71" i="58"/>
  <c r="AD71" i="58"/>
  <c r="AB71" i="58"/>
  <c r="AC71" i="58" s="1"/>
  <c r="AK70" i="58"/>
  <c r="AL70" i="58" s="1"/>
  <c r="AJ70" i="58"/>
  <c r="AI70" i="58"/>
  <c r="AH70" i="58"/>
  <c r="AG70" i="58"/>
  <c r="AF70" i="58"/>
  <c r="AE70" i="58"/>
  <c r="AD70" i="58"/>
  <c r="AB70" i="58"/>
  <c r="AC70" i="58" s="1"/>
  <c r="AK69" i="58"/>
  <c r="AL69" i="58" s="1"/>
  <c r="AJ69" i="58"/>
  <c r="AI69" i="58"/>
  <c r="AH69" i="58"/>
  <c r="AG69" i="58"/>
  <c r="AF69" i="58"/>
  <c r="AE69" i="58"/>
  <c r="AD69" i="58"/>
  <c r="AB69" i="58"/>
  <c r="AC69" i="58" s="1"/>
  <c r="AK68" i="58"/>
  <c r="AL68" i="58" s="1"/>
  <c r="AJ68" i="58"/>
  <c r="AI68" i="58"/>
  <c r="AH68" i="58"/>
  <c r="AG68" i="58"/>
  <c r="AF68" i="58"/>
  <c r="AE68" i="58"/>
  <c r="AD68" i="58"/>
  <c r="AB68" i="58"/>
  <c r="AC68" i="58" s="1"/>
  <c r="AK67" i="58"/>
  <c r="AL67" i="58" s="1"/>
  <c r="AJ67" i="58"/>
  <c r="AI67" i="58"/>
  <c r="AH67" i="58"/>
  <c r="AG67" i="58"/>
  <c r="AF67" i="58"/>
  <c r="AE67" i="58"/>
  <c r="AD67" i="58"/>
  <c r="AB67" i="58"/>
  <c r="AC67" i="58" s="1"/>
  <c r="AK66" i="58"/>
  <c r="AL66" i="58" s="1"/>
  <c r="AJ66" i="58"/>
  <c r="AI66" i="58"/>
  <c r="AH66" i="58"/>
  <c r="AG66" i="58"/>
  <c r="AF66" i="58"/>
  <c r="AE66" i="58"/>
  <c r="AD66" i="58"/>
  <c r="AB66" i="58"/>
  <c r="AC66" i="58" s="1"/>
  <c r="AK65" i="58"/>
  <c r="AL65" i="58" s="1"/>
  <c r="AJ65" i="58"/>
  <c r="AI65" i="58"/>
  <c r="AH65" i="58"/>
  <c r="AG65" i="58"/>
  <c r="AF65" i="58"/>
  <c r="AE65" i="58"/>
  <c r="AD65" i="58"/>
  <c r="AB65" i="58"/>
  <c r="AC65" i="58" s="1"/>
  <c r="AK64" i="58"/>
  <c r="AL64" i="58" s="1"/>
  <c r="AJ64" i="58"/>
  <c r="AI64" i="58"/>
  <c r="AH64" i="58"/>
  <c r="AG64" i="58"/>
  <c r="AF64" i="58"/>
  <c r="AE64" i="58"/>
  <c r="AD64" i="58"/>
  <c r="AC64" i="58"/>
  <c r="AK63" i="58"/>
  <c r="AL63" i="58" s="1"/>
  <c r="AJ63" i="58"/>
  <c r="AI63" i="58"/>
  <c r="AH63" i="58"/>
  <c r="AG63" i="58"/>
  <c r="AF63" i="58"/>
  <c r="AE63" i="58"/>
  <c r="AD63" i="58"/>
  <c r="AC63" i="58"/>
  <c r="AK62" i="58"/>
  <c r="AL62" i="58" s="1"/>
  <c r="AJ62" i="58"/>
  <c r="AI62" i="58"/>
  <c r="AH62" i="58"/>
  <c r="AG62" i="58"/>
  <c r="AF62" i="58"/>
  <c r="AE62" i="58"/>
  <c r="AD62" i="58"/>
  <c r="AC62" i="58"/>
  <c r="AK61" i="58"/>
  <c r="AL61" i="58" s="1"/>
  <c r="AJ61" i="58"/>
  <c r="AI61" i="58"/>
  <c r="AH61" i="58"/>
  <c r="AG61" i="58"/>
  <c r="AF61" i="58"/>
  <c r="AE61" i="58"/>
  <c r="AD61" i="58"/>
  <c r="AC61" i="58"/>
  <c r="AK60" i="58"/>
  <c r="AL60" i="58" s="1"/>
  <c r="AJ60" i="58"/>
  <c r="AI60" i="58"/>
  <c r="AH60" i="58"/>
  <c r="AG60" i="58"/>
  <c r="AF60" i="58"/>
  <c r="AE60" i="58"/>
  <c r="AD60" i="58"/>
  <c r="AC60" i="58"/>
  <c r="AK59" i="58"/>
  <c r="AL59" i="58" s="1"/>
  <c r="AJ59" i="58"/>
  <c r="AI59" i="58"/>
  <c r="AH59" i="58"/>
  <c r="AG59" i="58"/>
  <c r="AF59" i="58"/>
  <c r="AE59" i="58"/>
  <c r="AD59" i="58"/>
  <c r="AC59" i="58"/>
  <c r="AK58" i="58"/>
  <c r="AL58" i="58" s="1"/>
  <c r="AJ58" i="58"/>
  <c r="AI58" i="58"/>
  <c r="AH58" i="58"/>
  <c r="AG58" i="58"/>
  <c r="AF58" i="58"/>
  <c r="AE58" i="58"/>
  <c r="AD58" i="58"/>
  <c r="AC58" i="58"/>
  <c r="AK57" i="58"/>
  <c r="AL57" i="58" s="1"/>
  <c r="AJ57" i="58"/>
  <c r="AI57" i="58"/>
  <c r="AH57" i="58"/>
  <c r="AG57" i="58"/>
  <c r="AF57" i="58"/>
  <c r="AE57" i="58"/>
  <c r="AD57" i="58"/>
  <c r="AC57" i="58"/>
  <c r="AK56" i="58"/>
  <c r="AL56" i="58" s="1"/>
  <c r="AJ56" i="58"/>
  <c r="AI56" i="58"/>
  <c r="AH56" i="58"/>
  <c r="AG56" i="58"/>
  <c r="AF56" i="58"/>
  <c r="AE56" i="58"/>
  <c r="AD56" i="58"/>
  <c r="AC56" i="58"/>
  <c r="AK55" i="58"/>
  <c r="AL55" i="58" s="1"/>
  <c r="AJ55" i="58"/>
  <c r="AI55" i="58"/>
  <c r="AH55" i="58"/>
  <c r="AG55" i="58"/>
  <c r="AF55" i="58"/>
  <c r="AE55" i="58"/>
  <c r="AD55" i="58"/>
  <c r="AC55" i="58"/>
  <c r="AK54" i="58"/>
  <c r="AL54" i="58" s="1"/>
  <c r="AJ54" i="58"/>
  <c r="AI54" i="58"/>
  <c r="AH54" i="58"/>
  <c r="AG54" i="58"/>
  <c r="AF54" i="58"/>
  <c r="AE54" i="58"/>
  <c r="AD54" i="58"/>
  <c r="AC54" i="58"/>
  <c r="AK53" i="58"/>
  <c r="AL53" i="58" s="1"/>
  <c r="AJ53" i="58"/>
  <c r="AI53" i="58"/>
  <c r="AH53" i="58"/>
  <c r="AG53" i="58"/>
  <c r="AF53" i="58"/>
  <c r="AE53" i="58"/>
  <c r="AD53" i="58"/>
  <c r="AC53" i="58"/>
  <c r="AK52" i="58"/>
  <c r="AL52" i="58" s="1"/>
  <c r="AJ52" i="58"/>
  <c r="AI52" i="58"/>
  <c r="AH52" i="58"/>
  <c r="AG52" i="58"/>
  <c r="AF52" i="58"/>
  <c r="AE52" i="58"/>
  <c r="AD52" i="58"/>
  <c r="AC52" i="58"/>
  <c r="AK51" i="58"/>
  <c r="AL51" i="58" s="1"/>
  <c r="AJ51" i="58"/>
  <c r="AI51" i="58"/>
  <c r="AH51" i="58"/>
  <c r="AG51" i="58"/>
  <c r="AF51" i="58"/>
  <c r="AE51" i="58"/>
  <c r="AD51" i="58"/>
  <c r="AC51" i="58"/>
  <c r="AK50" i="58"/>
  <c r="AL50" i="58" s="1"/>
  <c r="AJ50" i="58"/>
  <c r="AI50" i="58"/>
  <c r="AH50" i="58"/>
  <c r="AG50" i="58"/>
  <c r="AF50" i="58"/>
  <c r="AE50" i="58"/>
  <c r="AD50" i="58"/>
  <c r="AC50" i="58"/>
  <c r="AK49" i="58"/>
  <c r="AL49" i="58" s="1"/>
  <c r="AJ49" i="58"/>
  <c r="AI49" i="58"/>
  <c r="AH49" i="58"/>
  <c r="AG49" i="58"/>
  <c r="AF49" i="58"/>
  <c r="AE49" i="58"/>
  <c r="AD49" i="58"/>
  <c r="AC49" i="58"/>
  <c r="AK48" i="58"/>
  <c r="AL48" i="58" s="1"/>
  <c r="AJ48" i="58"/>
  <c r="AI48" i="58"/>
  <c r="AH48" i="58"/>
  <c r="AG48" i="58"/>
  <c r="AF48" i="58"/>
  <c r="AE48" i="58"/>
  <c r="AD48" i="58"/>
  <c r="AC48" i="58"/>
  <c r="AK47" i="58"/>
  <c r="AL47" i="58" s="1"/>
  <c r="AJ47" i="58"/>
  <c r="AI47" i="58"/>
  <c r="AH47" i="58"/>
  <c r="AG47" i="58"/>
  <c r="AF47" i="58"/>
  <c r="AE47" i="58"/>
  <c r="AD47" i="58"/>
  <c r="AC47" i="58"/>
  <c r="AK46" i="58"/>
  <c r="AL46" i="58" s="1"/>
  <c r="AJ46" i="58"/>
  <c r="AI46" i="58"/>
  <c r="AH46" i="58"/>
  <c r="AG46" i="58"/>
  <c r="AF46" i="58"/>
  <c r="AE46" i="58"/>
  <c r="AD46" i="58"/>
  <c r="AC46" i="58"/>
  <c r="AK45" i="58"/>
  <c r="AL45" i="58" s="1"/>
  <c r="AJ45" i="58"/>
  <c r="AI45" i="58"/>
  <c r="AH45" i="58"/>
  <c r="AG45" i="58"/>
  <c r="AF45" i="58"/>
  <c r="AE45" i="58"/>
  <c r="AD45" i="58"/>
  <c r="AC45" i="58"/>
  <c r="AK44" i="58"/>
  <c r="AL44" i="58" s="1"/>
  <c r="AJ44" i="58"/>
  <c r="AI44" i="58"/>
  <c r="AH44" i="58"/>
  <c r="AG44" i="58"/>
  <c r="AF44" i="58"/>
  <c r="AE44" i="58"/>
  <c r="AD44" i="58"/>
  <c r="AC44" i="58"/>
  <c r="AK43" i="58"/>
  <c r="AL43" i="58" s="1"/>
  <c r="AJ43" i="58"/>
  <c r="AI43" i="58"/>
  <c r="AH43" i="58"/>
  <c r="AG43" i="58"/>
  <c r="AF43" i="58"/>
  <c r="AE43" i="58"/>
  <c r="AD43" i="58"/>
  <c r="AC43" i="58"/>
  <c r="AK42" i="58"/>
  <c r="AL42" i="58" s="1"/>
  <c r="AJ42" i="58"/>
  <c r="AI42" i="58"/>
  <c r="AH42" i="58"/>
  <c r="AG42" i="58"/>
  <c r="AF42" i="58"/>
  <c r="AE42" i="58"/>
  <c r="AD42" i="58"/>
  <c r="AC42" i="58"/>
  <c r="AK41" i="58"/>
  <c r="AL41" i="58" s="1"/>
  <c r="AJ41" i="58"/>
  <c r="AI41" i="58"/>
  <c r="AH41" i="58"/>
  <c r="AG41" i="58"/>
  <c r="AF41" i="58"/>
  <c r="AE41" i="58"/>
  <c r="AD41" i="58"/>
  <c r="AC41" i="58"/>
  <c r="AK40" i="58"/>
  <c r="AL40" i="58" s="1"/>
  <c r="AJ40" i="58"/>
  <c r="AI40" i="58"/>
  <c r="AH40" i="58"/>
  <c r="AG40" i="58"/>
  <c r="AF40" i="58"/>
  <c r="AE40" i="58"/>
  <c r="AD40" i="58"/>
  <c r="AC40" i="58"/>
  <c r="AK39" i="58"/>
  <c r="AL39" i="58" s="1"/>
  <c r="AJ39" i="58"/>
  <c r="AI39" i="58"/>
  <c r="AH39" i="58"/>
  <c r="AG39" i="58"/>
  <c r="AF39" i="58"/>
  <c r="AE39" i="58"/>
  <c r="AD39" i="58"/>
  <c r="AC39" i="58"/>
  <c r="AK38" i="58"/>
  <c r="AL38" i="58" s="1"/>
  <c r="AJ38" i="58"/>
  <c r="AI38" i="58"/>
  <c r="AH38" i="58"/>
  <c r="AG38" i="58"/>
  <c r="AF38" i="58"/>
  <c r="AE38" i="58"/>
  <c r="AD38" i="58"/>
  <c r="AC38" i="58"/>
  <c r="AK37" i="58"/>
  <c r="AL37" i="58" s="1"/>
  <c r="AJ37" i="58"/>
  <c r="AI37" i="58"/>
  <c r="AH37" i="58"/>
  <c r="AG37" i="58"/>
  <c r="AF37" i="58"/>
  <c r="AE37" i="58"/>
  <c r="AD37" i="58"/>
  <c r="AC37" i="58"/>
  <c r="AK36" i="58"/>
  <c r="AL36" i="58" s="1"/>
  <c r="AJ36" i="58"/>
  <c r="AI36" i="58"/>
  <c r="AH36" i="58"/>
  <c r="AG36" i="58"/>
  <c r="AF36" i="58"/>
  <c r="AE36" i="58"/>
  <c r="AD36" i="58"/>
  <c r="AC36" i="58"/>
  <c r="AK35" i="58"/>
  <c r="AL35" i="58" s="1"/>
  <c r="AJ35" i="58"/>
  <c r="AI35" i="58"/>
  <c r="AH35" i="58"/>
  <c r="AG35" i="58"/>
  <c r="AF35" i="58"/>
  <c r="AE35" i="58"/>
  <c r="AD35" i="58"/>
  <c r="AC35" i="58"/>
  <c r="AK34" i="58"/>
  <c r="AL34" i="58" s="1"/>
  <c r="AJ34" i="58"/>
  <c r="AI34" i="58"/>
  <c r="AH34" i="58"/>
  <c r="AG34" i="58"/>
  <c r="AF34" i="58"/>
  <c r="AE34" i="58"/>
  <c r="AD34" i="58"/>
  <c r="AC34" i="58"/>
  <c r="AK33" i="58"/>
  <c r="AL33" i="58" s="1"/>
  <c r="AJ33" i="58"/>
  <c r="AI33" i="58"/>
  <c r="AH33" i="58"/>
  <c r="AG33" i="58"/>
  <c r="AF33" i="58"/>
  <c r="AE33" i="58"/>
  <c r="AD33" i="58"/>
  <c r="AC33" i="58"/>
  <c r="AK32" i="58"/>
  <c r="AL32" i="58" s="1"/>
  <c r="AJ32" i="58"/>
  <c r="AI32" i="58"/>
  <c r="AH32" i="58"/>
  <c r="AG32" i="58"/>
  <c r="AF32" i="58"/>
  <c r="AE32" i="58"/>
  <c r="AD32" i="58"/>
  <c r="AC32" i="58"/>
  <c r="AK31" i="58"/>
  <c r="AL31" i="58" s="1"/>
  <c r="AJ31" i="58"/>
  <c r="AI31" i="58"/>
  <c r="AH31" i="58"/>
  <c r="AG31" i="58"/>
  <c r="AF31" i="58"/>
  <c r="AE31" i="58"/>
  <c r="AD31" i="58"/>
  <c r="AC31" i="58"/>
  <c r="AK30" i="58"/>
  <c r="AL30" i="58" s="1"/>
  <c r="AJ30" i="58"/>
  <c r="AI30" i="58"/>
  <c r="AH30" i="58"/>
  <c r="AG30" i="58"/>
  <c r="AF30" i="58"/>
  <c r="AE30" i="58"/>
  <c r="AD30" i="58"/>
  <c r="AC30" i="58"/>
  <c r="AK29" i="58"/>
  <c r="AL29" i="58" s="1"/>
  <c r="AJ29" i="58"/>
  <c r="AI29" i="58"/>
  <c r="AH29" i="58"/>
  <c r="AG29" i="58"/>
  <c r="AF29" i="58"/>
  <c r="AE29" i="58"/>
  <c r="AD29" i="58"/>
  <c r="AC29" i="58"/>
  <c r="AK28" i="58"/>
  <c r="AL28" i="58" s="1"/>
  <c r="AJ28" i="58"/>
  <c r="AI28" i="58"/>
  <c r="AH28" i="58"/>
  <c r="AG28" i="58"/>
  <c r="AF28" i="58"/>
  <c r="AE28" i="58"/>
  <c r="AD28" i="58"/>
  <c r="AC28" i="58"/>
  <c r="AK27" i="58"/>
  <c r="AL27" i="58" s="1"/>
  <c r="AJ27" i="58"/>
  <c r="AI27" i="58"/>
  <c r="AH27" i="58"/>
  <c r="AG27" i="58"/>
  <c r="AF27" i="58"/>
  <c r="AE27" i="58"/>
  <c r="AD27" i="58"/>
  <c r="AC27" i="58"/>
  <c r="AK26" i="58"/>
  <c r="AL26" i="58" s="1"/>
  <c r="AJ26" i="58"/>
  <c r="AI26" i="58"/>
  <c r="AH26" i="58"/>
  <c r="AG26" i="58"/>
  <c r="AF26" i="58"/>
  <c r="AE26" i="58"/>
  <c r="AD26" i="58"/>
  <c r="AC26" i="58"/>
  <c r="AK25" i="58"/>
  <c r="AL25" i="58" s="1"/>
  <c r="AJ25" i="58"/>
  <c r="AI25" i="58"/>
  <c r="AH25" i="58"/>
  <c r="AG25" i="58"/>
  <c r="AF25" i="58"/>
  <c r="AE25" i="58"/>
  <c r="AD25" i="58"/>
  <c r="AC25" i="58"/>
  <c r="AK24" i="58"/>
  <c r="AL24" i="58" s="1"/>
  <c r="AJ24" i="58"/>
  <c r="AI24" i="58"/>
  <c r="AH24" i="58"/>
  <c r="AG24" i="58"/>
  <c r="AF24" i="58"/>
  <c r="AE24" i="58"/>
  <c r="AD24" i="58"/>
  <c r="AC24" i="58"/>
  <c r="AK23" i="58"/>
  <c r="AL23" i="58" s="1"/>
  <c r="AJ23" i="58"/>
  <c r="AI23" i="58"/>
  <c r="AH23" i="58"/>
  <c r="AG23" i="58"/>
  <c r="AF23" i="58"/>
  <c r="AE23" i="58"/>
  <c r="AD23" i="58"/>
  <c r="AC23" i="58"/>
  <c r="AK22" i="58"/>
  <c r="AL22" i="58" s="1"/>
  <c r="AJ22" i="58"/>
  <c r="AI22" i="58"/>
  <c r="AH22" i="58"/>
  <c r="AG22" i="58"/>
  <c r="AF22" i="58"/>
  <c r="AE22" i="58"/>
  <c r="AD22" i="58"/>
  <c r="AC22" i="58"/>
  <c r="AK21" i="58"/>
  <c r="AL21" i="58" s="1"/>
  <c r="AJ21" i="58"/>
  <c r="AI21" i="58"/>
  <c r="AH21" i="58"/>
  <c r="AG21" i="58"/>
  <c r="AF21" i="58"/>
  <c r="AE21" i="58"/>
  <c r="AD21" i="58"/>
  <c r="AC21" i="58"/>
  <c r="AK20" i="58"/>
  <c r="AL20" i="58" s="1"/>
  <c r="AJ20" i="58"/>
  <c r="AI20" i="58"/>
  <c r="AH20" i="58"/>
  <c r="AG20" i="58"/>
  <c r="AF20" i="58"/>
  <c r="AE20" i="58"/>
  <c r="AD20" i="58"/>
  <c r="AC20" i="58"/>
  <c r="AK19" i="58"/>
  <c r="AL19" i="58" s="1"/>
  <c r="AJ19" i="58"/>
  <c r="AI19" i="58"/>
  <c r="AH19" i="58"/>
  <c r="AG19" i="58"/>
  <c r="AF19" i="58"/>
  <c r="AE19" i="58"/>
  <c r="AD19" i="58"/>
  <c r="AC19" i="58"/>
  <c r="AK18" i="58"/>
  <c r="AL18" i="58" s="1"/>
  <c r="AJ18" i="58"/>
  <c r="AI18" i="58"/>
  <c r="AH18" i="58"/>
  <c r="AG18" i="58"/>
  <c r="AF18" i="58"/>
  <c r="AE18" i="58"/>
  <c r="AD18" i="58"/>
  <c r="AC18" i="58"/>
  <c r="AK17" i="58"/>
  <c r="AL17" i="58" s="1"/>
  <c r="AJ17" i="58"/>
  <c r="AI17" i="58"/>
  <c r="AH17" i="58"/>
  <c r="AG17" i="58"/>
  <c r="AF17" i="58"/>
  <c r="AE17" i="58"/>
  <c r="AD17" i="58"/>
  <c r="AC17" i="58"/>
  <c r="AK16" i="58"/>
  <c r="AL16" i="58" s="1"/>
  <c r="AJ16" i="58"/>
  <c r="AI16" i="58"/>
  <c r="AH16" i="58"/>
  <c r="AG16" i="58"/>
  <c r="AF16" i="58"/>
  <c r="AE16" i="58"/>
  <c r="AD16" i="58"/>
  <c r="AC16" i="58"/>
  <c r="AK15" i="58"/>
  <c r="AL15" i="58" s="1"/>
  <c r="AJ15" i="58"/>
  <c r="AI15" i="58"/>
  <c r="AH15" i="58"/>
  <c r="AG15" i="58"/>
  <c r="AF15" i="58"/>
  <c r="AE15" i="58"/>
  <c r="AD15" i="58"/>
  <c r="AC15" i="58"/>
  <c r="AK14" i="58"/>
  <c r="AL14" i="58" s="1"/>
  <c r="AJ14" i="58"/>
  <c r="AI14" i="58"/>
  <c r="AH14" i="58"/>
  <c r="AG14" i="58"/>
  <c r="AF14" i="58"/>
  <c r="AE14" i="58"/>
  <c r="AD14" i="58"/>
  <c r="AC14" i="58"/>
  <c r="AK13" i="58"/>
  <c r="AL13" i="58" s="1"/>
  <c r="AJ13" i="58"/>
  <c r="AI13" i="58"/>
  <c r="AH13" i="58"/>
  <c r="AG13" i="58"/>
  <c r="AF13" i="58"/>
  <c r="AE13" i="58"/>
  <c r="AD13" i="58"/>
  <c r="AC13" i="58"/>
  <c r="AK12" i="58"/>
  <c r="AL12" i="58" s="1"/>
  <c r="AJ12" i="58"/>
  <c r="AI12" i="58"/>
  <c r="AH12" i="58"/>
  <c r="AG12" i="58"/>
  <c r="AF12" i="58"/>
  <c r="AE12" i="58"/>
  <c r="AD12" i="58"/>
  <c r="AC12" i="58"/>
  <c r="AK11" i="58"/>
  <c r="AL11" i="58" s="1"/>
  <c r="AJ11" i="58"/>
  <c r="AI11" i="58"/>
  <c r="AH11" i="58"/>
  <c r="AG11" i="58"/>
  <c r="AF11" i="58"/>
  <c r="AE11" i="58"/>
  <c r="AD11" i="58"/>
  <c r="AC11" i="58"/>
  <c r="AK10" i="58"/>
  <c r="AL10" i="58" s="1"/>
  <c r="AJ10" i="58"/>
  <c r="AI10" i="58"/>
  <c r="AH10" i="58"/>
  <c r="AG10" i="58"/>
  <c r="AF10" i="58"/>
  <c r="AE10" i="58"/>
  <c r="AD10" i="58"/>
  <c r="AC10" i="58"/>
  <c r="AK9" i="58"/>
  <c r="AL9" i="58" s="1"/>
  <c r="AJ9" i="58"/>
  <c r="AI9" i="58"/>
  <c r="AH9" i="58"/>
  <c r="AG9" i="58"/>
  <c r="AF9" i="58"/>
  <c r="AE9" i="58"/>
  <c r="AD9" i="58"/>
  <c r="AC9" i="58"/>
  <c r="AK8" i="58"/>
  <c r="AL8" i="58" s="1"/>
  <c r="AJ8" i="58"/>
  <c r="AI8" i="58"/>
  <c r="AH8" i="58"/>
  <c r="AG8" i="58"/>
  <c r="AF8" i="58"/>
  <c r="AE8" i="58"/>
  <c r="AD8" i="58"/>
  <c r="AC8" i="58"/>
  <c r="AK7" i="58"/>
  <c r="AL7" i="58" s="1"/>
  <c r="AJ7" i="58"/>
  <c r="AI7" i="58"/>
  <c r="AH7" i="58"/>
  <c r="AG7" i="58"/>
  <c r="AF7" i="58"/>
  <c r="AE7" i="58"/>
  <c r="AD7" i="58"/>
  <c r="AC7" i="58"/>
  <c r="AK6" i="58"/>
  <c r="AL6" i="58" s="1"/>
  <c r="AJ6" i="58"/>
  <c r="AI6" i="58"/>
  <c r="AH6" i="58"/>
  <c r="AG6" i="58"/>
  <c r="AF6" i="58"/>
  <c r="AE6" i="58"/>
  <c r="AD6" i="58"/>
  <c r="AC6" i="58"/>
  <c r="AK5" i="58"/>
  <c r="AL5" i="58" s="1"/>
  <c r="AJ5" i="58"/>
  <c r="AI5" i="58"/>
  <c r="AH5" i="58"/>
  <c r="AG5" i="58"/>
  <c r="AF5" i="58"/>
  <c r="AE5" i="58"/>
  <c r="AD5" i="58"/>
  <c r="AC5" i="58"/>
  <c r="AK4" i="58"/>
  <c r="AL4" i="58" s="1"/>
  <c r="AJ4" i="58"/>
  <c r="AI4" i="58"/>
  <c r="AH4" i="58"/>
  <c r="AG4" i="58"/>
  <c r="AF4" i="58"/>
  <c r="AE4" i="58"/>
  <c r="AD4" i="58"/>
  <c r="AC4" i="58"/>
</calcChain>
</file>

<file path=xl/sharedStrings.xml><?xml version="1.0" encoding="utf-8"?>
<sst xmlns="http://schemas.openxmlformats.org/spreadsheetml/2006/main" count="260" uniqueCount="125">
  <si>
    <t>zone de données</t>
  </si>
  <si>
    <t>calculs automatiques</t>
  </si>
  <si>
    <t>Suivi des modifications sur les feuilles</t>
  </si>
  <si>
    <t>Date</t>
  </si>
  <si>
    <t>Feuille</t>
  </si>
  <si>
    <t>Cellule</t>
  </si>
  <si>
    <t>Avant</t>
  </si>
  <si>
    <t>Après</t>
  </si>
  <si>
    <t>Auteur</t>
  </si>
  <si>
    <t>données</t>
  </si>
  <si>
    <t/>
  </si>
  <si>
    <t xml:space="preserve">Date </t>
  </si>
  <si>
    <t>Nombre de poulet</t>
  </si>
  <si>
    <t>Tonnage           en kg</t>
  </si>
  <si>
    <t>t°</t>
  </si>
  <si>
    <t>Consomation Totale Usine      m³</t>
  </si>
  <si>
    <t>EF TAR1       m³</t>
  </si>
  <si>
    <t>EF TAR2       m³</t>
  </si>
  <si>
    <t>EF Adiabatique  m³</t>
  </si>
  <si>
    <t>EF Vestiares m³</t>
  </si>
  <si>
    <t>EF Evisc      m³</t>
  </si>
  <si>
    <t xml:space="preserve"> EF Surpr Evisc      m³</t>
  </si>
  <si>
    <t>EF Total Evisc      m³</t>
  </si>
  <si>
    <t>EF Ressuage      m³</t>
  </si>
  <si>
    <t>EF Quai Atlas       m³</t>
  </si>
  <si>
    <t>EC Quai Atlas      m³</t>
  </si>
  <si>
    <t>EC Caisses/Palbox      m³</t>
  </si>
  <si>
    <t>MP 25b      m³</t>
  </si>
  <si>
    <t>EC MP 40b      m³</t>
  </si>
  <si>
    <t>EC Vestaires m³</t>
  </si>
  <si>
    <t>EC Plumeuse    m³</t>
  </si>
  <si>
    <t>EC  Bac echaudage m³</t>
  </si>
  <si>
    <t>Entree bac</t>
  </si>
  <si>
    <t>EC Sortie Ballon      m³</t>
  </si>
  <si>
    <t>Compteur retour m³</t>
  </si>
  <si>
    <t>Conso eau chaude en m³</t>
  </si>
  <si>
    <t>EC Entrée Pac      m³</t>
  </si>
  <si>
    <t>Boite Noire      m³</t>
  </si>
  <si>
    <t>%</t>
  </si>
  <si>
    <t>Nbr de litre par poulets</t>
  </si>
  <si>
    <t>nbr de litre par poulets(evisc)</t>
  </si>
  <si>
    <t>nbr de litre par poulets(ressuage)</t>
  </si>
  <si>
    <t>nbr de litre par poulets(caisse et palbox)</t>
  </si>
  <si>
    <t>nbr de litre par poulets(25b)</t>
  </si>
  <si>
    <t>nbr de litre par poulets(40b)</t>
  </si>
  <si>
    <t xml:space="preserve">Semaine </t>
  </si>
  <si>
    <t xml:space="preserve">Mois </t>
  </si>
  <si>
    <t xml:space="preserve">Année ficale </t>
  </si>
  <si>
    <t>Exercice fiscal</t>
  </si>
  <si>
    <t>Nombre de mois exercice fiscal</t>
  </si>
  <si>
    <t>2019 - 2020</t>
  </si>
  <si>
    <t>2020 - 2021</t>
  </si>
  <si>
    <t>2021 - 2022</t>
  </si>
  <si>
    <t>2021-2022</t>
  </si>
  <si>
    <t>$B$220</t>
  </si>
  <si>
    <t>44651</t>
  </si>
  <si>
    <t>a07005858</t>
  </si>
  <si>
    <t>$C$220</t>
  </si>
  <si>
    <t>73485</t>
  </si>
  <si>
    <t xml:space="preserve">Nombre </t>
  </si>
  <si>
    <t>$C$3</t>
  </si>
  <si>
    <t>ahmed</t>
  </si>
  <si>
    <t>T</t>
  </si>
  <si>
    <t>$D$3</t>
  </si>
  <si>
    <t xml:space="preserve">Consomation </t>
  </si>
  <si>
    <t>$F$3</t>
  </si>
  <si>
    <t>E1</t>
  </si>
  <si>
    <t>E2</t>
  </si>
  <si>
    <t>E3</t>
  </si>
  <si>
    <t>E4</t>
  </si>
  <si>
    <t>E5</t>
  </si>
  <si>
    <t>E6</t>
  </si>
  <si>
    <t>$G$3</t>
  </si>
  <si>
    <t>$H$3</t>
  </si>
  <si>
    <t>$I$3</t>
  </si>
  <si>
    <t>$J$3</t>
  </si>
  <si>
    <t>$K$3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</si>
  <si>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</si>
  <si>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</si>
  <si>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</si>
  <si>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</si>
  <si>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</si>
  <si>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</si>
  <si>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</si>
  <si>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</si>
  <si>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</si>
  <si>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</si>
  <si>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</si>
  <si>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</si>
  <si>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</si>
  <si>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</si>
  <si>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</si>
  <si>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</si>
  <si>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</si>
  <si>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</si>
  <si>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</si>
  <si>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</si>
  <si>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</si>
  <si>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</si>
  <si>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</si>
  <si>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</si>
  <si>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$L$3</t>
  </si>
  <si>
    <t>$M$3</t>
  </si>
  <si>
    <t>$N$3</t>
  </si>
  <si>
    <t>$O$3</t>
  </si>
  <si>
    <t>$P$3</t>
  </si>
  <si>
    <t>$Q$3</t>
  </si>
  <si>
    <t>$R$3</t>
  </si>
  <si>
    <t>$S$3</t>
  </si>
  <si>
    <t>$T$3</t>
  </si>
  <si>
    <t>$U$3</t>
  </si>
  <si>
    <t>$V$3</t>
  </si>
  <si>
    <t>$W$3</t>
  </si>
  <si>
    <t>$X$3</t>
  </si>
  <si>
    <t>$Y$3</t>
  </si>
  <si>
    <t>$Z$3</t>
  </si>
  <si>
    <t>$AA$3</t>
  </si>
  <si>
    <t>$AB$3</t>
  </si>
  <si>
    <t>$AC$3</t>
  </si>
  <si>
    <t>$AD$3</t>
  </si>
  <si>
    <t>$AE$3</t>
  </si>
  <si>
    <t>$AF$3</t>
  </si>
  <si>
    <t>$AG$3</t>
  </si>
  <si>
    <t>$AH$3</t>
  </si>
  <si>
    <t>$AI$3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</si>
</sst>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mmm\-yy;@"/>
    <numFmt numFmtId="165" formatCode="[$-F800]dddd\,\ mmmm\ dd\,\ yyyy"/>
    <numFmt numFmtId="166" formatCode="0.0"/>
    <numFmt numFmtId="167" formatCode="[$-40C]mmmm\-yy;@"/>
    <numFmt numFmtId="168" formatCode="#,##0.0"/>
  </numFmts>
  <fonts count="8" x14ac:knownFonts="1">
    <font>
      <sz val="10"/>
      <name val="Arial"/>
      <family val="2"/>
    </font>
    <font>
      <sz val="18"/>
      <color indexed="54"/>
      <name val="Calibri Light"/>
      <family val="2"/>
    </font>
    <font>
      <sz val="36"/>
      <name val="Arial"/>
      <family val="2"/>
    </font>
    <font>
      <sz val="18"/>
      <color theme="1"/>
      <name val="Calibri"/>
      <family val="2"/>
      <scheme val="minor"/>
    </font>
    <font>
      <sz val="10"/>
      <name val="Arial"/>
      <family val="2"/>
    </font>
    <font>
      <sz val="36"/>
      <color rgb="FFFF0000"/>
      <name val="Arial"/>
      <family val="2"/>
    </font>
    <font>
      <sz val="15"/>
      <color theme="1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59">
    <xf numFmtId="0" fontId="0" fillId="0" borderId="0" xfId="0"/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" vertical="center"/>
    </xf>
    <xf numFmtId="22" fontId="0" fillId="0" borderId="0" xfId="0" applyNumberFormat="1"/>
    <xf numFmtId="0" fontId="0" fillId="0" borderId="0" xfId="0" quotePrefix="1"/>
    <xf numFmtId="22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165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3" fontId="6" fillId="0" borderId="0" xfId="0" applyNumberFormat="1" applyFont="1" applyBorder="1" applyAlignment="1">
      <alignment horizontal="center" vertical="center" wrapText="1"/>
    </xf>
    <xf numFmtId="167" fontId="0" fillId="0" borderId="0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9" fontId="0" fillId="0" borderId="0" xfId="5" applyFont="1" applyBorder="1" applyAlignment="1">
      <alignment horizontal="center"/>
    </xf>
    <xf numFmtId="166" fontId="0" fillId="0" borderId="0" xfId="0" applyNumberFormat="1" applyBorder="1" applyAlignment="1">
      <alignment horizontal="center" wrapText="1"/>
    </xf>
    <xf numFmtId="166" fontId="0" fillId="0" borderId="0" xfId="0" applyNumberFormat="1" applyFont="1" applyFill="1" applyBorder="1" applyAlignment="1">
      <alignment horizontal="center" wrapText="1"/>
    </xf>
    <xf numFmtId="167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 wrapText="1"/>
    </xf>
    <xf numFmtId="165" fontId="0" fillId="5" borderId="0" xfId="0" applyNumberFormat="1" applyFill="1" applyBorder="1" applyAlignment="1">
      <alignment horizontal="center"/>
    </xf>
    <xf numFmtId="3" fontId="0" fillId="5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 wrapText="1"/>
    </xf>
    <xf numFmtId="9" fontId="0" fillId="5" borderId="0" xfId="5" applyFont="1" applyFill="1" applyBorder="1" applyAlignment="1">
      <alignment horizontal="center"/>
    </xf>
    <xf numFmtId="166" fontId="0" fillId="5" borderId="0" xfId="0" applyNumberFormat="1" applyFont="1" applyFill="1" applyBorder="1" applyAlignment="1">
      <alignment horizontal="center" wrapText="1"/>
    </xf>
    <xf numFmtId="166" fontId="0" fillId="5" borderId="0" xfId="0" applyNumberFormat="1" applyFill="1" applyBorder="1" applyAlignment="1">
      <alignment horizontal="center" wrapText="1"/>
    </xf>
    <xf numFmtId="167" fontId="0" fillId="5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 vertical="center" wrapText="1"/>
    </xf>
    <xf numFmtId="0" fontId="0" fillId="5" borderId="0" xfId="0" applyNumberFormat="1" applyFont="1" applyFill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0" fontId="0" fillId="0" borderId="0" xfId="0" applyBorder="1"/>
    <xf numFmtId="9" fontId="0" fillId="0" borderId="0" xfId="5" applyNumberFormat="1" applyFont="1" applyBorder="1" applyAlignment="1">
      <alignment horizontal="center"/>
    </xf>
    <xf numFmtId="168" fontId="0" fillId="0" borderId="0" xfId="0" applyNumberFormat="1" applyBorder="1" applyAlignment="1">
      <alignment horizontal="center" vertical="center"/>
    </xf>
    <xf numFmtId="168" fontId="0" fillId="0" borderId="0" xfId="0" applyNumberFormat="1" applyBorder="1" applyAlignment="1">
      <alignment horizontal="center"/>
    </xf>
    <xf numFmtId="0" fontId="0" fillId="2" borderId="0" xfId="0" applyFill="1" applyBorder="1" applyAlignment="1">
      <alignment horizontal="center" wrapText="1"/>
    </xf>
    <xf numFmtId="0" fontId="0" fillId="2" borderId="0" xfId="0" applyFill="1" applyBorder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2" borderId="0" xfId="0" applyNumberFormat="1" applyFill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2" borderId="0" xfId="0" applyNumberFormat="1" applyFill="1" applyAlignment="1">
      <alignment horizontal="center"/>
    </xf>
    <xf numFmtId="9" fontId="0" fillId="0" borderId="0" xfId="5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</cellXfs>
  <cellStyles count="6">
    <cellStyle name="Normal" xfId="0" builtinId="0"/>
    <cellStyle name="Pourcentage" xfId="5" builtinId="5"/>
    <cellStyle name="Titre 1" xfId="1" xr:uid="{00000000-0005-0000-0000-000002000000}"/>
    <cellStyle name="Titre 2" xfId="2" xr:uid="{00000000-0005-0000-0000-000003000000}"/>
    <cellStyle name="Titre 3" xfId="3" xr:uid="{00000000-0005-0000-0000-000004000000}"/>
    <cellStyle name="Titre 4" xfId="4" xr:uid="{00000000-0005-0000-0000-000005000000}"/>
  </cellStyles>
  <dxfs count="4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[$-40C]m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7" formatCode="[$-40C]mmmm\-yy;@"/>
      <alignment horizontal="center" vertical="bottom" textRotation="0" wrapText="0" indent="0" justifyLastLine="0" shrinkToFit="0" readingOrder="0"/>
    </dxf>
    <dxf>
      <numFmt numFmtId="166" formatCode="0.0"/>
      <alignment horizontal="center" vertical="bottom" textRotation="0" wrapText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66" formatCode="0.0"/>
      <alignment horizontal="center" vertical="bottom" textRotation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65" formatCode="[$-F800]dddd\,\ mmmm\ dd\,\ yyyy"/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Commun\27-energie\Consommation%20d'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oitation"/>
      <sheetName val="Base de données "/>
      <sheetName val="journal"/>
      <sheetName val="TCD_conso et poulets "/>
      <sheetName val="TCD-Boite noire "/>
      <sheetName val="TCD_EF TAR1 ET TAR2"/>
      <sheetName val="TCD_caisses"/>
      <sheetName val="TCD_EVISC"/>
      <sheetName val="TCD_ressuage "/>
      <sheetName val="TCD_MP 25B"/>
      <sheetName val="TCD_MP40"/>
      <sheetName val="TCD-ratio evisc"/>
      <sheetName val="TCD_ratio resuage"/>
      <sheetName val="TCD_ratio25b"/>
      <sheetName val="TCD_caisses_palbox"/>
      <sheetName val="TCD_ratio40b"/>
      <sheetName val="TCD_température"/>
      <sheetName val="reglage "/>
      <sheetName val="base"/>
      <sheetName val="Consommation d'eau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325" displayName="Tableau325" ref="B3:AL220" totalsRowShown="0" headerRowDxfId="44" dataDxfId="43">
  <autoFilter ref="B3:AL220" xr:uid="{00000000-0009-0000-0100-000004000000}"/>
  <tableColumns count="37">
    <tableColumn id="1" xr3:uid="{00000000-0010-0000-0000-000001000000}" name="Date " dataDxfId="42"/>
    <tableColumn id="22" xr3:uid="{00000000-0010-0000-0000-000016000000}" name="Nombre " dataDxfId="41"/>
    <tableColumn id="21" xr3:uid="{00000000-0010-0000-0000-000015000000}" name="T" dataDxfId="40"/>
    <tableColumn id="4" xr3:uid="{00000000-0010-0000-0000-000004000000}" name="t°" dataDxfId="39"/>
    <tableColumn id="6" xr3:uid="{00000000-0010-0000-0000-000006000000}" name="E1" dataDxfId="38"/>
    <tableColumn id="7" xr3:uid="{00000000-0010-0000-0000-000007000000}" name="E2" dataDxfId="37"/>
    <tableColumn id="8" xr3:uid="{00000000-0010-0000-0000-000008000000}" name="E3" dataDxfId="36"/>
    <tableColumn id="26" xr3:uid="{00000000-0010-0000-0000-00001A000000}" name="E4" dataDxfId="35"/>
    <tableColumn id="28" xr3:uid="{00000000-0010-0000-0000-00001C000000}" name="E5" dataDxfId="34"/>
    <tableColumn id="9" xr3:uid="{00000000-0010-0000-0000-000009000000}" name="E6" dataDxfId="33"/>
    <tableColumn id="10" xr3:uid="{00000000-0010-0000-0000-00000A000000}" name="E7" dataDxfId="32"/>
    <tableColumn id="23" xr3:uid="{00000000-0010-0000-0000-000017000000}" name="E8" dataDxfId="31">
      <calculatedColumnFormula>Tableau325[[#This Row],[E7]]+Tableau325[[#This Row],[E6]]</calculatedColumnFormula>
    </tableColumn>
    <tableColumn id="11" xr3:uid="{00000000-0010-0000-0000-00000B000000}" name="E9" dataDxfId="30"/>
    <tableColumn id="13" xr3:uid="{00000000-0010-0000-0000-00000D000000}" name="E10" dataDxfId="29"/>
    <tableColumn id="14" xr3:uid="{00000000-0010-0000-0000-00000E000000}" name="E11" dataDxfId="28"/>
    <tableColumn id="12" xr3:uid="{00000000-0010-0000-0000-00000C000000}" name="E12" dataDxfId="27"/>
    <tableColumn id="16" xr3:uid="{00000000-0010-0000-0000-000010000000}" name="E13" dataDxfId="26"/>
    <tableColumn id="15" xr3:uid="{00000000-0010-0000-0000-00000F000000}" name="E14" dataDxfId="25"/>
    <tableColumn id="30" xr3:uid="{00000000-0010-0000-0000-00001E000000}" name="E15" dataDxfId="24"/>
    <tableColumn id="3" xr3:uid="{00000000-0010-0000-0000-000003000000}" name="E16" dataDxfId="23"/>
    <tableColumn id="32" xr3:uid="{00000000-0010-0000-0000-000020000000}" name="E17" dataDxfId="22"/>
    <tableColumn id="31" xr3:uid="{00000000-0010-0000-0000-00001F000000}" name="E18" dataDxfId="21"/>
    <tableColumn id="19" xr3:uid="{00000000-0010-0000-0000-000013000000}" name="E19" dataDxfId="20"/>
    <tableColumn id="35" xr3:uid="{00000000-0010-0000-0000-000023000000}" name="E20" dataDxfId="19"/>
    <tableColumn id="34" xr3:uid="{00000000-0010-0000-0000-000022000000}" name="E21" dataDxfId="18"/>
    <tableColumn id="27" xr3:uid="{00000000-0010-0000-0000-00001B000000}" name="E22" dataDxfId="17"/>
    <tableColumn id="17" xr3:uid="{00000000-0010-0000-0000-000011000000}" name="E23" dataDxfId="16">
      <calculatedColumnFormula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calculatedColumnFormula>
    </tableColumn>
    <tableColumn id="24" xr3:uid="{00000000-0010-0000-0000-000018000000}" name="E24" dataDxfId="15" dataCellStyle="Pourcentage">
      <calculatedColumnFormula>(AB4/F4)</calculatedColumnFormula>
    </tableColumn>
    <tableColumn id="36" xr3:uid="{00000000-0010-0000-0000-000024000000}" name="E25" dataDxfId="14">
      <calculatedColumnFormula>Tableau325[[#This Row],[E1]]/Tableau325[[#This Row],[Nombre ]]*1000</calculatedColumnFormula>
    </tableColumn>
    <tableColumn id="33" xr3:uid="{00000000-0010-0000-0000-000021000000}" name="E26" dataDxfId="13">
      <calculatedColumnFormula>(Tableau325[[#This Row],[E8]]/Tableau325[[#This Row],[Nombre ]])*1000</calculatedColumnFormula>
    </tableColumn>
    <tableColumn id="18" xr3:uid="{00000000-0010-0000-0000-000012000000}" name="E27" dataDxfId="12">
      <calculatedColumnFormula>(Tableau325[[#This Row],[E9]]/Tableau325[[#This Row],[Nombre ]])*1000</calculatedColumnFormula>
    </tableColumn>
    <tableColumn id="25" xr3:uid="{00000000-0010-0000-0000-000019000000}" name="E28" dataDxfId="11">
      <calculatedColumnFormula>(Tableau325[[#This Row],[E12]]/Tableau325[[#This Row],[Nombre ]])*1000</calculatedColumnFormula>
    </tableColumn>
    <tableColumn id="29" xr3:uid="{00000000-0010-0000-0000-00001D000000}" name="E29" dataDxfId="10">
      <calculatedColumnFormula>(Tableau325[[#This Row],[E13]]/Tableau325[[#This Row],[Nombre ]])*1000</calculatedColumnFormula>
    </tableColumn>
    <tableColumn id="40" xr3:uid="{00000000-0010-0000-0000-000028000000}" name="E30" dataDxfId="9">
      <calculatedColumnFormula>(Tableau325[[#This Row],[E14]]/Tableau325[[#This Row],[Nombre ]])*1000</calculatedColumnFormula>
    </tableColumn>
    <tableColumn id="41" xr3:uid="{00000000-0010-0000-0000-000029000000}" name="Semaine " dataDxfId="8">
      <calculatedColumnFormula>_xlfn.ISOWEEKNUM(Tableau325[[#This Row],[Date ]])</calculatedColumnFormula>
    </tableColumn>
    <tableColumn id="42" xr3:uid="{00000000-0010-0000-0000-00002A000000}" name="Mois " dataDxfId="7">
      <calculatedColumnFormula>Tableau325[[#This Row],[Date ]]</calculatedColumnFormula>
    </tableColumn>
    <tableColumn id="43" xr3:uid="{00000000-0010-0000-0000-00002B000000}" name="Année ficale " dataDxfId="6">
      <calculatedColumnFormula>VLOOKUP(Tableau325[[#This Row],[Mois ]],[1]!Tableau4[#Data],2)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2:F1539" totalsRowShown="0" headerRowDxfId="5">
  <autoFilter ref="A2:F1539" xr:uid="{00000000-0009-0000-0100-000002000000}"/>
  <tableColumns count="6">
    <tableColumn id="1" xr3:uid="{00000000-0010-0000-0100-000001000000}" name="Date"/>
    <tableColumn id="2" xr3:uid="{00000000-0010-0000-0100-000002000000}" name="Feuille"/>
    <tableColumn id="3" xr3:uid="{00000000-0010-0000-0100-000003000000}" name="Cellule"/>
    <tableColumn id="4" xr3:uid="{00000000-0010-0000-0100-000004000000}" name="Avant"/>
    <tableColumn id="5" xr3:uid="{00000000-0010-0000-0100-000005000000}" name="Après"/>
    <tableColumn id="6" xr3:uid="{00000000-0010-0000-0100-000006000000}" name="Auteu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4" displayName="Tableau4" ref="B2:D38" totalsRowShown="0" headerRowDxfId="4" dataDxfId="3">
  <autoFilter ref="B2:D38" xr:uid="{00000000-0009-0000-0100-000003000000}"/>
  <tableColumns count="3">
    <tableColumn id="1" xr3:uid="{00000000-0010-0000-0200-000001000000}" name="Date" dataDxfId="2"/>
    <tableColumn id="2" xr3:uid="{00000000-0010-0000-0200-000002000000}" name="Exercice fiscal" dataDxfId="1"/>
    <tableColumn id="3" xr3:uid="{00000000-0010-0000-0200-000003000000}" name="Nombre de mois exercice fiscal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Verre givré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L220"/>
  <sheetViews>
    <sheetView tabSelected="1" workbookViewId="0">
      <selection activeCell="C1" sqref="C1"/>
    </sheetView>
  </sheetViews>
  <sheetFormatPr baseColWidth="10" defaultRowHeight="13.2" x14ac:dyDescent="0.25"/>
  <cols>
    <col min="2" max="2" width="22.109375" bestFit="1" customWidth="1"/>
  </cols>
  <sheetData>
    <row r="1" spans="2:38" s="37" customFormat="1" ht="60" customHeight="1" x14ac:dyDescent="0.25">
      <c r="B1" s="14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7"/>
      <c r="O1" s="17"/>
      <c r="Q1" s="17"/>
      <c r="R1" s="17"/>
      <c r="X1" s="17"/>
      <c r="Y1" s="17"/>
      <c r="Z1" s="17"/>
      <c r="AB1" s="17"/>
      <c r="AC1" s="20"/>
      <c r="AD1" s="36"/>
      <c r="AE1" s="45"/>
      <c r="AG1" s="17"/>
      <c r="AJ1" s="17"/>
      <c r="AK1" s="23"/>
      <c r="AL1" s="17"/>
    </row>
    <row r="2" spans="2:38" s="9" customFormat="1" ht="44.4" x14ac:dyDescent="0.25">
      <c r="B2" s="8"/>
      <c r="C2" s="55" t="s">
        <v>0</v>
      </c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7" t="s">
        <v>1</v>
      </c>
      <c r="AC2" s="58"/>
      <c r="AD2" s="58"/>
      <c r="AE2" s="58"/>
      <c r="AF2" s="58"/>
      <c r="AG2" s="58"/>
      <c r="AH2" s="58"/>
      <c r="AI2" s="58"/>
      <c r="AJ2" s="58"/>
      <c r="AK2" s="58"/>
      <c r="AL2" s="58"/>
    </row>
    <row r="3" spans="2:38" s="9" customFormat="1" ht="19.8" x14ac:dyDescent="0.25">
      <c r="B3" s="10" t="s">
        <v>11</v>
      </c>
      <c r="C3" s="11" t="s">
        <v>59</v>
      </c>
      <c r="D3" s="11" t="s">
        <v>62</v>
      </c>
      <c r="E3" s="12" t="s">
        <v>14</v>
      </c>
      <c r="F3" s="9" t="s">
        <v>66</v>
      </c>
      <c r="G3" s="9" t="s">
        <v>67</v>
      </c>
      <c r="H3" s="9" t="s">
        <v>68</v>
      </c>
      <c r="I3" s="9" t="s">
        <v>69</v>
      </c>
      <c r="J3" s="9" t="s">
        <v>70</v>
      </c>
      <c r="K3" s="9" t="s">
        <v>71</v>
      </c>
      <c r="L3" s="9" t="s">
        <v>77</v>
      </c>
      <c r="M3" s="9" t="s">
        <v>78</v>
      </c>
      <c r="N3" s="9" t="s">
        <v>79</v>
      </c>
      <c r="O3" s="9" t="s">
        <v>80</v>
      </c>
      <c r="P3" s="9" t="s">
        <v>81</v>
      </c>
      <c r="Q3" s="9" t="s">
        <v>82</v>
      </c>
      <c r="R3" s="9" t="s">
        <v>83</v>
      </c>
      <c r="S3" s="9" t="s">
        <v>84</v>
      </c>
      <c r="T3" s="9" t="s">
        <v>85</v>
      </c>
      <c r="U3" s="9" t="s">
        <v>86</v>
      </c>
      <c r="V3" s="9" t="s">
        <v>87</v>
      </c>
      <c r="W3" s="9" t="s">
        <v>88</v>
      </c>
      <c r="X3" s="9" t="s">
        <v>89</v>
      </c>
      <c r="Y3" s="9" t="s">
        <v>90</v>
      </c>
      <c r="Z3" s="9" t="s">
        <v>91</v>
      </c>
      <c r="AA3" s="9" t="s">
        <v>92</v>
      </c>
      <c r="AB3" s="9" t="s">
        <v>93</v>
      </c>
      <c r="AC3" s="9" t="s">
        <v>94</v>
      </c>
      <c r="AD3" s="9" t="s">
        <v>95</v>
      </c>
      <c r="AE3" s="9" t="s">
        <v>96</v>
      </c>
      <c r="AF3" s="9" t="s">
        <v>97</v>
      </c>
      <c r="AG3" s="9" t="s">
        <v>98</v>
      </c>
      <c r="AH3" s="9" t="s">
        <v>99</v>
      </c>
      <c r="AI3" s="9" t="s">
        <v>100</v>
      </c>
      <c r="AJ3" s="9" t="s">
        <v>45</v>
      </c>
      <c r="AK3" s="13" t="s">
        <v>46</v>
      </c>
      <c r="AL3" s="9" t="s">
        <v>47</v>
      </c>
    </row>
    <row r="4" spans="2:38" s="9" customFormat="1" x14ac:dyDescent="0.25">
      <c r="B4" s="14">
        <v>43835</v>
      </c>
      <c r="C4" s="15">
        <v>259445</v>
      </c>
      <c r="D4" s="15">
        <v>879295</v>
      </c>
      <c r="E4" s="15"/>
      <c r="F4" s="16">
        <v>3171</v>
      </c>
      <c r="G4" s="16">
        <v>0</v>
      </c>
      <c r="H4" s="16">
        <v>26.9</v>
      </c>
      <c r="I4" s="16"/>
      <c r="J4" s="16"/>
      <c r="K4" s="16">
        <v>0</v>
      </c>
      <c r="L4" s="16">
        <v>0</v>
      </c>
      <c r="M4" s="16">
        <v>495.5</v>
      </c>
      <c r="N4" s="16">
        <v>226.8</v>
      </c>
      <c r="O4" s="17">
        <v>0</v>
      </c>
      <c r="P4" s="17">
        <v>0</v>
      </c>
      <c r="Q4" s="16">
        <v>58.5</v>
      </c>
      <c r="R4" s="17">
        <v>328.32</v>
      </c>
      <c r="S4" s="16">
        <v>0</v>
      </c>
      <c r="T4" s="16"/>
      <c r="U4" s="17">
        <v>0</v>
      </c>
      <c r="V4" s="17"/>
      <c r="W4" s="17"/>
      <c r="X4" s="18">
        <v>1872</v>
      </c>
      <c r="Y4" s="18"/>
      <c r="Z4" s="18"/>
      <c r="AA4" s="18">
        <v>1803.64</v>
      </c>
      <c r="AB4" s="19">
        <v>1411.24</v>
      </c>
      <c r="AC4" s="20">
        <f t="shared" ref="AC4:AC67" si="0">(AB4/F4)</f>
        <v>0.44504572690003152</v>
      </c>
      <c r="AD4" s="21">
        <f>Tableau325[[#This Row],[E1]]/Tableau325[[#This Row],[Nombre ]]*1000</f>
        <v>12.222243635452601</v>
      </c>
      <c r="AE4" s="22">
        <f>(Tableau325[[#This Row],[E8]]/Tableau325[[#This Row],[Nombre ]])*1000</f>
        <v>1.909846017460348</v>
      </c>
      <c r="AF4" s="21">
        <f>(Tableau325[[#This Row],[E9]]/Tableau325[[#This Row],[Nombre ]])*1000</f>
        <v>0.8741737169727688</v>
      </c>
      <c r="AG4" s="21">
        <f>(Tableau325[[#This Row],[E12]]/Tableau325[[#This Row],[Nombre ]])*1000</f>
        <v>0.22548131588583323</v>
      </c>
      <c r="AH4" s="21">
        <f>(Tableau325[[#This Row],[E13]]/Tableau325[[#This Row],[Nombre ]])*1000</f>
        <v>1.2654705236177224</v>
      </c>
      <c r="AI4" s="21">
        <f>(Tableau325[[#This Row],[E14]]/Tableau325[[#This Row],[Nombre ]])*1000</f>
        <v>0</v>
      </c>
      <c r="AJ4" s="16">
        <f>_xlfn.ISOWEEKNUM(Tableau325[[#This Row],[Date ]])</f>
        <v>1</v>
      </c>
      <c r="AK4" s="23">
        <f>Tableau325[[#This Row],[Date ]]</f>
        <v>43835</v>
      </c>
      <c r="AL4" s="24" t="e">
        <f>VLOOKUP(Tableau325[[#This Row],[Mois ]],[1]!Tableau4[#Data],2)</f>
        <v>#REF!</v>
      </c>
    </row>
    <row r="5" spans="2:38" s="9" customFormat="1" x14ac:dyDescent="0.25">
      <c r="B5" s="14">
        <v>43842</v>
      </c>
      <c r="C5" s="15">
        <v>313987</v>
      </c>
      <c r="D5" s="15">
        <v>1015149</v>
      </c>
      <c r="E5" s="15"/>
      <c r="F5" s="16">
        <v>3746.6</v>
      </c>
      <c r="G5" s="16">
        <v>0</v>
      </c>
      <c r="H5" s="16">
        <v>25.9</v>
      </c>
      <c r="I5" s="16"/>
      <c r="J5" s="16"/>
      <c r="K5" s="16">
        <v>0</v>
      </c>
      <c r="L5" s="16">
        <v>0</v>
      </c>
      <c r="M5" s="16">
        <v>561.84</v>
      </c>
      <c r="N5" s="16">
        <v>236.37</v>
      </c>
      <c r="O5" s="17">
        <v>0</v>
      </c>
      <c r="P5" s="17">
        <v>0</v>
      </c>
      <c r="Q5" s="16">
        <v>49</v>
      </c>
      <c r="R5" s="17">
        <v>408.54</v>
      </c>
      <c r="S5" s="16">
        <v>0</v>
      </c>
      <c r="T5" s="16"/>
      <c r="U5" s="17">
        <v>0</v>
      </c>
      <c r="V5" s="17"/>
      <c r="W5" s="17"/>
      <c r="X5" s="18">
        <v>2201</v>
      </c>
      <c r="Y5" s="18"/>
      <c r="Z5" s="18"/>
      <c r="AA5" s="18">
        <v>2119.08</v>
      </c>
      <c r="AB5" s="19">
        <v>1846.54</v>
      </c>
      <c r="AC5" s="20">
        <f t="shared" si="0"/>
        <v>0.49285752415523409</v>
      </c>
      <c r="AD5" s="21">
        <f>Tableau325[[#This Row],[E1]]/Tableau325[[#This Row],[Nombre ]]*1000</f>
        <v>11.932341147881917</v>
      </c>
      <c r="AE5" s="22">
        <f>(Tableau325[[#This Row],[E8]]/Tableau325[[#This Row],[Nombre ]])*1000</f>
        <v>1.789373445397421</v>
      </c>
      <c r="AF5" s="21">
        <f>(Tableau325[[#This Row],[E9]]/Tableau325[[#This Row],[Nombre ]])*1000</f>
        <v>0.7528018675932443</v>
      </c>
      <c r="AG5" s="21">
        <f>(Tableau325[[#This Row],[E12]]/Tableau325[[#This Row],[Nombre ]])*1000</f>
        <v>0.15605741638985052</v>
      </c>
      <c r="AH5" s="21">
        <f>(Tableau325[[#This Row],[E13]]/Tableau325[[#This Row],[Nombre ]])*1000</f>
        <v>1.30113667126346</v>
      </c>
      <c r="AI5" s="21">
        <f>(Tableau325[[#This Row],[E14]]/Tableau325[[#This Row],[Nombre ]])*1000</f>
        <v>0</v>
      </c>
      <c r="AJ5" s="16">
        <f>_xlfn.ISOWEEKNUM(Tableau325[[#This Row],[Date ]])</f>
        <v>2</v>
      </c>
      <c r="AK5" s="23">
        <f>Tableau325[[#This Row],[Date ]]</f>
        <v>43842</v>
      </c>
      <c r="AL5" s="24" t="e">
        <f>VLOOKUP(Tableau325[[#This Row],[Mois ]],[1]!Tableau4[#Data],2)</f>
        <v>#REF!</v>
      </c>
    </row>
    <row r="6" spans="2:38" s="9" customFormat="1" x14ac:dyDescent="0.25">
      <c r="B6" s="14">
        <v>43849</v>
      </c>
      <c r="C6" s="15">
        <v>341304</v>
      </c>
      <c r="D6" s="15">
        <v>1105200</v>
      </c>
      <c r="E6" s="15"/>
      <c r="F6" s="16">
        <v>3789</v>
      </c>
      <c r="G6" s="16">
        <v>0</v>
      </c>
      <c r="H6" s="16">
        <v>31.8</v>
      </c>
      <c r="I6" s="16"/>
      <c r="J6" s="16"/>
      <c r="K6" s="16">
        <v>0</v>
      </c>
      <c r="L6" s="16">
        <v>0</v>
      </c>
      <c r="M6" s="16">
        <v>643.96</v>
      </c>
      <c r="N6" s="16">
        <v>206.47</v>
      </c>
      <c r="O6" s="17">
        <v>0</v>
      </c>
      <c r="P6" s="17">
        <v>0</v>
      </c>
      <c r="Q6" s="16">
        <v>39.5</v>
      </c>
      <c r="R6" s="17">
        <v>442.59</v>
      </c>
      <c r="S6" s="16">
        <v>0</v>
      </c>
      <c r="T6" s="16"/>
      <c r="U6" s="17">
        <v>0</v>
      </c>
      <c r="V6" s="17"/>
      <c r="W6" s="17"/>
      <c r="X6" s="18">
        <v>2256</v>
      </c>
      <c r="Y6" s="18"/>
      <c r="Z6" s="18"/>
      <c r="AA6" s="18">
        <v>2159.6</v>
      </c>
      <c r="AB6" s="19">
        <v>1850.2800000000002</v>
      </c>
      <c r="AC6" s="20">
        <f t="shared" si="0"/>
        <v>0.48832937450514652</v>
      </c>
      <c r="AD6" s="21">
        <f>Tableau325[[#This Row],[E1]]/Tableau325[[#This Row],[Nombre ]]*1000</f>
        <v>11.101539976091695</v>
      </c>
      <c r="AE6" s="22">
        <f>(Tableau325[[#This Row],[E8]]/Tableau325[[#This Row],[Nombre ]])*1000</f>
        <v>1.8867637062560065</v>
      </c>
      <c r="AF6" s="21">
        <f>(Tableau325[[#This Row],[E9]]/Tableau325[[#This Row],[Nombre ]])*1000</f>
        <v>0.60494456554860176</v>
      </c>
      <c r="AG6" s="21">
        <f>(Tableau325[[#This Row],[E12]]/Tableau325[[#This Row],[Nombre ]])*1000</f>
        <v>0.11573260202048614</v>
      </c>
      <c r="AH6" s="21">
        <f>(Tableau325[[#This Row],[E13]]/Tableau325[[#This Row],[Nombre ]])*1000</f>
        <v>1.2967618310948597</v>
      </c>
      <c r="AI6" s="21">
        <f>(Tableau325[[#This Row],[E14]]/Tableau325[[#This Row],[Nombre ]])*1000</f>
        <v>0</v>
      </c>
      <c r="AJ6" s="16">
        <f>_xlfn.ISOWEEKNUM(Tableau325[[#This Row],[Date ]])</f>
        <v>3</v>
      </c>
      <c r="AK6" s="23">
        <f>Tableau325[[#This Row],[Date ]]</f>
        <v>43849</v>
      </c>
      <c r="AL6" s="24" t="e">
        <f>VLOOKUP(Tableau325[[#This Row],[Mois ]],[1]!Tableau4[#Data],2)</f>
        <v>#REF!</v>
      </c>
    </row>
    <row r="7" spans="2:38" s="9" customFormat="1" x14ac:dyDescent="0.25">
      <c r="B7" s="14">
        <v>43856</v>
      </c>
      <c r="C7" s="15">
        <v>323776</v>
      </c>
      <c r="D7" s="15">
        <v>1056866</v>
      </c>
      <c r="E7" s="15">
        <v>11</v>
      </c>
      <c r="F7" s="16">
        <v>3706.9</v>
      </c>
      <c r="G7" s="16">
        <v>0</v>
      </c>
      <c r="H7" s="16">
        <v>26.6</v>
      </c>
      <c r="I7" s="16"/>
      <c r="J7" s="16"/>
      <c r="K7" s="16">
        <v>0</v>
      </c>
      <c r="L7" s="16">
        <v>0</v>
      </c>
      <c r="M7" s="16">
        <v>653.48</v>
      </c>
      <c r="N7" s="16">
        <v>257.7</v>
      </c>
      <c r="O7" s="17">
        <v>0</v>
      </c>
      <c r="P7" s="17">
        <v>0</v>
      </c>
      <c r="Q7" s="16">
        <v>45.7</v>
      </c>
      <c r="R7" s="17">
        <v>411.06</v>
      </c>
      <c r="S7" s="16">
        <v>0</v>
      </c>
      <c r="T7" s="16"/>
      <c r="U7" s="17">
        <v>0</v>
      </c>
      <c r="V7" s="17"/>
      <c r="W7" s="17"/>
      <c r="X7" s="18">
        <v>1903</v>
      </c>
      <c r="Y7" s="18"/>
      <c r="Z7" s="18"/>
      <c r="AA7" s="18">
        <v>1841.34</v>
      </c>
      <c r="AB7" s="19">
        <v>1951.2200000000003</v>
      </c>
      <c r="AC7" s="20">
        <f t="shared" si="0"/>
        <v>0.52637513825568538</v>
      </c>
      <c r="AD7" s="21">
        <f>Tableau325[[#This Row],[E1]]/Tableau325[[#This Row],[Nombre ]]*1000</f>
        <v>11.448964716347104</v>
      </c>
      <c r="AE7" s="22">
        <f>(Tableau325[[#This Row],[E8]]/Tableau325[[#This Row],[Nombre ]])*1000</f>
        <v>2.0183089543388024</v>
      </c>
      <c r="AF7" s="21">
        <f>(Tableau325[[#This Row],[E9]]/Tableau325[[#This Row],[Nombre ]])*1000</f>
        <v>0.79592063648942468</v>
      </c>
      <c r="AG7" s="21">
        <f>(Tableau325[[#This Row],[E12]]/Tableau325[[#This Row],[Nombre ]])*1000</f>
        <v>0.14114696580351849</v>
      </c>
      <c r="AH7" s="21">
        <f>(Tableau325[[#This Row],[E13]]/Tableau325[[#This Row],[Nombre ]])*1000</f>
        <v>1.269581439019569</v>
      </c>
      <c r="AI7" s="21">
        <f>(Tableau325[[#This Row],[E14]]/Tableau325[[#This Row],[Nombre ]])*1000</f>
        <v>0</v>
      </c>
      <c r="AJ7" s="16">
        <f>_xlfn.ISOWEEKNUM(Tableau325[[#This Row],[Date ]])</f>
        <v>4</v>
      </c>
      <c r="AK7" s="23">
        <f>Tableau325[[#This Row],[Date ]]</f>
        <v>43856</v>
      </c>
      <c r="AL7" s="24" t="e">
        <f>VLOOKUP(Tableau325[[#This Row],[Mois ]],[1]!Tableau4[#Data],2)</f>
        <v>#REF!</v>
      </c>
    </row>
    <row r="8" spans="2:38" s="9" customFormat="1" x14ac:dyDescent="0.25">
      <c r="B8" s="14">
        <v>43863</v>
      </c>
      <c r="C8" s="15">
        <v>331053</v>
      </c>
      <c r="D8" s="15">
        <v>1101486</v>
      </c>
      <c r="E8" s="15"/>
      <c r="F8" s="16">
        <v>4028.6</v>
      </c>
      <c r="G8" s="16">
        <v>0</v>
      </c>
      <c r="H8" s="16">
        <v>61.7</v>
      </c>
      <c r="I8" s="16"/>
      <c r="J8" s="16"/>
      <c r="K8" s="16">
        <v>0</v>
      </c>
      <c r="L8" s="16">
        <v>0</v>
      </c>
      <c r="M8" s="16">
        <v>665.96</v>
      </c>
      <c r="N8" s="16">
        <v>216.3</v>
      </c>
      <c r="O8" s="17">
        <v>0</v>
      </c>
      <c r="P8" s="17">
        <v>0</v>
      </c>
      <c r="Q8" s="16">
        <v>76</v>
      </c>
      <c r="R8" s="17">
        <v>1497.5</v>
      </c>
      <c r="S8" s="16">
        <v>0</v>
      </c>
      <c r="T8" s="16"/>
      <c r="U8" s="17">
        <v>0</v>
      </c>
      <c r="V8" s="17"/>
      <c r="W8" s="17"/>
      <c r="X8" s="18">
        <v>2147</v>
      </c>
      <c r="Y8" s="18"/>
      <c r="Z8" s="18"/>
      <c r="AA8" s="18">
        <v>2067.6</v>
      </c>
      <c r="AB8" s="19">
        <v>984.84000000000015</v>
      </c>
      <c r="AC8" s="20">
        <f t="shared" si="0"/>
        <v>0.24446209601350349</v>
      </c>
      <c r="AD8" s="21">
        <f>Tableau325[[#This Row],[E1]]/Tableau325[[#This Row],[Nombre ]]*1000</f>
        <v>12.169048460518406</v>
      </c>
      <c r="AE8" s="22">
        <f>(Tableau325[[#This Row],[E8]]/Tableau325[[#This Row],[Nombre ]])*1000</f>
        <v>2.0116416404624036</v>
      </c>
      <c r="AF8" s="21">
        <f>(Tableau325[[#This Row],[E9]]/Tableau325[[#This Row],[Nombre ]])*1000</f>
        <v>0.65336970213228696</v>
      </c>
      <c r="AG8" s="21">
        <f>(Tableau325[[#This Row],[E12]]/Tableau325[[#This Row],[Nombre ]])*1000</f>
        <v>0.22957049173395197</v>
      </c>
      <c r="AH8" s="21">
        <f>(Tableau325[[#This Row],[E13]]/Tableau325[[#This Row],[Nombre ]])*1000</f>
        <v>4.5234448864683303</v>
      </c>
      <c r="AI8" s="21">
        <f>(Tableau325[[#This Row],[E14]]/Tableau325[[#This Row],[Nombre ]])*1000</f>
        <v>0</v>
      </c>
      <c r="AJ8" s="16">
        <f>_xlfn.ISOWEEKNUM(Tableau325[[#This Row],[Date ]])</f>
        <v>5</v>
      </c>
      <c r="AK8" s="23">
        <f>Tableau325[[#This Row],[Date ]]</f>
        <v>43863</v>
      </c>
      <c r="AL8" s="24" t="e">
        <f>VLOOKUP(Tableau325[[#This Row],[Mois ]],[1]!Tableau4[#Data],2)</f>
        <v>#REF!</v>
      </c>
    </row>
    <row r="9" spans="2:38" s="9" customFormat="1" x14ac:dyDescent="0.25">
      <c r="B9" s="14">
        <v>43870</v>
      </c>
      <c r="C9" s="15">
        <v>332837</v>
      </c>
      <c r="D9" s="15">
        <v>1053997</v>
      </c>
      <c r="E9" s="15"/>
      <c r="F9" s="16">
        <v>3827.1</v>
      </c>
      <c r="G9" s="16">
        <v>0</v>
      </c>
      <c r="H9" s="16">
        <v>43</v>
      </c>
      <c r="I9" s="16"/>
      <c r="J9" s="16"/>
      <c r="K9" s="16">
        <v>0</v>
      </c>
      <c r="L9" s="16">
        <v>0</v>
      </c>
      <c r="M9" s="16">
        <v>639.55999999999995</v>
      </c>
      <c r="N9" s="16">
        <v>238.64</v>
      </c>
      <c r="O9" s="17">
        <v>0</v>
      </c>
      <c r="P9" s="17">
        <v>0</v>
      </c>
      <c r="Q9" s="16">
        <v>70</v>
      </c>
      <c r="R9" s="17">
        <v>1446.57</v>
      </c>
      <c r="S9" s="16">
        <v>0</v>
      </c>
      <c r="T9" s="16"/>
      <c r="U9" s="17">
        <v>0</v>
      </c>
      <c r="V9" s="17"/>
      <c r="W9" s="17"/>
      <c r="X9" s="18">
        <v>2041</v>
      </c>
      <c r="Y9" s="18"/>
      <c r="Z9" s="18"/>
      <c r="AA9" s="18">
        <v>1963.28</v>
      </c>
      <c r="AB9" s="19">
        <v>1437.95</v>
      </c>
      <c r="AC9" s="20">
        <f t="shared" si="0"/>
        <v>0.37572835828695361</v>
      </c>
      <c r="AD9" s="21">
        <f>Tableau325[[#This Row],[E1]]/Tableau325[[#This Row],[Nombre ]]*1000</f>
        <v>11.498421149090996</v>
      </c>
      <c r="AE9" s="22">
        <f>(Tableau325[[#This Row],[E8]]/Tableau325[[#This Row],[Nombre ]])*1000</f>
        <v>1.921541174809291</v>
      </c>
      <c r="AF9" s="21">
        <f>(Tableau325[[#This Row],[E9]]/Tableau325[[#This Row],[Nombre ]])*1000</f>
        <v>0.71698759452825256</v>
      </c>
      <c r="AG9" s="21">
        <f>(Tableau325[[#This Row],[E12]]/Tableau325[[#This Row],[Nombre ]])*1000</f>
        <v>0.21031315628971539</v>
      </c>
      <c r="AH9" s="21">
        <f>(Tableau325[[#This Row],[E13]]/Tableau325[[#This Row],[Nombre ]])*1000</f>
        <v>4.3461814642001944</v>
      </c>
      <c r="AI9" s="21">
        <f>(Tableau325[[#This Row],[E14]]/Tableau325[[#This Row],[Nombre ]])*1000</f>
        <v>0</v>
      </c>
      <c r="AJ9" s="16">
        <f>_xlfn.ISOWEEKNUM(Tableau325[[#This Row],[Date ]])</f>
        <v>6</v>
      </c>
      <c r="AK9" s="23">
        <f>Tableau325[[#This Row],[Date ]]</f>
        <v>43870</v>
      </c>
      <c r="AL9" s="24" t="e">
        <f>VLOOKUP(Tableau325[[#This Row],[Mois ]],[1]!Tableau4[#Data],2)</f>
        <v>#REF!</v>
      </c>
    </row>
    <row r="10" spans="2:38" s="9" customFormat="1" x14ac:dyDescent="0.25">
      <c r="B10" s="14">
        <v>43877</v>
      </c>
      <c r="C10" s="15">
        <v>340180</v>
      </c>
      <c r="D10" s="15">
        <v>1126960</v>
      </c>
      <c r="E10" s="15"/>
      <c r="F10" s="16">
        <v>4030.1</v>
      </c>
      <c r="G10" s="16">
        <v>0</v>
      </c>
      <c r="H10" s="16">
        <v>52</v>
      </c>
      <c r="I10" s="16"/>
      <c r="J10" s="16"/>
      <c r="K10" s="16">
        <v>0</v>
      </c>
      <c r="L10" s="16">
        <v>0</v>
      </c>
      <c r="M10" s="16">
        <v>640.91999999999996</v>
      </c>
      <c r="N10" s="16">
        <v>222.2</v>
      </c>
      <c r="O10" s="17">
        <v>0</v>
      </c>
      <c r="P10" s="17">
        <v>0</v>
      </c>
      <c r="Q10" s="16">
        <v>160</v>
      </c>
      <c r="R10" s="17">
        <v>1561.17</v>
      </c>
      <c r="S10" s="16">
        <v>0</v>
      </c>
      <c r="T10" s="16"/>
      <c r="U10" s="17">
        <v>0</v>
      </c>
      <c r="V10" s="17"/>
      <c r="W10" s="17"/>
      <c r="X10" s="18">
        <v>2529</v>
      </c>
      <c r="Y10" s="18"/>
      <c r="Z10" s="18"/>
      <c r="AA10" s="18">
        <v>2299.88</v>
      </c>
      <c r="AB10" s="19">
        <v>937.23</v>
      </c>
      <c r="AC10" s="20">
        <f t="shared" si="0"/>
        <v>0.23255750477655643</v>
      </c>
      <c r="AD10" s="21">
        <f>Tableau325[[#This Row],[E1]]/Tableau325[[#This Row],[Nombre ]]*1000</f>
        <v>11.846963372332294</v>
      </c>
      <c r="AE10" s="22">
        <f>(Tableau325[[#This Row],[E8]]/Tableau325[[#This Row],[Nombre ]])*1000</f>
        <v>1.8840613792697982</v>
      </c>
      <c r="AF10" s="21">
        <f>(Tableau325[[#This Row],[E9]]/Tableau325[[#This Row],[Nombre ]])*1000</f>
        <v>0.65318360867775882</v>
      </c>
      <c r="AG10" s="21">
        <f>(Tableau325[[#This Row],[E12]]/Tableau325[[#This Row],[Nombre ]])*1000</f>
        <v>0.47033923217120349</v>
      </c>
      <c r="AH10" s="21">
        <f>(Tableau325[[#This Row],[E13]]/Tableau325[[#This Row],[Nombre ]])*1000</f>
        <v>4.5892468693044863</v>
      </c>
      <c r="AI10" s="21">
        <f>(Tableau325[[#This Row],[E14]]/Tableau325[[#This Row],[Nombre ]])*1000</f>
        <v>0</v>
      </c>
      <c r="AJ10" s="16">
        <f>_xlfn.ISOWEEKNUM(Tableau325[[#This Row],[Date ]])</f>
        <v>7</v>
      </c>
      <c r="AK10" s="23">
        <f>Tableau325[[#This Row],[Date ]]</f>
        <v>43877</v>
      </c>
      <c r="AL10" s="24" t="e">
        <f>VLOOKUP(Tableau325[[#This Row],[Mois ]],[1]!Tableau4[#Data],2)</f>
        <v>#REF!</v>
      </c>
    </row>
    <row r="11" spans="2:38" s="9" customFormat="1" x14ac:dyDescent="0.25">
      <c r="B11" s="14">
        <v>43884</v>
      </c>
      <c r="C11" s="15">
        <v>320343</v>
      </c>
      <c r="D11" s="15">
        <v>1016994</v>
      </c>
      <c r="E11" s="15">
        <v>12.59</v>
      </c>
      <c r="F11" s="16">
        <v>3768.3</v>
      </c>
      <c r="G11" s="16">
        <v>0</v>
      </c>
      <c r="H11" s="16">
        <v>42.1</v>
      </c>
      <c r="I11" s="16"/>
      <c r="J11" s="16"/>
      <c r="K11" s="16">
        <v>0</v>
      </c>
      <c r="L11" s="16">
        <v>0</v>
      </c>
      <c r="M11" s="16">
        <v>612.64</v>
      </c>
      <c r="N11" s="16">
        <v>313.7</v>
      </c>
      <c r="O11" s="17">
        <v>0</v>
      </c>
      <c r="P11" s="17">
        <v>0</v>
      </c>
      <c r="Q11" s="16">
        <v>137</v>
      </c>
      <c r="R11" s="17">
        <v>1484.3</v>
      </c>
      <c r="S11" s="16">
        <v>0</v>
      </c>
      <c r="T11" s="16"/>
      <c r="U11" s="17">
        <v>0</v>
      </c>
      <c r="V11" s="17"/>
      <c r="W11" s="17"/>
      <c r="X11" s="18">
        <v>2962</v>
      </c>
      <c r="Y11" s="18"/>
      <c r="Z11" s="18"/>
      <c r="AA11" s="18">
        <v>2157.3200000000002</v>
      </c>
      <c r="AB11" s="19">
        <v>754.64000000000033</v>
      </c>
      <c r="AC11" s="20">
        <f t="shared" si="0"/>
        <v>0.20026006421994011</v>
      </c>
      <c r="AD11" s="21">
        <f>Tableau325[[#This Row],[E1]]/Tableau325[[#This Row],[Nombre ]]*1000</f>
        <v>11.763328682068908</v>
      </c>
      <c r="AE11" s="22">
        <f>(Tableau325[[#This Row],[E8]]/Tableau325[[#This Row],[Nombre ]])*1000</f>
        <v>1.9124500925570405</v>
      </c>
      <c r="AF11" s="21">
        <f>(Tableau325[[#This Row],[E9]]/Tableau325[[#This Row],[Nombre ]])*1000</f>
        <v>0.97926285262983748</v>
      </c>
      <c r="AG11" s="21">
        <f>(Tableau325[[#This Row],[E12]]/Tableau325[[#This Row],[Nombre ]])*1000</f>
        <v>0.42766659486862524</v>
      </c>
      <c r="AH11" s="21">
        <f>(Tableau325[[#This Row],[E13]]/Tableau325[[#This Row],[Nombre ]])*1000</f>
        <v>4.6334709982737259</v>
      </c>
      <c r="AI11" s="21">
        <f>(Tableau325[[#This Row],[E14]]/Tableau325[[#This Row],[Nombre ]])*1000</f>
        <v>0</v>
      </c>
      <c r="AJ11" s="16">
        <f>_xlfn.ISOWEEKNUM(Tableau325[[#This Row],[Date ]])</f>
        <v>8</v>
      </c>
      <c r="AK11" s="23">
        <f>Tableau325[[#This Row],[Date ]]</f>
        <v>43884</v>
      </c>
      <c r="AL11" s="24" t="e">
        <f>VLOOKUP(Tableau325[[#This Row],[Mois ]],[1]!Tableau4[#Data],2)</f>
        <v>#REF!</v>
      </c>
    </row>
    <row r="12" spans="2:38" s="9" customFormat="1" x14ac:dyDescent="0.25">
      <c r="B12" s="14">
        <v>43891</v>
      </c>
      <c r="C12" s="15">
        <v>325935</v>
      </c>
      <c r="D12" s="15">
        <v>1011636</v>
      </c>
      <c r="E12" s="15"/>
      <c r="F12" s="16">
        <v>3815.7</v>
      </c>
      <c r="G12" s="16">
        <v>0</v>
      </c>
      <c r="H12" s="16">
        <v>39.200000000000003</v>
      </c>
      <c r="I12" s="16"/>
      <c r="J12" s="16"/>
      <c r="K12" s="16">
        <v>0</v>
      </c>
      <c r="L12" s="16">
        <v>0</v>
      </c>
      <c r="M12" s="16">
        <v>609.20000000000005</v>
      </c>
      <c r="N12" s="16">
        <v>224.1</v>
      </c>
      <c r="O12" s="17">
        <v>0</v>
      </c>
      <c r="P12" s="17">
        <v>0</v>
      </c>
      <c r="Q12" s="16">
        <v>175</v>
      </c>
      <c r="R12" s="17">
        <v>1427.9</v>
      </c>
      <c r="S12" s="16">
        <v>0</v>
      </c>
      <c r="T12" s="16"/>
      <c r="U12" s="17">
        <v>0</v>
      </c>
      <c r="V12" s="17"/>
      <c r="W12" s="17"/>
      <c r="X12" s="18">
        <v>2944</v>
      </c>
      <c r="Y12" s="18"/>
      <c r="Z12" s="18"/>
      <c r="AA12" s="18">
        <v>2150</v>
      </c>
      <c r="AB12" s="19">
        <v>905.39999999999964</v>
      </c>
      <c r="AC12" s="20">
        <f t="shared" si="0"/>
        <v>0.23728280525198514</v>
      </c>
      <c r="AD12" s="21">
        <f>Tableau325[[#This Row],[E1]]/Tableau325[[#This Row],[Nombre ]]*1000</f>
        <v>11.706935431911271</v>
      </c>
      <c r="AE12" s="22">
        <f>(Tableau325[[#This Row],[E8]]/Tableau325[[#This Row],[Nombre ]])*1000</f>
        <v>1.8690843266295429</v>
      </c>
      <c r="AF12" s="21">
        <f>(Tableau325[[#This Row],[E9]]/Tableau325[[#This Row],[Nombre ]])*1000</f>
        <v>0.68756040314786693</v>
      </c>
      <c r="AG12" s="21">
        <f>(Tableau325[[#This Row],[E12]]/Tableau325[[#This Row],[Nombre ]])*1000</f>
        <v>0.5369168699280531</v>
      </c>
      <c r="AH12" s="21">
        <f>(Tableau325[[#This Row],[E13]]/Tableau325[[#This Row],[Nombre ]])*1000</f>
        <v>4.3809348489729549</v>
      </c>
      <c r="AI12" s="21">
        <f>(Tableau325[[#This Row],[E14]]/Tableau325[[#This Row],[Nombre ]])*1000</f>
        <v>0</v>
      </c>
      <c r="AJ12" s="16">
        <f>_xlfn.ISOWEEKNUM(Tableau325[[#This Row],[Date ]])</f>
        <v>9</v>
      </c>
      <c r="AK12" s="23">
        <f>Tableau325[[#This Row],[Date ]]</f>
        <v>43891</v>
      </c>
      <c r="AL12" s="24" t="e">
        <f>VLOOKUP(Tableau325[[#This Row],[Mois ]],[1]!Tableau4[#Data],2)</f>
        <v>#REF!</v>
      </c>
    </row>
    <row r="13" spans="2:38" s="9" customFormat="1" x14ac:dyDescent="0.25">
      <c r="B13" s="14">
        <v>43898</v>
      </c>
      <c r="C13" s="15">
        <v>339153</v>
      </c>
      <c r="D13" s="15">
        <v>1136442</v>
      </c>
      <c r="E13" s="15"/>
      <c r="F13" s="16">
        <v>3890</v>
      </c>
      <c r="G13" s="16">
        <v>0</v>
      </c>
      <c r="H13" s="16">
        <v>46.2</v>
      </c>
      <c r="I13" s="16"/>
      <c r="J13" s="16"/>
      <c r="K13" s="16">
        <v>0</v>
      </c>
      <c r="L13" s="16">
        <v>0</v>
      </c>
      <c r="M13" s="16">
        <v>647.24</v>
      </c>
      <c r="N13" s="16">
        <v>271.10000000000002</v>
      </c>
      <c r="O13" s="17">
        <v>0</v>
      </c>
      <c r="P13" s="17">
        <v>0</v>
      </c>
      <c r="Q13" s="16">
        <v>96</v>
      </c>
      <c r="R13" s="17">
        <v>1457.2</v>
      </c>
      <c r="S13" s="16">
        <v>0</v>
      </c>
      <c r="T13" s="16"/>
      <c r="U13" s="17">
        <v>120</v>
      </c>
      <c r="V13" s="17"/>
      <c r="W13" s="17"/>
      <c r="X13" s="18">
        <v>2991</v>
      </c>
      <c r="Y13" s="18"/>
      <c r="Z13" s="18"/>
      <c r="AA13" s="18">
        <v>2070.54</v>
      </c>
      <c r="AB13" s="19">
        <v>864.11999999999989</v>
      </c>
      <c r="AC13" s="20">
        <f t="shared" si="0"/>
        <v>0.22213881748071976</v>
      </c>
      <c r="AD13" s="21">
        <f>Tableau325[[#This Row],[E1]]/Tableau325[[#This Row],[Nombre ]]*1000</f>
        <v>11.469749641017476</v>
      </c>
      <c r="AE13" s="22">
        <f>(Tableau325[[#This Row],[E8]]/Tableau325[[#This Row],[Nombre ]])*1000</f>
        <v>1.9084012230468255</v>
      </c>
      <c r="AF13" s="21">
        <f>(Tableau325[[#This Row],[E9]]/Tableau325[[#This Row],[Nombre ]])*1000</f>
        <v>0.79934424876088372</v>
      </c>
      <c r="AG13" s="21">
        <f>(Tableau325[[#This Row],[E12]]/Tableau325[[#This Row],[Nombre ]])*1000</f>
        <v>0.28305808882716649</v>
      </c>
      <c r="AH13" s="21">
        <f>(Tableau325[[#This Row],[E13]]/Tableau325[[#This Row],[Nombre ]])*1000</f>
        <v>4.2965859066556975</v>
      </c>
      <c r="AI13" s="21">
        <f>(Tableau325[[#This Row],[E14]]/Tableau325[[#This Row],[Nombre ]])*1000</f>
        <v>0</v>
      </c>
      <c r="AJ13" s="16">
        <f>_xlfn.ISOWEEKNUM(Tableau325[[#This Row],[Date ]])</f>
        <v>10</v>
      </c>
      <c r="AK13" s="23">
        <f>Tableau325[[#This Row],[Date ]]</f>
        <v>43898</v>
      </c>
      <c r="AL13" s="24" t="e">
        <f>VLOOKUP(Tableau325[[#This Row],[Mois ]],[1]!Tableau4[#Data],2)</f>
        <v>#REF!</v>
      </c>
    </row>
    <row r="14" spans="2:38" s="9" customFormat="1" x14ac:dyDescent="0.25">
      <c r="B14" s="14">
        <v>43905</v>
      </c>
      <c r="C14" s="15">
        <v>334698</v>
      </c>
      <c r="D14" s="15">
        <v>1136442</v>
      </c>
      <c r="E14" s="15"/>
      <c r="F14" s="16">
        <v>3706</v>
      </c>
      <c r="G14" s="16">
        <v>0</v>
      </c>
      <c r="H14" s="16">
        <v>48.6</v>
      </c>
      <c r="I14" s="16"/>
      <c r="J14" s="16"/>
      <c r="K14" s="16">
        <v>0</v>
      </c>
      <c r="L14" s="16">
        <v>0</v>
      </c>
      <c r="M14" s="16">
        <v>635.54</v>
      </c>
      <c r="N14" s="16">
        <v>231.8</v>
      </c>
      <c r="O14" s="17">
        <v>0</v>
      </c>
      <c r="P14" s="17">
        <v>0</v>
      </c>
      <c r="Q14" s="16">
        <v>118</v>
      </c>
      <c r="R14" s="17">
        <v>1422.6</v>
      </c>
      <c r="S14" s="16">
        <v>0</v>
      </c>
      <c r="T14" s="16"/>
      <c r="U14" s="17">
        <v>120</v>
      </c>
      <c r="V14" s="17"/>
      <c r="W14" s="17"/>
      <c r="X14" s="18">
        <v>2909</v>
      </c>
      <c r="Y14" s="18"/>
      <c r="Z14" s="18"/>
      <c r="AA14" s="18">
        <v>2081.02</v>
      </c>
      <c r="AB14" s="19">
        <v>706.23999999999978</v>
      </c>
      <c r="AC14" s="20">
        <f t="shared" si="0"/>
        <v>0.19056664867781969</v>
      </c>
      <c r="AD14" s="21">
        <f>Tableau325[[#This Row],[E1]]/Tableau325[[#This Row],[Nombre ]]*1000</f>
        <v>11.07266849518073</v>
      </c>
      <c r="AE14" s="22">
        <f>(Tableau325[[#This Row],[E8]]/Tableau325[[#This Row],[Nombre ]])*1000</f>
        <v>1.8988461239684729</v>
      </c>
      <c r="AF14" s="21">
        <f>(Tableau325[[#This Row],[E9]]/Tableau325[[#This Row],[Nombre ]])*1000</f>
        <v>0.69256464036235654</v>
      </c>
      <c r="AG14" s="21">
        <f>(Tableau325[[#This Row],[E12]]/Tableau325[[#This Row],[Nombre ]])*1000</f>
        <v>0.35255663314390884</v>
      </c>
      <c r="AH14" s="21">
        <f>(Tableau325[[#This Row],[E13]]/Tableau325[[#This Row],[Nombre ]])*1000</f>
        <v>4.2503988670383448</v>
      </c>
      <c r="AI14" s="21">
        <f>(Tableau325[[#This Row],[E14]]/Tableau325[[#This Row],[Nombre ]])*1000</f>
        <v>0</v>
      </c>
      <c r="AJ14" s="16">
        <f>_xlfn.ISOWEEKNUM(Tableau325[[#This Row],[Date ]])</f>
        <v>11</v>
      </c>
      <c r="AK14" s="23">
        <f>Tableau325[[#This Row],[Date ]]</f>
        <v>43905</v>
      </c>
      <c r="AL14" s="24" t="e">
        <f>VLOOKUP(Tableau325[[#This Row],[Mois ]],[1]!Tableau4[#Data],2)</f>
        <v>#REF!</v>
      </c>
    </row>
    <row r="15" spans="2:38" s="9" customFormat="1" x14ac:dyDescent="0.25">
      <c r="B15" s="14">
        <v>43912</v>
      </c>
      <c r="C15" s="15">
        <v>416572</v>
      </c>
      <c r="D15" s="15">
        <v>1194120</v>
      </c>
      <c r="E15" s="15"/>
      <c r="F15" s="16">
        <v>4203.3</v>
      </c>
      <c r="G15" s="16">
        <v>0</v>
      </c>
      <c r="H15" s="16">
        <v>53.5</v>
      </c>
      <c r="I15" s="16"/>
      <c r="J15" s="16"/>
      <c r="K15" s="16">
        <v>0</v>
      </c>
      <c r="L15" s="16">
        <v>0</v>
      </c>
      <c r="M15" s="16">
        <v>799.22</v>
      </c>
      <c r="N15" s="16">
        <v>251.1</v>
      </c>
      <c r="O15" s="17">
        <v>0</v>
      </c>
      <c r="P15" s="17">
        <v>0</v>
      </c>
      <c r="Q15" s="16">
        <v>129</v>
      </c>
      <c r="R15" s="17">
        <v>1512.5</v>
      </c>
      <c r="S15" s="16">
        <v>0</v>
      </c>
      <c r="T15" s="16"/>
      <c r="U15" s="17">
        <v>150</v>
      </c>
      <c r="V15" s="17"/>
      <c r="W15" s="17"/>
      <c r="X15" s="18">
        <v>3165</v>
      </c>
      <c r="Y15" s="18"/>
      <c r="Z15" s="18"/>
      <c r="AA15" s="18">
        <v>2261.56</v>
      </c>
      <c r="AB15" s="19">
        <v>846.22000000000025</v>
      </c>
      <c r="AC15" s="20">
        <f t="shared" si="0"/>
        <v>0.20132277020436329</v>
      </c>
      <c r="AD15" s="21">
        <f>Tableau325[[#This Row],[E1]]/Tableau325[[#This Row],[Nombre ]]*1000</f>
        <v>10.090212496279154</v>
      </c>
      <c r="AE15" s="22">
        <f>(Tableau325[[#This Row],[E8]]/Tableau325[[#This Row],[Nombre ]])*1000</f>
        <v>1.9185638977175614</v>
      </c>
      <c r="AF15" s="21">
        <f>(Tableau325[[#This Row],[E9]]/Tableau325[[#This Row],[Nombre ]])*1000</f>
        <v>0.60277695092324968</v>
      </c>
      <c r="AG15" s="21">
        <f>(Tableau325[[#This Row],[E12]]/Tableau325[[#This Row],[Nombre ]])*1000</f>
        <v>0.30967035710513424</v>
      </c>
      <c r="AH15" s="21">
        <f>(Tableau325[[#This Row],[E13]]/Tableau325[[#This Row],[Nombre ]])*1000</f>
        <v>3.630824923422602</v>
      </c>
      <c r="AI15" s="21">
        <f>(Tableau325[[#This Row],[E14]]/Tableau325[[#This Row],[Nombre ]])*1000</f>
        <v>0</v>
      </c>
      <c r="AJ15" s="16">
        <f>_xlfn.ISOWEEKNUM(Tableau325[[#This Row],[Date ]])</f>
        <v>12</v>
      </c>
      <c r="AK15" s="23">
        <f>Tableau325[[#This Row],[Date ]]</f>
        <v>43912</v>
      </c>
      <c r="AL15" s="24" t="e">
        <f>VLOOKUP(Tableau325[[#This Row],[Mois ]],[1]!Tableau4[#Data],2)</f>
        <v>#REF!</v>
      </c>
    </row>
    <row r="16" spans="2:38" s="9" customFormat="1" x14ac:dyDescent="0.25">
      <c r="B16" s="14">
        <v>43919</v>
      </c>
      <c r="C16" s="15">
        <v>366598</v>
      </c>
      <c r="D16" s="15">
        <v>1180357</v>
      </c>
      <c r="E16" s="15">
        <v>12.48</v>
      </c>
      <c r="F16" s="16">
        <v>3646</v>
      </c>
      <c r="G16" s="16">
        <v>0</v>
      </c>
      <c r="H16" s="16">
        <v>33</v>
      </c>
      <c r="I16" s="16"/>
      <c r="J16" s="16"/>
      <c r="K16" s="16">
        <v>0</v>
      </c>
      <c r="L16" s="16">
        <v>0</v>
      </c>
      <c r="M16" s="16">
        <v>685.76</v>
      </c>
      <c r="N16" s="16">
        <v>227.4</v>
      </c>
      <c r="O16" s="17">
        <v>0</v>
      </c>
      <c r="P16" s="17">
        <v>0</v>
      </c>
      <c r="Q16" s="16">
        <v>114</v>
      </c>
      <c r="R16" s="17">
        <v>1319</v>
      </c>
      <c r="S16" s="16">
        <v>0</v>
      </c>
      <c r="T16" s="16"/>
      <c r="U16" s="17">
        <v>150</v>
      </c>
      <c r="V16" s="17"/>
      <c r="W16" s="17"/>
      <c r="X16" s="18">
        <v>2793</v>
      </c>
      <c r="Y16" s="18"/>
      <c r="Z16" s="18"/>
      <c r="AA16" s="18">
        <v>1983.28</v>
      </c>
      <c r="AB16" s="19">
        <v>727.56</v>
      </c>
      <c r="AC16" s="20">
        <f t="shared" si="0"/>
        <v>0.19955019199122323</v>
      </c>
      <c r="AD16" s="21">
        <f>Tableau325[[#This Row],[E1]]/Tableau325[[#This Row],[Nombre ]]*1000</f>
        <v>9.9454988843365211</v>
      </c>
      <c r="AE16" s="22">
        <f>(Tableau325[[#This Row],[E8]]/Tableau325[[#This Row],[Nombre ]])*1000</f>
        <v>1.870604858728089</v>
      </c>
      <c r="AF16" s="21">
        <f>(Tableau325[[#This Row],[E9]]/Tableau325[[#This Row],[Nombre ]])*1000</f>
        <v>0.62029798307683082</v>
      </c>
      <c r="AG16" s="21">
        <f>(Tableau325[[#This Row],[E12]]/Tableau325[[#This Row],[Nombre ]])*1000</f>
        <v>0.31096732660843757</v>
      </c>
      <c r="AH16" s="21">
        <f>(Tableau325[[#This Row],[E13]]/Tableau325[[#This Row],[Nombre ]])*1000</f>
        <v>3.5979465245309576</v>
      </c>
      <c r="AI16" s="21">
        <f>(Tableau325[[#This Row],[E14]]/Tableau325[[#This Row],[Nombre ]])*1000</f>
        <v>0</v>
      </c>
      <c r="AJ16" s="16">
        <f>_xlfn.ISOWEEKNUM(Tableau325[[#This Row],[Date ]])</f>
        <v>13</v>
      </c>
      <c r="AK16" s="23">
        <f>Tableau325[[#This Row],[Date ]]</f>
        <v>43919</v>
      </c>
      <c r="AL16" s="24" t="e">
        <f>VLOOKUP(Tableau325[[#This Row],[Mois ]],[1]!Tableau4[#Data],2)</f>
        <v>#REF!</v>
      </c>
    </row>
    <row r="17" spans="2:38" s="9" customFormat="1" x14ac:dyDescent="0.25">
      <c r="B17" s="14">
        <v>43926</v>
      </c>
      <c r="C17" s="15">
        <v>351220</v>
      </c>
      <c r="D17" s="15">
        <v>1161800</v>
      </c>
      <c r="E17" s="15"/>
      <c r="F17" s="16">
        <v>3418.1</v>
      </c>
      <c r="G17" s="16">
        <v>0</v>
      </c>
      <c r="H17" s="16">
        <v>38.200000000000003</v>
      </c>
      <c r="I17" s="16"/>
      <c r="J17" s="16"/>
      <c r="K17" s="16">
        <v>0</v>
      </c>
      <c r="L17" s="16">
        <v>0</v>
      </c>
      <c r="M17" s="16">
        <v>665.11</v>
      </c>
      <c r="N17" s="16">
        <v>214</v>
      </c>
      <c r="O17" s="17">
        <v>0</v>
      </c>
      <c r="P17" s="17">
        <v>0</v>
      </c>
      <c r="Q17" s="16">
        <v>85</v>
      </c>
      <c r="R17" s="17">
        <v>1198.3</v>
      </c>
      <c r="S17" s="16">
        <v>0</v>
      </c>
      <c r="T17" s="16"/>
      <c r="U17" s="17">
        <v>150</v>
      </c>
      <c r="V17" s="17"/>
      <c r="W17" s="17"/>
      <c r="X17" s="18">
        <v>2559</v>
      </c>
      <c r="Y17" s="18"/>
      <c r="Z17" s="18"/>
      <c r="AA17" s="18">
        <v>1788.42</v>
      </c>
      <c r="AB17" s="19">
        <v>680.56999999999971</v>
      </c>
      <c r="AC17" s="20">
        <f t="shared" si="0"/>
        <v>0.199107691407507</v>
      </c>
      <c r="AD17" s="21">
        <f>Tableau325[[#This Row],[E1]]/Tableau325[[#This Row],[Nombre ]]*1000</f>
        <v>9.7320767610044978</v>
      </c>
      <c r="AE17" s="22">
        <f>(Tableau325[[#This Row],[E8]]/Tableau325[[#This Row],[Nombre ]])*1000</f>
        <v>1.8937133420648027</v>
      </c>
      <c r="AF17" s="21">
        <f>(Tableau325[[#This Row],[E9]]/Tableau325[[#This Row],[Nombre ]])*1000</f>
        <v>0.60930470929901492</v>
      </c>
      <c r="AG17" s="21">
        <f>(Tableau325[[#This Row],[E12]]/Tableau325[[#This Row],[Nombre ]])*1000</f>
        <v>0.2420135527589545</v>
      </c>
      <c r="AH17" s="21">
        <f>(Tableau325[[#This Row],[E13]]/Tableau325[[#This Row],[Nombre ]])*1000</f>
        <v>3.4118216502477079</v>
      </c>
      <c r="AI17" s="21">
        <f>(Tableau325[[#This Row],[E14]]/Tableau325[[#This Row],[Nombre ]])*1000</f>
        <v>0</v>
      </c>
      <c r="AJ17" s="16">
        <f>_xlfn.ISOWEEKNUM(Tableau325[[#This Row],[Date ]])</f>
        <v>14</v>
      </c>
      <c r="AK17" s="23">
        <f>Tableau325[[#This Row],[Date ]]</f>
        <v>43926</v>
      </c>
      <c r="AL17" s="24" t="e">
        <f>VLOOKUP(Tableau325[[#This Row],[Mois ]],[1]!Tableau4[#Data],2)</f>
        <v>#REF!</v>
      </c>
    </row>
    <row r="18" spans="2:38" s="9" customFormat="1" x14ac:dyDescent="0.25">
      <c r="B18" s="14">
        <v>43933</v>
      </c>
      <c r="C18" s="15">
        <v>373484</v>
      </c>
      <c r="D18" s="15">
        <v>1234770</v>
      </c>
      <c r="E18" s="15"/>
      <c r="F18" s="16">
        <v>3811.7</v>
      </c>
      <c r="G18" s="16">
        <v>0</v>
      </c>
      <c r="H18" s="16">
        <v>75</v>
      </c>
      <c r="I18" s="16"/>
      <c r="J18" s="16"/>
      <c r="K18" s="16">
        <v>0</v>
      </c>
      <c r="L18" s="16">
        <v>0</v>
      </c>
      <c r="M18" s="16">
        <v>693.88</v>
      </c>
      <c r="N18" s="16">
        <v>241.3</v>
      </c>
      <c r="O18" s="17">
        <v>0</v>
      </c>
      <c r="P18" s="17">
        <v>0</v>
      </c>
      <c r="Q18" s="16">
        <v>124</v>
      </c>
      <c r="R18" s="17">
        <v>1337.6</v>
      </c>
      <c r="S18" s="16">
        <v>0</v>
      </c>
      <c r="T18" s="16"/>
      <c r="U18" s="17">
        <v>162</v>
      </c>
      <c r="V18" s="17"/>
      <c r="W18" s="17"/>
      <c r="X18" s="18">
        <v>2906</v>
      </c>
      <c r="Y18" s="18"/>
      <c r="Z18" s="18"/>
      <c r="AA18" s="18">
        <v>2035.68</v>
      </c>
      <c r="AB18" s="19">
        <v>980.63999999999987</v>
      </c>
      <c r="AC18" s="20">
        <f t="shared" si="0"/>
        <v>0.25727103392187212</v>
      </c>
      <c r="AD18" s="21">
        <f>Tableau325[[#This Row],[E1]]/Tableau325[[#This Row],[Nombre ]]*1000</f>
        <v>10.205791948249455</v>
      </c>
      <c r="AE18" s="22">
        <f>(Tableau325[[#This Row],[E8]]/Tableau325[[#This Row],[Nombre ]])*1000</f>
        <v>1.8578573647063863</v>
      </c>
      <c r="AF18" s="21">
        <f>(Tableau325[[#This Row],[E9]]/Tableau325[[#This Row],[Nombre ]])*1000</f>
        <v>0.64607854687215527</v>
      </c>
      <c r="AG18" s="21">
        <f>(Tableau325[[#This Row],[E12]]/Tableau325[[#This Row],[Nombre ]])*1000</f>
        <v>0.33200886784976064</v>
      </c>
      <c r="AH18" s="21">
        <f>(Tableau325[[#This Row],[E13]]/Tableau325[[#This Row],[Nombre ]])*1000</f>
        <v>3.5814117873858047</v>
      </c>
      <c r="AI18" s="21">
        <f>(Tableau325[[#This Row],[E14]]/Tableau325[[#This Row],[Nombre ]])*1000</f>
        <v>0</v>
      </c>
      <c r="AJ18" s="16">
        <f>_xlfn.ISOWEEKNUM(Tableau325[[#This Row],[Date ]])</f>
        <v>15</v>
      </c>
      <c r="AK18" s="23">
        <f>Tableau325[[#This Row],[Date ]]</f>
        <v>43933</v>
      </c>
      <c r="AL18" s="24" t="e">
        <f>VLOOKUP(Tableau325[[#This Row],[Mois ]],[1]!Tableau4[#Data],2)</f>
        <v>#REF!</v>
      </c>
    </row>
    <row r="19" spans="2:38" s="9" customFormat="1" x14ac:dyDescent="0.25">
      <c r="B19" s="14">
        <v>43940</v>
      </c>
      <c r="C19" s="15">
        <v>284054</v>
      </c>
      <c r="D19" s="15">
        <v>902070</v>
      </c>
      <c r="E19" s="15"/>
      <c r="F19" s="16">
        <v>2825.3</v>
      </c>
      <c r="G19" s="16">
        <v>0</v>
      </c>
      <c r="H19" s="16">
        <v>59.3</v>
      </c>
      <c r="I19" s="16"/>
      <c r="J19" s="16"/>
      <c r="K19" s="16">
        <v>0</v>
      </c>
      <c r="L19" s="16">
        <v>0</v>
      </c>
      <c r="M19" s="16">
        <v>476.62</v>
      </c>
      <c r="N19" s="16">
        <v>165.7</v>
      </c>
      <c r="O19" s="17">
        <v>0</v>
      </c>
      <c r="P19" s="17">
        <v>0</v>
      </c>
      <c r="Q19" s="16">
        <v>78.5</v>
      </c>
      <c r="R19" s="17">
        <v>951.1</v>
      </c>
      <c r="S19" s="16">
        <v>0</v>
      </c>
      <c r="T19" s="16"/>
      <c r="U19" s="17">
        <v>127.04</v>
      </c>
      <c r="V19" s="17"/>
      <c r="W19" s="17"/>
      <c r="X19" s="18">
        <v>2206</v>
      </c>
      <c r="Y19" s="18"/>
      <c r="Z19" s="18"/>
      <c r="AA19" s="18">
        <v>1490.56</v>
      </c>
      <c r="AB19" s="19">
        <v>610.57999999999993</v>
      </c>
      <c r="AC19" s="20">
        <f t="shared" si="0"/>
        <v>0.21611156337380097</v>
      </c>
      <c r="AD19" s="21">
        <f>Tableau325[[#This Row],[E1]]/Tableau325[[#This Row],[Nombre ]]*1000</f>
        <v>9.9463482295619841</v>
      </c>
      <c r="AE19" s="22">
        <f>(Tableau325[[#This Row],[E8]]/Tableau325[[#This Row],[Nombre ]])*1000</f>
        <v>1.6779203954177726</v>
      </c>
      <c r="AF19" s="21">
        <f>(Tableau325[[#This Row],[E9]]/Tableau325[[#This Row],[Nombre ]])*1000</f>
        <v>0.58333978750519266</v>
      </c>
      <c r="AG19" s="21">
        <f>(Tableau325[[#This Row],[E12]]/Tableau325[[#This Row],[Nombre ]])*1000</f>
        <v>0.27635590415906836</v>
      </c>
      <c r="AH19" s="21">
        <f>(Tableau325[[#This Row],[E13]]/Tableau325[[#This Row],[Nombre ]])*1000</f>
        <v>3.3483070120470053</v>
      </c>
      <c r="AI19" s="21">
        <f>(Tableau325[[#This Row],[E14]]/Tableau325[[#This Row],[Nombre ]])*1000</f>
        <v>0</v>
      </c>
      <c r="AJ19" s="16">
        <f>_xlfn.ISOWEEKNUM(Tableau325[[#This Row],[Date ]])</f>
        <v>16</v>
      </c>
      <c r="AK19" s="23">
        <f>Tableau325[[#This Row],[Date ]]</f>
        <v>43940</v>
      </c>
      <c r="AL19" s="24" t="e">
        <f>VLOOKUP(Tableau325[[#This Row],[Mois ]],[1]!Tableau4[#Data],2)</f>
        <v>#REF!</v>
      </c>
    </row>
    <row r="20" spans="2:38" s="9" customFormat="1" x14ac:dyDescent="0.25">
      <c r="B20" s="14">
        <v>43947</v>
      </c>
      <c r="C20" s="15">
        <v>361679</v>
      </c>
      <c r="D20" s="15">
        <v>1132884</v>
      </c>
      <c r="E20" s="15">
        <v>17.68</v>
      </c>
      <c r="F20" s="16">
        <v>3687</v>
      </c>
      <c r="G20" s="16">
        <v>0</v>
      </c>
      <c r="H20" s="16">
        <v>71</v>
      </c>
      <c r="I20" s="16"/>
      <c r="J20" s="16"/>
      <c r="K20" s="16">
        <v>0</v>
      </c>
      <c r="L20" s="16">
        <v>0</v>
      </c>
      <c r="M20" s="16">
        <v>625.20000000000005</v>
      </c>
      <c r="N20" s="16">
        <v>214.8</v>
      </c>
      <c r="O20" s="17">
        <v>0</v>
      </c>
      <c r="P20" s="17">
        <v>0</v>
      </c>
      <c r="Q20" s="16">
        <v>121.5</v>
      </c>
      <c r="R20" s="17">
        <v>1199</v>
      </c>
      <c r="S20" s="16">
        <v>0</v>
      </c>
      <c r="T20" s="16"/>
      <c r="U20" s="17">
        <v>144</v>
      </c>
      <c r="V20" s="17"/>
      <c r="W20" s="17"/>
      <c r="X20" s="18">
        <v>2770</v>
      </c>
      <c r="Y20" s="18"/>
      <c r="Z20" s="18"/>
      <c r="AA20" s="18">
        <v>1886.68</v>
      </c>
      <c r="AB20" s="19">
        <v>852.42000000000007</v>
      </c>
      <c r="AC20" s="20">
        <f t="shared" si="0"/>
        <v>0.23119609438567942</v>
      </c>
      <c r="AD20" s="21">
        <f>Tableau325[[#This Row],[E1]]/Tableau325[[#This Row],[Nombre ]]*1000</f>
        <v>10.19412241241543</v>
      </c>
      <c r="AE20" s="22">
        <f>(Tableau325[[#This Row],[E8]]/Tableau325[[#This Row],[Nombre ]])*1000</f>
        <v>1.728604646661819</v>
      </c>
      <c r="AF20" s="21">
        <f>(Tableau325[[#This Row],[E9]]/Tableau325[[#This Row],[Nombre ]])*1000</f>
        <v>0.59389679798937733</v>
      </c>
      <c r="AG20" s="21">
        <f>(Tableau325[[#This Row],[E12]]/Tableau325[[#This Row],[Nombre ]])*1000</f>
        <v>0.33593324467276231</v>
      </c>
      <c r="AH20" s="21">
        <f>(Tableau325[[#This Row],[E13]]/Tableau325[[#This Row],[Nombre ]])*1000</f>
        <v>3.315094323972362</v>
      </c>
      <c r="AI20" s="21">
        <f>(Tableau325[[#This Row],[E14]]/Tableau325[[#This Row],[Nombre ]])*1000</f>
        <v>0</v>
      </c>
      <c r="AJ20" s="16">
        <f>_xlfn.ISOWEEKNUM(Tableau325[[#This Row],[Date ]])</f>
        <v>17</v>
      </c>
      <c r="AK20" s="23">
        <f>Tableau325[[#This Row],[Date ]]</f>
        <v>43947</v>
      </c>
      <c r="AL20" s="24" t="e">
        <f>VLOOKUP(Tableau325[[#This Row],[Mois ]],[1]!Tableau4[#Data],2)</f>
        <v>#REF!</v>
      </c>
    </row>
    <row r="21" spans="2:38" s="9" customFormat="1" x14ac:dyDescent="0.25">
      <c r="B21" s="14">
        <v>43954</v>
      </c>
      <c r="C21" s="15">
        <v>326463</v>
      </c>
      <c r="D21" s="15">
        <v>1028006</v>
      </c>
      <c r="E21" s="15"/>
      <c r="F21" s="16">
        <v>3331.1</v>
      </c>
      <c r="G21" s="16">
        <v>0</v>
      </c>
      <c r="H21" s="16">
        <v>0</v>
      </c>
      <c r="I21" s="16"/>
      <c r="J21" s="16"/>
      <c r="K21" s="16">
        <v>0</v>
      </c>
      <c r="L21" s="16">
        <v>0</v>
      </c>
      <c r="M21" s="16">
        <v>537.35</v>
      </c>
      <c r="N21" s="16">
        <v>195</v>
      </c>
      <c r="O21" s="17">
        <v>0</v>
      </c>
      <c r="P21" s="17">
        <v>0</v>
      </c>
      <c r="Q21" s="16">
        <v>0</v>
      </c>
      <c r="R21" s="17">
        <v>0</v>
      </c>
      <c r="S21" s="16">
        <v>0</v>
      </c>
      <c r="T21" s="16"/>
      <c r="U21" s="17">
        <v>0</v>
      </c>
      <c r="V21" s="17"/>
      <c r="W21" s="17"/>
      <c r="X21" s="18">
        <v>0</v>
      </c>
      <c r="Y21" s="18"/>
      <c r="Z21" s="18"/>
      <c r="AA21" s="18">
        <v>0</v>
      </c>
      <c r="AB21" s="19">
        <v>2591.75</v>
      </c>
      <c r="AC21" s="20">
        <f t="shared" si="0"/>
        <v>0.77804629101498002</v>
      </c>
      <c r="AD21" s="21">
        <f>Tableau325[[#This Row],[E1]]/Tableau325[[#This Row],[Nombre ]]*1000</f>
        <v>10.203606534278004</v>
      </c>
      <c r="AE21" s="22">
        <f>(Tableau325[[#This Row],[E8]]/Tableau325[[#This Row],[Nombre ]])*1000</f>
        <v>1.6459751947387606</v>
      </c>
      <c r="AF21" s="21">
        <f>(Tableau325[[#This Row],[E9]]/Tableau325[[#This Row],[Nombre ]])*1000</f>
        <v>0.59731118074636325</v>
      </c>
      <c r="AG21" s="21">
        <f>(Tableau325[[#This Row],[E12]]/Tableau325[[#This Row],[Nombre ]])*1000</f>
        <v>0</v>
      </c>
      <c r="AH21" s="21">
        <f>(Tableau325[[#This Row],[E13]]/Tableau325[[#This Row],[Nombre ]])*1000</f>
        <v>0</v>
      </c>
      <c r="AI21" s="21">
        <f>(Tableau325[[#This Row],[E14]]/Tableau325[[#This Row],[Nombre ]])*1000</f>
        <v>0</v>
      </c>
      <c r="AJ21" s="16">
        <f>_xlfn.ISOWEEKNUM(Tableau325[[#This Row],[Date ]])</f>
        <v>18</v>
      </c>
      <c r="AK21" s="23">
        <f>Tableau325[[#This Row],[Date ]]</f>
        <v>43954</v>
      </c>
      <c r="AL21" s="24" t="e">
        <f>VLOOKUP(Tableau325[[#This Row],[Mois ]],[1]!Tableau4[#Data],2)</f>
        <v>#REF!</v>
      </c>
    </row>
    <row r="22" spans="2:38" s="9" customFormat="1" x14ac:dyDescent="0.25">
      <c r="B22" s="14">
        <v>43961</v>
      </c>
      <c r="C22" s="15">
        <v>328881</v>
      </c>
      <c r="D22" s="15">
        <v>1037225</v>
      </c>
      <c r="E22" s="15"/>
      <c r="F22" s="16">
        <v>3379.3</v>
      </c>
      <c r="G22" s="16">
        <v>0</v>
      </c>
      <c r="H22" s="16">
        <v>0</v>
      </c>
      <c r="I22" s="16"/>
      <c r="J22" s="16"/>
      <c r="K22" s="16">
        <v>0</v>
      </c>
      <c r="L22" s="16">
        <v>0</v>
      </c>
      <c r="M22" s="16">
        <v>0</v>
      </c>
      <c r="N22" s="16">
        <v>0</v>
      </c>
      <c r="O22" s="17">
        <v>0</v>
      </c>
      <c r="P22" s="17">
        <v>0</v>
      </c>
      <c r="Q22" s="16">
        <v>0</v>
      </c>
      <c r="R22" s="17">
        <v>0</v>
      </c>
      <c r="S22" s="16">
        <v>0</v>
      </c>
      <c r="T22" s="16"/>
      <c r="U22" s="17">
        <v>0</v>
      </c>
      <c r="V22" s="17"/>
      <c r="W22" s="17"/>
      <c r="X22" s="18">
        <v>0</v>
      </c>
      <c r="Y22" s="18"/>
      <c r="Z22" s="18"/>
      <c r="AA22" s="18">
        <v>0</v>
      </c>
      <c r="AB22" s="19">
        <v>3379.3</v>
      </c>
      <c r="AC22" s="20">
        <f t="shared" si="0"/>
        <v>1</v>
      </c>
      <c r="AD22" s="21">
        <f>Tableau325[[#This Row],[E1]]/Tableau325[[#This Row],[Nombre ]]*1000</f>
        <v>10.275145113278056</v>
      </c>
      <c r="AE22" s="22">
        <f>(Tableau325[[#This Row],[E8]]/Tableau325[[#This Row],[Nombre ]])*1000</f>
        <v>0</v>
      </c>
      <c r="AF22" s="21">
        <f>(Tableau325[[#This Row],[E9]]/Tableau325[[#This Row],[Nombre ]])*1000</f>
        <v>0</v>
      </c>
      <c r="AG22" s="21">
        <f>(Tableau325[[#This Row],[E12]]/Tableau325[[#This Row],[Nombre ]])*1000</f>
        <v>0</v>
      </c>
      <c r="AH22" s="21">
        <f>(Tableau325[[#This Row],[E13]]/Tableau325[[#This Row],[Nombre ]])*1000</f>
        <v>0</v>
      </c>
      <c r="AI22" s="21">
        <f>(Tableau325[[#This Row],[E14]]/Tableau325[[#This Row],[Nombre ]])*1000</f>
        <v>0</v>
      </c>
      <c r="AJ22" s="16">
        <f>_xlfn.ISOWEEKNUM(Tableau325[[#This Row],[Date ]])</f>
        <v>19</v>
      </c>
      <c r="AK22" s="23">
        <f>Tableau325[[#This Row],[Date ]]</f>
        <v>43961</v>
      </c>
      <c r="AL22" s="24" t="e">
        <f>VLOOKUP(Tableau325[[#This Row],[Mois ]],[1]!Tableau4[#Data],2)</f>
        <v>#REF!</v>
      </c>
    </row>
    <row r="23" spans="2:38" s="9" customFormat="1" x14ac:dyDescent="0.25">
      <c r="B23" s="14">
        <v>43968</v>
      </c>
      <c r="C23" s="15">
        <v>384520</v>
      </c>
      <c r="D23" s="15">
        <v>1279174</v>
      </c>
      <c r="E23" s="15"/>
      <c r="F23" s="16">
        <v>3858.4</v>
      </c>
      <c r="G23" s="16">
        <v>0</v>
      </c>
      <c r="H23" s="16">
        <v>55</v>
      </c>
      <c r="I23" s="16"/>
      <c r="J23" s="16"/>
      <c r="K23" s="16">
        <v>0</v>
      </c>
      <c r="L23" s="16">
        <v>0</v>
      </c>
      <c r="M23" s="16">
        <v>586.65</v>
      </c>
      <c r="N23" s="16">
        <v>215.3</v>
      </c>
      <c r="O23" s="17">
        <v>0</v>
      </c>
      <c r="P23" s="17">
        <v>0</v>
      </c>
      <c r="Q23" s="16">
        <v>142</v>
      </c>
      <c r="R23" s="17">
        <v>1162.8</v>
      </c>
      <c r="S23" s="16">
        <v>0</v>
      </c>
      <c r="T23" s="16"/>
      <c r="U23" s="17">
        <v>144</v>
      </c>
      <c r="V23" s="17"/>
      <c r="W23" s="17"/>
      <c r="X23" s="18">
        <v>2623</v>
      </c>
      <c r="Y23" s="18"/>
      <c r="Z23" s="18"/>
      <c r="AA23" s="18">
        <v>1859.12</v>
      </c>
      <c r="AB23" s="19">
        <v>1051.9299999999998</v>
      </c>
      <c r="AC23" s="20">
        <f t="shared" si="0"/>
        <v>0.27263373419033793</v>
      </c>
      <c r="AD23" s="21">
        <f>Tableau325[[#This Row],[E1]]/Tableau325[[#This Row],[Nombre ]]*1000</f>
        <v>10.03432851347134</v>
      </c>
      <c r="AE23" s="22">
        <f>(Tableau325[[#This Row],[E8]]/Tableau325[[#This Row],[Nombre ]])*1000</f>
        <v>1.5256683657547072</v>
      </c>
      <c r="AF23" s="21">
        <f>(Tableau325[[#This Row],[E9]]/Tableau325[[#This Row],[Nombre ]])*1000</f>
        <v>0.55991885987724954</v>
      </c>
      <c r="AG23" s="21">
        <f>(Tableau325[[#This Row],[E12]]/Tableau325[[#This Row],[Nombre ]])*1000</f>
        <v>0.36929158431290959</v>
      </c>
      <c r="AH23" s="21">
        <f>(Tableau325[[#This Row],[E13]]/Tableau325[[#This Row],[Nombre ]])*1000</f>
        <v>3.0240299594299382</v>
      </c>
      <c r="AI23" s="21">
        <f>(Tableau325[[#This Row],[E14]]/Tableau325[[#This Row],[Nombre ]])*1000</f>
        <v>0</v>
      </c>
      <c r="AJ23" s="16">
        <f>_xlfn.ISOWEEKNUM(Tableau325[[#This Row],[Date ]])</f>
        <v>20</v>
      </c>
      <c r="AK23" s="23">
        <f>Tableau325[[#This Row],[Date ]]</f>
        <v>43968</v>
      </c>
      <c r="AL23" s="24" t="e">
        <f>VLOOKUP(Tableau325[[#This Row],[Mois ]],[1]!Tableau4[#Data],2)</f>
        <v>#REF!</v>
      </c>
    </row>
    <row r="24" spans="2:38" s="9" customFormat="1" x14ac:dyDescent="0.25">
      <c r="B24" s="14">
        <v>43975</v>
      </c>
      <c r="C24" s="15">
        <v>309087</v>
      </c>
      <c r="D24" s="15">
        <v>1028964</v>
      </c>
      <c r="E24" s="15"/>
      <c r="F24" s="16">
        <v>3164.7</v>
      </c>
      <c r="G24" s="16">
        <v>87.1</v>
      </c>
      <c r="H24" s="16">
        <v>116.2</v>
      </c>
      <c r="I24" s="16"/>
      <c r="J24" s="16"/>
      <c r="K24" s="16">
        <v>0</v>
      </c>
      <c r="L24" s="16">
        <v>0</v>
      </c>
      <c r="M24" s="16">
        <v>480.48</v>
      </c>
      <c r="N24" s="16">
        <v>153.4</v>
      </c>
      <c r="O24" s="17">
        <v>0</v>
      </c>
      <c r="P24" s="17">
        <v>0</v>
      </c>
      <c r="Q24" s="16">
        <v>130.5</v>
      </c>
      <c r="R24" s="17">
        <v>891.3</v>
      </c>
      <c r="S24" s="16">
        <v>0</v>
      </c>
      <c r="T24" s="16"/>
      <c r="U24" s="17">
        <v>126.96</v>
      </c>
      <c r="V24" s="17"/>
      <c r="W24" s="17"/>
      <c r="X24" s="18">
        <v>2399</v>
      </c>
      <c r="Y24" s="18"/>
      <c r="Z24" s="18"/>
      <c r="AA24" s="18">
        <v>1607.6</v>
      </c>
      <c r="AB24" s="19">
        <v>693.65999999999985</v>
      </c>
      <c r="AC24" s="20">
        <f t="shared" si="0"/>
        <v>0.21918665276329508</v>
      </c>
      <c r="AD24" s="21">
        <f>Tableau325[[#This Row],[E1]]/Tableau325[[#This Row],[Nombre ]]*1000</f>
        <v>10.238864785642878</v>
      </c>
      <c r="AE24" s="22">
        <f>(Tableau325[[#This Row],[E8]]/Tableau325[[#This Row],[Nombre ]])*1000</f>
        <v>1.554513777674247</v>
      </c>
      <c r="AF24" s="21">
        <f>(Tableau325[[#This Row],[E9]]/Tableau325[[#This Row],[Nombre ]])*1000</f>
        <v>0.4963003943873408</v>
      </c>
      <c r="AG24" s="21">
        <f>(Tableau325[[#This Row],[E12]]/Tableau325[[#This Row],[Nombre ]])*1000</f>
        <v>0.4222112220831028</v>
      </c>
      <c r="AH24" s="21">
        <f>(Tableau325[[#This Row],[E13]]/Tableau325[[#This Row],[Nombre ]])*1000</f>
        <v>2.8836541168020653</v>
      </c>
      <c r="AI24" s="21">
        <f>(Tableau325[[#This Row],[E14]]/Tableau325[[#This Row],[Nombre ]])*1000</f>
        <v>0</v>
      </c>
      <c r="AJ24" s="16">
        <f>_xlfn.ISOWEEKNUM(Tableau325[[#This Row],[Date ]])</f>
        <v>21</v>
      </c>
      <c r="AK24" s="23">
        <f>Tableau325[[#This Row],[Date ]]</f>
        <v>43975</v>
      </c>
      <c r="AL24" s="24" t="e">
        <f>VLOOKUP(Tableau325[[#This Row],[Mois ]],[1]!Tableau4[#Data],2)</f>
        <v>#REF!</v>
      </c>
    </row>
    <row r="25" spans="2:38" s="9" customFormat="1" x14ac:dyDescent="0.25">
      <c r="B25" s="14">
        <v>43982</v>
      </c>
      <c r="C25" s="15">
        <v>412288</v>
      </c>
      <c r="D25" s="15">
        <v>1380691</v>
      </c>
      <c r="E25" s="15">
        <v>19.29</v>
      </c>
      <c r="F25" s="16">
        <v>4201.8</v>
      </c>
      <c r="G25" s="16">
        <v>0</v>
      </c>
      <c r="H25" s="16">
        <v>203.6</v>
      </c>
      <c r="I25" s="16"/>
      <c r="J25" s="16"/>
      <c r="K25" s="16">
        <v>0</v>
      </c>
      <c r="L25" s="16">
        <v>0</v>
      </c>
      <c r="M25" s="16">
        <v>663.54</v>
      </c>
      <c r="N25" s="16">
        <v>197.4</v>
      </c>
      <c r="O25" s="17">
        <v>0</v>
      </c>
      <c r="P25" s="17">
        <v>0</v>
      </c>
      <c r="Q25" s="16">
        <v>188</v>
      </c>
      <c r="R25" s="17">
        <v>1143.5</v>
      </c>
      <c r="S25" s="16">
        <v>0</v>
      </c>
      <c r="T25" s="16"/>
      <c r="U25" s="17">
        <v>177.04</v>
      </c>
      <c r="V25" s="17"/>
      <c r="W25" s="17"/>
      <c r="X25" s="18">
        <v>3079</v>
      </c>
      <c r="Y25" s="18"/>
      <c r="Z25" s="18"/>
      <c r="AA25" s="18">
        <v>2148.86</v>
      </c>
      <c r="AB25" s="19">
        <v>952.46</v>
      </c>
      <c r="AC25" s="20">
        <f t="shared" si="0"/>
        <v>0.22667904231519825</v>
      </c>
      <c r="AD25" s="21">
        <f>Tableau325[[#This Row],[E1]]/Tableau325[[#This Row],[Nombre ]]*1000</f>
        <v>10.191419590189382</v>
      </c>
      <c r="AE25" s="22">
        <f>(Tableau325[[#This Row],[E8]]/Tableau325[[#This Row],[Nombre ]])*1000</f>
        <v>1.6094089568457</v>
      </c>
      <c r="AF25" s="21">
        <f>(Tableau325[[#This Row],[E9]]/Tableau325[[#This Row],[Nombre ]])*1000</f>
        <v>0.47879152437131323</v>
      </c>
      <c r="AG25" s="21">
        <f>(Tableau325[[#This Row],[E12]]/Tableau325[[#This Row],[Nombre ]])*1000</f>
        <v>0.45599192797267929</v>
      </c>
      <c r="AH25" s="21">
        <f>(Tableau325[[#This Row],[E13]]/Tableau325[[#This Row],[Nombre ]])*1000</f>
        <v>2.7735466470040357</v>
      </c>
      <c r="AI25" s="21">
        <f>(Tableau325[[#This Row],[E14]]/Tableau325[[#This Row],[Nombre ]])*1000</f>
        <v>0</v>
      </c>
      <c r="AJ25" s="16">
        <f>_xlfn.ISOWEEKNUM(Tableau325[[#This Row],[Date ]])</f>
        <v>22</v>
      </c>
      <c r="AK25" s="23">
        <f>Tableau325[[#This Row],[Date ]]</f>
        <v>43982</v>
      </c>
      <c r="AL25" s="24" t="e">
        <f>VLOOKUP(Tableau325[[#This Row],[Mois ]],[1]!Tableau4[#Data],2)</f>
        <v>#REF!</v>
      </c>
    </row>
    <row r="26" spans="2:38" s="9" customFormat="1" x14ac:dyDescent="0.25">
      <c r="B26" s="14">
        <v>43989</v>
      </c>
      <c r="C26" s="15">
        <v>298733</v>
      </c>
      <c r="D26" s="15">
        <v>945405</v>
      </c>
      <c r="E26" s="15"/>
      <c r="F26" s="16">
        <v>3070.8</v>
      </c>
      <c r="G26" s="16">
        <v>0</v>
      </c>
      <c r="H26" s="16">
        <v>196</v>
      </c>
      <c r="I26" s="16"/>
      <c r="J26" s="16"/>
      <c r="K26" s="16">
        <v>0</v>
      </c>
      <c r="L26" s="16">
        <v>0</v>
      </c>
      <c r="M26" s="16">
        <v>456.3</v>
      </c>
      <c r="N26" s="16">
        <v>160.41999999999999</v>
      </c>
      <c r="O26" s="17">
        <v>0</v>
      </c>
      <c r="P26" s="17">
        <v>0</v>
      </c>
      <c r="Q26" s="16">
        <v>120</v>
      </c>
      <c r="R26" s="17">
        <v>872</v>
      </c>
      <c r="S26" s="16">
        <v>0</v>
      </c>
      <c r="T26" s="16"/>
      <c r="U26" s="17">
        <v>136</v>
      </c>
      <c r="V26" s="17"/>
      <c r="W26" s="17"/>
      <c r="X26" s="18">
        <v>2383</v>
      </c>
      <c r="Y26" s="18"/>
      <c r="Z26" s="18"/>
      <c r="AA26" s="18">
        <v>1585</v>
      </c>
      <c r="AB26" s="19">
        <v>643.08000000000038</v>
      </c>
      <c r="AC26" s="20">
        <f t="shared" si="0"/>
        <v>0.20941774130519744</v>
      </c>
      <c r="AD26" s="21">
        <f>Tableau325[[#This Row],[E1]]/Tableau325[[#This Row],[Nombre ]]*1000</f>
        <v>10.279413389213781</v>
      </c>
      <c r="AE26" s="22">
        <f>(Tableau325[[#This Row],[E8]]/Tableau325[[#This Row],[Nombre ]])*1000</f>
        <v>1.5274509344464791</v>
      </c>
      <c r="AF26" s="21">
        <f>(Tableau325[[#This Row],[E9]]/Tableau325[[#This Row],[Nombre ]])*1000</f>
        <v>0.53700126869144016</v>
      </c>
      <c r="AG26" s="21">
        <f>(Tableau325[[#This Row],[E12]]/Tableau325[[#This Row],[Nombre ]])*1000</f>
        <v>0.40169649821077685</v>
      </c>
      <c r="AH26" s="21">
        <f>(Tableau325[[#This Row],[E13]]/Tableau325[[#This Row],[Nombre ]])*1000</f>
        <v>2.9189945536649784</v>
      </c>
      <c r="AI26" s="21">
        <f>(Tableau325[[#This Row],[E14]]/Tableau325[[#This Row],[Nombre ]])*1000</f>
        <v>0</v>
      </c>
      <c r="AJ26" s="16">
        <f>_xlfn.ISOWEEKNUM(Tableau325[[#This Row],[Date ]])</f>
        <v>23</v>
      </c>
      <c r="AK26" s="23">
        <f>Tableau325[[#This Row],[Date ]]</f>
        <v>43989</v>
      </c>
      <c r="AL26" s="24" t="e">
        <f>VLOOKUP(Tableau325[[#This Row],[Mois ]],[1]!Tableau4[#Data],2)</f>
        <v>#REF!</v>
      </c>
    </row>
    <row r="27" spans="2:38" s="9" customFormat="1" x14ac:dyDescent="0.25">
      <c r="B27" s="14">
        <v>43996</v>
      </c>
      <c r="C27" s="15">
        <v>362526</v>
      </c>
      <c r="D27" s="15">
        <v>1155068</v>
      </c>
      <c r="E27" s="15"/>
      <c r="F27" s="16">
        <v>3821.2</v>
      </c>
      <c r="G27" s="16">
        <v>0</v>
      </c>
      <c r="H27" s="16">
        <v>201</v>
      </c>
      <c r="I27" s="16"/>
      <c r="J27" s="16"/>
      <c r="K27" s="16">
        <v>0</v>
      </c>
      <c r="L27" s="16">
        <v>0</v>
      </c>
      <c r="M27" s="16">
        <v>552.39</v>
      </c>
      <c r="N27" s="16">
        <v>231</v>
      </c>
      <c r="O27" s="17">
        <v>0</v>
      </c>
      <c r="P27" s="17">
        <v>0</v>
      </c>
      <c r="Q27" s="16">
        <v>183</v>
      </c>
      <c r="R27" s="17">
        <v>1062</v>
      </c>
      <c r="S27" s="16">
        <v>0</v>
      </c>
      <c r="T27" s="16"/>
      <c r="U27" s="17">
        <v>150</v>
      </c>
      <c r="V27" s="17"/>
      <c r="W27" s="17"/>
      <c r="X27" s="18">
        <v>2914</v>
      </c>
      <c r="Y27" s="18"/>
      <c r="Z27" s="18"/>
      <c r="AA27" s="18">
        <v>2031.78</v>
      </c>
      <c r="AB27" s="19">
        <v>768.02999999999975</v>
      </c>
      <c r="AC27" s="20">
        <f t="shared" si="0"/>
        <v>0.20099183502564633</v>
      </c>
      <c r="AD27" s="21">
        <f>Tableau325[[#This Row],[E1]]/Tableau325[[#This Row],[Nombre ]]*1000</f>
        <v>10.540485372083658</v>
      </c>
      <c r="AE27" s="22">
        <f>(Tableau325[[#This Row],[E8]]/Tableau325[[#This Row],[Nombre ]])*1000</f>
        <v>1.5237251948825739</v>
      </c>
      <c r="AF27" s="21">
        <f>(Tableau325[[#This Row],[E9]]/Tableau325[[#This Row],[Nombre ]])*1000</f>
        <v>0.63719567699971869</v>
      </c>
      <c r="AG27" s="21">
        <f>(Tableau325[[#This Row],[E12]]/Tableau325[[#This Row],[Nombre ]])*1000</f>
        <v>0.50479138048029659</v>
      </c>
      <c r="AH27" s="21">
        <f>(Tableau325[[#This Row],[E13]]/Tableau325[[#This Row],[Nombre ]])*1000</f>
        <v>2.9294450604922129</v>
      </c>
      <c r="AI27" s="21">
        <f>(Tableau325[[#This Row],[E14]]/Tableau325[[#This Row],[Nombre ]])*1000</f>
        <v>0</v>
      </c>
      <c r="AJ27" s="16">
        <f>_xlfn.ISOWEEKNUM(Tableau325[[#This Row],[Date ]])</f>
        <v>24</v>
      </c>
      <c r="AK27" s="23">
        <f>Tableau325[[#This Row],[Date ]]</f>
        <v>43996</v>
      </c>
      <c r="AL27" s="24" t="e">
        <f>VLOOKUP(Tableau325[[#This Row],[Mois ]],[1]!Tableau4[#Data],2)</f>
        <v>#REF!</v>
      </c>
    </row>
    <row r="28" spans="2:38" s="9" customFormat="1" x14ac:dyDescent="0.25">
      <c r="B28" s="14">
        <v>44003</v>
      </c>
      <c r="C28" s="15">
        <v>358040</v>
      </c>
      <c r="D28" s="15">
        <v>1289614</v>
      </c>
      <c r="E28" s="15"/>
      <c r="F28" s="16">
        <v>3830.8</v>
      </c>
      <c r="G28" s="16">
        <v>23.4</v>
      </c>
      <c r="H28" s="16">
        <v>187.1</v>
      </c>
      <c r="I28" s="16"/>
      <c r="J28" s="16"/>
      <c r="K28" s="16">
        <v>0</v>
      </c>
      <c r="L28" s="16">
        <v>0</v>
      </c>
      <c r="M28" s="16">
        <v>545.20000000000005</v>
      </c>
      <c r="N28" s="16">
        <v>219.6</v>
      </c>
      <c r="O28" s="17">
        <v>0</v>
      </c>
      <c r="P28" s="17">
        <v>0</v>
      </c>
      <c r="Q28" s="16">
        <v>188</v>
      </c>
      <c r="R28" s="17">
        <v>1113.7</v>
      </c>
      <c r="S28" s="16">
        <v>0</v>
      </c>
      <c r="T28" s="16"/>
      <c r="U28" s="17">
        <v>158</v>
      </c>
      <c r="V28" s="17"/>
      <c r="W28" s="17"/>
      <c r="X28" s="18">
        <v>3036</v>
      </c>
      <c r="Y28" s="18"/>
      <c r="Z28" s="18"/>
      <c r="AA28" s="18">
        <v>2072.08</v>
      </c>
      <c r="AB28" s="19">
        <v>735.92000000000053</v>
      </c>
      <c r="AC28" s="20">
        <f t="shared" si="0"/>
        <v>0.19210608750130534</v>
      </c>
      <c r="AD28" s="21">
        <f>Tableau325[[#This Row],[E1]]/Tableau325[[#This Row],[Nombre ]]*1000</f>
        <v>10.699363199642498</v>
      </c>
      <c r="AE28" s="22">
        <f>(Tableau325[[#This Row],[E8]]/Tableau325[[#This Row],[Nombre ]])*1000</f>
        <v>1.5227348899564295</v>
      </c>
      <c r="AF28" s="21">
        <f>(Tableau325[[#This Row],[E9]]/Tableau325[[#This Row],[Nombre ]])*1000</f>
        <v>0.61333929169925139</v>
      </c>
      <c r="AG28" s="21">
        <f>(Tableau325[[#This Row],[E12]]/Tableau325[[#This Row],[Nombre ]])*1000</f>
        <v>0.52508099653669982</v>
      </c>
      <c r="AH28" s="21">
        <f>(Tableau325[[#This Row],[E13]]/Tableau325[[#This Row],[Nombre ]])*1000</f>
        <v>3.1105463076751203</v>
      </c>
      <c r="AI28" s="21">
        <f>(Tableau325[[#This Row],[E14]]/Tableau325[[#This Row],[Nombre ]])*1000</f>
        <v>0</v>
      </c>
      <c r="AJ28" s="16">
        <f>_xlfn.ISOWEEKNUM(Tableau325[[#This Row],[Date ]])</f>
        <v>25</v>
      </c>
      <c r="AK28" s="23">
        <f>Tableau325[[#This Row],[Date ]]</f>
        <v>44003</v>
      </c>
      <c r="AL28" s="24" t="e">
        <f>VLOOKUP(Tableau325[[#This Row],[Mois ]],[1]!Tableau4[#Data],2)</f>
        <v>#REF!</v>
      </c>
    </row>
    <row r="29" spans="2:38" s="9" customFormat="1" x14ac:dyDescent="0.25">
      <c r="B29" s="14">
        <v>44010</v>
      </c>
      <c r="C29" s="15">
        <v>359198</v>
      </c>
      <c r="D29" s="15">
        <v>1174640</v>
      </c>
      <c r="E29" s="15">
        <v>20.9</v>
      </c>
      <c r="F29" s="16">
        <v>3874.9</v>
      </c>
      <c r="G29" s="16">
        <v>0</v>
      </c>
      <c r="H29" s="16">
        <v>185.4</v>
      </c>
      <c r="I29" s="16"/>
      <c r="J29" s="16"/>
      <c r="K29" s="16">
        <v>0</v>
      </c>
      <c r="L29" s="16">
        <v>0</v>
      </c>
      <c r="M29" s="16">
        <v>539.64</v>
      </c>
      <c r="N29" s="16">
        <v>223.1</v>
      </c>
      <c r="O29" s="17">
        <v>0</v>
      </c>
      <c r="P29" s="17">
        <v>0</v>
      </c>
      <c r="Q29" s="16">
        <v>165</v>
      </c>
      <c r="R29" s="17">
        <v>1186</v>
      </c>
      <c r="S29" s="16">
        <v>0</v>
      </c>
      <c r="T29" s="16"/>
      <c r="U29" s="17">
        <v>153.04</v>
      </c>
      <c r="V29" s="17"/>
      <c r="W29" s="17"/>
      <c r="X29" s="18">
        <v>3086</v>
      </c>
      <c r="Y29" s="18"/>
      <c r="Z29" s="18"/>
      <c r="AA29" s="18">
        <v>2095.7199999999998</v>
      </c>
      <c r="AB29" s="19">
        <v>802.40000000000009</v>
      </c>
      <c r="AC29" s="20">
        <f t="shared" si="0"/>
        <v>0.20707631164675219</v>
      </c>
      <c r="AD29" s="21">
        <f>Tableau325[[#This Row],[E1]]/Tableau325[[#This Row],[Nombre ]]*1000</f>
        <v>10.787643583761604</v>
      </c>
      <c r="AE29" s="22">
        <f>(Tableau325[[#This Row],[E8]]/Tableau325[[#This Row],[Nombre ]])*1000</f>
        <v>1.5023468950272552</v>
      </c>
      <c r="AF29" s="21">
        <f>(Tableau325[[#This Row],[E9]]/Tableau325[[#This Row],[Nombre ]])*1000</f>
        <v>0.62110590816207223</v>
      </c>
      <c r="AG29" s="21">
        <f>(Tableau325[[#This Row],[E12]]/Tableau325[[#This Row],[Nombre ]])*1000</f>
        <v>0.45935667793250518</v>
      </c>
      <c r="AH29" s="21">
        <f>(Tableau325[[#This Row],[E13]]/Tableau325[[#This Row],[Nombre ]])*1000</f>
        <v>3.3018001213815222</v>
      </c>
      <c r="AI29" s="21">
        <f>(Tableau325[[#This Row],[E14]]/Tableau325[[#This Row],[Nombre ]])*1000</f>
        <v>0</v>
      </c>
      <c r="AJ29" s="16">
        <f>_xlfn.ISOWEEKNUM(Tableau325[[#This Row],[Date ]])</f>
        <v>26</v>
      </c>
      <c r="AK29" s="23">
        <f>Tableau325[[#This Row],[Date ]]</f>
        <v>44010</v>
      </c>
      <c r="AL29" s="24" t="e">
        <f>VLOOKUP(Tableau325[[#This Row],[Mois ]],[1]!Tableau4[#Data],2)</f>
        <v>#REF!</v>
      </c>
    </row>
    <row r="30" spans="2:38" s="9" customFormat="1" x14ac:dyDescent="0.25">
      <c r="B30" s="14">
        <v>44017</v>
      </c>
      <c r="C30" s="15">
        <v>357381</v>
      </c>
      <c r="D30" s="15">
        <v>1114386</v>
      </c>
      <c r="E30" s="15"/>
      <c r="F30" s="16">
        <v>3829.9</v>
      </c>
      <c r="G30" s="16">
        <v>0</v>
      </c>
      <c r="H30" s="16">
        <v>94.9</v>
      </c>
      <c r="I30" s="16"/>
      <c r="J30" s="16"/>
      <c r="K30" s="16">
        <v>0</v>
      </c>
      <c r="L30" s="16">
        <v>0</v>
      </c>
      <c r="M30" s="16">
        <v>510.33</v>
      </c>
      <c r="N30" s="16">
        <v>218.2</v>
      </c>
      <c r="O30" s="17">
        <v>0</v>
      </c>
      <c r="P30" s="17">
        <v>0</v>
      </c>
      <c r="Q30" s="16">
        <v>190</v>
      </c>
      <c r="R30" s="17">
        <v>1186</v>
      </c>
      <c r="S30" s="16">
        <v>0</v>
      </c>
      <c r="T30" s="16"/>
      <c r="U30" s="17">
        <v>130</v>
      </c>
      <c r="V30" s="17"/>
      <c r="W30" s="17"/>
      <c r="X30" s="18">
        <v>2748</v>
      </c>
      <c r="Y30" s="18"/>
      <c r="Z30" s="18"/>
      <c r="AA30" s="18">
        <v>2096.3000000000002</v>
      </c>
      <c r="AB30" s="19">
        <v>571.06999999999971</v>
      </c>
      <c r="AC30" s="20">
        <f t="shared" si="0"/>
        <v>0.14910833181022995</v>
      </c>
      <c r="AD30" s="21">
        <f>Tableau325[[#This Row],[E1]]/Tableau325[[#This Row],[Nombre ]]*1000</f>
        <v>10.716574188331222</v>
      </c>
      <c r="AE30" s="22">
        <f>(Tableau325[[#This Row],[E8]]/Tableau325[[#This Row],[Nombre ]])*1000</f>
        <v>1.4279718283848331</v>
      </c>
      <c r="AF30" s="21">
        <f>(Tableau325[[#This Row],[E9]]/Tableau325[[#This Row],[Nombre ]])*1000</f>
        <v>0.61055288333739066</v>
      </c>
      <c r="AG30" s="21">
        <f>(Tableau325[[#This Row],[E12]]/Tableau325[[#This Row],[Nombre ]])*1000</f>
        <v>0.53164549878141254</v>
      </c>
      <c r="AH30" s="21">
        <f>(Tableau325[[#This Row],[E13]]/Tableau325[[#This Row],[Nombre ]])*1000</f>
        <v>3.3185871660776596</v>
      </c>
      <c r="AI30" s="21">
        <f>(Tableau325[[#This Row],[E14]]/Tableau325[[#This Row],[Nombre ]])*1000</f>
        <v>0</v>
      </c>
      <c r="AJ30" s="16">
        <f>_xlfn.ISOWEEKNUM(Tableau325[[#This Row],[Date ]])</f>
        <v>27</v>
      </c>
      <c r="AK30" s="23">
        <f>Tableau325[[#This Row],[Date ]]</f>
        <v>44017</v>
      </c>
      <c r="AL30" s="24" t="e">
        <f>VLOOKUP(Tableau325[[#This Row],[Mois ]],[1]!Tableau4[#Data],2)</f>
        <v>#REF!</v>
      </c>
    </row>
    <row r="31" spans="2:38" s="9" customFormat="1" x14ac:dyDescent="0.25">
      <c r="B31" s="14">
        <v>44024</v>
      </c>
      <c r="C31" s="15">
        <v>351912</v>
      </c>
      <c r="D31" s="15">
        <v>1151613</v>
      </c>
      <c r="E31" s="15"/>
      <c r="F31" s="16">
        <v>3740.3</v>
      </c>
      <c r="G31" s="16">
        <v>0</v>
      </c>
      <c r="H31" s="16">
        <v>170.5</v>
      </c>
      <c r="I31" s="16"/>
      <c r="J31" s="16"/>
      <c r="K31" s="16">
        <v>0</v>
      </c>
      <c r="L31" s="16">
        <v>0</v>
      </c>
      <c r="M31" s="16">
        <v>521</v>
      </c>
      <c r="N31" s="16">
        <v>296.60000000000002</v>
      </c>
      <c r="O31" s="17">
        <v>0</v>
      </c>
      <c r="P31" s="17">
        <v>0</v>
      </c>
      <c r="Q31" s="16">
        <v>171</v>
      </c>
      <c r="R31" s="17">
        <v>1131.9000000000001</v>
      </c>
      <c r="S31" s="16">
        <v>0</v>
      </c>
      <c r="T31" s="16"/>
      <c r="U31" s="17">
        <v>148</v>
      </c>
      <c r="V31" s="17"/>
      <c r="W31" s="17"/>
      <c r="X31" s="18">
        <v>3059</v>
      </c>
      <c r="Y31" s="18"/>
      <c r="Z31" s="18"/>
      <c r="AA31" s="18">
        <v>2018</v>
      </c>
      <c r="AB31" s="19">
        <v>737.19999999999982</v>
      </c>
      <c r="AC31" s="20">
        <f t="shared" si="0"/>
        <v>0.19709648958639675</v>
      </c>
      <c r="AD31" s="21">
        <f>Tableau325[[#This Row],[E1]]/Tableau325[[#This Row],[Nombre ]]*1000</f>
        <v>10.628509400077292</v>
      </c>
      <c r="AE31" s="22">
        <f>(Tableau325[[#This Row],[E8]]/Tableau325[[#This Row],[Nombre ]])*1000</f>
        <v>1.4804837573029621</v>
      </c>
      <c r="AF31" s="21">
        <f>(Tableau325[[#This Row],[E9]]/Tableau325[[#This Row],[Nombre ]])*1000</f>
        <v>0.84282434244924864</v>
      </c>
      <c r="AG31" s="21">
        <f>(Tableau325[[#This Row],[E12]]/Tableau325[[#This Row],[Nombre ]])*1000</f>
        <v>0.48591693377889927</v>
      </c>
      <c r="AH31" s="21">
        <f>(Tableau325[[#This Row],[E13]]/Tableau325[[#This Row],[Nombre ]])*1000</f>
        <v>3.2164291072768196</v>
      </c>
      <c r="AI31" s="21">
        <f>(Tableau325[[#This Row],[E14]]/Tableau325[[#This Row],[Nombre ]])*1000</f>
        <v>0</v>
      </c>
      <c r="AJ31" s="16">
        <f>_xlfn.ISOWEEKNUM(Tableau325[[#This Row],[Date ]])</f>
        <v>28</v>
      </c>
      <c r="AK31" s="23">
        <f>Tableau325[[#This Row],[Date ]]</f>
        <v>44024</v>
      </c>
      <c r="AL31" s="24" t="e">
        <f>VLOOKUP(Tableau325[[#This Row],[Mois ]],[1]!Tableau4[#Data],2)</f>
        <v>#REF!</v>
      </c>
    </row>
    <row r="32" spans="2:38" s="9" customFormat="1" x14ac:dyDescent="0.25">
      <c r="B32" s="14">
        <v>44031</v>
      </c>
      <c r="C32" s="15">
        <v>300345</v>
      </c>
      <c r="D32" s="15">
        <v>969941</v>
      </c>
      <c r="E32" s="15"/>
      <c r="F32" s="16">
        <v>3110.9</v>
      </c>
      <c r="G32" s="16">
        <v>0</v>
      </c>
      <c r="H32" s="16">
        <v>171.1</v>
      </c>
      <c r="I32" s="16"/>
      <c r="J32" s="16"/>
      <c r="K32" s="16">
        <v>0</v>
      </c>
      <c r="L32" s="16">
        <v>0</v>
      </c>
      <c r="M32" s="16">
        <v>420.79</v>
      </c>
      <c r="N32" s="16">
        <v>149</v>
      </c>
      <c r="O32" s="17">
        <v>0</v>
      </c>
      <c r="P32" s="17">
        <v>0</v>
      </c>
      <c r="Q32" s="16">
        <v>156</v>
      </c>
      <c r="R32" s="17">
        <v>956.9</v>
      </c>
      <c r="S32" s="16">
        <v>0</v>
      </c>
      <c r="T32" s="16"/>
      <c r="U32" s="17">
        <v>146</v>
      </c>
      <c r="V32" s="17"/>
      <c r="W32" s="17"/>
      <c r="X32" s="18">
        <v>2674</v>
      </c>
      <c r="Y32" s="18"/>
      <c r="Z32" s="18"/>
      <c r="AA32" s="18">
        <v>1721.38</v>
      </c>
      <c r="AB32" s="19">
        <v>627.63000000000011</v>
      </c>
      <c r="AC32" s="20">
        <f t="shared" si="0"/>
        <v>0.20175190459352602</v>
      </c>
      <c r="AD32" s="21">
        <f>Tableau325[[#This Row],[E1]]/Tableau325[[#This Row],[Nombre ]]*1000</f>
        <v>10.357755248131316</v>
      </c>
      <c r="AE32" s="22">
        <f>(Tableau325[[#This Row],[E8]]/Tableau325[[#This Row],[Nombre ]])*1000</f>
        <v>1.4010221578518038</v>
      </c>
      <c r="AF32" s="21">
        <f>(Tableau325[[#This Row],[E9]]/Tableau325[[#This Row],[Nombre ]])*1000</f>
        <v>0.49609615608716645</v>
      </c>
      <c r="AG32" s="21">
        <f>(Tableau325[[#This Row],[E12]]/Tableau325[[#This Row],[Nombre ]])*1000</f>
        <v>0.51940268691005342</v>
      </c>
      <c r="AH32" s="21">
        <f>(Tableau325[[#This Row],[E13]]/Tableau325[[#This Row],[Nombre ]])*1000</f>
        <v>3.1860027634886547</v>
      </c>
      <c r="AI32" s="21">
        <f>(Tableau325[[#This Row],[E14]]/Tableau325[[#This Row],[Nombre ]])*1000</f>
        <v>0</v>
      </c>
      <c r="AJ32" s="16">
        <f>_xlfn.ISOWEEKNUM(Tableau325[[#This Row],[Date ]])</f>
        <v>29</v>
      </c>
      <c r="AK32" s="23">
        <f>Tableau325[[#This Row],[Date ]]</f>
        <v>44031</v>
      </c>
      <c r="AL32" s="24" t="e">
        <f>VLOOKUP(Tableau325[[#This Row],[Mois ]],[1]!Tableau4[#Data],2)</f>
        <v>#REF!</v>
      </c>
    </row>
    <row r="33" spans="2:38" s="9" customFormat="1" x14ac:dyDescent="0.25">
      <c r="B33" s="14">
        <v>44038</v>
      </c>
      <c r="C33" s="15">
        <v>364534</v>
      </c>
      <c r="D33" s="15">
        <v>1231246</v>
      </c>
      <c r="E33" s="15">
        <v>23.3</v>
      </c>
      <c r="F33" s="16">
        <v>3862.2</v>
      </c>
      <c r="G33" s="16">
        <v>167.7</v>
      </c>
      <c r="H33" s="16">
        <v>110.3</v>
      </c>
      <c r="I33" s="16"/>
      <c r="J33" s="16"/>
      <c r="K33" s="16">
        <v>0</v>
      </c>
      <c r="L33" s="16">
        <v>0</v>
      </c>
      <c r="M33" s="16">
        <v>525</v>
      </c>
      <c r="N33" s="16">
        <v>243.1</v>
      </c>
      <c r="O33" s="17">
        <v>0</v>
      </c>
      <c r="P33" s="17">
        <v>0</v>
      </c>
      <c r="Q33" s="16">
        <v>160</v>
      </c>
      <c r="R33" s="17">
        <v>1111.7</v>
      </c>
      <c r="S33" s="16">
        <v>0</v>
      </c>
      <c r="T33" s="16"/>
      <c r="U33" s="17">
        <v>144.30000000000001</v>
      </c>
      <c r="V33" s="17"/>
      <c r="W33" s="17"/>
      <c r="X33" s="18">
        <v>3137</v>
      </c>
      <c r="Y33" s="18"/>
      <c r="Z33" s="18"/>
      <c r="AA33" s="18">
        <v>1996.22</v>
      </c>
      <c r="AB33" s="19">
        <v>810.47999999999956</v>
      </c>
      <c r="AC33" s="20">
        <f t="shared" si="0"/>
        <v>0.20984930868416954</v>
      </c>
      <c r="AD33" s="21">
        <f>Tableau325[[#This Row],[E1]]/Tableau325[[#This Row],[Nombre ]]*1000</f>
        <v>10.594896497994698</v>
      </c>
      <c r="AE33" s="22">
        <f>(Tableau325[[#This Row],[E8]]/Tableau325[[#This Row],[Nombre ]])*1000</f>
        <v>1.4401948789413332</v>
      </c>
      <c r="AF33" s="21">
        <f>(Tableau325[[#This Row],[E9]]/Tableau325[[#This Row],[Nombre ]])*1000</f>
        <v>0.66687880965835833</v>
      </c>
      <c r="AG33" s="21">
        <f>(Tableau325[[#This Row],[E12]]/Tableau325[[#This Row],[Nombre ]])*1000</f>
        <v>0.43891653453450158</v>
      </c>
      <c r="AH33" s="21">
        <f>(Tableau325[[#This Row],[E13]]/Tableau325[[#This Row],[Nombre ]])*1000</f>
        <v>3.0496469465125338</v>
      </c>
      <c r="AI33" s="21">
        <f>(Tableau325[[#This Row],[E14]]/Tableau325[[#This Row],[Nombre ]])*1000</f>
        <v>0</v>
      </c>
      <c r="AJ33" s="16">
        <f>_xlfn.ISOWEEKNUM(Tableau325[[#This Row],[Date ]])</f>
        <v>30</v>
      </c>
      <c r="AK33" s="23">
        <f>Tableau325[[#This Row],[Date ]]</f>
        <v>44038</v>
      </c>
      <c r="AL33" s="24" t="e">
        <f>VLOOKUP(Tableau325[[#This Row],[Mois ]],[1]!Tableau4[#Data],2)</f>
        <v>#REF!</v>
      </c>
    </row>
    <row r="34" spans="2:38" s="9" customFormat="1" x14ac:dyDescent="0.25">
      <c r="B34" s="14">
        <v>44045</v>
      </c>
      <c r="C34" s="15">
        <v>379706</v>
      </c>
      <c r="D34" s="15">
        <v>1257344</v>
      </c>
      <c r="E34" s="15"/>
      <c r="F34" s="16">
        <v>4068.4</v>
      </c>
      <c r="G34" s="16">
        <v>197.5</v>
      </c>
      <c r="H34" s="16">
        <v>110.9</v>
      </c>
      <c r="I34" s="16"/>
      <c r="J34" s="16"/>
      <c r="K34" s="16">
        <v>0</v>
      </c>
      <c r="L34" s="16">
        <v>0</v>
      </c>
      <c r="M34" s="16">
        <v>553.24</v>
      </c>
      <c r="N34" s="16">
        <v>177.5</v>
      </c>
      <c r="O34" s="17">
        <v>0</v>
      </c>
      <c r="P34" s="17">
        <v>0</v>
      </c>
      <c r="Q34" s="16">
        <v>156.5</v>
      </c>
      <c r="R34" s="17">
        <v>1164.3</v>
      </c>
      <c r="S34" s="16">
        <v>0</v>
      </c>
      <c r="T34" s="16"/>
      <c r="U34" s="17">
        <v>156.96</v>
      </c>
      <c r="V34" s="17"/>
      <c r="W34" s="17"/>
      <c r="X34" s="18">
        <v>3220</v>
      </c>
      <c r="Y34" s="18"/>
      <c r="Z34" s="18"/>
      <c r="AA34" s="18">
        <v>2099.02</v>
      </c>
      <c r="AB34" s="19">
        <v>934.07999999999993</v>
      </c>
      <c r="AC34" s="20">
        <f t="shared" si="0"/>
        <v>0.22959394356503782</v>
      </c>
      <c r="AD34" s="21">
        <f>Tableau325[[#This Row],[E1]]/Tableau325[[#This Row],[Nombre ]]*1000</f>
        <v>10.714605510579236</v>
      </c>
      <c r="AE34" s="22">
        <f>(Tableau325[[#This Row],[E8]]/Tableau325[[#This Row],[Nombre ]])*1000</f>
        <v>1.4570220117669987</v>
      </c>
      <c r="AF34" s="21">
        <f>(Tableau325[[#This Row],[E9]]/Tableau325[[#This Row],[Nombre ]])*1000</f>
        <v>0.46746693494440439</v>
      </c>
      <c r="AG34" s="21">
        <f>(Tableau325[[#This Row],[E12]]/Tableau325[[#This Row],[Nombre ]])*1000</f>
        <v>0.41216098771154525</v>
      </c>
      <c r="AH34" s="21">
        <f>(Tableau325[[#This Row],[E13]]/Tableau325[[#This Row],[Nombre ]])*1000</f>
        <v>3.0663197315818027</v>
      </c>
      <c r="AI34" s="21">
        <f>(Tableau325[[#This Row],[E14]]/Tableau325[[#This Row],[Nombre ]])*1000</f>
        <v>0</v>
      </c>
      <c r="AJ34" s="16">
        <f>_xlfn.ISOWEEKNUM(Tableau325[[#This Row],[Date ]])</f>
        <v>31</v>
      </c>
      <c r="AK34" s="23">
        <f>Tableau325[[#This Row],[Date ]]</f>
        <v>44045</v>
      </c>
      <c r="AL34" s="24" t="e">
        <f>VLOOKUP(Tableau325[[#This Row],[Mois ]],[1]!Tableau4[#Data],2)</f>
        <v>#REF!</v>
      </c>
    </row>
    <row r="35" spans="2:38" s="9" customFormat="1" x14ac:dyDescent="0.25">
      <c r="B35" s="14">
        <v>44052</v>
      </c>
      <c r="C35" s="15">
        <v>390773</v>
      </c>
      <c r="D35" s="15">
        <v>1343682</v>
      </c>
      <c r="E35" s="15"/>
      <c r="F35" s="16">
        <v>4845.2</v>
      </c>
      <c r="G35" s="16">
        <v>229.2</v>
      </c>
      <c r="H35" s="16">
        <v>154.4</v>
      </c>
      <c r="I35" s="16"/>
      <c r="J35" s="16"/>
      <c r="K35" s="16">
        <v>0</v>
      </c>
      <c r="L35" s="16">
        <v>0</v>
      </c>
      <c r="M35" s="16">
        <v>553.24</v>
      </c>
      <c r="N35" s="16">
        <v>278.5</v>
      </c>
      <c r="O35" s="17">
        <v>0</v>
      </c>
      <c r="P35" s="17">
        <v>0</v>
      </c>
      <c r="Q35" s="16">
        <v>147</v>
      </c>
      <c r="R35" s="17">
        <v>1418.6</v>
      </c>
      <c r="S35" s="16">
        <v>0</v>
      </c>
      <c r="T35" s="16"/>
      <c r="U35" s="17">
        <v>182</v>
      </c>
      <c r="V35" s="17"/>
      <c r="W35" s="17"/>
      <c r="X35" s="18">
        <v>3350</v>
      </c>
      <c r="Y35" s="18"/>
      <c r="Z35" s="18"/>
      <c r="AA35" s="18">
        <v>2407.84</v>
      </c>
      <c r="AB35" s="19">
        <v>1184.3199999999997</v>
      </c>
      <c r="AC35" s="20">
        <f t="shared" si="0"/>
        <v>0.24443160241063316</v>
      </c>
      <c r="AD35" s="21">
        <f>Tableau325[[#This Row],[E1]]/Tableau325[[#This Row],[Nombre ]]*1000</f>
        <v>12.39901426147661</v>
      </c>
      <c r="AE35" s="22">
        <f>(Tableau325[[#This Row],[E8]]/Tableau325[[#This Row],[Nombre ]])*1000</f>
        <v>1.4157579976098655</v>
      </c>
      <c r="AF35" s="21">
        <f>(Tableau325[[#This Row],[E9]]/Tableau325[[#This Row],[Nombre ]])*1000</f>
        <v>0.71268997602188477</v>
      </c>
      <c r="AG35" s="21">
        <f>(Tableau325[[#This Row],[E12]]/Tableau325[[#This Row],[Nombre ]])*1000</f>
        <v>0.37617747387869688</v>
      </c>
      <c r="AH35" s="21">
        <f>(Tableau325[[#This Row],[E13]]/Tableau325[[#This Row],[Nombre ]])*1000</f>
        <v>3.6302405744511517</v>
      </c>
      <c r="AI35" s="21">
        <f>(Tableau325[[#This Row],[E14]]/Tableau325[[#This Row],[Nombre ]])*1000</f>
        <v>0</v>
      </c>
      <c r="AJ35" s="16">
        <f>_xlfn.ISOWEEKNUM(Tableau325[[#This Row],[Date ]])</f>
        <v>32</v>
      </c>
      <c r="AK35" s="23">
        <f>Tableau325[[#This Row],[Date ]]</f>
        <v>44052</v>
      </c>
      <c r="AL35" s="24" t="e">
        <f>VLOOKUP(Tableau325[[#This Row],[Mois ]],[1]!Tableau4[#Data],2)</f>
        <v>#REF!</v>
      </c>
    </row>
    <row r="36" spans="2:38" s="9" customFormat="1" x14ac:dyDescent="0.25">
      <c r="B36" s="14">
        <v>44059</v>
      </c>
      <c r="C36" s="15">
        <v>353238</v>
      </c>
      <c r="D36" s="15">
        <v>1161460</v>
      </c>
      <c r="E36" s="15"/>
      <c r="F36" s="16">
        <v>4377.5</v>
      </c>
      <c r="G36" s="16">
        <v>192.1</v>
      </c>
      <c r="H36" s="16">
        <v>92</v>
      </c>
      <c r="I36" s="16"/>
      <c r="J36" s="16"/>
      <c r="K36" s="16">
        <v>0</v>
      </c>
      <c r="L36" s="16">
        <v>0</v>
      </c>
      <c r="M36" s="16">
        <v>553.24</v>
      </c>
      <c r="N36" s="16">
        <v>208.96</v>
      </c>
      <c r="O36" s="17">
        <v>0</v>
      </c>
      <c r="P36" s="17">
        <v>0</v>
      </c>
      <c r="Q36" s="16">
        <v>213.5</v>
      </c>
      <c r="R36" s="17">
        <v>1242.67</v>
      </c>
      <c r="S36" s="16">
        <v>0</v>
      </c>
      <c r="T36" s="16"/>
      <c r="U36" s="17">
        <v>114</v>
      </c>
      <c r="V36" s="17"/>
      <c r="W36" s="17"/>
      <c r="X36" s="18">
        <v>2272</v>
      </c>
      <c r="Y36" s="18"/>
      <c r="Z36" s="18"/>
      <c r="AA36" s="18">
        <v>1581.26</v>
      </c>
      <c r="AB36" s="19">
        <v>1436.3199999999997</v>
      </c>
      <c r="AC36" s="20">
        <f t="shared" si="0"/>
        <v>0.32811422044545968</v>
      </c>
      <c r="AD36" s="21">
        <f>Tableau325[[#This Row],[E1]]/Tableau325[[#This Row],[Nombre ]]*1000</f>
        <v>12.392494578725959</v>
      </c>
      <c r="AE36" s="22">
        <f>(Tableau325[[#This Row],[E8]]/Tableau325[[#This Row],[Nombre ]])*1000</f>
        <v>1.5661961623607881</v>
      </c>
      <c r="AF36" s="21">
        <f>(Tableau325[[#This Row],[E9]]/Tableau325[[#This Row],[Nombre ]])*1000</f>
        <v>0.59155583487620245</v>
      </c>
      <c r="AG36" s="21">
        <f>(Tableau325[[#This Row],[E12]]/Tableau325[[#This Row],[Nombre ]])*1000</f>
        <v>0.60440835923654879</v>
      </c>
      <c r="AH36" s="21">
        <f>(Tableau325[[#This Row],[E13]]/Tableau325[[#This Row],[Nombre ]])*1000</f>
        <v>3.5179397460069417</v>
      </c>
      <c r="AI36" s="21">
        <f>(Tableau325[[#This Row],[E14]]/Tableau325[[#This Row],[Nombre ]])*1000</f>
        <v>0</v>
      </c>
      <c r="AJ36" s="16">
        <f>_xlfn.ISOWEEKNUM(Tableau325[[#This Row],[Date ]])</f>
        <v>33</v>
      </c>
      <c r="AK36" s="23">
        <f>Tableau325[[#This Row],[Date ]]</f>
        <v>44059</v>
      </c>
      <c r="AL36" s="24" t="e">
        <f>VLOOKUP(Tableau325[[#This Row],[Mois ]],[1]!Tableau4[#Data],2)</f>
        <v>#REF!</v>
      </c>
    </row>
    <row r="37" spans="2:38" s="9" customFormat="1" x14ac:dyDescent="0.25">
      <c r="B37" s="14">
        <v>44066</v>
      </c>
      <c r="C37" s="15">
        <v>370107</v>
      </c>
      <c r="D37" s="15">
        <v>1220556</v>
      </c>
      <c r="E37" s="15"/>
      <c r="F37" s="16">
        <v>4106.7</v>
      </c>
      <c r="G37" s="16">
        <v>265.3</v>
      </c>
      <c r="H37" s="16">
        <v>124.4</v>
      </c>
      <c r="I37" s="16"/>
      <c r="J37" s="16"/>
      <c r="K37" s="16">
        <v>0</v>
      </c>
      <c r="L37" s="16">
        <v>0</v>
      </c>
      <c r="M37" s="16">
        <v>633.91</v>
      </c>
      <c r="N37" s="16">
        <v>219.11</v>
      </c>
      <c r="O37" s="17">
        <v>0</v>
      </c>
      <c r="P37" s="17">
        <v>0</v>
      </c>
      <c r="Q37" s="16">
        <v>145.5</v>
      </c>
      <c r="R37" s="17">
        <v>1138.3399999999999</v>
      </c>
      <c r="S37" s="16">
        <v>0</v>
      </c>
      <c r="T37" s="16"/>
      <c r="U37" s="17">
        <v>173.04</v>
      </c>
      <c r="V37" s="17"/>
      <c r="W37" s="17"/>
      <c r="X37" s="18">
        <v>2905</v>
      </c>
      <c r="Y37" s="18"/>
      <c r="Z37" s="18"/>
      <c r="AA37" s="18">
        <v>1964.32</v>
      </c>
      <c r="AB37" s="19">
        <v>882.5</v>
      </c>
      <c r="AC37" s="20">
        <f t="shared" si="0"/>
        <v>0.21489273626025765</v>
      </c>
      <c r="AD37" s="21">
        <f>Tableau325[[#This Row],[E1]]/Tableau325[[#This Row],[Nombre ]]*1000</f>
        <v>11.095980351628043</v>
      </c>
      <c r="AE37" s="22">
        <f>(Tableau325[[#This Row],[E8]]/Tableau325[[#This Row],[Nombre ]])*1000</f>
        <v>1.7127749542699813</v>
      </c>
      <c r="AF37" s="21">
        <f>(Tableau325[[#This Row],[E9]]/Tableau325[[#This Row],[Nombre ]])*1000</f>
        <v>0.59201798398841421</v>
      </c>
      <c r="AG37" s="21">
        <f>(Tableau325[[#This Row],[E12]]/Tableau325[[#This Row],[Nombre ]])*1000</f>
        <v>0.39312955442615244</v>
      </c>
      <c r="AH37" s="21">
        <f>(Tableau325[[#This Row],[E13]]/Tableau325[[#This Row],[Nombre ]])*1000</f>
        <v>3.0757051339207306</v>
      </c>
      <c r="AI37" s="21">
        <f>(Tableau325[[#This Row],[E14]]/Tableau325[[#This Row],[Nombre ]])*1000</f>
        <v>0</v>
      </c>
      <c r="AJ37" s="16">
        <f>_xlfn.ISOWEEKNUM(Tableau325[[#This Row],[Date ]])</f>
        <v>34</v>
      </c>
      <c r="AK37" s="23">
        <f>Tableau325[[#This Row],[Date ]]</f>
        <v>44066</v>
      </c>
      <c r="AL37" s="24" t="e">
        <f>VLOOKUP(Tableau325[[#This Row],[Mois ]],[1]!Tableau4[#Data],2)</f>
        <v>#REF!</v>
      </c>
    </row>
    <row r="38" spans="2:38" s="9" customFormat="1" x14ac:dyDescent="0.25">
      <c r="B38" s="14">
        <v>44073</v>
      </c>
      <c r="C38" s="15">
        <v>350680</v>
      </c>
      <c r="D38" s="15">
        <v>1134705</v>
      </c>
      <c r="E38" s="15">
        <v>23.71</v>
      </c>
      <c r="F38" s="16">
        <v>4079.5</v>
      </c>
      <c r="G38" s="16">
        <v>164.9</v>
      </c>
      <c r="H38" s="16">
        <v>109.3</v>
      </c>
      <c r="I38" s="16"/>
      <c r="J38" s="16"/>
      <c r="K38" s="16">
        <v>0</v>
      </c>
      <c r="L38" s="16">
        <v>0</v>
      </c>
      <c r="M38" s="16">
        <v>615</v>
      </c>
      <c r="N38" s="16">
        <v>219.11</v>
      </c>
      <c r="O38" s="17">
        <v>0</v>
      </c>
      <c r="P38" s="17">
        <v>0</v>
      </c>
      <c r="Q38" s="16">
        <v>147</v>
      </c>
      <c r="R38" s="17">
        <v>1278.29</v>
      </c>
      <c r="S38" s="16">
        <v>0</v>
      </c>
      <c r="T38" s="16"/>
      <c r="U38" s="17">
        <v>174</v>
      </c>
      <c r="V38" s="17"/>
      <c r="W38" s="17"/>
      <c r="X38" s="18">
        <v>3005</v>
      </c>
      <c r="Y38" s="18"/>
      <c r="Z38" s="18"/>
      <c r="AA38" s="18">
        <v>2143.88</v>
      </c>
      <c r="AB38" s="19">
        <v>840.2199999999998</v>
      </c>
      <c r="AC38" s="20">
        <f t="shared" si="0"/>
        <v>0.20596151489153078</v>
      </c>
      <c r="AD38" s="21">
        <f>Tableau325[[#This Row],[E1]]/Tableau325[[#This Row],[Nombre ]]*1000</f>
        <v>11.633112809398883</v>
      </c>
      <c r="AE38" s="22">
        <f>(Tableau325[[#This Row],[E8]]/Tableau325[[#This Row],[Nombre ]])*1000</f>
        <v>1.7537355994068666</v>
      </c>
      <c r="AF38" s="21">
        <f>(Tableau325[[#This Row],[E9]]/Tableau325[[#This Row],[Nombre ]])*1000</f>
        <v>0.62481464583095714</v>
      </c>
      <c r="AG38" s="21">
        <f>(Tableau325[[#This Row],[E12]]/Tableau325[[#This Row],[Nombre ]])*1000</f>
        <v>0.41918558229725106</v>
      </c>
      <c r="AH38" s="21">
        <f>(Tableau325[[#This Row],[E13]]/Tableau325[[#This Row],[Nombre ]])*1000</f>
        <v>3.6451750883996805</v>
      </c>
      <c r="AI38" s="21">
        <f>(Tableau325[[#This Row],[E14]]/Tableau325[[#This Row],[Nombre ]])*1000</f>
        <v>0</v>
      </c>
      <c r="AJ38" s="16">
        <f>_xlfn.ISOWEEKNUM(Tableau325[[#This Row],[Date ]])</f>
        <v>35</v>
      </c>
      <c r="AK38" s="23">
        <f>Tableau325[[#This Row],[Date ]]</f>
        <v>44073</v>
      </c>
      <c r="AL38" s="24" t="e">
        <f>VLOOKUP(Tableau325[[#This Row],[Mois ]],[1]!Tableau4[#Data],2)</f>
        <v>#REF!</v>
      </c>
    </row>
    <row r="39" spans="2:38" s="9" customFormat="1" x14ac:dyDescent="0.25">
      <c r="B39" s="14">
        <v>44080</v>
      </c>
      <c r="C39" s="15">
        <v>356837</v>
      </c>
      <c r="D39" s="15">
        <v>1191009</v>
      </c>
      <c r="E39" s="15"/>
      <c r="F39" s="16">
        <v>4136.8</v>
      </c>
      <c r="G39" s="16">
        <v>119.4</v>
      </c>
      <c r="H39" s="16">
        <v>158.9</v>
      </c>
      <c r="I39" s="16"/>
      <c r="J39" s="16"/>
      <c r="K39" s="16">
        <v>0</v>
      </c>
      <c r="L39" s="16">
        <v>0</v>
      </c>
      <c r="M39" s="16">
        <v>650.46</v>
      </c>
      <c r="N39" s="16">
        <v>250.14</v>
      </c>
      <c r="O39" s="17">
        <v>0</v>
      </c>
      <c r="P39" s="17">
        <v>0</v>
      </c>
      <c r="Q39" s="16">
        <v>148.5</v>
      </c>
      <c r="R39" s="17">
        <v>1255.1600000000001</v>
      </c>
      <c r="S39" s="16">
        <v>0</v>
      </c>
      <c r="T39" s="16"/>
      <c r="U39" s="17">
        <v>220.96</v>
      </c>
      <c r="V39" s="17"/>
      <c r="W39" s="17"/>
      <c r="X39" s="18">
        <v>3015</v>
      </c>
      <c r="Y39" s="18"/>
      <c r="Z39" s="18"/>
      <c r="AA39" s="18">
        <v>2164.84</v>
      </c>
      <c r="AB39" s="19">
        <v>809.53999999999951</v>
      </c>
      <c r="AC39" s="20">
        <f t="shared" si="0"/>
        <v>0.19569232256816851</v>
      </c>
      <c r="AD39" s="21">
        <f>Tableau325[[#This Row],[E1]]/Tableau325[[#This Row],[Nombre ]]*1000</f>
        <v>11.592968217981879</v>
      </c>
      <c r="AE39" s="22">
        <f>(Tableau325[[#This Row],[E8]]/Tableau325[[#This Row],[Nombre ]])*1000</f>
        <v>1.8228490879589283</v>
      </c>
      <c r="AF39" s="21">
        <f>(Tableau325[[#This Row],[E9]]/Tableau325[[#This Row],[Nombre ]])*1000</f>
        <v>0.70099232983126747</v>
      </c>
      <c r="AG39" s="21">
        <f>(Tableau325[[#This Row],[E12]]/Tableau325[[#This Row],[Nombre ]])*1000</f>
        <v>0.4161563963378237</v>
      </c>
      <c r="AH39" s="21">
        <f>(Tableau325[[#This Row],[E13]]/Tableau325[[#This Row],[Nombre ]])*1000</f>
        <v>3.5174603530463493</v>
      </c>
      <c r="AI39" s="21">
        <f>(Tableau325[[#This Row],[E14]]/Tableau325[[#This Row],[Nombre ]])*1000</f>
        <v>0</v>
      </c>
      <c r="AJ39" s="16">
        <f>_xlfn.ISOWEEKNUM(Tableau325[[#This Row],[Date ]])</f>
        <v>36</v>
      </c>
      <c r="AK39" s="23">
        <f>Tableau325[[#This Row],[Date ]]</f>
        <v>44080</v>
      </c>
      <c r="AL39" s="24" t="e">
        <f>VLOOKUP(Tableau325[[#This Row],[Mois ]],[1]!Tableau4[#Data],2)</f>
        <v>#REF!</v>
      </c>
    </row>
    <row r="40" spans="2:38" s="9" customFormat="1" x14ac:dyDescent="0.25">
      <c r="B40" s="14">
        <v>44087</v>
      </c>
      <c r="C40" s="15">
        <v>355572</v>
      </c>
      <c r="D40" s="15">
        <v>1234655</v>
      </c>
      <c r="E40" s="15"/>
      <c r="F40" s="16">
        <v>4002</v>
      </c>
      <c r="G40" s="16">
        <v>129.80000000000001</v>
      </c>
      <c r="H40" s="16">
        <v>163.80000000000001</v>
      </c>
      <c r="I40" s="16"/>
      <c r="J40" s="16"/>
      <c r="K40" s="16">
        <v>0</v>
      </c>
      <c r="L40" s="16">
        <v>0</v>
      </c>
      <c r="M40" s="16">
        <v>661.08</v>
      </c>
      <c r="N40" s="16">
        <v>225</v>
      </c>
      <c r="O40" s="17">
        <v>0</v>
      </c>
      <c r="P40" s="17">
        <v>0</v>
      </c>
      <c r="Q40" s="16">
        <v>135.5</v>
      </c>
      <c r="R40" s="17">
        <v>1208</v>
      </c>
      <c r="S40" s="16">
        <v>0</v>
      </c>
      <c r="T40" s="16"/>
      <c r="U40" s="17">
        <v>165</v>
      </c>
      <c r="V40" s="17"/>
      <c r="W40" s="17"/>
      <c r="X40" s="18">
        <v>2910</v>
      </c>
      <c r="Y40" s="18"/>
      <c r="Z40" s="18"/>
      <c r="AA40" s="18">
        <v>2016.02</v>
      </c>
      <c r="AB40" s="19">
        <v>854.30000000000018</v>
      </c>
      <c r="AC40" s="20">
        <f t="shared" si="0"/>
        <v>0.21346826586706652</v>
      </c>
      <c r="AD40" s="21">
        <f>Tableau325[[#This Row],[E1]]/Tableau325[[#This Row],[Nombre ]]*1000</f>
        <v>11.255104451419122</v>
      </c>
      <c r="AE40" s="22">
        <f>(Tableau325[[#This Row],[E8]]/Tableau325[[#This Row],[Nombre ]])*1000</f>
        <v>1.8592015119300733</v>
      </c>
      <c r="AF40" s="21">
        <f>(Tableau325[[#This Row],[E9]]/Tableau325[[#This Row],[Nombre ]])*1000</f>
        <v>0.63278323377543788</v>
      </c>
      <c r="AG40" s="21">
        <f>(Tableau325[[#This Row],[E12]]/Tableau325[[#This Row],[Nombre ]])*1000</f>
        <v>0.38107612522920814</v>
      </c>
      <c r="AH40" s="21">
        <f>(Tableau325[[#This Row],[E13]]/Tableau325[[#This Row],[Nombre ]])*1000</f>
        <v>3.3973428728921284</v>
      </c>
      <c r="AI40" s="21">
        <f>(Tableau325[[#This Row],[E14]]/Tableau325[[#This Row],[Nombre ]])*1000</f>
        <v>0</v>
      </c>
      <c r="AJ40" s="16">
        <f>_xlfn.ISOWEEKNUM(Tableau325[[#This Row],[Date ]])</f>
        <v>37</v>
      </c>
      <c r="AK40" s="23">
        <f>Tableau325[[#This Row],[Date ]]</f>
        <v>44087</v>
      </c>
      <c r="AL40" s="24" t="e">
        <f>VLOOKUP(Tableau325[[#This Row],[Mois ]],[1]!Tableau4[#Data],2)</f>
        <v>#REF!</v>
      </c>
    </row>
    <row r="41" spans="2:38" s="9" customFormat="1" x14ac:dyDescent="0.25">
      <c r="B41" s="14">
        <v>44094</v>
      </c>
      <c r="C41" s="15">
        <v>376088</v>
      </c>
      <c r="D41" s="15">
        <v>1269030</v>
      </c>
      <c r="E41" s="15"/>
      <c r="F41" s="16">
        <v>4069</v>
      </c>
      <c r="G41" s="16">
        <v>79.400000000000006</v>
      </c>
      <c r="H41" s="16">
        <v>142.69999999999999</v>
      </c>
      <c r="I41" s="16"/>
      <c r="J41" s="16"/>
      <c r="K41" s="16">
        <v>0</v>
      </c>
      <c r="L41" s="16">
        <v>0</v>
      </c>
      <c r="M41" s="16">
        <v>650.22</v>
      </c>
      <c r="N41" s="16">
        <v>225.7</v>
      </c>
      <c r="O41" s="17">
        <v>0</v>
      </c>
      <c r="P41" s="17">
        <v>0</v>
      </c>
      <c r="Q41" s="16">
        <v>130</v>
      </c>
      <c r="R41" s="17">
        <v>1324</v>
      </c>
      <c r="S41" s="16">
        <v>0</v>
      </c>
      <c r="T41" s="16"/>
      <c r="U41" s="17">
        <v>174.96</v>
      </c>
      <c r="V41" s="17"/>
      <c r="W41" s="17"/>
      <c r="X41" s="18">
        <v>3015</v>
      </c>
      <c r="Y41" s="18"/>
      <c r="Z41" s="18"/>
      <c r="AA41" s="18">
        <v>2140.2199999999998</v>
      </c>
      <c r="AB41" s="19">
        <v>880</v>
      </c>
      <c r="AC41" s="20">
        <f t="shared" si="0"/>
        <v>0.21626935364954533</v>
      </c>
      <c r="AD41" s="21">
        <f>Tableau325[[#This Row],[E1]]/Tableau325[[#This Row],[Nombre ]]*1000</f>
        <v>10.819276339580098</v>
      </c>
      <c r="AE41" s="22">
        <f>(Tableau325[[#This Row],[E8]]/Tableau325[[#This Row],[Nombre ]])*1000</f>
        <v>1.728903873561507</v>
      </c>
      <c r="AF41" s="21">
        <f>(Tableau325[[#This Row],[E9]]/Tableau325[[#This Row],[Nombre ]])*1000</f>
        <v>0.60012550254195818</v>
      </c>
      <c r="AG41" s="21">
        <f>(Tableau325[[#This Row],[E12]]/Tableau325[[#This Row],[Nombre ]])*1000</f>
        <v>0.34566378081725552</v>
      </c>
      <c r="AH41" s="21">
        <f>(Tableau325[[#This Row],[E13]]/Tableau325[[#This Row],[Nombre ]])*1000</f>
        <v>3.5204526600157413</v>
      </c>
      <c r="AI41" s="21">
        <f>(Tableau325[[#This Row],[E14]]/Tableau325[[#This Row],[Nombre ]])*1000</f>
        <v>0</v>
      </c>
      <c r="AJ41" s="16">
        <f>_xlfn.ISOWEEKNUM(Tableau325[[#This Row],[Date ]])</f>
        <v>38</v>
      </c>
      <c r="AK41" s="23">
        <f>Tableau325[[#This Row],[Date ]]</f>
        <v>44094</v>
      </c>
      <c r="AL41" s="24" t="e">
        <f>VLOOKUP(Tableau325[[#This Row],[Mois ]],[1]!Tableau4[#Data],2)</f>
        <v>#REF!</v>
      </c>
    </row>
    <row r="42" spans="2:38" s="9" customFormat="1" x14ac:dyDescent="0.25">
      <c r="B42" s="14">
        <v>44101</v>
      </c>
      <c r="C42" s="15">
        <v>377461</v>
      </c>
      <c r="D42" s="15">
        <v>1275960</v>
      </c>
      <c r="E42" s="15">
        <v>21.81</v>
      </c>
      <c r="F42" s="16">
        <v>4069.6</v>
      </c>
      <c r="G42" s="16">
        <v>46.6</v>
      </c>
      <c r="H42" s="16">
        <v>178.2</v>
      </c>
      <c r="I42" s="16"/>
      <c r="J42" s="16"/>
      <c r="K42" s="16">
        <v>0</v>
      </c>
      <c r="L42" s="16">
        <v>0</v>
      </c>
      <c r="M42" s="16">
        <v>644</v>
      </c>
      <c r="N42" s="16">
        <v>217.2</v>
      </c>
      <c r="O42" s="17">
        <v>0</v>
      </c>
      <c r="P42" s="17">
        <v>0</v>
      </c>
      <c r="Q42" s="16">
        <v>115</v>
      </c>
      <c r="R42" s="17">
        <v>1321.8</v>
      </c>
      <c r="S42" s="16">
        <v>0</v>
      </c>
      <c r="T42" s="16"/>
      <c r="U42" s="17">
        <v>186</v>
      </c>
      <c r="V42" s="17"/>
      <c r="W42" s="17"/>
      <c r="X42" s="18">
        <v>3009</v>
      </c>
      <c r="Y42" s="18"/>
      <c r="Z42" s="18"/>
      <c r="AA42" s="18">
        <v>2140.04</v>
      </c>
      <c r="AB42" s="19">
        <v>886.36000000000013</v>
      </c>
      <c r="AC42" s="20">
        <f t="shared" si="0"/>
        <v>0.21780027521132303</v>
      </c>
      <c r="AD42" s="21">
        <f>Tableau325[[#This Row],[E1]]/Tableau325[[#This Row],[Nombre ]]*1000</f>
        <v>10.781511202481846</v>
      </c>
      <c r="AE42" s="22">
        <f>(Tableau325[[#This Row],[E8]]/Tableau325[[#This Row],[Nombre ]])*1000</f>
        <v>1.7061365280121654</v>
      </c>
      <c r="AF42" s="21">
        <f>(Tableau325[[#This Row],[E9]]/Tableau325[[#This Row],[Nombre ]])*1000</f>
        <v>0.57542368615565576</v>
      </c>
      <c r="AG42" s="21">
        <f>(Tableau325[[#This Row],[E12]]/Tableau325[[#This Row],[Nombre ]])*1000</f>
        <v>0.30466723714502952</v>
      </c>
      <c r="AH42" s="21">
        <f>(Tableau325[[#This Row],[E13]]/Tableau325[[#This Row],[Nombre ]])*1000</f>
        <v>3.5018187309417397</v>
      </c>
      <c r="AI42" s="21">
        <f>(Tableau325[[#This Row],[E14]]/Tableau325[[#This Row],[Nombre ]])*1000</f>
        <v>0</v>
      </c>
      <c r="AJ42" s="16">
        <f>_xlfn.ISOWEEKNUM(Tableau325[[#This Row],[Date ]])</f>
        <v>39</v>
      </c>
      <c r="AK42" s="23">
        <f>Tableau325[[#This Row],[Date ]]</f>
        <v>44101</v>
      </c>
      <c r="AL42" s="24" t="e">
        <f>VLOOKUP(Tableau325[[#This Row],[Mois ]],[1]!Tableau4[#Data],2)</f>
        <v>#REF!</v>
      </c>
    </row>
    <row r="43" spans="2:38" s="9" customFormat="1" x14ac:dyDescent="0.25">
      <c r="B43" s="14">
        <v>44108</v>
      </c>
      <c r="C43" s="15">
        <v>370360</v>
      </c>
      <c r="D43" s="15">
        <v>1233927</v>
      </c>
      <c r="E43" s="15"/>
      <c r="F43" s="16">
        <v>3958.3</v>
      </c>
      <c r="G43" s="16">
        <v>49.5</v>
      </c>
      <c r="H43" s="16">
        <v>146.9</v>
      </c>
      <c r="I43" s="16"/>
      <c r="J43" s="16"/>
      <c r="K43" s="16">
        <v>0</v>
      </c>
      <c r="L43" s="16">
        <v>0</v>
      </c>
      <c r="M43" s="16">
        <v>604.86</v>
      </c>
      <c r="N43" s="16">
        <v>282.5</v>
      </c>
      <c r="O43" s="17">
        <v>0</v>
      </c>
      <c r="P43" s="17">
        <v>0</v>
      </c>
      <c r="Q43" s="16">
        <v>115</v>
      </c>
      <c r="R43" s="17">
        <v>1203</v>
      </c>
      <c r="S43" s="16">
        <v>0</v>
      </c>
      <c r="T43" s="16"/>
      <c r="U43" s="17">
        <v>171.04</v>
      </c>
      <c r="V43" s="17"/>
      <c r="W43" s="17"/>
      <c r="X43" s="18">
        <v>2826</v>
      </c>
      <c r="Y43" s="18"/>
      <c r="Z43" s="18"/>
      <c r="AA43" s="18">
        <v>1968.52</v>
      </c>
      <c r="AB43" s="19">
        <v>921.38000000000056</v>
      </c>
      <c r="AC43" s="20">
        <f t="shared" si="0"/>
        <v>0.23277164439279502</v>
      </c>
      <c r="AD43" s="21">
        <f>Tableau325[[#This Row],[E1]]/Tableau325[[#This Row],[Nombre ]]*1000</f>
        <v>10.687709255859163</v>
      </c>
      <c r="AE43" s="22">
        <f>(Tableau325[[#This Row],[E8]]/Tableau325[[#This Row],[Nombre ]])*1000</f>
        <v>1.6331677286964037</v>
      </c>
      <c r="AF43" s="21">
        <f>(Tableau325[[#This Row],[E9]]/Tableau325[[#This Row],[Nombre ]])*1000</f>
        <v>0.76277135759801273</v>
      </c>
      <c r="AG43" s="21">
        <f>(Tableau325[[#This Row],[E12]]/Tableau325[[#This Row],[Nombre ]])*1000</f>
        <v>0.3105086942434388</v>
      </c>
      <c r="AH43" s="21">
        <f>(Tableau325[[#This Row],[E13]]/Tableau325[[#This Row],[Nombre ]])*1000</f>
        <v>3.2481909493465815</v>
      </c>
      <c r="AI43" s="21">
        <f>(Tableau325[[#This Row],[E14]]/Tableau325[[#This Row],[Nombre ]])*1000</f>
        <v>0</v>
      </c>
      <c r="AJ43" s="16">
        <f>_xlfn.ISOWEEKNUM(Tableau325[[#This Row],[Date ]])</f>
        <v>40</v>
      </c>
      <c r="AK43" s="23">
        <f>Tableau325[[#This Row],[Date ]]</f>
        <v>44108</v>
      </c>
      <c r="AL43" s="24" t="e">
        <f>VLOOKUP(Tableau325[[#This Row],[Mois ]],[1]!Tableau4[#Data],2)</f>
        <v>#REF!</v>
      </c>
    </row>
    <row r="44" spans="2:38" s="9" customFormat="1" x14ac:dyDescent="0.25">
      <c r="B44" s="14">
        <v>44115</v>
      </c>
      <c r="C44" s="15">
        <v>368672</v>
      </c>
      <c r="D44" s="15">
        <v>1196805</v>
      </c>
      <c r="E44" s="15"/>
      <c r="F44" s="16">
        <v>4123.8</v>
      </c>
      <c r="G44" s="16">
        <v>53.1</v>
      </c>
      <c r="H44" s="16">
        <v>171.4</v>
      </c>
      <c r="I44" s="16"/>
      <c r="J44" s="16"/>
      <c r="K44" s="16">
        <v>0</v>
      </c>
      <c r="L44" s="16">
        <v>0</v>
      </c>
      <c r="M44" s="16">
        <v>667.28</v>
      </c>
      <c r="N44" s="16">
        <v>246.2</v>
      </c>
      <c r="O44" s="17">
        <v>0</v>
      </c>
      <c r="P44" s="17">
        <v>0</v>
      </c>
      <c r="Q44" s="16">
        <v>168</v>
      </c>
      <c r="R44" s="17">
        <v>1187.3</v>
      </c>
      <c r="S44" s="16">
        <v>0</v>
      </c>
      <c r="T44" s="16"/>
      <c r="U44" s="17">
        <v>166</v>
      </c>
      <c r="V44" s="17"/>
      <c r="W44" s="17"/>
      <c r="X44" s="18">
        <v>2915</v>
      </c>
      <c r="Y44" s="18"/>
      <c r="Z44" s="18"/>
      <c r="AA44" s="18">
        <v>2041.88</v>
      </c>
      <c r="AB44" s="19">
        <v>994.84000000000015</v>
      </c>
      <c r="AC44" s="20">
        <f t="shared" si="0"/>
        <v>0.24124351326446483</v>
      </c>
      <c r="AD44" s="21">
        <f>Tableau325[[#This Row],[E1]]/Tableau325[[#This Row],[Nombre ]]*1000</f>
        <v>11.185552469403698</v>
      </c>
      <c r="AE44" s="22">
        <f>(Tableau325[[#This Row],[E8]]/Tableau325[[#This Row],[Nombre ]])*1000</f>
        <v>1.8099557330092875</v>
      </c>
      <c r="AF44" s="21">
        <f>(Tableau325[[#This Row],[E9]]/Tableau325[[#This Row],[Nombre ]])*1000</f>
        <v>0.6678022741081503</v>
      </c>
      <c r="AG44" s="21">
        <f>(Tableau325[[#This Row],[E12]]/Tableau325[[#This Row],[Nombre ]])*1000</f>
        <v>0.45568961027688565</v>
      </c>
      <c r="AH44" s="21">
        <f>(Tableau325[[#This Row],[E13]]/Tableau325[[#This Row],[Nombre ]])*1000</f>
        <v>3.2204778231056328</v>
      </c>
      <c r="AI44" s="21">
        <f>(Tableau325[[#This Row],[E14]]/Tableau325[[#This Row],[Nombre ]])*1000</f>
        <v>0</v>
      </c>
      <c r="AJ44" s="16">
        <f>_xlfn.ISOWEEKNUM(Tableau325[[#This Row],[Date ]])</f>
        <v>41</v>
      </c>
      <c r="AK44" s="23">
        <f>Tableau325[[#This Row],[Date ]]</f>
        <v>44115</v>
      </c>
      <c r="AL44" s="24" t="e">
        <f>VLOOKUP(Tableau325[[#This Row],[Mois ]],[1]!Tableau4[#Data],2)</f>
        <v>#REF!</v>
      </c>
    </row>
    <row r="45" spans="2:38" s="9" customFormat="1" x14ac:dyDescent="0.25">
      <c r="B45" s="14">
        <v>44122</v>
      </c>
      <c r="C45" s="15">
        <v>375452</v>
      </c>
      <c r="D45" s="15">
        <v>1248716</v>
      </c>
      <c r="E45" s="15"/>
      <c r="F45" s="16">
        <v>4179.8999999999996</v>
      </c>
      <c r="G45" s="16">
        <v>44.4</v>
      </c>
      <c r="H45" s="16">
        <v>157.9</v>
      </c>
      <c r="I45" s="16"/>
      <c r="J45" s="16"/>
      <c r="K45" s="16">
        <v>0</v>
      </c>
      <c r="L45" s="16">
        <v>0</v>
      </c>
      <c r="M45" s="16">
        <v>662.8</v>
      </c>
      <c r="N45" s="16">
        <v>273.89999999999998</v>
      </c>
      <c r="O45" s="17">
        <v>0</v>
      </c>
      <c r="P45" s="17">
        <v>0</v>
      </c>
      <c r="Q45" s="16">
        <v>175.5</v>
      </c>
      <c r="R45" s="17">
        <v>1197.8</v>
      </c>
      <c r="S45" s="16">
        <v>0</v>
      </c>
      <c r="T45" s="16"/>
      <c r="U45" s="17">
        <v>186</v>
      </c>
      <c r="V45" s="17"/>
      <c r="W45" s="17"/>
      <c r="X45" s="18">
        <v>2961</v>
      </c>
      <c r="Y45" s="18"/>
      <c r="Z45" s="18"/>
      <c r="AA45" s="18">
        <v>2143.4</v>
      </c>
      <c r="AB45" s="19">
        <v>962.99999999999955</v>
      </c>
      <c r="AC45" s="20">
        <f t="shared" si="0"/>
        <v>0.23038828680111956</v>
      </c>
      <c r="AD45" s="21">
        <f>Tableau325[[#This Row],[E1]]/Tableau325[[#This Row],[Nombre ]]*1000</f>
        <v>11.132981046844868</v>
      </c>
      <c r="AE45" s="22">
        <f>(Tableau325[[#This Row],[E8]]/Tableau325[[#This Row],[Nombre ]])*1000</f>
        <v>1.7653388449122656</v>
      </c>
      <c r="AF45" s="21">
        <f>(Tableau325[[#This Row],[E9]]/Tableau325[[#This Row],[Nombre ]])*1000</f>
        <v>0.72952068440173434</v>
      </c>
      <c r="AG45" s="21">
        <f>(Tableau325[[#This Row],[E12]]/Tableau325[[#This Row],[Nombre ]])*1000</f>
        <v>0.46743658310516395</v>
      </c>
      <c r="AH45" s="21">
        <f>(Tableau325[[#This Row],[E13]]/Tableau325[[#This Row],[Nombre ]])*1000</f>
        <v>3.1902879728966687</v>
      </c>
      <c r="AI45" s="21">
        <f>(Tableau325[[#This Row],[E14]]/Tableau325[[#This Row],[Nombre ]])*1000</f>
        <v>0</v>
      </c>
      <c r="AJ45" s="16">
        <f>_xlfn.ISOWEEKNUM(Tableau325[[#This Row],[Date ]])</f>
        <v>42</v>
      </c>
      <c r="AK45" s="23">
        <f>Tableau325[[#This Row],[Date ]]</f>
        <v>44122</v>
      </c>
      <c r="AL45" s="24" t="e">
        <f>VLOOKUP(Tableau325[[#This Row],[Mois ]],[1]!Tableau4[#Data],2)</f>
        <v>#REF!</v>
      </c>
    </row>
    <row r="46" spans="2:38" s="9" customFormat="1" x14ac:dyDescent="0.25">
      <c r="B46" s="14">
        <v>44129</v>
      </c>
      <c r="C46" s="15">
        <v>367994</v>
      </c>
      <c r="D46" s="15">
        <v>1229193</v>
      </c>
      <c r="E46" s="15">
        <v>16.600000000000001</v>
      </c>
      <c r="F46" s="16">
        <v>3879.8</v>
      </c>
      <c r="G46" s="16">
        <v>29.1</v>
      </c>
      <c r="H46" s="16">
        <v>150</v>
      </c>
      <c r="I46" s="16"/>
      <c r="J46" s="16"/>
      <c r="K46" s="16">
        <v>0</v>
      </c>
      <c r="L46" s="16">
        <v>0</v>
      </c>
      <c r="M46" s="16">
        <v>554.38</v>
      </c>
      <c r="N46" s="16">
        <v>219.2</v>
      </c>
      <c r="O46" s="17">
        <v>0</v>
      </c>
      <c r="P46" s="17">
        <v>0</v>
      </c>
      <c r="Q46" s="16">
        <v>141.5</v>
      </c>
      <c r="R46" s="17">
        <v>1180.2</v>
      </c>
      <c r="S46" s="16">
        <v>0</v>
      </c>
      <c r="T46" s="16"/>
      <c r="U46" s="17">
        <v>172.96</v>
      </c>
      <c r="V46" s="17"/>
      <c r="W46" s="17"/>
      <c r="X46" s="18">
        <v>2982</v>
      </c>
      <c r="Y46" s="18"/>
      <c r="Z46" s="18"/>
      <c r="AA46" s="18">
        <v>2049.7600000000002</v>
      </c>
      <c r="AB46" s="19">
        <v>882.96999999999935</v>
      </c>
      <c r="AC46" s="20">
        <f t="shared" si="0"/>
        <v>0.22758131862467121</v>
      </c>
      <c r="AD46" s="21">
        <f>Tableau325[[#This Row],[E1]]/Tableau325[[#This Row],[Nombre ]]*1000</f>
        <v>10.543106681087192</v>
      </c>
      <c r="AE46" s="22">
        <f>(Tableau325[[#This Row],[E8]]/Tableau325[[#This Row],[Nombre ]])*1000</f>
        <v>1.5064919536731578</v>
      </c>
      <c r="AF46" s="21">
        <f>(Tableau325[[#This Row],[E9]]/Tableau325[[#This Row],[Nombre ]])*1000</f>
        <v>0.59566188579161605</v>
      </c>
      <c r="AG46" s="21">
        <f>(Tableau325[[#This Row],[E12]]/Tableau325[[#This Row],[Nombre ]])*1000</f>
        <v>0.3845171388663946</v>
      </c>
      <c r="AH46" s="21">
        <f>(Tableau325[[#This Row],[E13]]/Tableau325[[#This Row],[Nombre ]])*1000</f>
        <v>3.2071175073506635</v>
      </c>
      <c r="AI46" s="21">
        <f>(Tableau325[[#This Row],[E14]]/Tableau325[[#This Row],[Nombre ]])*1000</f>
        <v>0</v>
      </c>
      <c r="AJ46" s="16">
        <f>_xlfn.ISOWEEKNUM(Tableau325[[#This Row],[Date ]])</f>
        <v>43</v>
      </c>
      <c r="AK46" s="23">
        <f>Tableau325[[#This Row],[Date ]]</f>
        <v>44129</v>
      </c>
      <c r="AL46" s="24" t="e">
        <f>VLOOKUP(Tableau325[[#This Row],[Mois ]],[1]!Tableau4[#Data],2)</f>
        <v>#REF!</v>
      </c>
    </row>
    <row r="47" spans="2:38" s="9" customFormat="1" x14ac:dyDescent="0.25">
      <c r="B47" s="14">
        <v>44136</v>
      </c>
      <c r="C47" s="15">
        <v>371099</v>
      </c>
      <c r="D47" s="15">
        <v>1250462</v>
      </c>
      <c r="E47" s="15"/>
      <c r="F47" s="16">
        <v>3782.6</v>
      </c>
      <c r="G47" s="16">
        <v>42.4</v>
      </c>
      <c r="H47" s="16">
        <v>165.3</v>
      </c>
      <c r="I47" s="16"/>
      <c r="J47" s="16"/>
      <c r="K47" s="16">
        <v>0</v>
      </c>
      <c r="L47" s="16">
        <v>0</v>
      </c>
      <c r="M47" s="16">
        <v>547.66999999999996</v>
      </c>
      <c r="N47" s="16">
        <v>228.8</v>
      </c>
      <c r="O47" s="17">
        <v>0</v>
      </c>
      <c r="P47" s="17">
        <v>0</v>
      </c>
      <c r="Q47" s="16">
        <v>133</v>
      </c>
      <c r="R47" s="17">
        <v>1128.8</v>
      </c>
      <c r="S47" s="16">
        <v>0</v>
      </c>
      <c r="T47" s="16"/>
      <c r="U47" s="17">
        <v>156</v>
      </c>
      <c r="V47" s="17"/>
      <c r="W47" s="17"/>
      <c r="X47" s="18">
        <v>2875</v>
      </c>
      <c r="Y47" s="18"/>
      <c r="Z47" s="18"/>
      <c r="AA47" s="18">
        <v>1948.36</v>
      </c>
      <c r="AB47" s="19">
        <v>853.07000000000016</v>
      </c>
      <c r="AC47" s="20">
        <f t="shared" si="0"/>
        <v>0.22552477132131343</v>
      </c>
      <c r="AD47" s="21">
        <f>Tableau325[[#This Row],[E1]]/Tableau325[[#This Row],[Nombre ]]*1000</f>
        <v>10.192967375282606</v>
      </c>
      <c r="AE47" s="22">
        <f>(Tableau325[[#This Row],[E8]]/Tableau325[[#This Row],[Nombre ]])*1000</f>
        <v>1.4758056475495755</v>
      </c>
      <c r="AF47" s="21">
        <f>(Tableau325[[#This Row],[E9]]/Tableau325[[#This Row],[Nombre ]])*1000</f>
        <v>0.61654706695517913</v>
      </c>
      <c r="AG47" s="21">
        <f>(Tableau325[[#This Row],[E12]]/Tableau325[[#This Row],[Nombre ]])*1000</f>
        <v>0.35839492965488995</v>
      </c>
      <c r="AH47" s="21">
        <f>(Tableau325[[#This Row],[E13]]/Tableau325[[#This Row],[Nombre ]])*1000</f>
        <v>3.041775914243908</v>
      </c>
      <c r="AI47" s="21">
        <f>(Tableau325[[#This Row],[E14]]/Tableau325[[#This Row],[Nombre ]])*1000</f>
        <v>0</v>
      </c>
      <c r="AJ47" s="16">
        <f>_xlfn.ISOWEEKNUM(Tableau325[[#This Row],[Date ]])</f>
        <v>44</v>
      </c>
      <c r="AK47" s="23">
        <f>Tableau325[[#This Row],[Date ]]</f>
        <v>44136</v>
      </c>
      <c r="AL47" s="24" t="e">
        <f>VLOOKUP(Tableau325[[#This Row],[Mois ]],[1]!Tableau4[#Data],2)</f>
        <v>#REF!</v>
      </c>
    </row>
    <row r="48" spans="2:38" s="9" customFormat="1" x14ac:dyDescent="0.25">
      <c r="B48" s="14">
        <v>44143</v>
      </c>
      <c r="C48" s="15">
        <v>379840</v>
      </c>
      <c r="D48" s="15">
        <v>1267050</v>
      </c>
      <c r="E48" s="15"/>
      <c r="F48" s="16">
        <v>3853.1</v>
      </c>
      <c r="G48" s="16">
        <v>49.7</v>
      </c>
      <c r="H48" s="16">
        <v>149.5</v>
      </c>
      <c r="I48" s="16"/>
      <c r="J48" s="16"/>
      <c r="K48" s="16">
        <v>0</v>
      </c>
      <c r="L48" s="16">
        <v>0</v>
      </c>
      <c r="M48" s="16">
        <v>558.70000000000005</v>
      </c>
      <c r="N48" s="16">
        <v>237.1</v>
      </c>
      <c r="O48" s="17">
        <v>0</v>
      </c>
      <c r="P48" s="17">
        <v>0</v>
      </c>
      <c r="Q48" s="16">
        <v>170</v>
      </c>
      <c r="R48" s="17">
        <v>1093.4000000000001</v>
      </c>
      <c r="S48" s="16">
        <v>0</v>
      </c>
      <c r="T48" s="16"/>
      <c r="U48" s="17">
        <v>130</v>
      </c>
      <c r="V48" s="17"/>
      <c r="W48" s="17"/>
      <c r="X48" s="18">
        <v>2917</v>
      </c>
      <c r="Y48" s="18"/>
      <c r="Z48" s="18"/>
      <c r="AA48" s="18">
        <v>1984.82</v>
      </c>
      <c r="AB48" s="19">
        <v>1186.08</v>
      </c>
      <c r="AC48" s="20">
        <f t="shared" si="0"/>
        <v>0.30782486828787209</v>
      </c>
      <c r="AD48" s="21">
        <f>Tableau325[[#This Row],[E1]]/Tableau325[[#This Row],[Nombre ]]*1000</f>
        <v>10.144008003369841</v>
      </c>
      <c r="AE48" s="22">
        <f>(Tableau325[[#This Row],[E8]]/Tableau325[[#This Row],[Nombre ]])*1000</f>
        <v>1.4708824768323505</v>
      </c>
      <c r="AF48" s="21">
        <f>(Tableau325[[#This Row],[E9]]/Tableau325[[#This Row],[Nombre ]])*1000</f>
        <v>0.62421019376579612</v>
      </c>
      <c r="AG48" s="21">
        <f>(Tableau325[[#This Row],[E12]]/Tableau325[[#This Row],[Nombre ]])*1000</f>
        <v>0.44755686604886269</v>
      </c>
      <c r="AH48" s="21">
        <f>(Tableau325[[#This Row],[E13]]/Tableau325[[#This Row],[Nombre ]])*1000</f>
        <v>2.8785804549283913</v>
      </c>
      <c r="AI48" s="21">
        <f>(Tableau325[[#This Row],[E14]]/Tableau325[[#This Row],[Nombre ]])*1000</f>
        <v>0</v>
      </c>
      <c r="AJ48" s="16">
        <f>_xlfn.ISOWEEKNUM(Tableau325[[#This Row],[Date ]])</f>
        <v>45</v>
      </c>
      <c r="AK48" s="23">
        <f>Tableau325[[#This Row],[Date ]]</f>
        <v>44143</v>
      </c>
      <c r="AL48" s="24" t="e">
        <f>VLOOKUP(Tableau325[[#This Row],[Mois ]],[1]!Tableau4[#Data],2)</f>
        <v>#REF!</v>
      </c>
    </row>
    <row r="49" spans="2:38" s="9" customFormat="1" x14ac:dyDescent="0.25">
      <c r="B49" s="14">
        <v>44150</v>
      </c>
      <c r="C49" s="15">
        <v>331399</v>
      </c>
      <c r="D49" s="15">
        <v>1181368</v>
      </c>
      <c r="E49" s="15"/>
      <c r="F49" s="16">
        <v>3812.3</v>
      </c>
      <c r="G49" s="16">
        <v>53.4</v>
      </c>
      <c r="H49" s="16">
        <v>136</v>
      </c>
      <c r="I49" s="16"/>
      <c r="J49" s="16"/>
      <c r="K49" s="16">
        <v>0</v>
      </c>
      <c r="L49" s="16">
        <v>0</v>
      </c>
      <c r="M49" s="16">
        <v>524.84</v>
      </c>
      <c r="N49" s="16">
        <v>290.89999999999998</v>
      </c>
      <c r="O49" s="17">
        <v>0</v>
      </c>
      <c r="P49" s="17">
        <v>0</v>
      </c>
      <c r="Q49" s="16">
        <v>110</v>
      </c>
      <c r="R49" s="17">
        <v>974.3</v>
      </c>
      <c r="S49" s="16">
        <v>0</v>
      </c>
      <c r="T49" s="16"/>
      <c r="U49" s="17">
        <v>156</v>
      </c>
      <c r="V49" s="17"/>
      <c r="W49" s="17"/>
      <c r="X49" s="18">
        <v>2893</v>
      </c>
      <c r="Y49" s="18"/>
      <c r="Z49" s="18"/>
      <c r="AA49" s="18">
        <v>1906.78</v>
      </c>
      <c r="AB49" s="19">
        <v>1274.7800000000002</v>
      </c>
      <c r="AC49" s="20">
        <f t="shared" si="0"/>
        <v>0.33438606615429012</v>
      </c>
      <c r="AD49" s="21">
        <f>Tableau325[[#This Row],[E1]]/Tableau325[[#This Row],[Nombre ]]*1000</f>
        <v>11.503655714108975</v>
      </c>
      <c r="AE49" s="22">
        <f>(Tableau325[[#This Row],[E8]]/Tableau325[[#This Row],[Nombre ]])*1000</f>
        <v>1.5837102707008772</v>
      </c>
      <c r="AF49" s="21">
        <f>(Tableau325[[#This Row],[E9]]/Tableau325[[#This Row],[Nombre ]])*1000</f>
        <v>0.87779383763982377</v>
      </c>
      <c r="AG49" s="21">
        <f>(Tableau325[[#This Row],[E12]]/Tableau325[[#This Row],[Nombre ]])*1000</f>
        <v>0.33192616755029436</v>
      </c>
      <c r="AH49" s="21">
        <f>(Tableau325[[#This Row],[E13]]/Tableau325[[#This Row],[Nombre ]])*1000</f>
        <v>2.93996059131138</v>
      </c>
      <c r="AI49" s="21">
        <f>(Tableau325[[#This Row],[E14]]/Tableau325[[#This Row],[Nombre ]])*1000</f>
        <v>0</v>
      </c>
      <c r="AJ49" s="16">
        <f>_xlfn.ISOWEEKNUM(Tableau325[[#This Row],[Date ]])</f>
        <v>46</v>
      </c>
      <c r="AK49" s="23">
        <f>Tableau325[[#This Row],[Date ]]</f>
        <v>44150</v>
      </c>
      <c r="AL49" s="24" t="e">
        <f>VLOOKUP(Tableau325[[#This Row],[Mois ]],[1]!Tableau4[#Data],2)</f>
        <v>#REF!</v>
      </c>
    </row>
    <row r="50" spans="2:38" s="9" customFormat="1" x14ac:dyDescent="0.25">
      <c r="B50" s="14">
        <v>44157</v>
      </c>
      <c r="C50" s="15">
        <v>375449</v>
      </c>
      <c r="D50" s="15">
        <v>1318407</v>
      </c>
      <c r="E50" s="15">
        <v>14.95</v>
      </c>
      <c r="F50" s="16">
        <v>4036.3</v>
      </c>
      <c r="G50" s="16">
        <v>39.200000000000003</v>
      </c>
      <c r="H50" s="16">
        <v>112.5</v>
      </c>
      <c r="I50" s="16"/>
      <c r="J50" s="16"/>
      <c r="K50" s="16">
        <v>0</v>
      </c>
      <c r="L50" s="16">
        <v>0</v>
      </c>
      <c r="M50" s="16">
        <v>593.88</v>
      </c>
      <c r="N50" s="16">
        <v>248.2</v>
      </c>
      <c r="O50" s="17">
        <v>0</v>
      </c>
      <c r="P50" s="17">
        <v>0</v>
      </c>
      <c r="Q50" s="16">
        <v>156.5</v>
      </c>
      <c r="R50" s="17">
        <v>1113.3</v>
      </c>
      <c r="S50" s="16">
        <v>0</v>
      </c>
      <c r="T50" s="16"/>
      <c r="U50" s="17">
        <v>160</v>
      </c>
      <c r="V50" s="17"/>
      <c r="W50" s="17"/>
      <c r="X50" s="18">
        <v>3078</v>
      </c>
      <c r="Y50" s="18"/>
      <c r="Z50" s="18"/>
      <c r="AA50" s="18">
        <v>2075.48</v>
      </c>
      <c r="AB50" s="19">
        <v>934.84000000000015</v>
      </c>
      <c r="AC50" s="20">
        <f t="shared" si="0"/>
        <v>0.23160815598444123</v>
      </c>
      <c r="AD50" s="21">
        <f>Tableau325[[#This Row],[E1]]/Tableau325[[#This Row],[Nombre ]]*1000</f>
        <v>10.750594621373342</v>
      </c>
      <c r="AE50" s="22">
        <f>(Tableau325[[#This Row],[E8]]/Tableau325[[#This Row],[Nombre ]])*1000</f>
        <v>1.5817860748064319</v>
      </c>
      <c r="AF50" s="21">
        <f>(Tableau325[[#This Row],[E9]]/Tableau325[[#This Row],[Nombre ]])*1000</f>
        <v>0.66107513936646523</v>
      </c>
      <c r="AG50" s="21">
        <f>(Tableau325[[#This Row],[E12]]/Tableau325[[#This Row],[Nombre ]])*1000</f>
        <v>0.41683424379875827</v>
      </c>
      <c r="AH50" s="21">
        <f>(Tableau325[[#This Row],[E13]]/Tableau325[[#This Row],[Nombre ]])*1000</f>
        <v>2.965249607802924</v>
      </c>
      <c r="AI50" s="21">
        <f>(Tableau325[[#This Row],[E14]]/Tableau325[[#This Row],[Nombre ]])*1000</f>
        <v>0</v>
      </c>
      <c r="AJ50" s="16">
        <f>_xlfn.ISOWEEKNUM(Tableau325[[#This Row],[Date ]])</f>
        <v>47</v>
      </c>
      <c r="AK50" s="23">
        <f>Tableau325[[#This Row],[Date ]]</f>
        <v>44157</v>
      </c>
      <c r="AL50" s="24" t="e">
        <f>VLOOKUP(Tableau325[[#This Row],[Mois ]],[1]!Tableau4[#Data],2)</f>
        <v>#REF!</v>
      </c>
    </row>
    <row r="51" spans="2:38" s="9" customFormat="1" x14ac:dyDescent="0.25">
      <c r="B51" s="14">
        <v>44164</v>
      </c>
      <c r="C51" s="15">
        <v>388945</v>
      </c>
      <c r="D51" s="15">
        <v>1285144</v>
      </c>
      <c r="E51" s="15"/>
      <c r="F51" s="16">
        <v>4032.3</v>
      </c>
      <c r="G51" s="16">
        <v>33.6</v>
      </c>
      <c r="H51" s="16">
        <v>112.4</v>
      </c>
      <c r="I51" s="16"/>
      <c r="J51" s="16"/>
      <c r="K51" s="16">
        <v>0</v>
      </c>
      <c r="L51" s="16">
        <v>0</v>
      </c>
      <c r="M51" s="16">
        <v>561.70000000000005</v>
      </c>
      <c r="N51" s="16">
        <v>359.4</v>
      </c>
      <c r="O51" s="17">
        <v>0</v>
      </c>
      <c r="P51" s="17">
        <v>0</v>
      </c>
      <c r="Q51" s="16">
        <v>156.5</v>
      </c>
      <c r="R51" s="17">
        <v>1059.4000000000001</v>
      </c>
      <c r="S51" s="16">
        <v>0</v>
      </c>
      <c r="T51" s="16"/>
      <c r="U51" s="17">
        <v>138</v>
      </c>
      <c r="V51" s="17"/>
      <c r="W51" s="17"/>
      <c r="X51" s="18">
        <v>3039</v>
      </c>
      <c r="Y51" s="18"/>
      <c r="Z51" s="18"/>
      <c r="AA51" s="18">
        <v>2054.48</v>
      </c>
      <c r="AB51" s="19">
        <v>908.22000000000025</v>
      </c>
      <c r="AC51" s="20">
        <f t="shared" si="0"/>
        <v>0.22523621754333761</v>
      </c>
      <c r="AD51" s="21">
        <f>Tableau325[[#This Row],[E1]]/Tableau325[[#This Row],[Nombre ]]*1000</f>
        <v>10.367275578809343</v>
      </c>
      <c r="AE51" s="22">
        <f>(Tableau325[[#This Row],[E8]]/Tableau325[[#This Row],[Nombre ]])*1000</f>
        <v>1.4441630564732804</v>
      </c>
      <c r="AF51" s="21">
        <f>(Tableau325[[#This Row],[E9]]/Tableau325[[#This Row],[Nombre ]])*1000</f>
        <v>0.92403810307369927</v>
      </c>
      <c r="AG51" s="21">
        <f>(Tableau325[[#This Row],[E12]]/Tableau325[[#This Row],[Nombre ]])*1000</f>
        <v>0.4023705151113911</v>
      </c>
      <c r="AH51" s="21">
        <f>(Tableau325[[#This Row],[E13]]/Tableau325[[#This Row],[Nombre ]])*1000</f>
        <v>2.7237784262556408</v>
      </c>
      <c r="AI51" s="21">
        <f>(Tableau325[[#This Row],[E14]]/Tableau325[[#This Row],[Nombre ]])*1000</f>
        <v>0</v>
      </c>
      <c r="AJ51" s="16">
        <f>_xlfn.ISOWEEKNUM(Tableau325[[#This Row],[Date ]])</f>
        <v>48</v>
      </c>
      <c r="AK51" s="23">
        <f>Tableau325[[#This Row],[Date ]]</f>
        <v>44164</v>
      </c>
      <c r="AL51" s="24" t="e">
        <f>VLOOKUP(Tableau325[[#This Row],[Mois ]],[1]!Tableau4[#Data],2)</f>
        <v>#REF!</v>
      </c>
    </row>
    <row r="52" spans="2:38" s="9" customFormat="1" x14ac:dyDescent="0.25">
      <c r="B52" s="14">
        <v>44171</v>
      </c>
      <c r="C52" s="15">
        <v>385040</v>
      </c>
      <c r="D52" s="15">
        <v>1315560</v>
      </c>
      <c r="E52" s="15"/>
      <c r="F52" s="16">
        <v>4030</v>
      </c>
      <c r="G52" s="16">
        <v>13.9</v>
      </c>
      <c r="H52" s="16">
        <v>62.4</v>
      </c>
      <c r="I52" s="16"/>
      <c r="J52" s="16"/>
      <c r="K52" s="16">
        <v>0</v>
      </c>
      <c r="L52" s="16">
        <v>0</v>
      </c>
      <c r="M52" s="16">
        <v>568.4</v>
      </c>
      <c r="N52" s="16">
        <v>456</v>
      </c>
      <c r="O52" s="17">
        <v>0</v>
      </c>
      <c r="P52" s="17">
        <v>0</v>
      </c>
      <c r="Q52" s="16">
        <v>155</v>
      </c>
      <c r="R52" s="17">
        <v>1059</v>
      </c>
      <c r="S52" s="16">
        <v>0</v>
      </c>
      <c r="T52" s="16"/>
      <c r="U52" s="17">
        <v>148</v>
      </c>
      <c r="V52" s="17"/>
      <c r="W52" s="17"/>
      <c r="X52" s="18">
        <v>2972</v>
      </c>
      <c r="Y52" s="18"/>
      <c r="Z52" s="18"/>
      <c r="AA52" s="18">
        <v>2003.7</v>
      </c>
      <c r="AB52" s="19">
        <v>1012.6000000000004</v>
      </c>
      <c r="AC52" s="20">
        <f t="shared" si="0"/>
        <v>0.25126550868486364</v>
      </c>
      <c r="AD52" s="21">
        <f>Tableau325[[#This Row],[E1]]/Tableau325[[#This Row],[Nombre ]]*1000</f>
        <v>10.466445044670683</v>
      </c>
      <c r="AE52" s="22">
        <f>(Tableau325[[#This Row],[E8]]/Tableau325[[#This Row],[Nombre ]])*1000</f>
        <v>1.4762102638686889</v>
      </c>
      <c r="AF52" s="21">
        <f>(Tableau325[[#This Row],[E9]]/Tableau325[[#This Row],[Nombre ]])*1000</f>
        <v>1.1842925410346976</v>
      </c>
      <c r="AG52" s="21">
        <f>(Tableau325[[#This Row],[E12]]/Tableau325[[#This Row],[Nombre ]])*1000</f>
        <v>0.40255557864118013</v>
      </c>
      <c r="AH52" s="21">
        <f>(Tableau325[[#This Row],[E13]]/Tableau325[[#This Row],[Nombre ]])*1000</f>
        <v>2.75036359858716</v>
      </c>
      <c r="AI52" s="21">
        <f>(Tableau325[[#This Row],[E14]]/Tableau325[[#This Row],[Nombre ]])*1000</f>
        <v>0</v>
      </c>
      <c r="AJ52" s="16">
        <f>_xlfn.ISOWEEKNUM(Tableau325[[#This Row],[Date ]])</f>
        <v>49</v>
      </c>
      <c r="AK52" s="23">
        <f>Tableau325[[#This Row],[Date ]]</f>
        <v>44171</v>
      </c>
      <c r="AL52" s="24" t="e">
        <f>VLOOKUP(Tableau325[[#This Row],[Mois ]],[1]!Tableau4[#Data],2)</f>
        <v>#REF!</v>
      </c>
    </row>
    <row r="53" spans="2:38" s="9" customFormat="1" x14ac:dyDescent="0.25">
      <c r="B53" s="14">
        <v>44178</v>
      </c>
      <c r="C53" s="15">
        <v>367920</v>
      </c>
      <c r="D53" s="15">
        <v>1212036</v>
      </c>
      <c r="E53" s="15"/>
      <c r="F53" s="16">
        <v>4080.9</v>
      </c>
      <c r="G53" s="16">
        <v>14.4</v>
      </c>
      <c r="H53" s="16">
        <v>64.599999999999994</v>
      </c>
      <c r="I53" s="16"/>
      <c r="J53" s="16"/>
      <c r="K53" s="16">
        <v>0</v>
      </c>
      <c r="L53" s="16">
        <v>0</v>
      </c>
      <c r="M53" s="16">
        <v>554.23</v>
      </c>
      <c r="N53" s="16">
        <v>458</v>
      </c>
      <c r="O53" s="17">
        <v>0</v>
      </c>
      <c r="P53" s="17">
        <v>0</v>
      </c>
      <c r="Q53" s="16">
        <v>154</v>
      </c>
      <c r="R53" s="17">
        <v>1073.3</v>
      </c>
      <c r="S53" s="16">
        <v>0</v>
      </c>
      <c r="T53" s="16"/>
      <c r="U53" s="17">
        <v>156</v>
      </c>
      <c r="V53" s="17"/>
      <c r="W53" s="17"/>
      <c r="X53" s="18">
        <v>2935</v>
      </c>
      <c r="Y53" s="18"/>
      <c r="Z53" s="18"/>
      <c r="AA53" s="18">
        <v>1975.04</v>
      </c>
      <c r="AB53" s="19">
        <v>1401.83</v>
      </c>
      <c r="AC53" s="20">
        <f t="shared" si="0"/>
        <v>0.34351001004680337</v>
      </c>
      <c r="AD53" s="21">
        <f>Tableau325[[#This Row],[E1]]/Tableau325[[#This Row],[Nombre ]]*1000</f>
        <v>11.09181343770385</v>
      </c>
      <c r="AE53" s="22">
        <f>(Tableau325[[#This Row],[E8]]/Tableau325[[#This Row],[Nombre ]])*1000</f>
        <v>1.506387258099587</v>
      </c>
      <c r="AF53" s="21">
        <f>(Tableau325[[#This Row],[E9]]/Tableau325[[#This Row],[Nombre ]])*1000</f>
        <v>1.2448358338769299</v>
      </c>
      <c r="AG53" s="21">
        <f>(Tableau325[[#This Row],[E12]]/Tableau325[[#This Row],[Nombre ]])*1000</f>
        <v>0.41856925418569257</v>
      </c>
      <c r="AH53" s="21">
        <f>(Tableau325[[#This Row],[E13]]/Tableau325[[#This Row],[Nombre ]])*1000</f>
        <v>2.917210263100674</v>
      </c>
      <c r="AI53" s="21">
        <f>(Tableau325[[#This Row],[E14]]/Tableau325[[#This Row],[Nombre ]])*1000</f>
        <v>0</v>
      </c>
      <c r="AJ53" s="16">
        <f>_xlfn.ISOWEEKNUM(Tableau325[[#This Row],[Date ]])</f>
        <v>50</v>
      </c>
      <c r="AK53" s="23">
        <f>Tableau325[[#This Row],[Date ]]</f>
        <v>44178</v>
      </c>
      <c r="AL53" s="24" t="e">
        <f>VLOOKUP(Tableau325[[#This Row],[Mois ]],[1]!Tableau4[#Data],2)</f>
        <v>#REF!</v>
      </c>
    </row>
    <row r="54" spans="2:38" s="9" customFormat="1" x14ac:dyDescent="0.25">
      <c r="B54" s="14">
        <v>44185</v>
      </c>
      <c r="C54" s="15">
        <v>376769</v>
      </c>
      <c r="D54" s="15">
        <v>1303075</v>
      </c>
      <c r="E54" s="15"/>
      <c r="F54" s="16">
        <v>4120.7</v>
      </c>
      <c r="G54" s="16">
        <v>23.4</v>
      </c>
      <c r="H54" s="16">
        <v>124.2</v>
      </c>
      <c r="I54" s="16"/>
      <c r="J54" s="16"/>
      <c r="K54" s="16">
        <v>0</v>
      </c>
      <c r="L54" s="16">
        <v>0</v>
      </c>
      <c r="M54" s="16">
        <v>487.9</v>
      </c>
      <c r="N54" s="16">
        <v>391.4</v>
      </c>
      <c r="O54" s="17">
        <v>0</v>
      </c>
      <c r="P54" s="17">
        <v>0</v>
      </c>
      <c r="Q54" s="16">
        <v>150</v>
      </c>
      <c r="R54" s="17">
        <v>1118.9000000000001</v>
      </c>
      <c r="S54" s="16">
        <v>0</v>
      </c>
      <c r="T54" s="16"/>
      <c r="U54" s="17">
        <v>162</v>
      </c>
      <c r="V54" s="17"/>
      <c r="W54" s="17"/>
      <c r="X54" s="18">
        <v>3922</v>
      </c>
      <c r="Y54" s="18"/>
      <c r="Z54" s="18"/>
      <c r="AA54" s="18">
        <v>2663.32</v>
      </c>
      <c r="AB54" s="19">
        <v>680.57999999999947</v>
      </c>
      <c r="AC54" s="20">
        <f t="shared" si="0"/>
        <v>0.16516125900939149</v>
      </c>
      <c r="AD54" s="21">
        <f>Tableau325[[#This Row],[E1]]/Tableau325[[#This Row],[Nombre ]]*1000</f>
        <v>10.936940141041328</v>
      </c>
      <c r="AE54" s="22">
        <f>(Tableau325[[#This Row],[E8]]/Tableau325[[#This Row],[Nombre ]])*1000</f>
        <v>1.2949579185124043</v>
      </c>
      <c r="AF54" s="21">
        <f>(Tableau325[[#This Row],[E9]]/Tableau325[[#This Row],[Nombre ]])*1000</f>
        <v>1.0388328126783255</v>
      </c>
      <c r="AG54" s="21">
        <f>(Tableau325[[#This Row],[E12]]/Tableau325[[#This Row],[Nombre ]])*1000</f>
        <v>0.39812192616696174</v>
      </c>
      <c r="AH54" s="21">
        <f>(Tableau325[[#This Row],[E13]]/Tableau325[[#This Row],[Nombre ]])*1000</f>
        <v>2.9697241545880901</v>
      </c>
      <c r="AI54" s="21">
        <f>(Tableau325[[#This Row],[E14]]/Tableau325[[#This Row],[Nombre ]])*1000</f>
        <v>0</v>
      </c>
      <c r="AJ54" s="16">
        <f>_xlfn.ISOWEEKNUM(Tableau325[[#This Row],[Date ]])</f>
        <v>51</v>
      </c>
      <c r="AK54" s="23">
        <f>Tableau325[[#This Row],[Date ]]</f>
        <v>44185</v>
      </c>
      <c r="AL54" s="24" t="e">
        <f>VLOOKUP(Tableau325[[#This Row],[Mois ]],[1]!Tableau4[#Data],2)</f>
        <v>#REF!</v>
      </c>
    </row>
    <row r="55" spans="2:38" s="9" customFormat="1" x14ac:dyDescent="0.25">
      <c r="B55" s="14">
        <v>44192</v>
      </c>
      <c r="C55" s="15">
        <v>257995</v>
      </c>
      <c r="D55" s="15">
        <v>859800</v>
      </c>
      <c r="E55" s="15"/>
      <c r="F55" s="16">
        <v>3261.5</v>
      </c>
      <c r="G55" s="16">
        <v>7.1</v>
      </c>
      <c r="H55" s="16">
        <v>90.1</v>
      </c>
      <c r="I55" s="16"/>
      <c r="J55" s="16"/>
      <c r="K55" s="16">
        <v>0</v>
      </c>
      <c r="L55" s="16">
        <v>0</v>
      </c>
      <c r="M55" s="16">
        <v>329.4</v>
      </c>
      <c r="N55" s="16">
        <v>362.35</v>
      </c>
      <c r="O55" s="17">
        <v>0</v>
      </c>
      <c r="P55" s="17">
        <v>0</v>
      </c>
      <c r="Q55" s="16">
        <v>116.5</v>
      </c>
      <c r="R55" s="17">
        <v>809.9</v>
      </c>
      <c r="S55" s="16">
        <v>0</v>
      </c>
      <c r="T55" s="16"/>
      <c r="U55" s="17">
        <v>68</v>
      </c>
      <c r="V55" s="17"/>
      <c r="W55" s="17"/>
      <c r="X55" s="18">
        <v>1614</v>
      </c>
      <c r="Y55" s="18"/>
      <c r="Z55" s="18"/>
      <c r="AA55" s="18">
        <v>1022</v>
      </c>
      <c r="AB55" s="19">
        <v>1191.6499999999999</v>
      </c>
      <c r="AC55" s="20">
        <f t="shared" si="0"/>
        <v>0.36536869538555877</v>
      </c>
      <c r="AD55" s="21">
        <f>Tableau325[[#This Row],[E1]]/Tableau325[[#This Row],[Nombre ]]*1000</f>
        <v>12.641717862749278</v>
      </c>
      <c r="AE55" s="22">
        <f>(Tableau325[[#This Row],[E8]]/Tableau325[[#This Row],[Nombre ]])*1000</f>
        <v>1.276768929630419</v>
      </c>
      <c r="AF55" s="21">
        <f>(Tableau325[[#This Row],[E9]]/Tableau325[[#This Row],[Nombre ]])*1000</f>
        <v>1.4044845830345549</v>
      </c>
      <c r="AG55" s="21">
        <f>(Tableau325[[#This Row],[E12]]/Tableau325[[#This Row],[Nombre ]])*1000</f>
        <v>0.45155913874299891</v>
      </c>
      <c r="AH55" s="21">
        <f>(Tableau325[[#This Row],[E13]]/Tableau325[[#This Row],[Nombre ]])*1000</f>
        <v>3.1392081241884529</v>
      </c>
      <c r="AI55" s="21">
        <f>(Tableau325[[#This Row],[E14]]/Tableau325[[#This Row],[Nombre ]])*1000</f>
        <v>0</v>
      </c>
      <c r="AJ55" s="16">
        <f>_xlfn.ISOWEEKNUM(Tableau325[[#This Row],[Date ]])</f>
        <v>52</v>
      </c>
      <c r="AK55" s="23">
        <f>Tableau325[[#This Row],[Date ]]</f>
        <v>44192</v>
      </c>
      <c r="AL55" s="24" t="e">
        <f>VLOOKUP(Tableau325[[#This Row],[Mois ]],[1]!Tableau4[#Data],2)</f>
        <v>#REF!</v>
      </c>
    </row>
    <row r="56" spans="2:38" s="9" customFormat="1" x14ac:dyDescent="0.25">
      <c r="B56" s="14">
        <v>44196</v>
      </c>
      <c r="C56" s="15">
        <v>283108</v>
      </c>
      <c r="D56" s="15">
        <v>925788</v>
      </c>
      <c r="E56" s="15">
        <v>12.65</v>
      </c>
      <c r="F56" s="16">
        <v>3618.3</v>
      </c>
      <c r="G56" s="16">
        <v>2.7</v>
      </c>
      <c r="H56" s="16">
        <v>7.3</v>
      </c>
      <c r="I56" s="16"/>
      <c r="J56" s="16"/>
      <c r="K56" s="16">
        <v>0</v>
      </c>
      <c r="L56" s="16">
        <v>0</v>
      </c>
      <c r="M56" s="16">
        <v>350.25</v>
      </c>
      <c r="N56" s="16">
        <v>365.62</v>
      </c>
      <c r="O56" s="17">
        <v>0</v>
      </c>
      <c r="P56" s="17">
        <v>0</v>
      </c>
      <c r="Q56" s="16">
        <v>120</v>
      </c>
      <c r="R56" s="17">
        <v>888</v>
      </c>
      <c r="S56" s="16">
        <v>0</v>
      </c>
      <c r="T56" s="16"/>
      <c r="U56" s="17">
        <v>103</v>
      </c>
      <c r="V56" s="17"/>
      <c r="W56" s="17"/>
      <c r="X56" s="18">
        <v>2633</v>
      </c>
      <c r="Y56" s="18"/>
      <c r="Z56" s="18"/>
      <c r="AA56" s="18">
        <v>1782.12</v>
      </c>
      <c r="AB56" s="19">
        <v>1098.1100000000006</v>
      </c>
      <c r="AC56" s="20">
        <f t="shared" si="0"/>
        <v>0.30348782577453515</v>
      </c>
      <c r="AD56" s="21">
        <f>Tableau325[[#This Row],[E1]]/Tableau325[[#This Row],[Nombre ]]*1000</f>
        <v>12.78063495203244</v>
      </c>
      <c r="AE56" s="22">
        <f>(Tableau325[[#This Row],[E8]]/Tableau325[[#This Row],[Nombre ]])*1000</f>
        <v>1.2371603769586164</v>
      </c>
      <c r="AF56" s="21">
        <f>(Tableau325[[#This Row],[E9]]/Tableau325[[#This Row],[Nombre ]])*1000</f>
        <v>1.2914506124871075</v>
      </c>
      <c r="AG56" s="21">
        <f>(Tableau325[[#This Row],[E12]]/Tableau325[[#This Row],[Nombre ]])*1000</f>
        <v>0.42386651030702066</v>
      </c>
      <c r="AH56" s="21">
        <f>(Tableau325[[#This Row],[E13]]/Tableau325[[#This Row],[Nombre ]])*1000</f>
        <v>3.1366121762719525</v>
      </c>
      <c r="AI56" s="21">
        <f>(Tableau325[[#This Row],[E14]]/Tableau325[[#This Row],[Nombre ]])*1000</f>
        <v>0</v>
      </c>
      <c r="AJ56" s="16">
        <f>_xlfn.ISOWEEKNUM(Tableau325[[#This Row],[Date ]])</f>
        <v>53</v>
      </c>
      <c r="AK56" s="23">
        <f>Tableau325[[#This Row],[Date ]]</f>
        <v>44196</v>
      </c>
      <c r="AL56" s="24" t="e">
        <f>VLOOKUP(Tableau325[[#This Row],[Mois ]],[1]!Tableau4[#Data],2)</f>
        <v>#REF!</v>
      </c>
    </row>
    <row r="57" spans="2:38" s="9" customFormat="1" x14ac:dyDescent="0.25">
      <c r="B57" s="14">
        <v>44206</v>
      </c>
      <c r="C57" s="15">
        <v>372672</v>
      </c>
      <c r="D57" s="15">
        <v>1222934</v>
      </c>
      <c r="E57" s="15"/>
      <c r="F57" s="16">
        <v>4330.6000000000004</v>
      </c>
      <c r="G57" s="16">
        <v>2.6</v>
      </c>
      <c r="H57" s="16">
        <v>5.6</v>
      </c>
      <c r="I57" s="16"/>
      <c r="J57" s="16"/>
      <c r="K57" s="16">
        <v>0</v>
      </c>
      <c r="L57" s="16">
        <v>0</v>
      </c>
      <c r="M57" s="16">
        <v>587.42999999999995</v>
      </c>
      <c r="N57" s="16">
        <v>317.14999999999998</v>
      </c>
      <c r="O57" s="17">
        <v>0</v>
      </c>
      <c r="P57" s="17">
        <v>0</v>
      </c>
      <c r="Q57" s="16">
        <v>134</v>
      </c>
      <c r="R57" s="17">
        <v>1069.52</v>
      </c>
      <c r="S57" s="16">
        <v>0</v>
      </c>
      <c r="T57" s="16"/>
      <c r="U57" s="17">
        <v>129</v>
      </c>
      <c r="V57" s="17"/>
      <c r="W57" s="17"/>
      <c r="X57" s="18">
        <v>2929</v>
      </c>
      <c r="Y57" s="18"/>
      <c r="Z57" s="18"/>
      <c r="AA57" s="18">
        <v>2128.08</v>
      </c>
      <c r="AB57" s="19">
        <v>1264.2200000000007</v>
      </c>
      <c r="AC57" s="20">
        <f t="shared" si="0"/>
        <v>0.29192721562831953</v>
      </c>
      <c r="AD57" s="21">
        <f>Tableau325[[#This Row],[E1]]/Tableau325[[#This Row],[Nombre ]]*1000</f>
        <v>11.620406148033659</v>
      </c>
      <c r="AE57" s="22">
        <f>(Tableau325[[#This Row],[E8]]/Tableau325[[#This Row],[Nombre ]])*1000</f>
        <v>1.5762654559505409</v>
      </c>
      <c r="AF57" s="21">
        <f>(Tableau325[[#This Row],[E9]]/Tableau325[[#This Row],[Nombre ]])*1000</f>
        <v>0.8510164434140477</v>
      </c>
      <c r="AG57" s="21">
        <f>(Tableau325[[#This Row],[E12]]/Tableau325[[#This Row],[Nombre ]])*1000</f>
        <v>0.35956551605701526</v>
      </c>
      <c r="AH57" s="21">
        <f>(Tableau325[[#This Row],[E13]]/Tableau325[[#This Row],[Nombre ]])*1000</f>
        <v>2.869869483084321</v>
      </c>
      <c r="AI57" s="21">
        <f>(Tableau325[[#This Row],[E14]]/Tableau325[[#This Row],[Nombre ]])*1000</f>
        <v>0</v>
      </c>
      <c r="AJ57" s="16">
        <f>_xlfn.ISOWEEKNUM(Tableau325[[#This Row],[Date ]])</f>
        <v>1</v>
      </c>
      <c r="AK57" s="23">
        <f>Tableau325[[#This Row],[Date ]]</f>
        <v>44206</v>
      </c>
      <c r="AL57" s="24" t="e">
        <f>VLOOKUP(Tableau325[[#This Row],[Mois ]],[1]!Tableau4[#Data],2)</f>
        <v>#REF!</v>
      </c>
    </row>
    <row r="58" spans="2:38" s="9" customFormat="1" x14ac:dyDescent="0.25">
      <c r="B58" s="14">
        <v>44213</v>
      </c>
      <c r="C58" s="15">
        <v>350569</v>
      </c>
      <c r="D58" s="15">
        <v>1190605</v>
      </c>
      <c r="E58" s="15"/>
      <c r="F58" s="16">
        <v>4071</v>
      </c>
      <c r="G58" s="16">
        <v>9.3000000000000007</v>
      </c>
      <c r="H58" s="16">
        <v>10.199999999999999</v>
      </c>
      <c r="I58" s="16"/>
      <c r="J58" s="16"/>
      <c r="K58" s="16">
        <v>0</v>
      </c>
      <c r="L58" s="16">
        <v>0</v>
      </c>
      <c r="M58" s="16">
        <v>575.04999999999995</v>
      </c>
      <c r="N58" s="16">
        <v>318.86</v>
      </c>
      <c r="O58" s="17">
        <v>0</v>
      </c>
      <c r="P58" s="17">
        <v>0</v>
      </c>
      <c r="Q58" s="16">
        <v>135</v>
      </c>
      <c r="R58" s="17">
        <v>1059.3800000000001</v>
      </c>
      <c r="S58" s="16">
        <v>0</v>
      </c>
      <c r="T58" s="16"/>
      <c r="U58" s="17">
        <v>133</v>
      </c>
      <c r="V58" s="17"/>
      <c r="W58" s="17"/>
      <c r="X58" s="18">
        <v>2689</v>
      </c>
      <c r="Y58" s="18"/>
      <c r="Z58" s="18"/>
      <c r="AA58" s="18">
        <v>1965.72</v>
      </c>
      <c r="AB58" s="19">
        <v>1120.0899999999997</v>
      </c>
      <c r="AC58" s="20">
        <f t="shared" si="0"/>
        <v>0.27513878653893387</v>
      </c>
      <c r="AD58" s="21">
        <f>Tableau325[[#This Row],[E1]]/Tableau325[[#This Row],[Nombre ]]*1000</f>
        <v>11.612549883189899</v>
      </c>
      <c r="AE58" s="22">
        <f>(Tableau325[[#This Row],[E8]]/Tableau325[[#This Row],[Nombre ]])*1000</f>
        <v>1.6403332867424101</v>
      </c>
      <c r="AF58" s="21">
        <f>(Tableau325[[#This Row],[E9]]/Tableau325[[#This Row],[Nombre ]])*1000</f>
        <v>0.90954990315743833</v>
      </c>
      <c r="AG58" s="21">
        <f>(Tableau325[[#This Row],[E12]]/Tableau325[[#This Row],[Nombre ]])*1000</f>
        <v>0.38508824225758692</v>
      </c>
      <c r="AH58" s="21">
        <f>(Tableau325[[#This Row],[E13]]/Tableau325[[#This Row],[Nombre ]])*1000</f>
        <v>3.0218872746877223</v>
      </c>
      <c r="AI58" s="21">
        <f>(Tableau325[[#This Row],[E14]]/Tableau325[[#This Row],[Nombre ]])*1000</f>
        <v>0</v>
      </c>
      <c r="AJ58" s="16">
        <f>_xlfn.ISOWEEKNUM(Tableau325[[#This Row],[Date ]])</f>
        <v>2</v>
      </c>
      <c r="AK58" s="23">
        <f>Tableau325[[#This Row],[Date ]]</f>
        <v>44213</v>
      </c>
      <c r="AL58" s="24" t="e">
        <f>VLOOKUP(Tableau325[[#This Row],[Mois ]],[1]!Tableau4[#Data],2)</f>
        <v>#REF!</v>
      </c>
    </row>
    <row r="59" spans="2:38" s="9" customFormat="1" x14ac:dyDescent="0.25">
      <c r="B59" s="14">
        <v>44220</v>
      </c>
      <c r="C59" s="15">
        <v>340658</v>
      </c>
      <c r="D59" s="15">
        <v>1108748</v>
      </c>
      <c r="E59" s="15"/>
      <c r="F59" s="16">
        <v>4112.8999999999996</v>
      </c>
      <c r="G59" s="16">
        <v>6.5</v>
      </c>
      <c r="H59" s="16">
        <v>7.1</v>
      </c>
      <c r="I59" s="16"/>
      <c r="J59" s="16"/>
      <c r="K59" s="16">
        <v>0</v>
      </c>
      <c r="L59" s="16">
        <v>0</v>
      </c>
      <c r="M59" s="16">
        <v>534.6</v>
      </c>
      <c r="N59" s="16">
        <v>373.35</v>
      </c>
      <c r="O59" s="17">
        <v>0</v>
      </c>
      <c r="P59" s="17">
        <v>0</v>
      </c>
      <c r="Q59" s="16">
        <v>137</v>
      </c>
      <c r="R59" s="17">
        <v>1120.7</v>
      </c>
      <c r="S59" s="16">
        <v>0</v>
      </c>
      <c r="T59" s="16"/>
      <c r="U59" s="17">
        <v>114</v>
      </c>
      <c r="V59" s="17"/>
      <c r="W59" s="17"/>
      <c r="X59" s="18">
        <v>2821</v>
      </c>
      <c r="Y59" s="18"/>
      <c r="Z59" s="18"/>
      <c r="AA59" s="18">
        <v>1949.08</v>
      </c>
      <c r="AB59" s="19">
        <v>1203.8699999999994</v>
      </c>
      <c r="AC59" s="20">
        <f t="shared" si="0"/>
        <v>0.29270587663205999</v>
      </c>
      <c r="AD59" s="21">
        <f>Tableau325[[#This Row],[E1]]/Tableau325[[#This Row],[Nombre ]]*1000</f>
        <v>12.07339912757076</v>
      </c>
      <c r="AE59" s="22">
        <f>(Tableau325[[#This Row],[E8]]/Tableau325[[#This Row],[Nombre ]])*1000</f>
        <v>1.5693158534365845</v>
      </c>
      <c r="AF59" s="21">
        <f>(Tableau325[[#This Row],[E9]]/Tableau325[[#This Row],[Nombre ]])*1000</f>
        <v>1.0959672163871097</v>
      </c>
      <c r="AG59" s="21">
        <f>(Tableau325[[#This Row],[E12]]/Tableau325[[#This Row],[Nombre ]])*1000</f>
        <v>0.40216287302808096</v>
      </c>
      <c r="AH59" s="21">
        <f>(Tableau325[[#This Row],[E13]]/Tableau325[[#This Row],[Nombre ]])*1000</f>
        <v>3.2898097211866451</v>
      </c>
      <c r="AI59" s="21">
        <f>(Tableau325[[#This Row],[E14]]/Tableau325[[#This Row],[Nombre ]])*1000</f>
        <v>0</v>
      </c>
      <c r="AJ59" s="16">
        <f>_xlfn.ISOWEEKNUM(Tableau325[[#This Row],[Date ]])</f>
        <v>3</v>
      </c>
      <c r="AK59" s="23">
        <f>Tableau325[[#This Row],[Date ]]</f>
        <v>44220</v>
      </c>
      <c r="AL59" s="24" t="e">
        <f>VLOOKUP(Tableau325[[#This Row],[Mois ]],[1]!Tableau4[#Data],2)</f>
        <v>#REF!</v>
      </c>
    </row>
    <row r="60" spans="2:38" s="9" customFormat="1" x14ac:dyDescent="0.25">
      <c r="B60" s="14">
        <v>44227</v>
      </c>
      <c r="C60" s="15">
        <v>340561</v>
      </c>
      <c r="D60" s="15">
        <v>1119506</v>
      </c>
      <c r="E60" s="15">
        <v>10.31</v>
      </c>
      <c r="F60" s="16">
        <v>4341.8999999999996</v>
      </c>
      <c r="G60" s="16">
        <v>22.5</v>
      </c>
      <c r="H60" s="16">
        <v>15.2</v>
      </c>
      <c r="I60" s="16"/>
      <c r="J60" s="16"/>
      <c r="K60" s="16">
        <v>0</v>
      </c>
      <c r="L60" s="16">
        <v>0</v>
      </c>
      <c r="M60" s="16">
        <v>588.46</v>
      </c>
      <c r="N60" s="16">
        <v>311.39999999999998</v>
      </c>
      <c r="O60" s="17">
        <v>0</v>
      </c>
      <c r="P60" s="17">
        <v>0</v>
      </c>
      <c r="Q60" s="16">
        <v>99</v>
      </c>
      <c r="R60" s="17">
        <v>1016.8</v>
      </c>
      <c r="S60" s="16">
        <v>0</v>
      </c>
      <c r="T60" s="16"/>
      <c r="U60" s="17">
        <v>124.96</v>
      </c>
      <c r="V60" s="17"/>
      <c r="W60" s="17"/>
      <c r="X60" s="18">
        <v>2697</v>
      </c>
      <c r="Y60" s="18"/>
      <c r="Z60" s="18"/>
      <c r="AA60" s="18">
        <v>1873.28</v>
      </c>
      <c r="AB60" s="19">
        <v>2292.2999999999993</v>
      </c>
      <c r="AC60" s="20">
        <f t="shared" si="0"/>
        <v>0.52794859393353133</v>
      </c>
      <c r="AD60" s="21">
        <f>Tableau325[[#This Row],[E1]]/Tableau325[[#This Row],[Nombre ]]*1000</f>
        <v>12.749257842207415</v>
      </c>
      <c r="AE60" s="22">
        <f>(Tableau325[[#This Row],[E8]]/Tableau325[[#This Row],[Nombre ]])*1000</f>
        <v>1.7279136483625548</v>
      </c>
      <c r="AF60" s="21">
        <f>(Tableau325[[#This Row],[E9]]/Tableau325[[#This Row],[Nombre ]])*1000</f>
        <v>0.91437363644104863</v>
      </c>
      <c r="AG60" s="21">
        <f>(Tableau325[[#This Row],[E12]]/Tableau325[[#This Row],[Nombre ]])*1000</f>
        <v>0.29069682083385945</v>
      </c>
      <c r="AH60" s="21">
        <f>(Tableau325[[#This Row],[E13]]/Tableau325[[#This Row],[Nombre ]])*1000</f>
        <v>2.9856618931703864</v>
      </c>
      <c r="AI60" s="21">
        <f>(Tableau325[[#This Row],[E14]]/Tableau325[[#This Row],[Nombre ]])*1000</f>
        <v>0</v>
      </c>
      <c r="AJ60" s="16">
        <f>_xlfn.ISOWEEKNUM(Tableau325[[#This Row],[Date ]])</f>
        <v>4</v>
      </c>
      <c r="AK60" s="23">
        <f>Tableau325[[#This Row],[Date ]]</f>
        <v>44227</v>
      </c>
      <c r="AL60" s="24" t="e">
        <f>VLOOKUP(Tableau325[[#This Row],[Mois ]],[1]!Tableau4[#Data],2)</f>
        <v>#REF!</v>
      </c>
    </row>
    <row r="61" spans="2:38" s="9" customFormat="1" x14ac:dyDescent="0.25">
      <c r="B61" s="14">
        <v>44234</v>
      </c>
      <c r="C61" s="15">
        <v>331907</v>
      </c>
      <c r="D61" s="15">
        <v>1100660</v>
      </c>
      <c r="E61" s="15"/>
      <c r="F61" s="16">
        <v>4375.7</v>
      </c>
      <c r="G61" s="16">
        <v>18.399999999999999</v>
      </c>
      <c r="H61" s="16">
        <v>16</v>
      </c>
      <c r="I61" s="16"/>
      <c r="J61" s="16"/>
      <c r="K61" s="16">
        <v>0</v>
      </c>
      <c r="L61" s="16">
        <v>0</v>
      </c>
      <c r="M61" s="16">
        <v>577.22</v>
      </c>
      <c r="N61" s="16">
        <v>367.6</v>
      </c>
      <c r="O61" s="17">
        <v>0</v>
      </c>
      <c r="P61" s="17">
        <v>0</v>
      </c>
      <c r="Q61" s="16">
        <v>119</v>
      </c>
      <c r="R61" s="17">
        <v>1035</v>
      </c>
      <c r="S61" s="16">
        <v>0</v>
      </c>
      <c r="T61" s="16"/>
      <c r="U61" s="17">
        <v>125.04</v>
      </c>
      <c r="V61" s="17"/>
      <c r="W61" s="17"/>
      <c r="X61" s="18">
        <v>2634</v>
      </c>
      <c r="Y61" s="18"/>
      <c r="Z61" s="18"/>
      <c r="AA61" s="18">
        <v>1868.28</v>
      </c>
      <c r="AB61" s="19">
        <v>2742.7599999999998</v>
      </c>
      <c r="AC61" s="20">
        <f t="shared" si="0"/>
        <v>0.6268162808236396</v>
      </c>
      <c r="AD61" s="21">
        <f>Tableau325[[#This Row],[E1]]/Tableau325[[#This Row],[Nombre ]]*1000</f>
        <v>13.183512248913098</v>
      </c>
      <c r="AE61" s="22">
        <f>(Tableau325[[#This Row],[E8]]/Tableau325[[#This Row],[Nombre ]])*1000</f>
        <v>1.7391016158140684</v>
      </c>
      <c r="AF61" s="21">
        <f>(Tableau325[[#This Row],[E9]]/Tableau325[[#This Row],[Nombre ]])*1000</f>
        <v>1.1075391600659221</v>
      </c>
      <c r="AG61" s="21">
        <f>(Tableau325[[#This Row],[E12]]/Tableau325[[#This Row],[Nombre ]])*1000</f>
        <v>0.35853416770360369</v>
      </c>
      <c r="AH61" s="21">
        <f>(Tableau325[[#This Row],[E13]]/Tableau325[[#This Row],[Nombre ]])*1000</f>
        <v>3.1183433913716794</v>
      </c>
      <c r="AI61" s="21">
        <f>(Tableau325[[#This Row],[E14]]/Tableau325[[#This Row],[Nombre ]])*1000</f>
        <v>0</v>
      </c>
      <c r="AJ61" s="16">
        <f>_xlfn.ISOWEEKNUM(Tableau325[[#This Row],[Date ]])</f>
        <v>5</v>
      </c>
      <c r="AK61" s="23">
        <f>Tableau325[[#This Row],[Date ]]</f>
        <v>44234</v>
      </c>
      <c r="AL61" s="24" t="e">
        <f>VLOOKUP(Tableau325[[#This Row],[Mois ]],[1]!Tableau4[#Data],2)</f>
        <v>#REF!</v>
      </c>
    </row>
    <row r="62" spans="2:38" s="9" customFormat="1" x14ac:dyDescent="0.25">
      <c r="B62" s="14">
        <v>44241</v>
      </c>
      <c r="C62" s="15">
        <v>235853</v>
      </c>
      <c r="D62" s="15">
        <v>797781</v>
      </c>
      <c r="E62" s="15"/>
      <c r="F62" s="16">
        <v>3388.4</v>
      </c>
      <c r="G62" s="16">
        <v>20.100000000000001</v>
      </c>
      <c r="H62" s="16">
        <v>12.5</v>
      </c>
      <c r="I62" s="16"/>
      <c r="J62" s="16"/>
      <c r="K62" s="16">
        <v>0</v>
      </c>
      <c r="L62" s="16">
        <v>0</v>
      </c>
      <c r="M62" s="16">
        <v>427.58</v>
      </c>
      <c r="N62" s="16">
        <v>313</v>
      </c>
      <c r="O62" s="17">
        <v>0</v>
      </c>
      <c r="P62" s="17">
        <v>0</v>
      </c>
      <c r="Q62" s="16">
        <v>129</v>
      </c>
      <c r="R62" s="17">
        <v>844.3</v>
      </c>
      <c r="S62" s="16">
        <v>0</v>
      </c>
      <c r="T62" s="16"/>
      <c r="U62" s="17">
        <v>106</v>
      </c>
      <c r="V62" s="17"/>
      <c r="W62" s="17"/>
      <c r="X62" s="18">
        <v>2232</v>
      </c>
      <c r="Y62" s="18"/>
      <c r="Z62" s="18"/>
      <c r="AA62" s="18">
        <v>1550.92</v>
      </c>
      <c r="AB62" s="19">
        <v>1023.9999999999995</v>
      </c>
      <c r="AC62" s="20">
        <f t="shared" si="0"/>
        <v>0.30220753157832592</v>
      </c>
      <c r="AD62" s="21">
        <f>Tableau325[[#This Row],[E1]]/Tableau325[[#This Row],[Nombre ]]*1000</f>
        <v>14.366575790852776</v>
      </c>
      <c r="AE62" s="22">
        <f>(Tableau325[[#This Row],[E8]]/Tableau325[[#This Row],[Nombre ]])*1000</f>
        <v>1.8129088881633899</v>
      </c>
      <c r="AF62" s="21">
        <f>(Tableau325[[#This Row],[E9]]/Tableau325[[#This Row],[Nombre ]])*1000</f>
        <v>1.3270978109246012</v>
      </c>
      <c r="AG62" s="21">
        <f>(Tableau325[[#This Row],[E12]]/Tableau325[[#This Row],[Nombre ]])*1000</f>
        <v>0.5469508549817047</v>
      </c>
      <c r="AH62" s="21">
        <f>(Tableau325[[#This Row],[E13]]/Tableau325[[#This Row],[Nombre ]])*1000</f>
        <v>3.5797721462097152</v>
      </c>
      <c r="AI62" s="21">
        <f>(Tableau325[[#This Row],[E14]]/Tableau325[[#This Row],[Nombre ]])*1000</f>
        <v>0</v>
      </c>
      <c r="AJ62" s="16">
        <f>_xlfn.ISOWEEKNUM(Tableau325[[#This Row],[Date ]])</f>
        <v>6</v>
      </c>
      <c r="AK62" s="23">
        <f>Tableau325[[#This Row],[Date ]]</f>
        <v>44241</v>
      </c>
      <c r="AL62" s="24" t="e">
        <f>VLOOKUP(Tableau325[[#This Row],[Mois ]],[1]!Tableau4[#Data],2)</f>
        <v>#REF!</v>
      </c>
    </row>
    <row r="63" spans="2:38" s="9" customFormat="1" x14ac:dyDescent="0.25">
      <c r="B63" s="14">
        <v>44248</v>
      </c>
      <c r="C63" s="15">
        <v>315693</v>
      </c>
      <c r="D63" s="15">
        <v>1078868</v>
      </c>
      <c r="E63" s="15"/>
      <c r="F63" s="16">
        <v>3827.2</v>
      </c>
      <c r="G63" s="16">
        <v>64.7</v>
      </c>
      <c r="H63" s="16">
        <v>15.6</v>
      </c>
      <c r="I63" s="16"/>
      <c r="J63" s="16"/>
      <c r="K63" s="16">
        <v>0</v>
      </c>
      <c r="L63" s="16">
        <v>0</v>
      </c>
      <c r="M63" s="16">
        <v>532.11</v>
      </c>
      <c r="N63" s="16">
        <v>341.9</v>
      </c>
      <c r="O63" s="17">
        <v>0</v>
      </c>
      <c r="P63" s="17">
        <v>0</v>
      </c>
      <c r="Q63" s="16">
        <v>111</v>
      </c>
      <c r="R63" s="17">
        <v>908.8</v>
      </c>
      <c r="S63" s="16">
        <v>0</v>
      </c>
      <c r="T63" s="16"/>
      <c r="U63" s="17">
        <v>112</v>
      </c>
      <c r="V63" s="17"/>
      <c r="W63" s="17"/>
      <c r="X63" s="18">
        <v>2624</v>
      </c>
      <c r="Y63" s="18"/>
      <c r="Z63" s="18"/>
      <c r="AA63" s="18">
        <v>1809.36</v>
      </c>
      <c r="AB63" s="19">
        <v>2163.83</v>
      </c>
      <c r="AC63" s="20">
        <f t="shared" si="0"/>
        <v>0.56538200250836124</v>
      </c>
      <c r="AD63" s="21">
        <f>Tableau325[[#This Row],[E1]]/Tableau325[[#This Row],[Nombre ]]*1000</f>
        <v>12.123170295191848</v>
      </c>
      <c r="AE63" s="22">
        <f>(Tableau325[[#This Row],[E8]]/Tableau325[[#This Row],[Nombre ]])*1000</f>
        <v>1.6855299293934296</v>
      </c>
      <c r="AF63" s="21">
        <f>(Tableau325[[#This Row],[E9]]/Tableau325[[#This Row],[Nombre ]])*1000</f>
        <v>1.0830141941696521</v>
      </c>
      <c r="AG63" s="21">
        <f>(Tableau325[[#This Row],[E12]]/Tableau325[[#This Row],[Nombre ]])*1000</f>
        <v>0.35160741606560808</v>
      </c>
      <c r="AH63" s="21">
        <f>(Tableau325[[#This Row],[E13]]/Tableau325[[#This Row],[Nombre ]])*1000</f>
        <v>2.8787461236074288</v>
      </c>
      <c r="AI63" s="21">
        <f>(Tableau325[[#This Row],[E14]]/Tableau325[[#This Row],[Nombre ]])*1000</f>
        <v>0</v>
      </c>
      <c r="AJ63" s="16">
        <f>_xlfn.ISOWEEKNUM(Tableau325[[#This Row],[Date ]])</f>
        <v>7</v>
      </c>
      <c r="AK63" s="23">
        <f>Tableau325[[#This Row],[Date ]]</f>
        <v>44248</v>
      </c>
      <c r="AL63" s="24" t="e">
        <f>VLOOKUP(Tableau325[[#This Row],[Mois ]],[1]!Tableau4[#Data],2)</f>
        <v>#REF!</v>
      </c>
    </row>
    <row r="64" spans="2:38" s="9" customFormat="1" x14ac:dyDescent="0.25">
      <c r="B64" s="14">
        <v>44255</v>
      </c>
      <c r="C64" s="15">
        <v>368946</v>
      </c>
      <c r="D64" s="15">
        <v>1271825</v>
      </c>
      <c r="E64" s="15">
        <v>11.43</v>
      </c>
      <c r="F64" s="16">
        <v>4931</v>
      </c>
      <c r="G64" s="16">
        <v>0</v>
      </c>
      <c r="H64" s="16">
        <v>0</v>
      </c>
      <c r="I64" s="16"/>
      <c r="J64" s="16"/>
      <c r="K64" s="16">
        <v>0</v>
      </c>
      <c r="L64" s="16">
        <v>0</v>
      </c>
      <c r="M64" s="16">
        <v>0</v>
      </c>
      <c r="N64" s="16">
        <v>0</v>
      </c>
      <c r="O64" s="16">
        <v>0</v>
      </c>
      <c r="P64" s="16">
        <v>0</v>
      </c>
      <c r="Q64" s="16">
        <v>0</v>
      </c>
      <c r="R64" s="16">
        <v>0</v>
      </c>
      <c r="S64" s="16">
        <v>0</v>
      </c>
      <c r="T64" s="16"/>
      <c r="U64" s="16">
        <v>0</v>
      </c>
      <c r="V64" s="16"/>
      <c r="W64" s="16"/>
      <c r="X64" s="16">
        <v>0</v>
      </c>
      <c r="Y64" s="16"/>
      <c r="Z64" s="18"/>
      <c r="AA64" s="18">
        <v>0</v>
      </c>
      <c r="AB64" s="19">
        <v>4931</v>
      </c>
      <c r="AC64" s="20">
        <f t="shared" si="0"/>
        <v>1</v>
      </c>
      <c r="AD64" s="21">
        <f>Tableau325[[#This Row],[E1]]/Tableau325[[#This Row],[Nombre ]]*1000</f>
        <v>13.365099499655777</v>
      </c>
      <c r="AE64" s="22">
        <f>(Tableau325[[#This Row],[E8]]/Tableau325[[#This Row],[Nombre ]])*1000</f>
        <v>0</v>
      </c>
      <c r="AF64" s="21">
        <f>(Tableau325[[#This Row],[E9]]/Tableau325[[#This Row],[Nombre ]])*1000</f>
        <v>0</v>
      </c>
      <c r="AG64" s="21">
        <f>(Tableau325[[#This Row],[E12]]/Tableau325[[#This Row],[Nombre ]])*1000</f>
        <v>0</v>
      </c>
      <c r="AH64" s="21">
        <f>(Tableau325[[#This Row],[E13]]/Tableau325[[#This Row],[Nombre ]])*1000</f>
        <v>0</v>
      </c>
      <c r="AI64" s="21">
        <f>(Tableau325[[#This Row],[E14]]/Tableau325[[#This Row],[Nombre ]])*1000</f>
        <v>0</v>
      </c>
      <c r="AJ64" s="16">
        <f>_xlfn.ISOWEEKNUM(Tableau325[[#This Row],[Date ]])</f>
        <v>8</v>
      </c>
      <c r="AK64" s="23">
        <f>Tableau325[[#This Row],[Date ]]</f>
        <v>44255</v>
      </c>
      <c r="AL64" s="24" t="e">
        <f>VLOOKUP(Tableau325[[#This Row],[Mois ]],[1]!Tableau4[#Data],2)</f>
        <v>#REF!</v>
      </c>
    </row>
    <row r="65" spans="2:38" s="32" customFormat="1" x14ac:dyDescent="0.25">
      <c r="B65" s="25">
        <v>44262</v>
      </c>
      <c r="C65" s="26">
        <v>315947</v>
      </c>
      <c r="D65" s="26">
        <v>1087572</v>
      </c>
      <c r="E65" s="26"/>
      <c r="F65" s="27">
        <v>4483.6000000000004</v>
      </c>
      <c r="G65" s="27">
        <v>0</v>
      </c>
      <c r="H65" s="27">
        <v>0</v>
      </c>
      <c r="I65" s="27"/>
      <c r="J65" s="27"/>
      <c r="K65" s="27">
        <v>0</v>
      </c>
      <c r="L65" s="16">
        <v>0</v>
      </c>
      <c r="M65" s="16">
        <v>0</v>
      </c>
      <c r="N65" s="27">
        <v>0</v>
      </c>
      <c r="O65" s="27">
        <v>0</v>
      </c>
      <c r="P65" s="27">
        <v>0</v>
      </c>
      <c r="Q65" s="27">
        <v>0</v>
      </c>
      <c r="R65" s="27">
        <v>0</v>
      </c>
      <c r="S65" s="27">
        <v>0</v>
      </c>
      <c r="T65" s="27"/>
      <c r="U65" s="27">
        <v>0</v>
      </c>
      <c r="V65" s="27"/>
      <c r="W65" s="27"/>
      <c r="X65" s="27">
        <v>0</v>
      </c>
      <c r="Y65" s="27"/>
      <c r="Z65" s="18"/>
      <c r="AA65" s="18">
        <v>0</v>
      </c>
      <c r="AB65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4483.6000000000004</v>
      </c>
      <c r="AC65" s="28">
        <f t="shared" si="0"/>
        <v>1</v>
      </c>
      <c r="AD65" s="21">
        <f>Tableau325[[#This Row],[E1]]/Tableau325[[#This Row],[Nombre ]]*1000</f>
        <v>14.190987728954541</v>
      </c>
      <c r="AE65" s="29">
        <f>(Tableau325[[#This Row],[E8]]/Tableau325[[#This Row],[Nombre ]])*1000</f>
        <v>0</v>
      </c>
      <c r="AF65" s="30">
        <f>(Tableau325[[#This Row],[E9]]/Tableau325[[#This Row],[Nombre ]])*1000</f>
        <v>0</v>
      </c>
      <c r="AG65" s="30">
        <f>(Tableau325[[#This Row],[E12]]/Tableau325[[#This Row],[Nombre ]])*1000</f>
        <v>0</v>
      </c>
      <c r="AH65" s="30">
        <f>(Tableau325[[#This Row],[E13]]/Tableau325[[#This Row],[Nombre ]])*1000</f>
        <v>0</v>
      </c>
      <c r="AI65" s="30">
        <f>(Tableau325[[#This Row],[E14]]/Tableau325[[#This Row],[Nombre ]])*1000</f>
        <v>0</v>
      </c>
      <c r="AJ65" s="27">
        <f>_xlfn.ISOWEEKNUM(Tableau325[[#This Row],[Date ]])</f>
        <v>9</v>
      </c>
      <c r="AK65" s="31">
        <f>Tableau325[[#This Row],[Date ]]</f>
        <v>44262</v>
      </c>
      <c r="AL65" s="24" t="e">
        <f>VLOOKUP(Tableau325[[#This Row],[Mois ]],[1]!Tableau4[#Data],2)</f>
        <v>#REF!</v>
      </c>
    </row>
    <row r="66" spans="2:38" s="9" customFormat="1" x14ac:dyDescent="0.25">
      <c r="B66" s="14">
        <v>44269</v>
      </c>
      <c r="C66" s="15">
        <v>331399</v>
      </c>
      <c r="D66" s="15">
        <v>1111936</v>
      </c>
      <c r="E66" s="15"/>
      <c r="F66" s="16">
        <v>4496.5</v>
      </c>
      <c r="G66" s="16">
        <v>0</v>
      </c>
      <c r="H66" s="16">
        <v>0</v>
      </c>
      <c r="I66" s="16"/>
      <c r="J66" s="16"/>
      <c r="K66" s="16">
        <v>0</v>
      </c>
      <c r="L66" s="16">
        <v>0</v>
      </c>
      <c r="M66" s="16">
        <v>0</v>
      </c>
      <c r="N66" s="16">
        <v>0</v>
      </c>
      <c r="O66" s="16">
        <v>0</v>
      </c>
      <c r="P66" s="16">
        <v>0</v>
      </c>
      <c r="Q66" s="16">
        <v>0</v>
      </c>
      <c r="R66" s="16">
        <v>0</v>
      </c>
      <c r="S66" s="16">
        <v>0</v>
      </c>
      <c r="T66" s="16"/>
      <c r="U66" s="16">
        <v>0</v>
      </c>
      <c r="V66" s="16"/>
      <c r="W66" s="16"/>
      <c r="X66" s="16">
        <v>0</v>
      </c>
      <c r="Y66" s="16"/>
      <c r="Z66" s="18"/>
      <c r="AA66" s="18">
        <v>0</v>
      </c>
      <c r="AB66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4496.5</v>
      </c>
      <c r="AC66" s="20">
        <f t="shared" si="0"/>
        <v>1</v>
      </c>
      <c r="AD66" s="21">
        <f>Tableau325[[#This Row],[E1]]/Tableau325[[#This Row],[Nombre ]]*1000</f>
        <v>13.568236476271807</v>
      </c>
      <c r="AE66" s="22">
        <f>(Tableau325[[#This Row],[E8]]/Tableau325[[#This Row],[Nombre ]])*1000</f>
        <v>0</v>
      </c>
      <c r="AF66" s="21">
        <f>(Tableau325[[#This Row],[E9]]/Tableau325[[#This Row],[Nombre ]])*1000</f>
        <v>0</v>
      </c>
      <c r="AG66" s="21">
        <f>(Tableau325[[#This Row],[E12]]/Tableau325[[#This Row],[Nombre ]])*1000</f>
        <v>0</v>
      </c>
      <c r="AH66" s="21">
        <f>(Tableau325[[#This Row],[E13]]/Tableau325[[#This Row],[Nombre ]])*1000</f>
        <v>0</v>
      </c>
      <c r="AI66" s="21">
        <f>(Tableau325[[#This Row],[E14]]/Tableau325[[#This Row],[Nombre ]])*1000</f>
        <v>0</v>
      </c>
      <c r="AJ66" s="16">
        <f>_xlfn.ISOWEEKNUM(Tableau325[[#This Row],[Date ]])</f>
        <v>10</v>
      </c>
      <c r="AK66" s="23">
        <f>Tableau325[[#This Row],[Date ]]</f>
        <v>44269</v>
      </c>
      <c r="AL66" s="24" t="e">
        <f>VLOOKUP(Tableau325[[#This Row],[Mois ]],[1]!Tableau4[#Data],2)</f>
        <v>#REF!</v>
      </c>
    </row>
    <row r="67" spans="2:38" s="9" customFormat="1" x14ac:dyDescent="0.25">
      <c r="B67" s="14">
        <v>44276</v>
      </c>
      <c r="C67" s="15">
        <v>340526</v>
      </c>
      <c r="D67" s="15">
        <v>1149530</v>
      </c>
      <c r="E67" s="15"/>
      <c r="F67" s="16">
        <v>4159.3999999999996</v>
      </c>
      <c r="G67" s="16">
        <v>0</v>
      </c>
      <c r="H67" s="16">
        <v>0</v>
      </c>
      <c r="I67" s="16"/>
      <c r="J67" s="16"/>
      <c r="K67" s="16">
        <v>0</v>
      </c>
      <c r="L67" s="16">
        <v>0</v>
      </c>
      <c r="M67" s="16">
        <v>0</v>
      </c>
      <c r="N67" s="16">
        <v>0</v>
      </c>
      <c r="O67" s="16">
        <v>0</v>
      </c>
      <c r="P67" s="16">
        <v>0</v>
      </c>
      <c r="Q67" s="16">
        <v>0</v>
      </c>
      <c r="R67" s="16">
        <v>0</v>
      </c>
      <c r="S67" s="16">
        <v>0</v>
      </c>
      <c r="T67" s="16"/>
      <c r="U67" s="16">
        <v>0</v>
      </c>
      <c r="V67" s="16"/>
      <c r="W67" s="16"/>
      <c r="X67" s="16">
        <v>0</v>
      </c>
      <c r="Y67" s="16"/>
      <c r="Z67" s="18"/>
      <c r="AA67" s="18">
        <v>0</v>
      </c>
      <c r="AB67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4159.3999999999996</v>
      </c>
      <c r="AC67" s="20">
        <f t="shared" si="0"/>
        <v>1</v>
      </c>
      <c r="AD67" s="21">
        <f>Tableau325[[#This Row],[E1]]/Tableau325[[#This Row],[Nombre ]]*1000</f>
        <v>12.214632656537239</v>
      </c>
      <c r="AE67" s="22">
        <f>(Tableau325[[#This Row],[E8]]/Tableau325[[#This Row],[Nombre ]])*1000</f>
        <v>0</v>
      </c>
      <c r="AF67" s="21">
        <f>(Tableau325[[#This Row],[E9]]/Tableau325[[#This Row],[Nombre ]])*1000</f>
        <v>0</v>
      </c>
      <c r="AG67" s="21">
        <f>(Tableau325[[#This Row],[E12]]/Tableau325[[#This Row],[Nombre ]])*1000</f>
        <v>0</v>
      </c>
      <c r="AH67" s="21">
        <f>(Tableau325[[#This Row],[E13]]/Tableau325[[#This Row],[Nombre ]])*1000</f>
        <v>0</v>
      </c>
      <c r="AI67" s="21">
        <f>(Tableau325[[#This Row],[E14]]/Tableau325[[#This Row],[Nombre ]])*1000</f>
        <v>0</v>
      </c>
      <c r="AJ67" s="16">
        <f>_xlfn.ISOWEEKNUM(Tableau325[[#This Row],[Date ]])</f>
        <v>11</v>
      </c>
      <c r="AK67" s="23">
        <f>Tableau325[[#This Row],[Date ]]</f>
        <v>44276</v>
      </c>
      <c r="AL67" s="24" t="e">
        <f>VLOOKUP(Tableau325[[#This Row],[Mois ]],[1]!Tableau4[#Data],2)</f>
        <v>#REF!</v>
      </c>
    </row>
    <row r="68" spans="2:38" s="9" customFormat="1" x14ac:dyDescent="0.25">
      <c r="B68" s="14">
        <v>44283</v>
      </c>
      <c r="C68" s="15">
        <v>284883</v>
      </c>
      <c r="D68" s="15">
        <v>922558</v>
      </c>
      <c r="E68" s="15">
        <v>13.77</v>
      </c>
      <c r="F68" s="16">
        <v>3836.9</v>
      </c>
      <c r="G68" s="16">
        <v>0</v>
      </c>
      <c r="H68" s="16">
        <v>0</v>
      </c>
      <c r="I68" s="16"/>
      <c r="J68" s="16"/>
      <c r="K68" s="16">
        <v>0</v>
      </c>
      <c r="L68" s="16">
        <v>0</v>
      </c>
      <c r="M68" s="16">
        <v>0</v>
      </c>
      <c r="N68" s="16">
        <v>0</v>
      </c>
      <c r="O68" s="16">
        <v>0</v>
      </c>
      <c r="P68" s="16">
        <v>0</v>
      </c>
      <c r="Q68" s="16">
        <v>0</v>
      </c>
      <c r="R68" s="16">
        <v>0</v>
      </c>
      <c r="S68" s="16">
        <v>0</v>
      </c>
      <c r="T68" s="16"/>
      <c r="U68" s="16">
        <v>0</v>
      </c>
      <c r="V68" s="16"/>
      <c r="W68" s="16"/>
      <c r="X68" s="16">
        <v>0</v>
      </c>
      <c r="Y68" s="16"/>
      <c r="Z68" s="16"/>
      <c r="AA68" s="18">
        <v>0</v>
      </c>
      <c r="AB68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3836.9</v>
      </c>
      <c r="AC68" s="20">
        <f t="shared" ref="AC68:AC131" si="1">(AB68/F68)</f>
        <v>1</v>
      </c>
      <c r="AD68" s="21">
        <f>Tableau325[[#This Row],[E1]]/Tableau325[[#This Row],[Nombre ]]*1000</f>
        <v>13.468336123952641</v>
      </c>
      <c r="AE68" s="22">
        <f>(Tableau325[[#This Row],[E8]]/Tableau325[[#This Row],[Nombre ]])*1000</f>
        <v>0</v>
      </c>
      <c r="AF68" s="21">
        <f>(Tableau325[[#This Row],[E9]]/Tableau325[[#This Row],[Nombre ]])*1000</f>
        <v>0</v>
      </c>
      <c r="AG68" s="21">
        <f>(Tableau325[[#This Row],[E12]]/Tableau325[[#This Row],[Nombre ]])*1000</f>
        <v>0</v>
      </c>
      <c r="AH68" s="21">
        <f>(Tableau325[[#This Row],[E13]]/Tableau325[[#This Row],[Nombre ]])*1000</f>
        <v>0</v>
      </c>
      <c r="AI68" s="21">
        <f>(Tableau325[[#This Row],[E14]]/Tableau325[[#This Row],[Nombre ]])*1000</f>
        <v>0</v>
      </c>
      <c r="AJ68" s="16">
        <f>_xlfn.ISOWEEKNUM(Tableau325[[#This Row],[Date ]])</f>
        <v>12</v>
      </c>
      <c r="AK68" s="23">
        <f>Tableau325[[#This Row],[Date ]]</f>
        <v>44283</v>
      </c>
      <c r="AL68" s="24" t="e">
        <f>VLOOKUP(Tableau325[[#This Row],[Mois ]],[1]!Tableau4[#Data],2)</f>
        <v>#REF!</v>
      </c>
    </row>
    <row r="69" spans="2:38" s="9" customFormat="1" x14ac:dyDescent="0.25">
      <c r="B69" s="14">
        <v>44290</v>
      </c>
      <c r="C69" s="15">
        <v>356200</v>
      </c>
      <c r="D69" s="15">
        <v>1271252</v>
      </c>
      <c r="E69" s="15"/>
      <c r="F69" s="16">
        <v>4000</v>
      </c>
      <c r="G69" s="16">
        <v>0</v>
      </c>
      <c r="H69" s="16">
        <v>0</v>
      </c>
      <c r="I69" s="16"/>
      <c r="J69" s="16"/>
      <c r="K69" s="16">
        <v>0</v>
      </c>
      <c r="L69" s="16">
        <v>0</v>
      </c>
      <c r="M69" s="16">
        <v>0</v>
      </c>
      <c r="N69" s="16">
        <v>0</v>
      </c>
      <c r="O69" s="16">
        <v>0</v>
      </c>
      <c r="P69" s="16">
        <v>0</v>
      </c>
      <c r="Q69" s="16">
        <v>0</v>
      </c>
      <c r="R69" s="16">
        <v>0</v>
      </c>
      <c r="S69" s="16">
        <v>0</v>
      </c>
      <c r="T69" s="16"/>
      <c r="U69" s="16">
        <v>0</v>
      </c>
      <c r="V69" s="16"/>
      <c r="W69" s="16"/>
      <c r="X69" s="16">
        <v>0</v>
      </c>
      <c r="Y69" s="16"/>
      <c r="Z69" s="27"/>
      <c r="AA69" s="18">
        <v>0</v>
      </c>
      <c r="AB69" s="33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4000</v>
      </c>
      <c r="AC69" s="20">
        <f t="shared" si="1"/>
        <v>1</v>
      </c>
      <c r="AD69" s="21">
        <f>Tableau325[[#This Row],[E1]]/Tableau325[[#This Row],[Nombre ]]*1000</f>
        <v>11.229646266142616</v>
      </c>
      <c r="AE69" s="22">
        <f>(Tableau325[[#This Row],[E8]]/Tableau325[[#This Row],[Nombre ]])*1000</f>
        <v>0</v>
      </c>
      <c r="AF69" s="21">
        <f>(Tableau325[[#This Row],[E9]]/Tableau325[[#This Row],[Nombre ]])*1000</f>
        <v>0</v>
      </c>
      <c r="AG69" s="21">
        <f>(Tableau325[[#This Row],[E12]]/Tableau325[[#This Row],[Nombre ]])*1000</f>
        <v>0</v>
      </c>
      <c r="AH69" s="21">
        <f>(Tableau325[[#This Row],[E13]]/Tableau325[[#This Row],[Nombre ]])*1000</f>
        <v>0</v>
      </c>
      <c r="AI69" s="21">
        <f>(Tableau325[[#This Row],[E14]]/Tableau325[[#This Row],[Nombre ]])*1000</f>
        <v>0</v>
      </c>
      <c r="AJ69" s="16">
        <f>_xlfn.ISOWEEKNUM(Tableau325[[#This Row],[Date ]])</f>
        <v>13</v>
      </c>
      <c r="AK69" s="23">
        <f>Tableau325[[#This Row],[Date ]]</f>
        <v>44290</v>
      </c>
      <c r="AL69" s="24" t="e">
        <f>VLOOKUP(Tableau325[[#This Row],[Mois ]],[1]!Tableau4[#Data],2)</f>
        <v>#REF!</v>
      </c>
    </row>
    <row r="70" spans="2:38" s="9" customFormat="1" x14ac:dyDescent="0.25">
      <c r="B70" s="14">
        <v>44297</v>
      </c>
      <c r="C70" s="15">
        <v>307333</v>
      </c>
      <c r="D70" s="15">
        <v>1058860</v>
      </c>
      <c r="E70" s="15"/>
      <c r="F70" s="16">
        <v>4068.1</v>
      </c>
      <c r="G70" s="16">
        <v>0</v>
      </c>
      <c r="H70" s="16">
        <v>0</v>
      </c>
      <c r="I70" s="16"/>
      <c r="J70" s="16"/>
      <c r="K70" s="16">
        <v>0</v>
      </c>
      <c r="L70" s="16">
        <v>0</v>
      </c>
      <c r="M70" s="16">
        <v>0</v>
      </c>
      <c r="N70" s="16">
        <v>0</v>
      </c>
      <c r="O70" s="16">
        <v>0</v>
      </c>
      <c r="P70" s="16">
        <v>0</v>
      </c>
      <c r="Q70" s="16">
        <v>0</v>
      </c>
      <c r="R70" s="16">
        <v>0</v>
      </c>
      <c r="S70" s="16">
        <v>0</v>
      </c>
      <c r="T70" s="16"/>
      <c r="U70" s="16">
        <v>0</v>
      </c>
      <c r="V70" s="16"/>
      <c r="W70" s="16"/>
      <c r="X70" s="16">
        <v>0</v>
      </c>
      <c r="Y70" s="16"/>
      <c r="Z70" s="16"/>
      <c r="AA70" s="18">
        <v>0</v>
      </c>
      <c r="AB70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4068.1</v>
      </c>
      <c r="AC70" s="20">
        <f t="shared" si="1"/>
        <v>1</v>
      </c>
      <c r="AD70" s="21">
        <f>Tableau325[[#This Row],[E1]]/Tableau325[[#This Row],[Nombre ]]*1000</f>
        <v>13.236782252475328</v>
      </c>
      <c r="AE70" s="22">
        <f>(Tableau325[[#This Row],[E8]]/Tableau325[[#This Row],[Nombre ]])*1000</f>
        <v>0</v>
      </c>
      <c r="AF70" s="21">
        <f>(Tableau325[[#This Row],[E9]]/Tableau325[[#This Row],[Nombre ]])*1000</f>
        <v>0</v>
      </c>
      <c r="AG70" s="21">
        <f>(Tableau325[[#This Row],[E12]]/Tableau325[[#This Row],[Nombre ]])*1000</f>
        <v>0</v>
      </c>
      <c r="AH70" s="21">
        <f>(Tableau325[[#This Row],[E13]]/Tableau325[[#This Row],[Nombre ]])*1000</f>
        <v>0</v>
      </c>
      <c r="AI70" s="21">
        <f>(Tableau325[[#This Row],[E14]]/Tableau325[[#This Row],[Nombre ]])*1000</f>
        <v>0</v>
      </c>
      <c r="AJ70" s="16">
        <f>_xlfn.ISOWEEKNUM(Tableau325[[#This Row],[Date ]])</f>
        <v>14</v>
      </c>
      <c r="AK70" s="23">
        <f>Tableau325[[#This Row],[Date ]]</f>
        <v>44297</v>
      </c>
      <c r="AL70" s="24" t="e">
        <f>VLOOKUP(Tableau325[[#This Row],[Mois ]],[1]!Tableau4[#Data],2)</f>
        <v>#REF!</v>
      </c>
    </row>
    <row r="71" spans="2:38" s="9" customFormat="1" x14ac:dyDescent="0.25">
      <c r="B71" s="14">
        <v>44304</v>
      </c>
      <c r="C71" s="15">
        <v>336278</v>
      </c>
      <c r="D71" s="15">
        <v>1103661</v>
      </c>
      <c r="E71" s="15"/>
      <c r="F71" s="16">
        <v>4234</v>
      </c>
      <c r="G71" s="16">
        <v>0</v>
      </c>
      <c r="H71" s="16">
        <v>0</v>
      </c>
      <c r="I71" s="16"/>
      <c r="J71" s="16"/>
      <c r="K71" s="16">
        <v>0</v>
      </c>
      <c r="L71" s="16">
        <v>0</v>
      </c>
      <c r="M71" s="16">
        <v>0</v>
      </c>
      <c r="N71" s="16">
        <v>0</v>
      </c>
      <c r="O71" s="16">
        <v>0</v>
      </c>
      <c r="P71" s="16">
        <v>0</v>
      </c>
      <c r="Q71" s="16">
        <v>0</v>
      </c>
      <c r="R71" s="16">
        <v>0</v>
      </c>
      <c r="S71" s="16">
        <v>0</v>
      </c>
      <c r="T71" s="16"/>
      <c r="U71" s="16">
        <v>0</v>
      </c>
      <c r="V71" s="16"/>
      <c r="W71" s="16"/>
      <c r="X71" s="16">
        <v>0</v>
      </c>
      <c r="Y71" s="16"/>
      <c r="Z71" s="16"/>
      <c r="AA71" s="18">
        <v>0</v>
      </c>
      <c r="AB71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4234</v>
      </c>
      <c r="AC71" s="20">
        <f t="shared" si="1"/>
        <v>1</v>
      </c>
      <c r="AD71" s="21">
        <f>Tableau325[[#This Row],[E1]]/Tableau325[[#This Row],[Nombre ]]*1000</f>
        <v>12.590773110343227</v>
      </c>
      <c r="AE71" s="22">
        <f>(Tableau325[[#This Row],[E8]]/Tableau325[[#This Row],[Nombre ]])*1000</f>
        <v>0</v>
      </c>
      <c r="AF71" s="21">
        <f>(Tableau325[[#This Row],[E9]]/Tableau325[[#This Row],[Nombre ]])*1000</f>
        <v>0</v>
      </c>
      <c r="AG71" s="21">
        <f>(Tableau325[[#This Row],[E12]]/Tableau325[[#This Row],[Nombre ]])*1000</f>
        <v>0</v>
      </c>
      <c r="AH71" s="21">
        <f>(Tableau325[[#This Row],[E13]]/Tableau325[[#This Row],[Nombre ]])*1000</f>
        <v>0</v>
      </c>
      <c r="AI71" s="21">
        <f>(Tableau325[[#This Row],[E14]]/Tableau325[[#This Row],[Nombre ]])*1000</f>
        <v>0</v>
      </c>
      <c r="AJ71" s="16">
        <f>_xlfn.ISOWEEKNUM(Tableau325[[#This Row],[Date ]])</f>
        <v>15</v>
      </c>
      <c r="AK71" s="23">
        <f>Tableau325[[#This Row],[Date ]]</f>
        <v>44304</v>
      </c>
      <c r="AL71" s="24" t="e">
        <f>VLOOKUP(Tableau325[[#This Row],[Mois ]],[1]!Tableau4[#Data],2)</f>
        <v>#REF!</v>
      </c>
    </row>
    <row r="72" spans="2:38" s="9" customFormat="1" x14ac:dyDescent="0.25">
      <c r="B72" s="14">
        <v>44311</v>
      </c>
      <c r="C72" s="15">
        <v>353323</v>
      </c>
      <c r="D72" s="15">
        <v>1165739</v>
      </c>
      <c r="E72" s="15"/>
      <c r="F72" s="16">
        <v>4729.2</v>
      </c>
      <c r="G72" s="16">
        <v>0</v>
      </c>
      <c r="H72" s="16">
        <v>0</v>
      </c>
      <c r="I72" s="16"/>
      <c r="J72" s="16"/>
      <c r="K72" s="16">
        <v>0</v>
      </c>
      <c r="L72" s="16">
        <v>0</v>
      </c>
      <c r="M72" s="16">
        <v>0</v>
      </c>
      <c r="N72" s="16">
        <v>0</v>
      </c>
      <c r="O72" s="16">
        <v>0</v>
      </c>
      <c r="P72" s="16">
        <v>0</v>
      </c>
      <c r="Q72" s="16">
        <v>0</v>
      </c>
      <c r="R72" s="16">
        <v>0</v>
      </c>
      <c r="S72" s="16">
        <v>0</v>
      </c>
      <c r="T72" s="16"/>
      <c r="U72" s="16">
        <v>0</v>
      </c>
      <c r="V72" s="16"/>
      <c r="W72" s="16"/>
      <c r="X72" s="16">
        <v>0</v>
      </c>
      <c r="Y72" s="16"/>
      <c r="Z72" s="16"/>
      <c r="AA72" s="18">
        <v>0</v>
      </c>
      <c r="AB72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4729.2</v>
      </c>
      <c r="AC72" s="20">
        <f t="shared" si="1"/>
        <v>1</v>
      </c>
      <c r="AD72" s="21">
        <f>Tableau325[[#This Row],[E1]]/Tableau325[[#This Row],[Nombre ]]*1000</f>
        <v>13.384919747652997</v>
      </c>
      <c r="AE72" s="22">
        <f>(Tableau325[[#This Row],[E8]]/Tableau325[[#This Row],[Nombre ]])*1000</f>
        <v>0</v>
      </c>
      <c r="AF72" s="21">
        <f>(Tableau325[[#This Row],[E9]]/Tableau325[[#This Row],[Nombre ]])*1000</f>
        <v>0</v>
      </c>
      <c r="AG72" s="21">
        <f>(Tableau325[[#This Row],[E12]]/Tableau325[[#This Row],[Nombre ]])*1000</f>
        <v>0</v>
      </c>
      <c r="AH72" s="21">
        <f>(Tableau325[[#This Row],[E13]]/Tableau325[[#This Row],[Nombre ]])*1000</f>
        <v>0</v>
      </c>
      <c r="AI72" s="21">
        <f>(Tableau325[[#This Row],[E14]]/Tableau325[[#This Row],[Nombre ]])*1000</f>
        <v>0</v>
      </c>
      <c r="AJ72" s="16">
        <f>_xlfn.ISOWEEKNUM(Tableau325[[#This Row],[Date ]])</f>
        <v>16</v>
      </c>
      <c r="AK72" s="23">
        <f>Tableau325[[#This Row],[Date ]]</f>
        <v>44311</v>
      </c>
      <c r="AL72" s="24" t="e">
        <f>VLOOKUP(Tableau325[[#This Row],[Mois ]],[1]!Tableau4[#Data],2)</f>
        <v>#REF!</v>
      </c>
    </row>
    <row r="73" spans="2:38" s="9" customFormat="1" x14ac:dyDescent="0.25">
      <c r="B73" s="14">
        <v>44318</v>
      </c>
      <c r="C73" s="15">
        <v>389071</v>
      </c>
      <c r="D73" s="15">
        <v>1267568</v>
      </c>
      <c r="E73" s="15">
        <v>14.46</v>
      </c>
      <c r="F73" s="16">
        <v>5133.6000000000004</v>
      </c>
      <c r="G73" s="16">
        <v>0</v>
      </c>
      <c r="H73" s="16">
        <v>0</v>
      </c>
      <c r="I73" s="16"/>
      <c r="J73" s="16"/>
      <c r="K73" s="16">
        <v>0</v>
      </c>
      <c r="L73" s="16">
        <v>0</v>
      </c>
      <c r="M73" s="16">
        <v>0</v>
      </c>
      <c r="N73" s="16">
        <v>0</v>
      </c>
      <c r="O73" s="16">
        <v>0</v>
      </c>
      <c r="P73" s="16">
        <v>0</v>
      </c>
      <c r="Q73" s="16">
        <v>0</v>
      </c>
      <c r="R73" s="16">
        <v>0</v>
      </c>
      <c r="S73" s="16">
        <v>0</v>
      </c>
      <c r="T73" s="16"/>
      <c r="U73" s="16">
        <v>0</v>
      </c>
      <c r="V73" s="16"/>
      <c r="W73" s="16"/>
      <c r="X73" s="16">
        <v>0</v>
      </c>
      <c r="Y73" s="16"/>
      <c r="Z73" s="16"/>
      <c r="AA73" s="18">
        <v>0</v>
      </c>
      <c r="AB73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5133.6000000000004</v>
      </c>
      <c r="AC73" s="20">
        <f t="shared" si="1"/>
        <v>1</v>
      </c>
      <c r="AD73" s="21">
        <f>Tableau325[[#This Row],[E1]]/Tableau325[[#This Row],[Nombre ]]*1000</f>
        <v>13.194506915190289</v>
      </c>
      <c r="AE73" s="22">
        <f>(Tableau325[[#This Row],[E8]]/Tableau325[[#This Row],[Nombre ]])*1000</f>
        <v>0</v>
      </c>
      <c r="AF73" s="21">
        <f>(Tableau325[[#This Row],[E9]]/Tableau325[[#This Row],[Nombre ]])*1000</f>
        <v>0</v>
      </c>
      <c r="AG73" s="21">
        <f>(Tableau325[[#This Row],[E12]]/Tableau325[[#This Row],[Nombre ]])*1000</f>
        <v>0</v>
      </c>
      <c r="AH73" s="21">
        <f>(Tableau325[[#This Row],[E13]]/Tableau325[[#This Row],[Nombre ]])*1000</f>
        <v>0</v>
      </c>
      <c r="AI73" s="21">
        <f>(Tableau325[[#This Row],[E14]]/Tableau325[[#This Row],[Nombre ]])*1000</f>
        <v>0</v>
      </c>
      <c r="AJ73" s="16">
        <f>_xlfn.ISOWEEKNUM(Tableau325[[#This Row],[Date ]])</f>
        <v>17</v>
      </c>
      <c r="AK73" s="23">
        <f>Tableau325[[#This Row],[Date ]]</f>
        <v>44318</v>
      </c>
      <c r="AL73" s="24" t="e">
        <f>VLOOKUP(Tableau325[[#This Row],[Mois ]],[1]!Tableau4[#Data],2)</f>
        <v>#REF!</v>
      </c>
    </row>
    <row r="74" spans="2:38" s="9" customFormat="1" x14ac:dyDescent="0.25">
      <c r="B74" s="14">
        <v>44325</v>
      </c>
      <c r="C74" s="15">
        <v>371257</v>
      </c>
      <c r="D74" s="15">
        <v>1197421</v>
      </c>
      <c r="E74" s="15"/>
      <c r="F74" s="16">
        <v>4558.8999999999996</v>
      </c>
      <c r="G74" s="16">
        <v>0</v>
      </c>
      <c r="H74" s="16">
        <v>0</v>
      </c>
      <c r="I74" s="16"/>
      <c r="J74" s="16"/>
      <c r="K74" s="16">
        <v>0</v>
      </c>
      <c r="L74" s="16">
        <v>0</v>
      </c>
      <c r="M74" s="16">
        <v>0</v>
      </c>
      <c r="N74" s="16">
        <v>0</v>
      </c>
      <c r="O74" s="16">
        <v>0</v>
      </c>
      <c r="P74" s="16">
        <v>0</v>
      </c>
      <c r="Q74" s="16">
        <v>0</v>
      </c>
      <c r="R74" s="16">
        <v>0</v>
      </c>
      <c r="S74" s="16">
        <v>0</v>
      </c>
      <c r="T74" s="16"/>
      <c r="U74" s="16">
        <v>0</v>
      </c>
      <c r="V74" s="16"/>
      <c r="W74" s="16"/>
      <c r="X74" s="16">
        <v>0</v>
      </c>
      <c r="Y74" s="16"/>
      <c r="Z74" s="16"/>
      <c r="AA74" s="18">
        <v>0</v>
      </c>
      <c r="AB74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4558.8999999999996</v>
      </c>
      <c r="AC74" s="20">
        <f t="shared" si="1"/>
        <v>1</v>
      </c>
      <c r="AD74" s="21">
        <f>Tableau325[[#This Row],[E1]]/Tableau325[[#This Row],[Nombre ]]*1000</f>
        <v>12.279633784682847</v>
      </c>
      <c r="AE74" s="22">
        <f>(Tableau325[[#This Row],[E8]]/Tableau325[[#This Row],[Nombre ]])*1000</f>
        <v>0</v>
      </c>
      <c r="AF74" s="21">
        <f>(Tableau325[[#This Row],[E9]]/Tableau325[[#This Row],[Nombre ]])*1000</f>
        <v>0</v>
      </c>
      <c r="AG74" s="21">
        <f>(Tableau325[[#This Row],[E12]]/Tableau325[[#This Row],[Nombre ]])*1000</f>
        <v>0</v>
      </c>
      <c r="AH74" s="21">
        <f>(Tableau325[[#This Row],[E13]]/Tableau325[[#This Row],[Nombre ]])*1000</f>
        <v>0</v>
      </c>
      <c r="AI74" s="21">
        <f>(Tableau325[[#This Row],[E14]]/Tableau325[[#This Row],[Nombre ]])*1000</f>
        <v>0</v>
      </c>
      <c r="AJ74" s="16">
        <f>_xlfn.ISOWEEKNUM(Tableau325[[#This Row],[Date ]])</f>
        <v>18</v>
      </c>
      <c r="AK74" s="23">
        <f>Tableau325[[#This Row],[Date ]]</f>
        <v>44325</v>
      </c>
      <c r="AL74" s="24" t="e">
        <f>VLOOKUP(Tableau325[[#This Row],[Mois ]],[1]!Tableau4[#Data],2)</f>
        <v>#REF!</v>
      </c>
    </row>
    <row r="75" spans="2:38" s="9" customFormat="1" x14ac:dyDescent="0.25">
      <c r="B75" s="14">
        <v>44332</v>
      </c>
      <c r="C75" s="15">
        <v>334568</v>
      </c>
      <c r="D75" s="15">
        <v>1068084</v>
      </c>
      <c r="E75" s="15"/>
      <c r="F75" s="16">
        <v>4280</v>
      </c>
      <c r="G75" s="16">
        <v>0</v>
      </c>
      <c r="H75" s="16">
        <v>0</v>
      </c>
      <c r="I75" s="16"/>
      <c r="J75" s="16"/>
      <c r="K75" s="16">
        <v>0</v>
      </c>
      <c r="L75" s="16">
        <v>0</v>
      </c>
      <c r="M75" s="16">
        <v>0</v>
      </c>
      <c r="N75" s="16">
        <v>0</v>
      </c>
      <c r="O75" s="16">
        <v>0</v>
      </c>
      <c r="P75" s="16">
        <v>0</v>
      </c>
      <c r="Q75" s="16">
        <v>0</v>
      </c>
      <c r="R75" s="16">
        <v>0</v>
      </c>
      <c r="S75" s="16">
        <v>0</v>
      </c>
      <c r="T75" s="16"/>
      <c r="U75" s="16">
        <v>0</v>
      </c>
      <c r="V75" s="16"/>
      <c r="W75" s="16"/>
      <c r="X75" s="16">
        <v>0</v>
      </c>
      <c r="Y75" s="16"/>
      <c r="Z75" s="16"/>
      <c r="AA75" s="18">
        <v>0</v>
      </c>
      <c r="AB75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4280</v>
      </c>
      <c r="AC75" s="20">
        <f t="shared" si="1"/>
        <v>1</v>
      </c>
      <c r="AD75" s="21">
        <f>Tableau325[[#This Row],[E1]]/Tableau325[[#This Row],[Nombre ]]*1000</f>
        <v>12.79261614978121</v>
      </c>
      <c r="AE75" s="22">
        <f>(Tableau325[[#This Row],[E8]]/Tableau325[[#This Row],[Nombre ]])*1000</f>
        <v>0</v>
      </c>
      <c r="AF75" s="21">
        <f>(Tableau325[[#This Row],[E9]]/Tableau325[[#This Row],[Nombre ]])*1000</f>
        <v>0</v>
      </c>
      <c r="AG75" s="21">
        <f>(Tableau325[[#This Row],[E12]]/Tableau325[[#This Row],[Nombre ]])*1000</f>
        <v>0</v>
      </c>
      <c r="AH75" s="21">
        <f>(Tableau325[[#This Row],[E13]]/Tableau325[[#This Row],[Nombre ]])*1000</f>
        <v>0</v>
      </c>
      <c r="AI75" s="21">
        <f>(Tableau325[[#This Row],[E14]]/Tableau325[[#This Row],[Nombre ]])*1000</f>
        <v>0</v>
      </c>
      <c r="AJ75" s="16">
        <f>_xlfn.ISOWEEKNUM(Tableau325[[#This Row],[Date ]])</f>
        <v>19</v>
      </c>
      <c r="AK75" s="23">
        <f>Tableau325[[#This Row],[Date ]]</f>
        <v>44332</v>
      </c>
      <c r="AL75" s="24" t="e">
        <f>VLOOKUP(Tableau325[[#This Row],[Mois ]],[1]!Tableau4[#Data],2)</f>
        <v>#REF!</v>
      </c>
    </row>
    <row r="76" spans="2:38" s="9" customFormat="1" x14ac:dyDescent="0.25">
      <c r="B76" s="14">
        <v>44339</v>
      </c>
      <c r="C76" s="15">
        <v>418901</v>
      </c>
      <c r="D76" s="15">
        <v>1441427</v>
      </c>
      <c r="E76" s="15"/>
      <c r="F76" s="16">
        <v>5412.69</v>
      </c>
      <c r="G76" s="16">
        <v>0</v>
      </c>
      <c r="H76" s="16">
        <v>0</v>
      </c>
      <c r="I76" s="16"/>
      <c r="J76" s="16"/>
      <c r="K76" s="16">
        <v>0</v>
      </c>
      <c r="L76" s="16">
        <v>0</v>
      </c>
      <c r="M76" s="16">
        <v>0</v>
      </c>
      <c r="N76" s="16">
        <v>0</v>
      </c>
      <c r="O76" s="16">
        <v>0</v>
      </c>
      <c r="P76" s="16">
        <v>0</v>
      </c>
      <c r="Q76" s="16">
        <v>0</v>
      </c>
      <c r="R76" s="16">
        <v>0</v>
      </c>
      <c r="S76" s="16">
        <v>0</v>
      </c>
      <c r="T76" s="16"/>
      <c r="U76" s="16">
        <v>0</v>
      </c>
      <c r="V76" s="16"/>
      <c r="W76" s="16"/>
      <c r="X76" s="16">
        <v>0</v>
      </c>
      <c r="Y76" s="16"/>
      <c r="Z76" s="16"/>
      <c r="AA76" s="18">
        <v>0</v>
      </c>
      <c r="AB76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5412.69</v>
      </c>
      <c r="AC76" s="20">
        <f t="shared" si="1"/>
        <v>1</v>
      </c>
      <c r="AD76" s="21">
        <f>Tableau325[[#This Row],[E1]]/Tableau325[[#This Row],[Nombre ]]*1000</f>
        <v>12.921167531230529</v>
      </c>
      <c r="AE76" s="22">
        <f>(Tableau325[[#This Row],[E8]]/Tableau325[[#This Row],[Nombre ]])*1000</f>
        <v>0</v>
      </c>
      <c r="AF76" s="21">
        <f>(Tableau325[[#This Row],[E9]]/Tableau325[[#This Row],[Nombre ]])*1000</f>
        <v>0</v>
      </c>
      <c r="AG76" s="21">
        <f>(Tableau325[[#This Row],[E12]]/Tableau325[[#This Row],[Nombre ]])*1000</f>
        <v>0</v>
      </c>
      <c r="AH76" s="21">
        <f>(Tableau325[[#This Row],[E13]]/Tableau325[[#This Row],[Nombre ]])*1000</f>
        <v>0</v>
      </c>
      <c r="AI76" s="21">
        <f>(Tableau325[[#This Row],[E14]]/Tableau325[[#This Row],[Nombre ]])*1000</f>
        <v>0</v>
      </c>
      <c r="AJ76" s="16">
        <f>_xlfn.ISOWEEKNUM(Tableau325[[#This Row],[Date ]])</f>
        <v>20</v>
      </c>
      <c r="AK76" s="23">
        <f>Tableau325[[#This Row],[Date ]]</f>
        <v>44339</v>
      </c>
      <c r="AL76" s="24" t="e">
        <f>VLOOKUP(Tableau325[[#This Row],[Mois ]],[1]!Tableau4[#Data],2)</f>
        <v>#REF!</v>
      </c>
    </row>
    <row r="77" spans="2:38" s="9" customFormat="1" x14ac:dyDescent="0.25">
      <c r="B77" s="14">
        <v>44346</v>
      </c>
      <c r="C77" s="15">
        <v>301159</v>
      </c>
      <c r="D77" s="15">
        <v>1004657</v>
      </c>
      <c r="E77" s="15">
        <v>17.82</v>
      </c>
      <c r="F77" s="16">
        <v>3701</v>
      </c>
      <c r="G77" s="16">
        <v>0</v>
      </c>
      <c r="H77" s="16">
        <v>0</v>
      </c>
      <c r="I77" s="16"/>
      <c r="J77" s="16"/>
      <c r="K77" s="16">
        <v>0</v>
      </c>
      <c r="L77" s="16">
        <v>0</v>
      </c>
      <c r="M77" s="16">
        <v>0</v>
      </c>
      <c r="N77" s="16">
        <v>0</v>
      </c>
      <c r="O77" s="16">
        <v>0</v>
      </c>
      <c r="P77" s="16">
        <v>0</v>
      </c>
      <c r="Q77" s="16">
        <v>0</v>
      </c>
      <c r="R77" s="16">
        <v>0</v>
      </c>
      <c r="S77" s="16">
        <v>0</v>
      </c>
      <c r="T77" s="16"/>
      <c r="U77" s="16">
        <v>0</v>
      </c>
      <c r="V77" s="16"/>
      <c r="W77" s="16"/>
      <c r="X77" s="16">
        <v>0</v>
      </c>
      <c r="Y77" s="16"/>
      <c r="Z77" s="16"/>
      <c r="AA77" s="18">
        <v>0</v>
      </c>
      <c r="AB77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3701</v>
      </c>
      <c r="AC77" s="20">
        <f t="shared" si="1"/>
        <v>1</v>
      </c>
      <c r="AD77" s="21">
        <f>Tableau325[[#This Row],[E1]]/Tableau325[[#This Row],[Nombre ]]*1000</f>
        <v>12.289189431496318</v>
      </c>
      <c r="AE77" s="22">
        <f>(Tableau325[[#This Row],[E8]]/Tableau325[[#This Row],[Nombre ]])*1000</f>
        <v>0</v>
      </c>
      <c r="AF77" s="21">
        <f>(Tableau325[[#This Row],[E9]]/Tableau325[[#This Row],[Nombre ]])*1000</f>
        <v>0</v>
      </c>
      <c r="AG77" s="21">
        <f>(Tableau325[[#This Row],[E12]]/Tableau325[[#This Row],[Nombre ]])*1000</f>
        <v>0</v>
      </c>
      <c r="AH77" s="21">
        <f>(Tableau325[[#This Row],[E13]]/Tableau325[[#This Row],[Nombre ]])*1000</f>
        <v>0</v>
      </c>
      <c r="AI77" s="21">
        <f>(Tableau325[[#This Row],[E14]]/Tableau325[[#This Row],[Nombre ]])*1000</f>
        <v>0</v>
      </c>
      <c r="AJ77" s="16">
        <f>_xlfn.ISOWEEKNUM(Tableau325[[#This Row],[Date ]])</f>
        <v>21</v>
      </c>
      <c r="AK77" s="23">
        <f>Tableau325[[#This Row],[Date ]]</f>
        <v>44346</v>
      </c>
      <c r="AL77" s="24" t="e">
        <f>VLOOKUP(Tableau325[[#This Row],[Mois ]],[1]!Tableau4[#Data],2)</f>
        <v>#REF!</v>
      </c>
    </row>
    <row r="78" spans="2:38" s="37" customFormat="1" x14ac:dyDescent="0.25">
      <c r="B78" s="14">
        <v>44353</v>
      </c>
      <c r="C78" s="15">
        <v>364361</v>
      </c>
      <c r="D78" s="15">
        <v>1158915</v>
      </c>
      <c r="E78" s="15"/>
      <c r="F78" s="34">
        <v>4829.7</v>
      </c>
      <c r="G78" s="17">
        <v>91.7</v>
      </c>
      <c r="H78" s="17">
        <v>37.5</v>
      </c>
      <c r="I78" s="17"/>
      <c r="J78" s="17"/>
      <c r="K78" s="17">
        <v>242.7</v>
      </c>
      <c r="L78" s="16">
        <v>575.9</v>
      </c>
      <c r="M78" s="16">
        <f>Tableau325[[#This Row],[E7]]+Tableau325[[#This Row],[E6]]</f>
        <v>818.59999999999991</v>
      </c>
      <c r="N78" s="17">
        <v>385.4</v>
      </c>
      <c r="O78" s="17">
        <v>200</v>
      </c>
      <c r="P78" s="17">
        <v>0</v>
      </c>
      <c r="Q78" s="17">
        <v>168.5</v>
      </c>
      <c r="R78" s="17">
        <v>0</v>
      </c>
      <c r="S78" s="17">
        <v>188</v>
      </c>
      <c r="T78" s="17"/>
      <c r="U78" s="17">
        <v>172.96</v>
      </c>
      <c r="V78" s="17"/>
      <c r="W78" s="17"/>
      <c r="X78" s="17">
        <v>3012</v>
      </c>
      <c r="Y78" s="17"/>
      <c r="Z78" s="16"/>
      <c r="AA78" s="18">
        <v>2191.6799999999998</v>
      </c>
      <c r="AB78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2940</v>
      </c>
      <c r="AC78" s="20">
        <f t="shared" si="1"/>
        <v>0.60873346170569598</v>
      </c>
      <c r="AD78" s="21">
        <f>Tableau325[[#This Row],[E1]]/Tableau325[[#This Row],[Nombre ]]*1000</f>
        <v>13.25526057948024</v>
      </c>
      <c r="AE78" s="35">
        <f>(Tableau325[[#This Row],[E8]]/Tableau325[[#This Row],[Nombre ]])*1000</f>
        <v>2.246672942493845</v>
      </c>
      <c r="AF78" s="36">
        <f>(Tableau325[[#This Row],[E9]]/Tableau325[[#This Row],[Nombre ]])*1000</f>
        <v>1.0577421842623111</v>
      </c>
      <c r="AG78" s="36">
        <f>(Tableau325[[#This Row],[E12]]/Tableau325[[#This Row],[Nombre ]])*1000</f>
        <v>0.46245344589569132</v>
      </c>
      <c r="AH78" s="36">
        <f>(Tableau325[[#This Row],[E13]]/Tableau325[[#This Row],[Nombre ]])*1000</f>
        <v>0</v>
      </c>
      <c r="AI78" s="36">
        <f>(Tableau325[[#This Row],[E14]]/Tableau325[[#This Row],[Nombre ]])*1000</f>
        <v>0.5159717972011274</v>
      </c>
      <c r="AJ78" s="17">
        <f>_xlfn.ISOWEEKNUM(Tableau325[[#This Row],[Date ]])</f>
        <v>22</v>
      </c>
      <c r="AK78" s="23">
        <f>Tableau325[[#This Row],[Date ]]</f>
        <v>44353</v>
      </c>
      <c r="AL78" s="24" t="e">
        <f>VLOOKUP(Tableau325[[#This Row],[Mois ]],[1]!Tableau4[#Data],2)</f>
        <v>#REF!</v>
      </c>
    </row>
    <row r="79" spans="2:38" s="37" customFormat="1" x14ac:dyDescent="0.25">
      <c r="B79" s="14">
        <v>44360</v>
      </c>
      <c r="C79" s="15">
        <v>380641</v>
      </c>
      <c r="D79" s="15">
        <v>1250736</v>
      </c>
      <c r="E79" s="15"/>
      <c r="F79" s="34">
        <v>4732.68</v>
      </c>
      <c r="G79" s="17">
        <v>102.7</v>
      </c>
      <c r="H79" s="17">
        <v>45.4</v>
      </c>
      <c r="I79" s="17"/>
      <c r="J79" s="17"/>
      <c r="K79" s="17">
        <v>231.39</v>
      </c>
      <c r="L79" s="16">
        <v>588.04999999999995</v>
      </c>
      <c r="M79" s="16">
        <f>Tableau325[[#This Row],[E7]]+Tableau325[[#This Row],[E6]]</f>
        <v>819.43999999999994</v>
      </c>
      <c r="N79" s="17">
        <v>433.5</v>
      </c>
      <c r="O79" s="17">
        <v>0</v>
      </c>
      <c r="P79" s="17">
        <v>0</v>
      </c>
      <c r="Q79" s="17">
        <v>143.5</v>
      </c>
      <c r="R79" s="17">
        <v>0</v>
      </c>
      <c r="S79" s="17">
        <v>0</v>
      </c>
      <c r="T79" s="17"/>
      <c r="U79" s="17">
        <v>173.04</v>
      </c>
      <c r="V79" s="17"/>
      <c r="W79" s="17"/>
      <c r="X79" s="17">
        <v>2803</v>
      </c>
      <c r="Y79" s="17"/>
      <c r="Z79" s="16"/>
      <c r="AA79" s="18">
        <v>1979</v>
      </c>
      <c r="AB79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3188.1400000000003</v>
      </c>
      <c r="AC79" s="20">
        <f t="shared" si="1"/>
        <v>0.67364368602990277</v>
      </c>
      <c r="AD79" s="21">
        <f>Tableau325[[#This Row],[E1]]/Tableau325[[#This Row],[Nombre ]]*1000</f>
        <v>12.433447789386852</v>
      </c>
      <c r="AE79" s="35">
        <f>(Tableau325[[#This Row],[E8]]/Tableau325[[#This Row],[Nombre ]])*1000</f>
        <v>2.1527896364290759</v>
      </c>
      <c r="AF79" s="36">
        <f>(Tableau325[[#This Row],[E9]]/Tableau325[[#This Row],[Nombre ]])*1000</f>
        <v>1.1388683825441821</v>
      </c>
      <c r="AG79" s="36">
        <f>(Tableau325[[#This Row],[E12]]/Tableau325[[#This Row],[Nombre ]])*1000</f>
        <v>0.37699564681681685</v>
      </c>
      <c r="AH79" s="36">
        <f>(Tableau325[[#This Row],[E13]]/Tableau325[[#This Row],[Nombre ]])*1000</f>
        <v>0</v>
      </c>
      <c r="AI79" s="36">
        <f>(Tableau325[[#This Row],[E14]]/Tableau325[[#This Row],[Nombre ]])*1000</f>
        <v>0</v>
      </c>
      <c r="AJ79" s="17">
        <f>_xlfn.ISOWEEKNUM(Tableau325[[#This Row],[Date ]])</f>
        <v>23</v>
      </c>
      <c r="AK79" s="23">
        <f>Tableau325[[#This Row],[Date ]]</f>
        <v>44360</v>
      </c>
      <c r="AL79" s="24" t="e">
        <f>VLOOKUP(Tableau325[[#This Row],[Mois ]],[1]!Tableau4[#Data],2)</f>
        <v>#REF!</v>
      </c>
    </row>
    <row r="80" spans="2:38" s="37" customFormat="1" x14ac:dyDescent="0.25">
      <c r="B80" s="14">
        <v>44367</v>
      </c>
      <c r="C80" s="15">
        <v>360555</v>
      </c>
      <c r="D80" s="15">
        <v>1198898</v>
      </c>
      <c r="E80" s="15">
        <v>23.98</v>
      </c>
      <c r="F80" s="34">
        <v>4873.1899999999996</v>
      </c>
      <c r="G80" s="17">
        <v>107.8</v>
      </c>
      <c r="H80" s="17">
        <v>42.4</v>
      </c>
      <c r="I80" s="17"/>
      <c r="J80" s="17"/>
      <c r="K80" s="17">
        <v>244.96</v>
      </c>
      <c r="L80" s="16">
        <v>585.77</v>
      </c>
      <c r="M80" s="16">
        <f>Tableau325[[#This Row],[E7]]+Tableau325[[#This Row],[E6]]</f>
        <v>830.73</v>
      </c>
      <c r="N80" s="17">
        <v>400.94</v>
      </c>
      <c r="O80" s="17">
        <v>0</v>
      </c>
      <c r="P80" s="17">
        <v>0</v>
      </c>
      <c r="Q80" s="17">
        <v>219</v>
      </c>
      <c r="R80" s="17">
        <v>0</v>
      </c>
      <c r="S80" s="17">
        <v>0</v>
      </c>
      <c r="T80" s="17"/>
      <c r="U80" s="17">
        <v>156</v>
      </c>
      <c r="V80" s="17"/>
      <c r="W80" s="17"/>
      <c r="X80" s="17">
        <v>2819</v>
      </c>
      <c r="Y80" s="17"/>
      <c r="Z80" s="16"/>
      <c r="AA80" s="18">
        <v>2010.8</v>
      </c>
      <c r="AB80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3272.3199999999997</v>
      </c>
      <c r="AC80" s="20">
        <f t="shared" si="1"/>
        <v>0.67149444203899289</v>
      </c>
      <c r="AD80" s="21">
        <f>Tableau325[[#This Row],[E1]]/Tableau325[[#This Row],[Nombre ]]*1000</f>
        <v>13.515802027429933</v>
      </c>
      <c r="AE80" s="35">
        <f>(Tableau325[[#This Row],[E8]]/Tableau325[[#This Row],[Nombre ]])*1000</f>
        <v>2.3040312851021345</v>
      </c>
      <c r="AF80" s="36">
        <f>(Tableau325[[#This Row],[E9]]/Tableau325[[#This Row],[Nombre ]])*1000</f>
        <v>1.1120078767455728</v>
      </c>
      <c r="AG80" s="36">
        <f>(Tableau325[[#This Row],[E12]]/Tableau325[[#This Row],[Nombre ]])*1000</f>
        <v>0.60739692973332782</v>
      </c>
      <c r="AH80" s="36">
        <f>(Tableau325[[#This Row],[E13]]/Tableau325[[#This Row],[Nombre ]])*1000</f>
        <v>0</v>
      </c>
      <c r="AI80" s="36">
        <f>(Tableau325[[#This Row],[E14]]/Tableau325[[#This Row],[Nombre ]])*1000</f>
        <v>0</v>
      </c>
      <c r="AJ80" s="17">
        <f>_xlfn.ISOWEEKNUM(Tableau325[[#This Row],[Date ]])</f>
        <v>24</v>
      </c>
      <c r="AK80" s="23">
        <f>Tableau325[[#This Row],[Date ]]</f>
        <v>44367</v>
      </c>
      <c r="AL80" s="24" t="e">
        <f>VLOOKUP(Tableau325[[#This Row],[Mois ]],[1]!Tableau4[#Data],2)</f>
        <v>#REF!</v>
      </c>
    </row>
    <row r="81" spans="2:38" s="37" customFormat="1" x14ac:dyDescent="0.25">
      <c r="B81" s="14">
        <v>44374</v>
      </c>
      <c r="C81" s="15">
        <v>382640</v>
      </c>
      <c r="D81" s="15">
        <v>1266267</v>
      </c>
      <c r="E81" s="15"/>
      <c r="F81" s="34">
        <v>4702.79</v>
      </c>
      <c r="G81" s="17">
        <v>87.9</v>
      </c>
      <c r="H81" s="17">
        <v>48.1</v>
      </c>
      <c r="I81" s="17"/>
      <c r="J81" s="17"/>
      <c r="K81" s="17">
        <v>230.03</v>
      </c>
      <c r="L81" s="16">
        <v>525.91</v>
      </c>
      <c r="M81" s="16">
        <f>Tableau325[[#This Row],[E7]]+Tableau325[[#This Row],[E6]]</f>
        <v>755.93999999999994</v>
      </c>
      <c r="N81" s="17">
        <v>405.66</v>
      </c>
      <c r="O81" s="17">
        <v>0</v>
      </c>
      <c r="P81" s="17">
        <v>0</v>
      </c>
      <c r="Q81" s="17">
        <v>197</v>
      </c>
      <c r="R81" s="17">
        <v>0</v>
      </c>
      <c r="S81" s="17">
        <v>0</v>
      </c>
      <c r="T81" s="17"/>
      <c r="U81" s="17">
        <v>150</v>
      </c>
      <c r="V81" s="17"/>
      <c r="W81" s="17"/>
      <c r="X81" s="17">
        <v>2764</v>
      </c>
      <c r="Y81" s="17"/>
      <c r="Z81" s="16"/>
      <c r="AA81" s="18">
        <v>1955.56</v>
      </c>
      <c r="AB81" s="19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3208.19</v>
      </c>
      <c r="AC81" s="20">
        <f t="shared" si="1"/>
        <v>0.68218865822203412</v>
      </c>
      <c r="AD81" s="21">
        <f>Tableau325[[#This Row],[E1]]/Tableau325[[#This Row],[Nombre ]]*1000</f>
        <v>12.29037737821451</v>
      </c>
      <c r="AE81" s="35">
        <f>(Tableau325[[#This Row],[E8]]/Tableau325[[#This Row],[Nombre ]])*1000</f>
        <v>1.9755906334936231</v>
      </c>
      <c r="AF81" s="36">
        <f>(Tableau325[[#This Row],[E9]]/Tableau325[[#This Row],[Nombre ]])*1000</f>
        <v>1.0601609868283504</v>
      </c>
      <c r="AG81" s="36">
        <f>(Tableau325[[#This Row],[E12]]/Tableau325[[#This Row],[Nombre ]])*1000</f>
        <v>0.51484424001672591</v>
      </c>
      <c r="AH81" s="36">
        <f>(Tableau325[[#This Row],[E13]]/Tableau325[[#This Row],[Nombre ]])*1000</f>
        <v>0</v>
      </c>
      <c r="AI81" s="36">
        <f>(Tableau325[[#This Row],[E14]]/Tableau325[[#This Row],[Nombre ]])*1000</f>
        <v>0</v>
      </c>
      <c r="AJ81" s="17">
        <f>_xlfn.ISOWEEKNUM(Tableau325[[#This Row],[Date ]])</f>
        <v>25</v>
      </c>
      <c r="AK81" s="23">
        <f>Tableau325[[#This Row],[Date ]]</f>
        <v>44374</v>
      </c>
      <c r="AL81" s="24" t="e">
        <f>VLOOKUP(Tableau325[[#This Row],[Mois ]],[1]!Tableau4[#Data],2)</f>
        <v>#REF!</v>
      </c>
    </row>
    <row r="82" spans="2:38" s="37" customFormat="1" x14ac:dyDescent="0.25">
      <c r="B82" s="14">
        <v>44381</v>
      </c>
      <c r="C82" s="15">
        <v>381519</v>
      </c>
      <c r="D82" s="15">
        <v>1303295</v>
      </c>
      <c r="E82" s="15"/>
      <c r="F82" s="34">
        <v>4812.3999999999996</v>
      </c>
      <c r="G82" s="17">
        <v>92.8</v>
      </c>
      <c r="H82" s="17">
        <v>59.2</v>
      </c>
      <c r="I82" s="17"/>
      <c r="J82" s="17"/>
      <c r="K82" s="17">
        <v>240.06</v>
      </c>
      <c r="L82" s="16">
        <v>523.75</v>
      </c>
      <c r="M82" s="16">
        <f>Tableau325[[#This Row],[E7]]+Tableau325[[#This Row],[E6]]</f>
        <v>763.81</v>
      </c>
      <c r="N82" s="17">
        <v>434.34</v>
      </c>
      <c r="O82" s="17">
        <v>0</v>
      </c>
      <c r="P82" s="17">
        <v>0</v>
      </c>
      <c r="Q82" s="17">
        <v>230.5</v>
      </c>
      <c r="R82" s="17">
        <v>0</v>
      </c>
      <c r="S82" s="17">
        <v>0</v>
      </c>
      <c r="T82" s="17"/>
      <c r="U82" s="17">
        <v>146.96</v>
      </c>
      <c r="V82" s="17"/>
      <c r="W82" s="17"/>
      <c r="X82" s="17">
        <v>2952</v>
      </c>
      <c r="Y82" s="17"/>
      <c r="Z82" s="17"/>
      <c r="AA82" s="18">
        <v>2142.84</v>
      </c>
      <c r="AB82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3231.75</v>
      </c>
      <c r="AC82" s="20">
        <f t="shared" si="1"/>
        <v>0.6715464217438285</v>
      </c>
      <c r="AD82" s="21">
        <f>Tableau325[[#This Row],[E1]]/Tableau325[[#This Row],[Nombre ]]*1000</f>
        <v>12.6137885662313</v>
      </c>
      <c r="AE82" s="35">
        <f>(Tableau325[[#This Row],[E8]]/Tableau325[[#This Row],[Nombre ]])*1000</f>
        <v>2.0020234903110983</v>
      </c>
      <c r="AF82" s="36">
        <f>(Tableau325[[#This Row],[E9]]/Tableau325[[#This Row],[Nombre ]])*1000</f>
        <v>1.1384491991224552</v>
      </c>
      <c r="AG82" s="36">
        <f>(Tableau325[[#This Row],[E12]]/Tableau325[[#This Row],[Nombre ]])*1000</f>
        <v>0.60416388174638747</v>
      </c>
      <c r="AH82" s="36">
        <f>(Tableau325[[#This Row],[E13]]/Tableau325[[#This Row],[Nombre ]])*1000</f>
        <v>0</v>
      </c>
      <c r="AI82" s="36">
        <f>(Tableau325[[#This Row],[E14]]/Tableau325[[#This Row],[Nombre ]])*1000</f>
        <v>0</v>
      </c>
      <c r="AJ82" s="17">
        <f>_xlfn.ISOWEEKNUM(Tableau325[[#This Row],[Date ]])</f>
        <v>26</v>
      </c>
      <c r="AK82" s="23">
        <f>Tableau325[[#This Row],[Date ]]</f>
        <v>44381</v>
      </c>
      <c r="AL82" s="24" t="e">
        <f>VLOOKUP(Tableau325[[#This Row],[Mois ]],[1]!Tableau4[#Data],2)</f>
        <v>#REF!</v>
      </c>
    </row>
    <row r="83" spans="2:38" s="37" customFormat="1" x14ac:dyDescent="0.25">
      <c r="B83" s="14">
        <v>44388</v>
      </c>
      <c r="C83" s="15">
        <v>426337</v>
      </c>
      <c r="D83" s="15">
        <v>1456965</v>
      </c>
      <c r="E83" s="15"/>
      <c r="F83" s="34">
        <v>5514.92</v>
      </c>
      <c r="G83" s="17">
        <v>84.2</v>
      </c>
      <c r="H83" s="17">
        <v>90.4</v>
      </c>
      <c r="I83" s="17"/>
      <c r="J83" s="17"/>
      <c r="K83" s="17">
        <v>274.29000000000002</v>
      </c>
      <c r="L83" s="16">
        <v>605.84</v>
      </c>
      <c r="M83" s="16">
        <f>Tableau325[[#This Row],[E7]]+Tableau325[[#This Row],[E6]]</f>
        <v>880.13000000000011</v>
      </c>
      <c r="N83" s="17">
        <v>510.25</v>
      </c>
      <c r="O83" s="17">
        <v>0</v>
      </c>
      <c r="P83" s="17">
        <v>0</v>
      </c>
      <c r="Q83" s="17">
        <v>152</v>
      </c>
      <c r="R83" s="17">
        <v>0</v>
      </c>
      <c r="S83" s="17">
        <v>0</v>
      </c>
      <c r="T83" s="17"/>
      <c r="U83" s="17">
        <v>167.04</v>
      </c>
      <c r="V83" s="17"/>
      <c r="W83" s="17"/>
      <c r="X83" s="17">
        <v>3155</v>
      </c>
      <c r="Y83" s="17"/>
      <c r="Z83" s="17"/>
      <c r="AA83" s="18">
        <v>2273.7199999999998</v>
      </c>
      <c r="AB83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3797.94</v>
      </c>
      <c r="AC83" s="20">
        <f t="shared" si="1"/>
        <v>0.68866638137996561</v>
      </c>
      <c r="AD83" s="21">
        <f>Tableau325[[#This Row],[E1]]/Tableau325[[#This Row],[Nombre ]]*1000</f>
        <v>12.93558851331224</v>
      </c>
      <c r="AE83" s="35">
        <f>(Tableau325[[#This Row],[E8]]/Tableau325[[#This Row],[Nombre ]])*1000</f>
        <v>2.0643997588761942</v>
      </c>
      <c r="AF83" s="36">
        <f>(Tableau325[[#This Row],[E9]]/Tableau325[[#This Row],[Nombre ]])*1000</f>
        <v>1.1968231704027563</v>
      </c>
      <c r="AG83" s="36">
        <f>(Tableau325[[#This Row],[E12]]/Tableau325[[#This Row],[Nombre ]])*1000</f>
        <v>0.35652547163394216</v>
      </c>
      <c r="AH83" s="36">
        <f>(Tableau325[[#This Row],[E13]]/Tableau325[[#This Row],[Nombre ]])*1000</f>
        <v>0</v>
      </c>
      <c r="AI83" s="36">
        <f>(Tableau325[[#This Row],[E14]]/Tableau325[[#This Row],[Nombre ]])*1000</f>
        <v>0</v>
      </c>
      <c r="AJ83" s="17">
        <f>_xlfn.ISOWEEKNUM(Tableau325[[#This Row],[Date ]])</f>
        <v>27</v>
      </c>
      <c r="AK83" s="23">
        <f>Tableau325[[#This Row],[Date ]]</f>
        <v>44388</v>
      </c>
      <c r="AL83" s="24" t="e">
        <f>VLOOKUP(Tableau325[[#This Row],[Mois ]],[1]!Tableau4[#Data],2)</f>
        <v>#REF!</v>
      </c>
    </row>
    <row r="84" spans="2:38" s="37" customFormat="1" x14ac:dyDescent="0.25">
      <c r="B84" s="14">
        <v>44395</v>
      </c>
      <c r="C84" s="15">
        <v>319636</v>
      </c>
      <c r="D84" s="15">
        <v>1079226</v>
      </c>
      <c r="E84" s="15"/>
      <c r="F84" s="34">
        <v>4401.93</v>
      </c>
      <c r="G84" s="17">
        <v>80.7</v>
      </c>
      <c r="H84" s="17">
        <v>100.7</v>
      </c>
      <c r="I84" s="17"/>
      <c r="J84" s="17"/>
      <c r="K84" s="17">
        <v>186.53</v>
      </c>
      <c r="L84" s="16">
        <v>425.77</v>
      </c>
      <c r="M84" s="16">
        <f>Tableau325[[#This Row],[E7]]+Tableau325[[#This Row],[E6]]</f>
        <v>612.29999999999995</v>
      </c>
      <c r="N84" s="17">
        <v>428.87</v>
      </c>
      <c r="O84" s="17">
        <v>0</v>
      </c>
      <c r="P84" s="17">
        <v>0</v>
      </c>
      <c r="Q84" s="17">
        <v>202.5</v>
      </c>
      <c r="R84" s="17">
        <v>802.46</v>
      </c>
      <c r="S84" s="17">
        <v>0</v>
      </c>
      <c r="T84" s="17"/>
      <c r="U84" s="17">
        <v>122</v>
      </c>
      <c r="V84" s="17"/>
      <c r="W84" s="17"/>
      <c r="X84" s="17">
        <v>2746</v>
      </c>
      <c r="Y84" s="17"/>
      <c r="Z84" s="17"/>
      <c r="AA84" s="18">
        <v>1924.48</v>
      </c>
      <c r="AB84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2174.4</v>
      </c>
      <c r="AC84" s="20">
        <f t="shared" si="1"/>
        <v>0.49396514710592854</v>
      </c>
      <c r="AD84" s="21">
        <f>Tableau325[[#This Row],[E1]]/Tableau325[[#This Row],[Nombre ]]*1000</f>
        <v>13.771696554831122</v>
      </c>
      <c r="AE84" s="35">
        <f>(Tableau325[[#This Row],[E8]]/Tableau325[[#This Row],[Nombre ]])*1000</f>
        <v>1.9156165137844297</v>
      </c>
      <c r="AF84" s="36">
        <f>(Tableau325[[#This Row],[E9]]/Tableau325[[#This Row],[Nombre ]])*1000</f>
        <v>1.3417449849203469</v>
      </c>
      <c r="AG84" s="36">
        <f>(Tableau325[[#This Row],[E12]]/Tableau325[[#This Row],[Nombre ]])*1000</f>
        <v>0.63353314395124449</v>
      </c>
      <c r="AH84" s="36">
        <f>(Tableau325[[#This Row],[E13]]/Tableau325[[#This Row],[Nombre ]])*1000</f>
        <v>2.510543242938843</v>
      </c>
      <c r="AI84" s="36">
        <f>(Tableau325[[#This Row],[E14]]/Tableau325[[#This Row],[Nombre ]])*1000</f>
        <v>0</v>
      </c>
      <c r="AJ84" s="17">
        <f>_xlfn.ISOWEEKNUM(Tableau325[[#This Row],[Date ]])</f>
        <v>28</v>
      </c>
      <c r="AK84" s="23">
        <f>Tableau325[[#This Row],[Date ]]</f>
        <v>44395</v>
      </c>
      <c r="AL84" s="24" t="e">
        <f>VLOOKUP(Tableau325[[#This Row],[Mois ]],[1]!Tableau4[#Data],2)</f>
        <v>#REF!</v>
      </c>
    </row>
    <row r="85" spans="2:38" s="37" customFormat="1" x14ac:dyDescent="0.25">
      <c r="B85" s="14">
        <v>44402</v>
      </c>
      <c r="C85" s="15">
        <v>368523</v>
      </c>
      <c r="D85" s="15">
        <v>1236427</v>
      </c>
      <c r="E85" s="15">
        <v>24.66</v>
      </c>
      <c r="F85" s="34">
        <v>4957.07</v>
      </c>
      <c r="G85" s="17">
        <v>119</v>
      </c>
      <c r="H85" s="17">
        <v>139.4</v>
      </c>
      <c r="I85" s="17"/>
      <c r="J85" s="17"/>
      <c r="K85" s="17">
        <v>229.69</v>
      </c>
      <c r="L85" s="16">
        <v>511.95</v>
      </c>
      <c r="M85" s="16">
        <f>Tableau325[[#This Row],[E7]]+Tableau325[[#This Row],[E6]]</f>
        <v>741.64</v>
      </c>
      <c r="N85" s="17">
        <v>462.09</v>
      </c>
      <c r="O85" s="17">
        <v>0</v>
      </c>
      <c r="P85" s="17">
        <v>0</v>
      </c>
      <c r="Q85" s="17">
        <v>148</v>
      </c>
      <c r="R85" s="17">
        <v>812.9</v>
      </c>
      <c r="S85" s="17">
        <v>0</v>
      </c>
      <c r="T85" s="17"/>
      <c r="U85" s="17">
        <v>146.96</v>
      </c>
      <c r="V85" s="17"/>
      <c r="W85" s="17"/>
      <c r="X85" s="17">
        <v>2850</v>
      </c>
      <c r="Y85" s="17"/>
      <c r="Z85" s="17"/>
      <c r="AA85" s="18">
        <v>2019.96</v>
      </c>
      <c r="AB85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2534.04</v>
      </c>
      <c r="AC85" s="20">
        <f t="shared" si="1"/>
        <v>0.51119713863229688</v>
      </c>
      <c r="AD85" s="21">
        <f>Tableau325[[#This Row],[E1]]/Tableau325[[#This Row],[Nombre ]]*1000</f>
        <v>13.451182151453233</v>
      </c>
      <c r="AE85" s="35">
        <f>(Tableau325[[#This Row],[E8]]/Tableau325[[#This Row],[Nombre ]])*1000</f>
        <v>2.0124659790569379</v>
      </c>
      <c r="AF85" s="36">
        <f>(Tableau325[[#This Row],[E9]]/Tableau325[[#This Row],[Nombre ]])*1000</f>
        <v>1.2538973144145682</v>
      </c>
      <c r="AG85" s="36">
        <f>(Tableau325[[#This Row],[E12]]/Tableau325[[#This Row],[Nombre ]])*1000</f>
        <v>0.4016031563837264</v>
      </c>
      <c r="AH85" s="36">
        <f>(Tableau325[[#This Row],[E13]]/Tableau325[[#This Row],[Nombre ]])*1000</f>
        <v>2.2058324717860214</v>
      </c>
      <c r="AI85" s="36">
        <f>(Tableau325[[#This Row],[E14]]/Tableau325[[#This Row],[Nombre ]])*1000</f>
        <v>0</v>
      </c>
      <c r="AJ85" s="17">
        <f>_xlfn.ISOWEEKNUM(Tableau325[[#This Row],[Date ]])</f>
        <v>29</v>
      </c>
      <c r="AK85" s="23">
        <f>Tableau325[[#This Row],[Date ]]</f>
        <v>44402</v>
      </c>
      <c r="AL85" s="24" t="e">
        <f>VLOOKUP(Tableau325[[#This Row],[Mois ]],[1]!Tableau4[#Data],2)</f>
        <v>#REF!</v>
      </c>
    </row>
    <row r="86" spans="2:38" s="37" customFormat="1" x14ac:dyDescent="0.25">
      <c r="B86" s="14">
        <v>44409</v>
      </c>
      <c r="C86" s="15">
        <v>393280</v>
      </c>
      <c r="D86" s="15">
        <v>1306824</v>
      </c>
      <c r="E86" s="15"/>
      <c r="F86" s="34">
        <v>4857.6000000000004</v>
      </c>
      <c r="G86" s="17">
        <v>83.6</v>
      </c>
      <c r="H86" s="17">
        <v>120.4</v>
      </c>
      <c r="I86" s="17"/>
      <c r="J86" s="17"/>
      <c r="K86" s="17">
        <v>233.63</v>
      </c>
      <c r="L86" s="16">
        <v>535.79999999999995</v>
      </c>
      <c r="M86" s="16">
        <f>Tableau325[[#This Row],[E7]]+Tableau325[[#This Row],[E6]]</f>
        <v>769.43</v>
      </c>
      <c r="N86" s="17">
        <v>198.55</v>
      </c>
      <c r="O86" s="17">
        <v>0</v>
      </c>
      <c r="P86" s="17">
        <v>0</v>
      </c>
      <c r="Q86" s="17">
        <v>140.5</v>
      </c>
      <c r="R86" s="17">
        <v>812.41</v>
      </c>
      <c r="S86" s="17">
        <v>0</v>
      </c>
      <c r="T86" s="17"/>
      <c r="U86" s="17">
        <v>134</v>
      </c>
      <c r="V86" s="17"/>
      <c r="W86" s="17"/>
      <c r="X86" s="17">
        <v>2944</v>
      </c>
      <c r="Y86" s="17"/>
      <c r="Z86" s="17"/>
      <c r="AA86" s="18">
        <v>2173.64</v>
      </c>
      <c r="AB86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2732.7100000000005</v>
      </c>
      <c r="AC86" s="20">
        <f t="shared" si="1"/>
        <v>0.56256381752305673</v>
      </c>
      <c r="AD86" s="21">
        <f>Tableau325[[#This Row],[E1]]/Tableau325[[#This Row],[Nombre ]]*1000</f>
        <v>12.351505288852726</v>
      </c>
      <c r="AE86" s="35">
        <f>(Tableau325[[#This Row],[E8]]/Tableau325[[#This Row],[Nombre ]])*1000</f>
        <v>1.9564432465419042</v>
      </c>
      <c r="AF86" s="36">
        <f>(Tableau325[[#This Row],[E9]]/Tableau325[[#This Row],[Nombre ]])*1000</f>
        <v>0.504856590724166</v>
      </c>
      <c r="AG86" s="36">
        <f>(Tableau325[[#This Row],[E12]]/Tableau325[[#This Row],[Nombre ]])*1000</f>
        <v>0.3572518307567128</v>
      </c>
      <c r="AH86" s="36">
        <f>(Tableau325[[#This Row],[E13]]/Tableau325[[#This Row],[Nombre ]])*1000</f>
        <v>2.0657292514239218</v>
      </c>
      <c r="AI86" s="36">
        <f>(Tableau325[[#This Row],[E14]]/Tableau325[[#This Row],[Nombre ]])*1000</f>
        <v>0</v>
      </c>
      <c r="AJ86" s="17">
        <f>_xlfn.ISOWEEKNUM(Tableau325[[#This Row],[Date ]])</f>
        <v>30</v>
      </c>
      <c r="AK86" s="23">
        <f>Tableau325[[#This Row],[Date ]]</f>
        <v>44409</v>
      </c>
      <c r="AL86" s="24" t="e">
        <f>VLOOKUP(Tableau325[[#This Row],[Mois ]],[1]!Tableau4[#Data],2)</f>
        <v>#REF!</v>
      </c>
    </row>
    <row r="87" spans="2:38" s="37" customFormat="1" x14ac:dyDescent="0.25">
      <c r="B87" s="14">
        <v>44416</v>
      </c>
      <c r="C87" s="15">
        <v>373906</v>
      </c>
      <c r="D87" s="15">
        <v>1227225</v>
      </c>
      <c r="E87" s="15"/>
      <c r="F87" s="34">
        <v>4429.72</v>
      </c>
      <c r="G87" s="17">
        <v>85.2</v>
      </c>
      <c r="H87" s="17">
        <v>79.400000000000006</v>
      </c>
      <c r="I87" s="17"/>
      <c r="J87" s="17"/>
      <c r="K87" s="17">
        <v>236.19</v>
      </c>
      <c r="L87" s="16">
        <v>475.4</v>
      </c>
      <c r="M87" s="16">
        <f>Tableau325[[#This Row],[E7]]+Tableau325[[#This Row],[E6]]</f>
        <v>711.58999999999992</v>
      </c>
      <c r="N87" s="17">
        <v>200.67</v>
      </c>
      <c r="O87" s="17">
        <v>195.4</v>
      </c>
      <c r="P87" s="17">
        <v>104.9</v>
      </c>
      <c r="Q87" s="17">
        <v>153.5</v>
      </c>
      <c r="R87" s="17">
        <v>719.83</v>
      </c>
      <c r="S87" s="17">
        <v>0</v>
      </c>
      <c r="T87" s="17"/>
      <c r="U87" s="17">
        <v>134</v>
      </c>
      <c r="V87" s="17"/>
      <c r="W87" s="17"/>
      <c r="X87" s="17">
        <v>2798</v>
      </c>
      <c r="Y87" s="17"/>
      <c r="Z87" s="17"/>
      <c r="AA87" s="18">
        <v>1929.16</v>
      </c>
      <c r="AB87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2179.23</v>
      </c>
      <c r="AC87" s="20">
        <f t="shared" si="1"/>
        <v>0.49195660222316534</v>
      </c>
      <c r="AD87" s="21">
        <f>Tableau325[[#This Row],[E1]]/Tableau325[[#This Row],[Nombre ]]*1000</f>
        <v>11.847148748615963</v>
      </c>
      <c r="AE87" s="35">
        <f>(Tableau325[[#This Row],[E8]]/Tableau325[[#This Row],[Nombre ]])*1000</f>
        <v>1.9031253844549163</v>
      </c>
      <c r="AF87" s="36">
        <f>(Tableau325[[#This Row],[E9]]/Tableau325[[#This Row],[Nombre ]])*1000</f>
        <v>0.5366856910560408</v>
      </c>
      <c r="AG87" s="36">
        <f>(Tableau325[[#This Row],[E12]]/Tableau325[[#This Row],[Nombre ]])*1000</f>
        <v>0.41053098907211971</v>
      </c>
      <c r="AH87" s="36">
        <f>(Tableau325[[#This Row],[E13]]/Tableau325[[#This Row],[Nombre ]])*1000</f>
        <v>1.9251630088845861</v>
      </c>
      <c r="AI87" s="36">
        <f>(Tableau325[[#This Row],[E14]]/Tableau325[[#This Row],[Nombre ]])*1000</f>
        <v>0</v>
      </c>
      <c r="AJ87" s="17">
        <f>_xlfn.ISOWEEKNUM(Tableau325[[#This Row],[Date ]])</f>
        <v>31</v>
      </c>
      <c r="AK87" s="23">
        <f>Tableau325[[#This Row],[Date ]]</f>
        <v>44416</v>
      </c>
      <c r="AL87" s="24" t="e">
        <f>VLOOKUP(Tableau325[[#This Row],[Mois ]],[1]!Tableau4[#Data],2)</f>
        <v>#REF!</v>
      </c>
    </row>
    <row r="88" spans="2:38" s="37" customFormat="1" x14ac:dyDescent="0.25">
      <c r="B88" s="14">
        <v>44423</v>
      </c>
      <c r="C88" s="15">
        <v>380120</v>
      </c>
      <c r="D88" s="15">
        <v>1278013</v>
      </c>
      <c r="E88" s="15"/>
      <c r="F88" s="34">
        <v>4479.49</v>
      </c>
      <c r="G88" s="17">
        <v>91</v>
      </c>
      <c r="H88" s="17">
        <v>96.2</v>
      </c>
      <c r="I88" s="17"/>
      <c r="J88" s="17"/>
      <c r="K88" s="17">
        <v>227.1</v>
      </c>
      <c r="L88" s="16">
        <v>516.89</v>
      </c>
      <c r="M88" s="16">
        <f>Tableau325[[#This Row],[E7]]+Tableau325[[#This Row],[E6]]</f>
        <v>743.99</v>
      </c>
      <c r="N88" s="17">
        <v>142.49</v>
      </c>
      <c r="O88" s="17">
        <v>210.5</v>
      </c>
      <c r="P88" s="17">
        <v>173.7</v>
      </c>
      <c r="Q88" s="17">
        <v>127.5</v>
      </c>
      <c r="R88" s="17">
        <v>632.79</v>
      </c>
      <c r="S88" s="17">
        <v>0</v>
      </c>
      <c r="T88" s="17"/>
      <c r="U88" s="17">
        <v>148</v>
      </c>
      <c r="V88" s="17"/>
      <c r="W88" s="17"/>
      <c r="X88" s="17">
        <v>2669</v>
      </c>
      <c r="Y88" s="17"/>
      <c r="Z88" s="17"/>
      <c r="AA88" s="18">
        <v>1976.36</v>
      </c>
      <c r="AB88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2261.3199999999997</v>
      </c>
      <c r="AC88" s="20">
        <f t="shared" si="1"/>
        <v>0.504816396509424</v>
      </c>
      <c r="AD88" s="21">
        <f>Tableau325[[#This Row],[E1]]/Tableau325[[#This Row],[Nombre ]]*1000</f>
        <v>11.78441018625697</v>
      </c>
      <c r="AE88" s="35">
        <f>(Tableau325[[#This Row],[E8]]/Tableau325[[#This Row],[Nombre ]])*1000</f>
        <v>1.957250341997264</v>
      </c>
      <c r="AF88" s="36">
        <f>(Tableau325[[#This Row],[E9]]/Tableau325[[#This Row],[Nombre ]])*1000</f>
        <v>0.37485530884983692</v>
      </c>
      <c r="AG88" s="36">
        <f>(Tableau325[[#This Row],[E12]]/Tableau325[[#This Row],[Nombre ]])*1000</f>
        <v>0.33542039355992842</v>
      </c>
      <c r="AH88" s="36">
        <f>(Tableau325[[#This Row],[E13]]/Tableau325[[#This Row],[Nombre ]])*1000</f>
        <v>1.6647111438493107</v>
      </c>
      <c r="AI88" s="36">
        <f>(Tableau325[[#This Row],[E14]]/Tableau325[[#This Row],[Nombre ]])*1000</f>
        <v>0</v>
      </c>
      <c r="AJ88" s="17">
        <f>_xlfn.ISOWEEKNUM(Tableau325[[#This Row],[Date ]])</f>
        <v>32</v>
      </c>
      <c r="AK88" s="23">
        <f>Tableau325[[#This Row],[Date ]]</f>
        <v>44423</v>
      </c>
      <c r="AL88" s="24" t="e">
        <f>VLOOKUP(Tableau325[[#This Row],[Mois ]],[1]!Tableau4[#Data],2)</f>
        <v>#REF!</v>
      </c>
    </row>
    <row r="89" spans="2:38" s="37" customFormat="1" x14ac:dyDescent="0.25">
      <c r="B89" s="14">
        <v>44430</v>
      </c>
      <c r="C89" s="15">
        <v>384958</v>
      </c>
      <c r="D89" s="15">
        <v>1315608</v>
      </c>
      <c r="E89" s="15"/>
      <c r="F89" s="34">
        <v>4461.34</v>
      </c>
      <c r="G89" s="17">
        <v>97.6</v>
      </c>
      <c r="H89" s="17">
        <v>96.2</v>
      </c>
      <c r="I89" s="17"/>
      <c r="J89" s="17"/>
      <c r="K89" s="17">
        <v>225.64</v>
      </c>
      <c r="L89" s="16">
        <v>509.47</v>
      </c>
      <c r="M89" s="16">
        <f>Tableau325[[#This Row],[E7]]+Tableau325[[#This Row],[E6]]</f>
        <v>735.11</v>
      </c>
      <c r="N89" s="17">
        <v>179.31</v>
      </c>
      <c r="O89" s="17">
        <v>214.3</v>
      </c>
      <c r="P89" s="17">
        <v>183</v>
      </c>
      <c r="Q89" s="17">
        <v>158.5</v>
      </c>
      <c r="R89" s="17">
        <v>559.63</v>
      </c>
      <c r="S89" s="17">
        <v>0</v>
      </c>
      <c r="T89" s="17"/>
      <c r="U89" s="17">
        <v>132</v>
      </c>
      <c r="V89" s="17"/>
      <c r="W89" s="17"/>
      <c r="X89" s="17">
        <v>2655</v>
      </c>
      <c r="Y89" s="17"/>
      <c r="Z89" s="17"/>
      <c r="AA89" s="18">
        <v>1947.6</v>
      </c>
      <c r="AB89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2237.69</v>
      </c>
      <c r="AC89" s="20">
        <f t="shared" si="1"/>
        <v>0.5015735182702955</v>
      </c>
      <c r="AD89" s="21">
        <f>Tableau325[[#This Row],[E1]]/Tableau325[[#This Row],[Nombre ]]*1000</f>
        <v>11.589160375937116</v>
      </c>
      <c r="AE89" s="35">
        <f>(Tableau325[[#This Row],[E8]]/Tableau325[[#This Row],[Nombre ]])*1000</f>
        <v>1.9095849417339035</v>
      </c>
      <c r="AF89" s="36">
        <f>(Tableau325[[#This Row],[E9]]/Tableau325[[#This Row],[Nombre ]])*1000</f>
        <v>0.46579107331189379</v>
      </c>
      <c r="AG89" s="36">
        <f>(Tableau325[[#This Row],[E12]]/Tableau325[[#This Row],[Nombre ]])*1000</f>
        <v>0.41173322804046159</v>
      </c>
      <c r="AH89" s="36">
        <f>(Tableau325[[#This Row],[E13]]/Tableau325[[#This Row],[Nombre ]])*1000</f>
        <v>1.4537430057304952</v>
      </c>
      <c r="AI89" s="36">
        <f>(Tableau325[[#This Row],[E14]]/Tableau325[[#This Row],[Nombre ]])*1000</f>
        <v>0</v>
      </c>
      <c r="AJ89" s="17">
        <f>_xlfn.ISOWEEKNUM(Tableau325[[#This Row],[Date ]])</f>
        <v>33</v>
      </c>
      <c r="AK89" s="23">
        <f>Tableau325[[#This Row],[Date ]]</f>
        <v>44430</v>
      </c>
      <c r="AL89" s="24" t="e">
        <f>VLOOKUP(Tableau325[[#This Row],[Mois ]],[1]!Tableau4[#Data],2)</f>
        <v>#REF!</v>
      </c>
    </row>
    <row r="90" spans="2:38" s="37" customFormat="1" x14ac:dyDescent="0.25">
      <c r="B90" s="14">
        <v>44437</v>
      </c>
      <c r="C90" s="15">
        <v>392509</v>
      </c>
      <c r="D90" s="15">
        <v>1292880</v>
      </c>
      <c r="E90" s="15">
        <v>23.22</v>
      </c>
      <c r="F90" s="34">
        <v>4534.76</v>
      </c>
      <c r="G90" s="17">
        <v>94.2</v>
      </c>
      <c r="H90" s="17">
        <v>82.4</v>
      </c>
      <c r="I90" s="17"/>
      <c r="J90" s="17"/>
      <c r="K90" s="17">
        <v>195.88</v>
      </c>
      <c r="L90" s="16">
        <v>535.27</v>
      </c>
      <c r="M90" s="16">
        <f>Tableau325[[#This Row],[E7]]+Tableau325[[#This Row],[E6]]</f>
        <v>731.15</v>
      </c>
      <c r="N90" s="17">
        <v>313.7</v>
      </c>
      <c r="O90" s="17">
        <v>201.9</v>
      </c>
      <c r="P90" s="17">
        <v>215.7</v>
      </c>
      <c r="Q90" s="17">
        <v>136.5</v>
      </c>
      <c r="R90" s="17">
        <v>573.47</v>
      </c>
      <c r="S90" s="17">
        <v>0</v>
      </c>
      <c r="T90" s="17"/>
      <c r="U90" s="17">
        <v>131</v>
      </c>
      <c r="V90" s="17"/>
      <c r="W90" s="17"/>
      <c r="X90" s="17">
        <v>2870</v>
      </c>
      <c r="Y90" s="17"/>
      <c r="Z90" s="17"/>
      <c r="AA90" s="18">
        <v>1967.48</v>
      </c>
      <c r="AB90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2185.7399999999998</v>
      </c>
      <c r="AC90" s="20">
        <f t="shared" si="1"/>
        <v>0.48199684217025812</v>
      </c>
      <c r="AD90" s="21">
        <f>Tableau325[[#This Row],[E1]]/Tableau325[[#This Row],[Nombre ]]*1000</f>
        <v>11.553263746818546</v>
      </c>
      <c r="AE90" s="35">
        <f>(Tableau325[[#This Row],[E8]]/Tableau325[[#This Row],[Nombre ]])*1000</f>
        <v>1.8627598348063357</v>
      </c>
      <c r="AF90" s="36">
        <f>(Tableau325[[#This Row],[E9]]/Tableau325[[#This Row],[Nombre ]])*1000</f>
        <v>0.79921734278704437</v>
      </c>
      <c r="AG90" s="36">
        <f>(Tableau325[[#This Row],[E12]]/Tableau325[[#This Row],[Nombre ]])*1000</f>
        <v>0.34776272645977546</v>
      </c>
      <c r="AH90" s="36">
        <f>(Tableau325[[#This Row],[E13]]/Tableau325[[#This Row],[Nombre ]])*1000</f>
        <v>1.4610365622189556</v>
      </c>
      <c r="AI90" s="36">
        <f>(Tableau325[[#This Row],[E14]]/Tableau325[[#This Row],[Nombre ]])*1000</f>
        <v>0</v>
      </c>
      <c r="AJ90" s="17">
        <f>_xlfn.ISOWEEKNUM(Tableau325[[#This Row],[Date ]])</f>
        <v>34</v>
      </c>
      <c r="AK90" s="23">
        <f>Tableau325[[#This Row],[Date ]]</f>
        <v>44437</v>
      </c>
      <c r="AL90" s="24" t="e">
        <f>VLOOKUP(Tableau325[[#This Row],[Mois ]],[1]!Tableau4[#Data],2)</f>
        <v>#REF!</v>
      </c>
    </row>
    <row r="91" spans="2:38" s="37" customFormat="1" x14ac:dyDescent="0.25">
      <c r="B91" s="14">
        <v>44444</v>
      </c>
      <c r="C91" s="15">
        <v>382784</v>
      </c>
      <c r="D91" s="15">
        <v>1329570</v>
      </c>
      <c r="E91" s="15"/>
      <c r="F91" s="34">
        <v>4562.3599999999997</v>
      </c>
      <c r="G91" s="17">
        <v>105.9</v>
      </c>
      <c r="H91" s="17">
        <v>75.599999999999994</v>
      </c>
      <c r="I91" s="17"/>
      <c r="J91" s="17"/>
      <c r="K91" s="17">
        <v>183.15</v>
      </c>
      <c r="L91" s="16">
        <v>417.84</v>
      </c>
      <c r="M91" s="16">
        <f>Tableau325[[#This Row],[E7]]+Tableau325[[#This Row],[E6]]</f>
        <v>600.99</v>
      </c>
      <c r="N91" s="17">
        <v>310.89</v>
      </c>
      <c r="O91" s="17">
        <v>241.6</v>
      </c>
      <c r="P91" s="17">
        <v>133.6</v>
      </c>
      <c r="Q91" s="17">
        <v>140</v>
      </c>
      <c r="R91" s="17">
        <v>676.92</v>
      </c>
      <c r="S91" s="17">
        <v>0</v>
      </c>
      <c r="T91" s="17"/>
      <c r="U91" s="17">
        <v>150</v>
      </c>
      <c r="V91" s="17"/>
      <c r="W91" s="17"/>
      <c r="X91" s="17">
        <v>3009</v>
      </c>
      <c r="Y91" s="17"/>
      <c r="Z91" s="17"/>
      <c r="AA91" s="18">
        <v>1980.44</v>
      </c>
      <c r="AB91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2276.8599999999997</v>
      </c>
      <c r="AC91" s="20">
        <f t="shared" si="1"/>
        <v>0.49905312163003357</v>
      </c>
      <c r="AD91" s="21">
        <f>Tableau325[[#This Row],[E1]]/Tableau325[[#This Row],[Nombre ]]*1000</f>
        <v>11.918888981775622</v>
      </c>
      <c r="AE91" s="35">
        <f>(Tableau325[[#This Row],[E8]]/Tableau325[[#This Row],[Nombre ]])*1000</f>
        <v>1.5700499498411635</v>
      </c>
      <c r="AF91" s="36">
        <f>(Tableau325[[#This Row],[E9]]/Tableau325[[#This Row],[Nombre ]])*1000</f>
        <v>0.81218128239424847</v>
      </c>
      <c r="AG91" s="36">
        <f>(Tableau325[[#This Row],[E12]]/Tableau325[[#This Row],[Nombre ]])*1000</f>
        <v>0.36574151479685674</v>
      </c>
      <c r="AH91" s="36">
        <f>(Tableau325[[#This Row],[E13]]/Tableau325[[#This Row],[Nombre ]])*1000</f>
        <v>1.7684124728306301</v>
      </c>
      <c r="AI91" s="36">
        <f>(Tableau325[[#This Row],[E14]]/Tableau325[[#This Row],[Nombre ]])*1000</f>
        <v>0</v>
      </c>
      <c r="AJ91" s="17">
        <f>_xlfn.ISOWEEKNUM(Tableau325[[#This Row],[Date ]])</f>
        <v>35</v>
      </c>
      <c r="AK91" s="23">
        <f>Tableau325[[#This Row],[Date ]]</f>
        <v>44444</v>
      </c>
      <c r="AL91" s="24" t="e">
        <f>VLOOKUP(Tableau325[[#This Row],[Mois ]],[1]!Tableau4[#Data],2)</f>
        <v>#REF!</v>
      </c>
    </row>
    <row r="92" spans="2:38" s="37" customFormat="1" x14ac:dyDescent="0.25">
      <c r="B92" s="14">
        <v>44451</v>
      </c>
      <c r="C92" s="15">
        <v>361894</v>
      </c>
      <c r="D92" s="15">
        <v>1237319</v>
      </c>
      <c r="E92" s="15"/>
      <c r="F92" s="34">
        <v>4362.25</v>
      </c>
      <c r="G92" s="17">
        <v>127.7</v>
      </c>
      <c r="H92" s="17">
        <v>91.5</v>
      </c>
      <c r="I92" s="17"/>
      <c r="J92" s="17"/>
      <c r="K92" s="17">
        <v>203.73</v>
      </c>
      <c r="L92" s="16">
        <v>421.37</v>
      </c>
      <c r="M92" s="16">
        <f>Tableau325[[#This Row],[E7]]+Tableau325[[#This Row],[E6]]</f>
        <v>625.1</v>
      </c>
      <c r="N92" s="17">
        <v>273.87</v>
      </c>
      <c r="O92" s="17">
        <v>228.3</v>
      </c>
      <c r="P92" s="17">
        <v>80.099999999999994</v>
      </c>
      <c r="Q92" s="17">
        <v>146.5</v>
      </c>
      <c r="R92" s="17">
        <v>670</v>
      </c>
      <c r="S92" s="17">
        <v>0</v>
      </c>
      <c r="T92" s="17"/>
      <c r="U92" s="17">
        <v>140.96</v>
      </c>
      <c r="V92" s="17"/>
      <c r="W92" s="17"/>
      <c r="X92" s="17">
        <v>2831</v>
      </c>
      <c r="Y92" s="17"/>
      <c r="Z92" s="17"/>
      <c r="AA92" s="18">
        <v>1870.64</v>
      </c>
      <c r="AB92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2119.1800000000003</v>
      </c>
      <c r="AC92" s="20">
        <f t="shared" si="1"/>
        <v>0.4857997592985272</v>
      </c>
      <c r="AD92" s="21">
        <f>Tableau325[[#This Row],[E1]]/Tableau325[[#This Row],[Nombre ]]*1000</f>
        <v>12.053943972544447</v>
      </c>
      <c r="AE92" s="35">
        <f>(Tableau325[[#This Row],[E8]]/Tableau325[[#This Row],[Nombre ]])*1000</f>
        <v>1.727301364487944</v>
      </c>
      <c r="AF92" s="36">
        <f>(Tableau325[[#This Row],[E9]]/Tableau325[[#This Row],[Nombre ]])*1000</f>
        <v>0.75676855653865505</v>
      </c>
      <c r="AG92" s="36">
        <f>(Tableau325[[#This Row],[E12]]/Tableau325[[#This Row],[Nombre ]])*1000</f>
        <v>0.40481466948885586</v>
      </c>
      <c r="AH92" s="36">
        <f>(Tableau325[[#This Row],[E13]]/Tableau325[[#This Row],[Nombre ]])*1000</f>
        <v>1.8513708433961327</v>
      </c>
      <c r="AI92" s="36">
        <f>(Tableau325[[#This Row],[E14]]/Tableau325[[#This Row],[Nombre ]])*1000</f>
        <v>0</v>
      </c>
      <c r="AJ92" s="17">
        <f>_xlfn.ISOWEEKNUM(Tableau325[[#This Row],[Date ]])</f>
        <v>36</v>
      </c>
      <c r="AK92" s="23">
        <f>Tableau325[[#This Row],[Date ]]</f>
        <v>44451</v>
      </c>
      <c r="AL92" s="24" t="e">
        <f>VLOOKUP(Tableau325[[#This Row],[Mois ]],[1]!Tableau4[#Data],2)</f>
        <v>#REF!</v>
      </c>
    </row>
    <row r="93" spans="2:38" s="37" customFormat="1" x14ac:dyDescent="0.25">
      <c r="B93" s="14">
        <v>44458</v>
      </c>
      <c r="C93" s="15">
        <v>387709</v>
      </c>
      <c r="D93" s="15">
        <v>1349331</v>
      </c>
      <c r="E93" s="15"/>
      <c r="F93" s="34">
        <v>4624.99</v>
      </c>
      <c r="G93" s="17">
        <v>134.19999999999999</v>
      </c>
      <c r="H93" s="17">
        <v>80.7</v>
      </c>
      <c r="I93" s="17"/>
      <c r="J93" s="17"/>
      <c r="K93" s="17">
        <v>227.02</v>
      </c>
      <c r="L93" s="16">
        <v>411.54</v>
      </c>
      <c r="M93" s="16">
        <f>Tableau325[[#This Row],[E7]]+Tableau325[[#This Row],[E6]]</f>
        <v>638.56000000000006</v>
      </c>
      <c r="N93" s="17">
        <v>270.63</v>
      </c>
      <c r="O93" s="17">
        <v>0</v>
      </c>
      <c r="P93" s="17">
        <v>0</v>
      </c>
      <c r="Q93" s="17">
        <v>123</v>
      </c>
      <c r="R93" s="17">
        <v>628.99</v>
      </c>
      <c r="S93" s="17">
        <v>0</v>
      </c>
      <c r="T93" s="17"/>
      <c r="U93" s="17">
        <v>138</v>
      </c>
      <c r="V93" s="17"/>
      <c r="W93" s="17"/>
      <c r="X93" s="17">
        <v>2769</v>
      </c>
      <c r="Y93" s="17"/>
      <c r="Z93" s="17"/>
      <c r="AA93" s="18">
        <v>1935.92</v>
      </c>
      <c r="AB93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2748.91</v>
      </c>
      <c r="AC93" s="20">
        <f t="shared" si="1"/>
        <v>0.5943602040220628</v>
      </c>
      <c r="AD93" s="21">
        <f>Tableau325[[#This Row],[E1]]/Tableau325[[#This Row],[Nombre ]]*1000</f>
        <v>11.929024087653369</v>
      </c>
      <c r="AE93" s="35">
        <f>(Tableau325[[#This Row],[E8]]/Tableau325[[#This Row],[Nombre ]])*1000</f>
        <v>1.6470084522154504</v>
      </c>
      <c r="AF93" s="36">
        <f>(Tableau325[[#This Row],[E9]]/Tableau325[[#This Row],[Nombre ]])*1000</f>
        <v>0.69802351763822867</v>
      </c>
      <c r="AG93" s="36">
        <f>(Tableau325[[#This Row],[E12]]/Tableau325[[#This Row],[Nombre ]])*1000</f>
        <v>0.31724824546244734</v>
      </c>
      <c r="AH93" s="36">
        <f>(Tableau325[[#This Row],[E13]]/Tableau325[[#This Row],[Nombre ]])*1000</f>
        <v>1.6223249911660549</v>
      </c>
      <c r="AI93" s="36">
        <f>(Tableau325[[#This Row],[E14]]/Tableau325[[#This Row],[Nombre ]])*1000</f>
        <v>0</v>
      </c>
      <c r="AJ93" s="17">
        <f>_xlfn.ISOWEEKNUM(Tableau325[[#This Row],[Date ]])</f>
        <v>37</v>
      </c>
      <c r="AK93" s="23">
        <f>Tableau325[[#This Row],[Date ]]</f>
        <v>44458</v>
      </c>
      <c r="AL93" s="24" t="e">
        <f>VLOOKUP(Tableau325[[#This Row],[Mois ]],[1]!Tableau4[#Data],2)</f>
        <v>#REF!</v>
      </c>
    </row>
    <row r="94" spans="2:38" s="37" customFormat="1" x14ac:dyDescent="0.25">
      <c r="B94" s="14">
        <v>44465</v>
      </c>
      <c r="C94" s="15">
        <v>371064</v>
      </c>
      <c r="D94" s="15">
        <v>1278352</v>
      </c>
      <c r="E94" s="15">
        <v>23.66</v>
      </c>
      <c r="F94" s="34">
        <v>4608.51</v>
      </c>
      <c r="G94" s="17">
        <v>214.6</v>
      </c>
      <c r="H94" s="17">
        <v>72.5</v>
      </c>
      <c r="I94" s="17"/>
      <c r="J94" s="17"/>
      <c r="K94" s="17">
        <v>227.86</v>
      </c>
      <c r="L94" s="16">
        <v>399.05</v>
      </c>
      <c r="M94" s="16">
        <f>Tableau325[[#This Row],[E7]]+Tableau325[[#This Row],[E6]]</f>
        <v>626.91000000000008</v>
      </c>
      <c r="N94" s="17">
        <v>304.11</v>
      </c>
      <c r="O94" s="17">
        <v>0</v>
      </c>
      <c r="P94" s="17">
        <v>0</v>
      </c>
      <c r="Q94" s="17">
        <v>121</v>
      </c>
      <c r="R94" s="17">
        <v>668.1</v>
      </c>
      <c r="S94" s="17">
        <v>0</v>
      </c>
      <c r="T94" s="17"/>
      <c r="U94" s="17">
        <v>143</v>
      </c>
      <c r="V94" s="17"/>
      <c r="W94" s="17"/>
      <c r="X94" s="17">
        <v>2872</v>
      </c>
      <c r="Y94" s="17"/>
      <c r="Z94" s="17"/>
      <c r="AA94" s="18">
        <v>2013.08</v>
      </c>
      <c r="AB94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2601.2900000000004</v>
      </c>
      <c r="AC94" s="20">
        <f t="shared" si="1"/>
        <v>0.56445358695109704</v>
      </c>
      <c r="AD94" s="21">
        <f>Tableau325[[#This Row],[E1]]/Tableau325[[#This Row],[Nombre ]]*1000</f>
        <v>12.419717353340664</v>
      </c>
      <c r="AE94" s="35">
        <f>(Tableau325[[#This Row],[E8]]/Tableau325[[#This Row],[Nombre ]])*1000</f>
        <v>1.6894929176637994</v>
      </c>
      <c r="AF94" s="36">
        <f>(Tableau325[[#This Row],[E9]]/Tableau325[[#This Row],[Nombre ]])*1000</f>
        <v>0.81956212405407158</v>
      </c>
      <c r="AG94" s="36">
        <f>(Tableau325[[#This Row],[E12]]/Tableau325[[#This Row],[Nombre ]])*1000</f>
        <v>0.32608929995903674</v>
      </c>
      <c r="AH94" s="36">
        <f>(Tableau325[[#This Row],[E13]]/Tableau325[[#This Row],[Nombre ]])*1000</f>
        <v>1.8004980272944828</v>
      </c>
      <c r="AI94" s="36">
        <f>(Tableau325[[#This Row],[E14]]/Tableau325[[#This Row],[Nombre ]])*1000</f>
        <v>0</v>
      </c>
      <c r="AJ94" s="17">
        <f>_xlfn.ISOWEEKNUM(Tableau325[[#This Row],[Date ]])</f>
        <v>38</v>
      </c>
      <c r="AK94" s="23">
        <f>Tableau325[[#This Row],[Date ]]</f>
        <v>44465</v>
      </c>
      <c r="AL94" s="24" t="e">
        <f>VLOOKUP(Tableau325[[#This Row],[Mois ]],[1]!Tableau4[#Data],2)</f>
        <v>#REF!</v>
      </c>
    </row>
    <row r="95" spans="2:38" s="37" customFormat="1" x14ac:dyDescent="0.25">
      <c r="B95" s="14">
        <v>44472</v>
      </c>
      <c r="C95" s="15">
        <v>389730</v>
      </c>
      <c r="D95" s="15">
        <v>1309307</v>
      </c>
      <c r="E95" s="15"/>
      <c r="F95" s="34">
        <v>4647.96</v>
      </c>
      <c r="G95" s="17">
        <v>115.3</v>
      </c>
      <c r="H95" s="17">
        <v>55.3</v>
      </c>
      <c r="I95" s="17"/>
      <c r="J95" s="17"/>
      <c r="K95" s="17">
        <v>259.94</v>
      </c>
      <c r="L95" s="16">
        <v>463.68</v>
      </c>
      <c r="M95" s="16">
        <f>Tableau325[[#This Row],[E7]]+Tableau325[[#This Row],[E6]]</f>
        <v>723.62</v>
      </c>
      <c r="N95" s="17">
        <v>314.10000000000002</v>
      </c>
      <c r="O95" s="17">
        <v>0</v>
      </c>
      <c r="P95" s="17">
        <v>0</v>
      </c>
      <c r="Q95" s="17">
        <v>111.5</v>
      </c>
      <c r="R95" s="17">
        <v>633.12</v>
      </c>
      <c r="S95" s="17">
        <v>0</v>
      </c>
      <c r="T95" s="17"/>
      <c r="U95" s="17">
        <v>128</v>
      </c>
      <c r="V95" s="17"/>
      <c r="W95" s="17"/>
      <c r="X95" s="17">
        <v>2763</v>
      </c>
      <c r="Y95" s="17"/>
      <c r="Z95" s="17"/>
      <c r="AA95" s="18">
        <v>1970.6</v>
      </c>
      <c r="AB95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2695.02</v>
      </c>
      <c r="AC95" s="20">
        <f t="shared" si="1"/>
        <v>0.57982856995326981</v>
      </c>
      <c r="AD95" s="21">
        <f>Tableau325[[#This Row],[E1]]/Tableau325[[#This Row],[Nombre ]]*1000</f>
        <v>11.926102686475252</v>
      </c>
      <c r="AE95" s="35">
        <f>(Tableau325[[#This Row],[E8]]/Tableau325[[#This Row],[Nombre ]])*1000</f>
        <v>1.8567213198881276</v>
      </c>
      <c r="AF95" s="36">
        <f>(Tableau325[[#This Row],[E9]]/Tableau325[[#This Row],[Nombre ]])*1000</f>
        <v>0.80594257562928195</v>
      </c>
      <c r="AG95" s="36">
        <f>(Tableau325[[#This Row],[E12]]/Tableau325[[#This Row],[Nombre ]])*1000</f>
        <v>0.28609550201421496</v>
      </c>
      <c r="AH95" s="36">
        <f>(Tableau325[[#This Row],[E13]]/Tableau325[[#This Row],[Nombre ]])*1000</f>
        <v>1.6245092756523747</v>
      </c>
      <c r="AI95" s="36">
        <f>(Tableau325[[#This Row],[E14]]/Tableau325[[#This Row],[Nombre ]])*1000</f>
        <v>0</v>
      </c>
      <c r="AJ95" s="17">
        <f>_xlfn.ISOWEEKNUM(Tableau325[[#This Row],[Date ]])</f>
        <v>39</v>
      </c>
      <c r="AK95" s="23">
        <f>Tableau325[[#This Row],[Date ]]</f>
        <v>44472</v>
      </c>
      <c r="AL95" s="24" t="e">
        <f>VLOOKUP(Tableau325[[#This Row],[Mois ]],[1]!Tableau4[#Data],2)</f>
        <v>#REF!</v>
      </c>
    </row>
    <row r="96" spans="2:38" s="37" customFormat="1" x14ac:dyDescent="0.25">
      <c r="B96" s="14">
        <v>44479</v>
      </c>
      <c r="C96" s="15">
        <v>370970</v>
      </c>
      <c r="D96" s="15">
        <v>1291997</v>
      </c>
      <c r="E96" s="15"/>
      <c r="F96" s="34">
        <v>4595.1400000000003</v>
      </c>
      <c r="G96" s="17">
        <v>121.4</v>
      </c>
      <c r="H96" s="17">
        <v>46.8</v>
      </c>
      <c r="I96" s="17"/>
      <c r="J96" s="17"/>
      <c r="K96" s="17">
        <v>237.2</v>
      </c>
      <c r="L96" s="16">
        <v>426.91</v>
      </c>
      <c r="M96" s="16">
        <f>Tableau325[[#This Row],[E7]]+Tableau325[[#This Row],[E6]]</f>
        <v>664.11</v>
      </c>
      <c r="N96" s="17">
        <v>292.70999999999998</v>
      </c>
      <c r="O96" s="17">
        <v>0</v>
      </c>
      <c r="P96" s="17">
        <v>0</v>
      </c>
      <c r="Q96" s="17">
        <v>158</v>
      </c>
      <c r="R96" s="17">
        <v>718.46</v>
      </c>
      <c r="S96" s="17">
        <v>0</v>
      </c>
      <c r="T96" s="17"/>
      <c r="U96" s="17">
        <v>72.959999999999994</v>
      </c>
      <c r="V96" s="17"/>
      <c r="W96" s="17"/>
      <c r="X96" s="17">
        <v>2884</v>
      </c>
      <c r="Y96" s="17"/>
      <c r="Z96" s="17"/>
      <c r="AA96" s="18">
        <v>2109.3200000000002</v>
      </c>
      <c r="AB96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2593.6600000000003</v>
      </c>
      <c r="AC96" s="20">
        <f t="shared" si="1"/>
        <v>0.56443546877788275</v>
      </c>
      <c r="AD96" s="21">
        <f>Tableau325[[#This Row],[E1]]/Tableau325[[#This Row],[Nombre ]]*1000</f>
        <v>12.386823732377282</v>
      </c>
      <c r="AE96" s="35">
        <f>(Tableau325[[#This Row],[E8]]/Tableau325[[#This Row],[Nombre ]])*1000</f>
        <v>1.7901986683559319</v>
      </c>
      <c r="AF96" s="36">
        <f>(Tableau325[[#This Row],[E9]]/Tableau325[[#This Row],[Nombre ]])*1000</f>
        <v>0.78903954497668261</v>
      </c>
      <c r="AG96" s="36">
        <f>(Tableau325[[#This Row],[E12]]/Tableau325[[#This Row],[Nombre ]])*1000</f>
        <v>0.42591045097986358</v>
      </c>
      <c r="AH96" s="36">
        <f>(Tableau325[[#This Row],[E13]]/Tableau325[[#This Row],[Nombre ]])*1000</f>
        <v>1.9367064722214735</v>
      </c>
      <c r="AI96" s="36">
        <f>(Tableau325[[#This Row],[E14]]/Tableau325[[#This Row],[Nombre ]])*1000</f>
        <v>0</v>
      </c>
      <c r="AJ96" s="17">
        <f>_xlfn.ISOWEEKNUM(Tableau325[[#This Row],[Date ]])</f>
        <v>40</v>
      </c>
      <c r="AK96" s="23">
        <f>Tableau325[[#This Row],[Date ]]</f>
        <v>44479</v>
      </c>
      <c r="AL96" s="24" t="e">
        <f>VLOOKUP(Tableau325[[#This Row],[Mois ]],[1]!Tableau4[#Data],2)</f>
        <v>#REF!</v>
      </c>
    </row>
    <row r="97" spans="2:38" s="37" customFormat="1" x14ac:dyDescent="0.25">
      <c r="B97" s="14">
        <v>44486</v>
      </c>
      <c r="C97" s="15">
        <v>386103</v>
      </c>
      <c r="D97" s="15">
        <v>1359462</v>
      </c>
      <c r="E97" s="15"/>
      <c r="F97" s="34">
        <v>4516.29</v>
      </c>
      <c r="G97" s="17">
        <v>133.9</v>
      </c>
      <c r="H97" s="17">
        <v>42.7</v>
      </c>
      <c r="I97" s="17"/>
      <c r="J97" s="17"/>
      <c r="K97" s="17">
        <v>254.95</v>
      </c>
      <c r="L97" s="16">
        <v>438.77</v>
      </c>
      <c r="M97" s="16">
        <f>Tableau325[[#This Row],[E7]]+Tableau325[[#This Row],[E6]]</f>
        <v>693.72</v>
      </c>
      <c r="N97" s="17">
        <v>310.22000000000003</v>
      </c>
      <c r="O97" s="17">
        <v>121.75</v>
      </c>
      <c r="P97" s="17">
        <v>74.89</v>
      </c>
      <c r="Q97" s="17">
        <v>120</v>
      </c>
      <c r="R97" s="17">
        <v>682.5</v>
      </c>
      <c r="S97" s="17">
        <v>339</v>
      </c>
      <c r="T97" s="17"/>
      <c r="U97" s="17">
        <v>42</v>
      </c>
      <c r="V97" s="17"/>
      <c r="W97" s="17"/>
      <c r="X97" s="17">
        <v>2668</v>
      </c>
      <c r="Y97" s="17"/>
      <c r="Z97" s="17"/>
      <c r="AA97" s="18">
        <v>1951.44</v>
      </c>
      <c r="AB97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1997.6099999999997</v>
      </c>
      <c r="AC97" s="20">
        <f t="shared" si="1"/>
        <v>0.44231216330217937</v>
      </c>
      <c r="AD97" s="21">
        <f>Tableau325[[#This Row],[E1]]/Tableau325[[#This Row],[Nombre ]]*1000</f>
        <v>11.697111910552366</v>
      </c>
      <c r="AE97" s="35">
        <f>(Tableau325[[#This Row],[E8]]/Tableau325[[#This Row],[Nombre ]])*1000</f>
        <v>1.7967226361877531</v>
      </c>
      <c r="AF97" s="36">
        <f>(Tableau325[[#This Row],[E9]]/Tableau325[[#This Row],[Nombre ]])*1000</f>
        <v>0.80346436054627923</v>
      </c>
      <c r="AG97" s="36">
        <f>(Tableau325[[#This Row],[E12]]/Tableau325[[#This Row],[Nombre ]])*1000</f>
        <v>0.3107978958982448</v>
      </c>
      <c r="AH97" s="36">
        <f>(Tableau325[[#This Row],[E13]]/Tableau325[[#This Row],[Nombre ]])*1000</f>
        <v>1.767663032921267</v>
      </c>
      <c r="AI97" s="36">
        <f>(Tableau325[[#This Row],[E14]]/Tableau325[[#This Row],[Nombre ]])*1000</f>
        <v>0.87800405591254149</v>
      </c>
      <c r="AJ97" s="17">
        <f>_xlfn.ISOWEEKNUM(Tableau325[[#This Row],[Date ]])</f>
        <v>41</v>
      </c>
      <c r="AK97" s="23">
        <f>Tableau325[[#This Row],[Date ]]</f>
        <v>44486</v>
      </c>
      <c r="AL97" s="24" t="e">
        <f>VLOOKUP(Tableau325[[#This Row],[Mois ]],[1]!Tableau4[#Data],2)</f>
        <v>#REF!</v>
      </c>
    </row>
    <row r="98" spans="2:38" s="37" customFormat="1" x14ac:dyDescent="0.25">
      <c r="B98" s="14">
        <v>44493</v>
      </c>
      <c r="C98" s="15">
        <v>391293</v>
      </c>
      <c r="D98" s="15">
        <v>1361394</v>
      </c>
      <c r="E98" s="15"/>
      <c r="F98" s="34">
        <v>4889.03</v>
      </c>
      <c r="G98" s="17">
        <v>115.1</v>
      </c>
      <c r="H98" s="17">
        <v>51.8</v>
      </c>
      <c r="I98" s="17"/>
      <c r="J98" s="17"/>
      <c r="K98" s="17">
        <v>237.97</v>
      </c>
      <c r="L98" s="16">
        <v>456.42</v>
      </c>
      <c r="M98" s="16">
        <f>Tableau325[[#This Row],[E7]]+Tableau325[[#This Row],[E6]]</f>
        <v>694.39</v>
      </c>
      <c r="N98" s="17">
        <v>321.45</v>
      </c>
      <c r="O98" s="17">
        <v>216</v>
      </c>
      <c r="P98" s="17">
        <v>115</v>
      </c>
      <c r="Q98" s="17">
        <v>196.5</v>
      </c>
      <c r="R98" s="17">
        <v>701.15</v>
      </c>
      <c r="S98" s="17">
        <v>373</v>
      </c>
      <c r="T98" s="17"/>
      <c r="U98" s="17">
        <v>28</v>
      </c>
      <c r="V98" s="17"/>
      <c r="W98" s="17"/>
      <c r="X98" s="17">
        <v>2990</v>
      </c>
      <c r="Y98" s="17"/>
      <c r="Z98" s="17"/>
      <c r="AA98" s="18">
        <v>2238.7600000000002</v>
      </c>
      <c r="AB98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2104.64</v>
      </c>
      <c r="AC98" s="20">
        <f t="shared" si="1"/>
        <v>0.43048212017516768</v>
      </c>
      <c r="AD98" s="21">
        <f>Tableau325[[#This Row],[E1]]/Tableau325[[#This Row],[Nombre ]]*1000</f>
        <v>12.494550119731249</v>
      </c>
      <c r="AE98" s="35">
        <f>(Tableau325[[#This Row],[E8]]/Tableau325[[#This Row],[Nombre ]])*1000</f>
        <v>1.7746036857291083</v>
      </c>
      <c r="AF98" s="36">
        <f>(Tableau325[[#This Row],[E9]]/Tableau325[[#This Row],[Nombre ]])*1000</f>
        <v>0.8215071570408875</v>
      </c>
      <c r="AG98" s="36">
        <f>(Tableau325[[#This Row],[E12]]/Tableau325[[#This Row],[Nombre ]])*1000</f>
        <v>0.50218122992233438</v>
      </c>
      <c r="AH98" s="36">
        <f>(Tableau325[[#This Row],[E13]]/Tableau325[[#This Row],[Nombre ]])*1000</f>
        <v>1.7918797422903041</v>
      </c>
      <c r="AI98" s="36">
        <f>(Tableau325[[#This Row],[E14]]/Tableau325[[#This Row],[Nombre ]])*1000</f>
        <v>0.95324986646834986</v>
      </c>
      <c r="AJ98" s="17">
        <f>_xlfn.ISOWEEKNUM(Tableau325[[#This Row],[Date ]])</f>
        <v>42</v>
      </c>
      <c r="AK98" s="23">
        <f>Tableau325[[#This Row],[Date ]]</f>
        <v>44493</v>
      </c>
      <c r="AL98" s="24" t="e">
        <f>VLOOKUP(Tableau325[[#This Row],[Mois ]],[1]!Tableau4[#Data],2)</f>
        <v>#REF!</v>
      </c>
    </row>
    <row r="99" spans="2:38" s="37" customFormat="1" x14ac:dyDescent="0.25">
      <c r="B99" s="14">
        <v>44500</v>
      </c>
      <c r="C99" s="15">
        <v>430279</v>
      </c>
      <c r="D99" s="15">
        <v>1458131</v>
      </c>
      <c r="E99" s="15">
        <v>18.72</v>
      </c>
      <c r="F99" s="34">
        <v>5089.55</v>
      </c>
      <c r="G99" s="17">
        <v>46.8</v>
      </c>
      <c r="H99" s="17">
        <v>57.2</v>
      </c>
      <c r="I99" s="17"/>
      <c r="J99" s="17"/>
      <c r="K99" s="17">
        <v>267.18</v>
      </c>
      <c r="L99" s="16">
        <v>476.61</v>
      </c>
      <c r="M99" s="16">
        <f>Tableau325[[#This Row],[E7]]+Tableau325[[#This Row],[E6]]</f>
        <v>743.79</v>
      </c>
      <c r="N99" s="17">
        <v>357.94</v>
      </c>
      <c r="O99" s="17">
        <v>155.4</v>
      </c>
      <c r="P99" s="17">
        <v>90.24</v>
      </c>
      <c r="Q99" s="17">
        <v>137.5</v>
      </c>
      <c r="R99" s="17">
        <v>842.4</v>
      </c>
      <c r="S99" s="17">
        <v>421</v>
      </c>
      <c r="T99" s="17"/>
      <c r="U99" s="17">
        <v>24</v>
      </c>
      <c r="V99" s="17"/>
      <c r="W99" s="17"/>
      <c r="X99" s="17">
        <v>3145</v>
      </c>
      <c r="Y99" s="17"/>
      <c r="Z99" s="17"/>
      <c r="AA99" s="18">
        <v>2347.92</v>
      </c>
      <c r="AB99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2237.2800000000002</v>
      </c>
      <c r="AC99" s="20">
        <f t="shared" si="1"/>
        <v>0.4395830672652789</v>
      </c>
      <c r="AD99" s="21">
        <f>Tableau325[[#This Row],[E1]]/Tableau325[[#This Row],[Nombre ]]*1000</f>
        <v>11.828488027535624</v>
      </c>
      <c r="AE99" s="35">
        <f>(Tableau325[[#This Row],[E8]]/Tableau325[[#This Row],[Nombre ]])*1000</f>
        <v>1.7286225913883781</v>
      </c>
      <c r="AF99" s="36">
        <f>(Tableau325[[#This Row],[E9]]/Tableau325[[#This Row],[Nombre ]])*1000</f>
        <v>0.83187885069919743</v>
      </c>
      <c r="AG99" s="36">
        <f>(Tableau325[[#This Row],[E12]]/Tableau325[[#This Row],[Nombre ]])*1000</f>
        <v>0.31956009937738072</v>
      </c>
      <c r="AH99" s="36">
        <f>(Tableau325[[#This Row],[E13]]/Tableau325[[#This Row],[Nombre ]])*1000</f>
        <v>1.9577994742945855</v>
      </c>
      <c r="AI99" s="36">
        <f>(Tableau325[[#This Row],[E14]]/Tableau325[[#This Row],[Nombre ]])*1000</f>
        <v>0.97843492245728936</v>
      </c>
      <c r="AJ99" s="17">
        <f>_xlfn.ISOWEEKNUM(Tableau325[[#This Row],[Date ]])</f>
        <v>43</v>
      </c>
      <c r="AK99" s="23">
        <f>Tableau325[[#This Row],[Date ]]</f>
        <v>44500</v>
      </c>
      <c r="AL99" s="24" t="e">
        <f>VLOOKUP(Tableau325[[#This Row],[Mois ]],[1]!Tableau4[#Data],2)</f>
        <v>#REF!</v>
      </c>
    </row>
    <row r="100" spans="2:38" s="37" customFormat="1" x14ac:dyDescent="0.25">
      <c r="B100" s="14">
        <v>44507</v>
      </c>
      <c r="C100" s="15">
        <v>321560</v>
      </c>
      <c r="D100" s="15">
        <v>1085151</v>
      </c>
      <c r="E100" s="15"/>
      <c r="F100" s="34">
        <v>3825.6</v>
      </c>
      <c r="G100" s="17">
        <v>0</v>
      </c>
      <c r="H100" s="17">
        <v>0</v>
      </c>
      <c r="I100" s="17"/>
      <c r="J100" s="17"/>
      <c r="K100" s="17">
        <v>191.09</v>
      </c>
      <c r="L100" s="16">
        <v>378</v>
      </c>
      <c r="M100" s="16">
        <f>Tableau325[[#This Row],[E7]]+Tableau325[[#This Row],[E6]]</f>
        <v>569.09</v>
      </c>
      <c r="N100" s="17">
        <v>261.49</v>
      </c>
      <c r="O100" s="17">
        <v>0</v>
      </c>
      <c r="P100" s="17">
        <v>0</v>
      </c>
      <c r="Q100" s="17">
        <v>0</v>
      </c>
      <c r="R100" s="17">
        <v>0</v>
      </c>
      <c r="S100" s="17">
        <v>0</v>
      </c>
      <c r="T100" s="17"/>
      <c r="U100" s="17">
        <v>0</v>
      </c>
      <c r="V100" s="17"/>
      <c r="W100" s="17"/>
      <c r="X100" s="17">
        <v>0</v>
      </c>
      <c r="Y100" s="17"/>
      <c r="Z100" s="17"/>
      <c r="AA100" s="18"/>
      <c r="AB100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2995.02</v>
      </c>
      <c r="AC100" s="20">
        <f t="shared" si="1"/>
        <v>0.78288895859473029</v>
      </c>
      <c r="AD100" s="21">
        <f>Tableau325[[#This Row],[E1]]/Tableau325[[#This Row],[Nombre ]]*1000</f>
        <v>11.897002114690881</v>
      </c>
      <c r="AE100" s="35">
        <f>(Tableau325[[#This Row],[E8]]/Tableau325[[#This Row],[Nombre ]])*1000</f>
        <v>1.7697785794253018</v>
      </c>
      <c r="AF100" s="36">
        <f>(Tableau325[[#This Row],[E9]]/Tableau325[[#This Row],[Nombre ]])*1000</f>
        <v>0.81319193929593236</v>
      </c>
      <c r="AG100" s="36">
        <f>(Tableau325[[#This Row],[E12]]/Tableau325[[#This Row],[Nombre ]])*1000</f>
        <v>0</v>
      </c>
      <c r="AH100" s="36">
        <f>(Tableau325[[#This Row],[E13]]/Tableau325[[#This Row],[Nombre ]])*1000</f>
        <v>0</v>
      </c>
      <c r="AI100" s="36">
        <f>(Tableau325[[#This Row],[E14]]/Tableau325[[#This Row],[Nombre ]])*1000</f>
        <v>0</v>
      </c>
      <c r="AJ100" s="17">
        <f>_xlfn.ISOWEEKNUM(Tableau325[[#This Row],[Date ]])</f>
        <v>44</v>
      </c>
      <c r="AK100" s="23">
        <f>Tableau325[[#This Row],[Date ]]</f>
        <v>44507</v>
      </c>
      <c r="AL100" s="24" t="e">
        <f>VLOOKUP(Tableau325[[#This Row],[Mois ]],[1]!Tableau4[#Data],2)</f>
        <v>#REF!</v>
      </c>
    </row>
    <row r="101" spans="2:38" s="37" customFormat="1" ht="15.75" customHeight="1" x14ac:dyDescent="0.25">
      <c r="B101" s="14">
        <v>44514</v>
      </c>
      <c r="C101" s="15">
        <v>284252</v>
      </c>
      <c r="D101" s="15">
        <v>995996</v>
      </c>
      <c r="E101" s="15"/>
      <c r="F101" s="34">
        <v>3591.29</v>
      </c>
      <c r="G101" s="17">
        <v>0</v>
      </c>
      <c r="H101" s="17">
        <v>0</v>
      </c>
      <c r="I101" s="17"/>
      <c r="J101" s="17"/>
      <c r="K101" s="17">
        <v>185.65</v>
      </c>
      <c r="L101" s="16">
        <v>337</v>
      </c>
      <c r="M101" s="16">
        <f>Tableau325[[#This Row],[E7]]+Tableau325[[#This Row],[E6]]</f>
        <v>522.65</v>
      </c>
      <c r="N101" s="17">
        <v>233.06</v>
      </c>
      <c r="O101" s="17">
        <v>0</v>
      </c>
      <c r="P101" s="17">
        <v>0</v>
      </c>
      <c r="Q101" s="17">
        <v>0</v>
      </c>
      <c r="R101" s="17">
        <v>0</v>
      </c>
      <c r="S101" s="17">
        <v>0</v>
      </c>
      <c r="T101" s="17"/>
      <c r="U101" s="17">
        <v>0</v>
      </c>
      <c r="V101" s="17"/>
      <c r="W101" s="17"/>
      <c r="X101" s="17">
        <v>2753</v>
      </c>
      <c r="Y101" s="17"/>
      <c r="Z101" s="17"/>
      <c r="AA101" s="18"/>
      <c r="AB101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2835.58</v>
      </c>
      <c r="AC101" s="20">
        <f t="shared" si="1"/>
        <v>0.78957143533382157</v>
      </c>
      <c r="AD101" s="21">
        <f>Tableau325[[#This Row],[E1]]/Tableau325[[#This Row],[Nombre ]]*1000</f>
        <v>12.634176716434713</v>
      </c>
      <c r="AE101" s="35">
        <f>(Tableau325[[#This Row],[E8]]/Tableau325[[#This Row],[Nombre ]])*1000</f>
        <v>1.8386853918354136</v>
      </c>
      <c r="AF101" s="36">
        <f>(Tableau325[[#This Row],[E9]]/Tableau325[[#This Row],[Nombre ]])*1000</f>
        <v>0.81990628034279445</v>
      </c>
      <c r="AG101" s="36">
        <f>(Tableau325[[#This Row],[E12]]/Tableau325[[#This Row],[Nombre ]])*1000</f>
        <v>0</v>
      </c>
      <c r="AH101" s="36">
        <f>(Tableau325[[#This Row],[E13]]/Tableau325[[#This Row],[Nombre ]])*1000</f>
        <v>0</v>
      </c>
      <c r="AI101" s="36">
        <f>(Tableau325[[#This Row],[E14]]/Tableau325[[#This Row],[Nombre ]])*1000</f>
        <v>0</v>
      </c>
      <c r="AJ101" s="17">
        <f>_xlfn.ISOWEEKNUM(Tableau325[[#This Row],[Date ]])</f>
        <v>45</v>
      </c>
      <c r="AK101" s="23">
        <f>Tableau325[[#This Row],[Date ]]</f>
        <v>44514</v>
      </c>
      <c r="AL101" s="24" t="e">
        <f>VLOOKUP(Tableau325[[#This Row],[Mois ]],[1]!Tableau4[#Data],2)</f>
        <v>#REF!</v>
      </c>
    </row>
    <row r="102" spans="2:38" s="37" customFormat="1" x14ac:dyDescent="0.25">
      <c r="B102" s="14">
        <v>44521</v>
      </c>
      <c r="C102" s="15">
        <v>355898</v>
      </c>
      <c r="D102" s="15">
        <v>1264746</v>
      </c>
      <c r="E102" s="15"/>
      <c r="F102" s="34">
        <v>4298.88</v>
      </c>
      <c r="G102" s="17">
        <v>0</v>
      </c>
      <c r="H102" s="17">
        <v>0</v>
      </c>
      <c r="I102" s="17"/>
      <c r="J102" s="17"/>
      <c r="K102" s="17">
        <v>233.19</v>
      </c>
      <c r="L102" s="16">
        <v>315</v>
      </c>
      <c r="M102" s="16">
        <f>Tableau325[[#This Row],[E7]]+Tableau325[[#This Row],[E6]]</f>
        <v>548.19000000000005</v>
      </c>
      <c r="N102" s="17">
        <v>272.60000000000002</v>
      </c>
      <c r="O102" s="17">
        <v>0</v>
      </c>
      <c r="P102" s="17">
        <v>0</v>
      </c>
      <c r="Q102" s="17">
        <v>0</v>
      </c>
      <c r="R102" s="17">
        <v>0</v>
      </c>
      <c r="S102" s="17">
        <v>0</v>
      </c>
      <c r="T102" s="17"/>
      <c r="U102" s="17">
        <v>9</v>
      </c>
      <c r="V102" s="17"/>
      <c r="W102" s="17"/>
      <c r="X102" s="17">
        <v>2685</v>
      </c>
      <c r="Y102" s="17"/>
      <c r="Z102" s="17"/>
      <c r="AA102" s="18">
        <v>2083.7199999999998</v>
      </c>
      <c r="AB102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3478.09</v>
      </c>
      <c r="AC102" s="20">
        <f t="shared" si="1"/>
        <v>0.80906887375316361</v>
      </c>
      <c r="AD102" s="21">
        <f>Tableau325[[#This Row],[E1]]/Tableau325[[#This Row],[Nombre ]]*1000</f>
        <v>12.078966445442234</v>
      </c>
      <c r="AE102" s="35">
        <f>(Tableau325[[#This Row],[E8]]/Tableau325[[#This Row],[Nombre ]])*1000</f>
        <v>1.5403008727219598</v>
      </c>
      <c r="AF102" s="36">
        <f>(Tableau325[[#This Row],[E9]]/Tableau325[[#This Row],[Nombre ]])*1000</f>
        <v>0.76594979460407198</v>
      </c>
      <c r="AG102" s="36">
        <f>(Tableau325[[#This Row],[E12]]/Tableau325[[#This Row],[Nombre ]])*1000</f>
        <v>0</v>
      </c>
      <c r="AH102" s="36">
        <f>(Tableau325[[#This Row],[E13]]/Tableau325[[#This Row],[Nombre ]])*1000</f>
        <v>0</v>
      </c>
      <c r="AI102" s="36">
        <f>(Tableau325[[#This Row],[E14]]/Tableau325[[#This Row],[Nombre ]])*1000</f>
        <v>0</v>
      </c>
      <c r="AJ102" s="17">
        <f>_xlfn.ISOWEEKNUM(Tableau325[[#This Row],[Date ]])</f>
        <v>46</v>
      </c>
      <c r="AK102" s="23">
        <f>Tableau325[[#This Row],[Date ]]</f>
        <v>44521</v>
      </c>
      <c r="AL102" s="24" t="e">
        <f>VLOOKUP(Tableau325[[#This Row],[Mois ]],[1]!Tableau4[#Data],2)</f>
        <v>#REF!</v>
      </c>
    </row>
    <row r="103" spans="2:38" s="37" customFormat="1" x14ac:dyDescent="0.25">
      <c r="B103" s="14">
        <v>44528</v>
      </c>
      <c r="C103" s="15">
        <v>359406</v>
      </c>
      <c r="D103" s="15">
        <v>1285874</v>
      </c>
      <c r="E103" s="15">
        <v>13.2</v>
      </c>
      <c r="F103" s="34">
        <v>4167.53</v>
      </c>
      <c r="G103" s="17">
        <v>0</v>
      </c>
      <c r="H103" s="17">
        <v>0</v>
      </c>
      <c r="I103" s="17"/>
      <c r="J103" s="17"/>
      <c r="K103" s="17">
        <v>214.34</v>
      </c>
      <c r="L103" s="16">
        <v>295</v>
      </c>
      <c r="M103" s="16">
        <f>Tableau325[[#This Row],[E7]]+Tableau325[[#This Row],[E6]]</f>
        <v>509.34000000000003</v>
      </c>
      <c r="N103" s="17">
        <v>270.33999999999997</v>
      </c>
      <c r="O103" s="17">
        <v>0</v>
      </c>
      <c r="P103" s="17">
        <v>0</v>
      </c>
      <c r="Q103" s="17">
        <v>0</v>
      </c>
      <c r="R103" s="17">
        <v>0</v>
      </c>
      <c r="S103" s="17">
        <v>0</v>
      </c>
      <c r="T103" s="17"/>
      <c r="U103" s="17">
        <v>8.9600000000000009</v>
      </c>
      <c r="V103" s="17"/>
      <c r="W103" s="17"/>
      <c r="X103" s="17">
        <v>2797</v>
      </c>
      <c r="Y103" s="17"/>
      <c r="Z103" s="17"/>
      <c r="AA103" s="18">
        <v>1995.92</v>
      </c>
      <c r="AB103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3387.8499999999995</v>
      </c>
      <c r="AC103" s="20">
        <f t="shared" si="1"/>
        <v>0.81291556389516084</v>
      </c>
      <c r="AD103" s="21">
        <f>Tableau325[[#This Row],[E1]]/Tableau325[[#This Row],[Nombre ]]*1000</f>
        <v>11.59560497042342</v>
      </c>
      <c r="AE103" s="35">
        <f>(Tableau325[[#This Row],[E8]]/Tableau325[[#This Row],[Nombre ]])*1000</f>
        <v>1.4171716665831955</v>
      </c>
      <c r="AF103" s="36">
        <f>(Tableau325[[#This Row],[E9]]/Tableau325[[#This Row],[Nombre ]])*1000</f>
        <v>0.75218555060293923</v>
      </c>
      <c r="AG103" s="36">
        <f>(Tableau325[[#This Row],[E12]]/Tableau325[[#This Row],[Nombre ]])*1000</f>
        <v>0</v>
      </c>
      <c r="AH103" s="36">
        <f>(Tableau325[[#This Row],[E13]]/Tableau325[[#This Row],[Nombre ]])*1000</f>
        <v>0</v>
      </c>
      <c r="AI103" s="36">
        <f>(Tableau325[[#This Row],[E14]]/Tableau325[[#This Row],[Nombre ]])*1000</f>
        <v>0</v>
      </c>
      <c r="AJ103" s="17">
        <f>_xlfn.ISOWEEKNUM(Tableau325[[#This Row],[Date ]])</f>
        <v>47</v>
      </c>
      <c r="AK103" s="23">
        <f>Tableau325[[#This Row],[Date ]]</f>
        <v>44528</v>
      </c>
      <c r="AL103" s="24" t="e">
        <f>VLOOKUP(Tableau325[[#This Row],[Mois ]],[1]!Tableau4[#Data],2)</f>
        <v>#REF!</v>
      </c>
    </row>
    <row r="104" spans="2:38" s="37" customFormat="1" x14ac:dyDescent="0.25">
      <c r="B104" s="14">
        <v>44535</v>
      </c>
      <c r="C104" s="15">
        <v>373399</v>
      </c>
      <c r="D104" s="15">
        <v>1287460</v>
      </c>
      <c r="E104" s="15"/>
      <c r="F104" s="34">
        <v>4630.3999999999996</v>
      </c>
      <c r="G104" s="17">
        <v>0</v>
      </c>
      <c r="H104" s="17">
        <v>0</v>
      </c>
      <c r="I104" s="17"/>
      <c r="J104" s="17"/>
      <c r="K104" s="17">
        <v>236.25</v>
      </c>
      <c r="L104" s="16">
        <v>430.73</v>
      </c>
      <c r="M104" s="16">
        <f>Tableau325[[#This Row],[E7]]+Tableau325[[#This Row],[E6]]</f>
        <v>666.98</v>
      </c>
      <c r="N104" s="17">
        <v>261</v>
      </c>
      <c r="O104" s="17">
        <v>0</v>
      </c>
      <c r="P104" s="17">
        <v>0</v>
      </c>
      <c r="Q104" s="17">
        <v>0</v>
      </c>
      <c r="R104" s="17">
        <v>0</v>
      </c>
      <c r="S104" s="17">
        <v>0</v>
      </c>
      <c r="T104" s="17"/>
      <c r="U104" s="17">
        <v>5</v>
      </c>
      <c r="V104" s="17"/>
      <c r="W104" s="17"/>
      <c r="X104" s="17">
        <v>2618</v>
      </c>
      <c r="Y104" s="17"/>
      <c r="Z104" s="17"/>
      <c r="AA104" s="18">
        <v>2171.6799999999998</v>
      </c>
      <c r="AB104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3702.4199999999996</v>
      </c>
      <c r="AC104" s="20">
        <f t="shared" si="1"/>
        <v>0.79958966827919831</v>
      </c>
      <c r="AD104" s="21">
        <f>Tableau325[[#This Row],[E1]]/Tableau325[[#This Row],[Nombre ]]*1000</f>
        <v>12.400675952533348</v>
      </c>
      <c r="AE104" s="35">
        <f>(Tableau325[[#This Row],[E8]]/Tableau325[[#This Row],[Nombre ]])*1000</f>
        <v>1.7862393846796589</v>
      </c>
      <c r="AF104" s="36">
        <f>(Tableau325[[#This Row],[E9]]/Tableau325[[#This Row],[Nombre ]])*1000</f>
        <v>0.69898419652971755</v>
      </c>
      <c r="AG104" s="36">
        <f>(Tableau325[[#This Row],[E12]]/Tableau325[[#This Row],[Nombre ]])*1000</f>
        <v>0</v>
      </c>
      <c r="AH104" s="36">
        <f>(Tableau325[[#This Row],[E13]]/Tableau325[[#This Row],[Nombre ]])*1000</f>
        <v>0</v>
      </c>
      <c r="AI104" s="36">
        <f>(Tableau325[[#This Row],[E14]]/Tableau325[[#This Row],[Nombre ]])*1000</f>
        <v>0</v>
      </c>
      <c r="AJ104" s="17">
        <f>_xlfn.ISOWEEKNUM(Tableau325[[#This Row],[Date ]])</f>
        <v>48</v>
      </c>
      <c r="AK104" s="23">
        <f>Tableau325[[#This Row],[Date ]]</f>
        <v>44535</v>
      </c>
      <c r="AL104" s="24" t="e">
        <f>VLOOKUP(Tableau325[[#This Row],[Mois ]],[1]!Tableau4[#Data],2)</f>
        <v>#REF!</v>
      </c>
    </row>
    <row r="105" spans="2:38" s="37" customFormat="1" x14ac:dyDescent="0.25">
      <c r="B105" s="14">
        <v>44536</v>
      </c>
      <c r="C105" s="15">
        <v>80555</v>
      </c>
      <c r="D105" s="15">
        <v>272780</v>
      </c>
      <c r="E105" s="15"/>
      <c r="F105" s="34">
        <v>808.9</v>
      </c>
      <c r="G105" s="17">
        <v>0.8</v>
      </c>
      <c r="H105" s="17">
        <v>0</v>
      </c>
      <c r="I105" s="17"/>
      <c r="J105" s="17"/>
      <c r="K105" s="17">
        <v>53.4</v>
      </c>
      <c r="L105" s="16">
        <v>90.2</v>
      </c>
      <c r="M105" s="16">
        <f>Tableau325[[#This Row],[E7]]+Tableau325[[#This Row],[E6]]</f>
        <v>143.6</v>
      </c>
      <c r="N105" s="17">
        <v>63</v>
      </c>
      <c r="O105" s="17">
        <v>25.8</v>
      </c>
      <c r="P105" s="17">
        <v>0</v>
      </c>
      <c r="Q105" s="17">
        <v>31</v>
      </c>
      <c r="R105" s="17">
        <v>81.349999999999994</v>
      </c>
      <c r="S105" s="17">
        <v>140</v>
      </c>
      <c r="T105" s="17"/>
      <c r="U105" s="17">
        <v>0</v>
      </c>
      <c r="V105" s="17"/>
      <c r="W105" s="17"/>
      <c r="X105" s="17">
        <v>447</v>
      </c>
      <c r="Y105" s="17"/>
      <c r="Z105" s="17"/>
      <c r="AA105" s="18"/>
      <c r="AB105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323.35000000000002</v>
      </c>
      <c r="AC105" s="20">
        <f t="shared" si="1"/>
        <v>0.39974038818148105</v>
      </c>
      <c r="AD105" s="21">
        <f>Tableau325[[#This Row],[E1]]/Tableau325[[#This Row],[Nombre ]]*1000</f>
        <v>10.041586493699956</v>
      </c>
      <c r="AE105" s="35">
        <f>(Tableau325[[#This Row],[E8]]/Tableau325[[#This Row],[Nombre ]])*1000</f>
        <v>1.7826329836757495</v>
      </c>
      <c r="AF105" s="36">
        <f>(Tableau325[[#This Row],[E9]]/Tableau325[[#This Row],[Nombre ]])*1000</f>
        <v>0.7820743591335112</v>
      </c>
      <c r="AG105" s="36">
        <f>(Tableau325[[#This Row],[E12]]/Tableau325[[#This Row],[Nombre ]])*1000</f>
        <v>0.38483024020855316</v>
      </c>
      <c r="AH105" s="36">
        <f>(Tableau325[[#This Row],[E13]]/Tableau325[[#This Row],[Nombre ]])*1000</f>
        <v>1.0098690335795417</v>
      </c>
      <c r="AI105" s="36">
        <f>(Tableau325[[#This Row],[E14]]/Tableau325[[#This Row],[Nombre ]])*1000</f>
        <v>1.7379430202966917</v>
      </c>
      <c r="AJ105" s="17">
        <f>_xlfn.ISOWEEKNUM(Tableau325[[#This Row],[Date ]])</f>
        <v>49</v>
      </c>
      <c r="AK105" s="23">
        <f>Tableau325[[#This Row],[Date ]]</f>
        <v>44536</v>
      </c>
      <c r="AL105" s="24" t="e">
        <f>VLOOKUP(Tableau325[[#This Row],[Mois ]],[1]!Tableau4[#Data],2)</f>
        <v>#REF!</v>
      </c>
    </row>
    <row r="106" spans="2:38" s="37" customFormat="1" x14ac:dyDescent="0.25">
      <c r="B106" s="14">
        <v>44537</v>
      </c>
      <c r="C106" s="15">
        <v>78410</v>
      </c>
      <c r="D106" s="15">
        <v>263720</v>
      </c>
      <c r="E106" s="15"/>
      <c r="F106" s="34">
        <v>894.8</v>
      </c>
      <c r="G106" s="17">
        <v>0.3</v>
      </c>
      <c r="H106" s="17">
        <v>0.1</v>
      </c>
      <c r="I106" s="17"/>
      <c r="J106" s="17"/>
      <c r="K106" s="17">
        <v>48.4</v>
      </c>
      <c r="L106" s="16">
        <v>90.2</v>
      </c>
      <c r="M106" s="16">
        <f>Tableau325[[#This Row],[E7]]+Tableau325[[#This Row],[E6]]</f>
        <v>138.6</v>
      </c>
      <c r="N106" s="17">
        <v>59.8</v>
      </c>
      <c r="O106" s="17">
        <v>23.1</v>
      </c>
      <c r="P106" s="17">
        <v>0</v>
      </c>
      <c r="Q106" s="17">
        <v>24.5</v>
      </c>
      <c r="R106" s="17">
        <v>143.04</v>
      </c>
      <c r="S106" s="17">
        <v>93</v>
      </c>
      <c r="T106" s="17"/>
      <c r="U106" s="17">
        <v>0</v>
      </c>
      <c r="V106" s="17"/>
      <c r="W106" s="17"/>
      <c r="X106" s="17">
        <v>549</v>
      </c>
      <c r="Y106" s="17"/>
      <c r="Z106" s="17"/>
      <c r="AA106" s="18"/>
      <c r="AB106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412.36</v>
      </c>
      <c r="AC106" s="20">
        <f t="shared" si="1"/>
        <v>0.46084041126508724</v>
      </c>
      <c r="AD106" s="21">
        <f>Tableau325[[#This Row],[E1]]/Tableau325[[#This Row],[Nombre ]]*1000</f>
        <v>11.411809718148195</v>
      </c>
      <c r="AE106" s="35">
        <f>(Tableau325[[#This Row],[E8]]/Tableau325[[#This Row],[Nombre ]])*1000</f>
        <v>1.7676316796326998</v>
      </c>
      <c r="AF106" s="36">
        <f>(Tableau325[[#This Row],[E9]]/Tableau325[[#This Row],[Nombre ]])*1000</f>
        <v>0.76265782425711004</v>
      </c>
      <c r="AG106" s="36">
        <f>(Tableau325[[#This Row],[E12]]/Tableau325[[#This Row],[Nombre ]])*1000</f>
        <v>0.31246014538961869</v>
      </c>
      <c r="AH106" s="36">
        <f>(Tableau325[[#This Row],[E13]]/Tableau325[[#This Row],[Nombre ]])*1000</f>
        <v>1.824257110062492</v>
      </c>
      <c r="AI106" s="36">
        <f>(Tableau325[[#This Row],[E14]]/Tableau325[[#This Row],[Nombre ]])*1000</f>
        <v>1.1860732049483484</v>
      </c>
      <c r="AJ106" s="17">
        <f>_xlfn.ISOWEEKNUM(Tableau325[[#This Row],[Date ]])</f>
        <v>49</v>
      </c>
      <c r="AK106" s="23">
        <f>Tableau325[[#This Row],[Date ]]</f>
        <v>44537</v>
      </c>
      <c r="AL106" s="24" t="e">
        <f>VLOOKUP(Tableau325[[#This Row],[Mois ]],[1]!Tableau4[#Data],2)</f>
        <v>#REF!</v>
      </c>
    </row>
    <row r="107" spans="2:38" s="37" customFormat="1" x14ac:dyDescent="0.25">
      <c r="B107" s="14">
        <v>44538</v>
      </c>
      <c r="C107" s="15">
        <v>36573</v>
      </c>
      <c r="D107" s="15">
        <v>125220</v>
      </c>
      <c r="E107" s="15"/>
      <c r="F107" s="34">
        <v>561.5</v>
      </c>
      <c r="G107" s="17">
        <v>0.4</v>
      </c>
      <c r="H107" s="17">
        <v>0</v>
      </c>
      <c r="I107" s="17"/>
      <c r="J107" s="17"/>
      <c r="K107" s="17">
        <v>23.7</v>
      </c>
      <c r="L107" s="16">
        <v>41.4</v>
      </c>
      <c r="M107" s="16">
        <f>Tableau325[[#This Row],[E7]]+Tableau325[[#This Row],[E6]]</f>
        <v>65.099999999999994</v>
      </c>
      <c r="N107" s="17">
        <v>29.3</v>
      </c>
      <c r="O107" s="17">
        <v>22.1</v>
      </c>
      <c r="P107" s="17">
        <v>10.6</v>
      </c>
      <c r="Q107" s="17">
        <v>19.5</v>
      </c>
      <c r="R107" s="17">
        <v>157.71</v>
      </c>
      <c r="S107" s="17">
        <v>90</v>
      </c>
      <c r="T107" s="17"/>
      <c r="U107" s="17"/>
      <c r="V107" s="17"/>
      <c r="W107" s="17"/>
      <c r="X107" s="17">
        <v>467</v>
      </c>
      <c r="Y107" s="17"/>
      <c r="Z107" s="17"/>
      <c r="AA107" s="18"/>
      <c r="AB107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166.78999999999996</v>
      </c>
      <c r="AC107" s="20">
        <f t="shared" si="1"/>
        <v>0.29704363312555648</v>
      </c>
      <c r="AD107" s="21">
        <f>Tableau325[[#This Row],[E1]]/Tableau325[[#This Row],[Nombre ]]*1000</f>
        <v>15.352855931971673</v>
      </c>
      <c r="AE107" s="35">
        <f>(Tableau325[[#This Row],[E8]]/Tableau325[[#This Row],[Nombre ]])*1000</f>
        <v>1.7800016405545072</v>
      </c>
      <c r="AF107" s="36">
        <f>(Tableau325[[#This Row],[E9]]/Tableau325[[#This Row],[Nombre ]])*1000</f>
        <v>0.80113745112514689</v>
      </c>
      <c r="AG107" s="36">
        <f>(Tableau325[[#This Row],[E12]]/Tableau325[[#This Row],[Nombre ]])*1000</f>
        <v>0.53318021491264045</v>
      </c>
      <c r="AH107" s="36">
        <f>(Tableau325[[#This Row],[E13]]/Tableau325[[#This Row],[Nombre ]])*1000</f>
        <v>4.3121975227626939</v>
      </c>
      <c r="AI107" s="36">
        <f>(Tableau325[[#This Row],[E14]]/Tableau325[[#This Row],[Nombre ]])*1000</f>
        <v>2.4608317611352639</v>
      </c>
      <c r="AJ107" s="17">
        <f>_xlfn.ISOWEEKNUM(Tableau325[[#This Row],[Date ]])</f>
        <v>49</v>
      </c>
      <c r="AK107" s="23">
        <f>Tableau325[[#This Row],[Date ]]</f>
        <v>44538</v>
      </c>
      <c r="AL107" s="24" t="e">
        <f>VLOOKUP(Tableau325[[#This Row],[Mois ]],[1]!Tableau4[#Data],2)</f>
        <v>#REF!</v>
      </c>
    </row>
    <row r="108" spans="2:38" s="37" customFormat="1" x14ac:dyDescent="0.25">
      <c r="B108" s="14">
        <v>44539</v>
      </c>
      <c r="C108" s="15">
        <v>77560</v>
      </c>
      <c r="D108" s="15">
        <v>255114</v>
      </c>
      <c r="E108" s="15"/>
      <c r="F108" s="34">
        <v>905.6</v>
      </c>
      <c r="G108" s="17">
        <v>0.4</v>
      </c>
      <c r="H108" s="17">
        <v>0.1</v>
      </c>
      <c r="I108" s="17"/>
      <c r="J108" s="17"/>
      <c r="K108" s="17">
        <v>45.4</v>
      </c>
      <c r="L108" s="16">
        <v>84.4</v>
      </c>
      <c r="M108" s="16">
        <f>Tableau325[[#This Row],[E7]]+Tableau325[[#This Row],[E6]]</f>
        <v>129.80000000000001</v>
      </c>
      <c r="N108" s="17">
        <v>59.8</v>
      </c>
      <c r="O108" s="17">
        <v>21</v>
      </c>
      <c r="P108" s="17">
        <v>11.5</v>
      </c>
      <c r="Q108" s="17">
        <v>30</v>
      </c>
      <c r="R108" s="17">
        <v>118.24</v>
      </c>
      <c r="S108" s="17">
        <v>75</v>
      </c>
      <c r="T108" s="17"/>
      <c r="U108" s="17">
        <v>0</v>
      </c>
      <c r="V108" s="17"/>
      <c r="W108" s="17"/>
      <c r="X108" s="17">
        <v>516</v>
      </c>
      <c r="Y108" s="17"/>
      <c r="Z108" s="17"/>
      <c r="AA108" s="18"/>
      <c r="AB108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459.76</v>
      </c>
      <c r="AC108" s="20">
        <f t="shared" si="1"/>
        <v>0.50768551236749115</v>
      </c>
      <c r="AD108" s="21">
        <f>Tableau325[[#This Row],[E1]]/Tableau325[[#This Row],[Nombre ]]*1000</f>
        <v>11.676121712222796</v>
      </c>
      <c r="AE108" s="35">
        <f>(Tableau325[[#This Row],[E8]]/Tableau325[[#This Row],[Nombre ]])*1000</f>
        <v>1.6735430634347603</v>
      </c>
      <c r="AF108" s="36">
        <f>(Tableau325[[#This Row],[E9]]/Tableau325[[#This Row],[Nombre ]])*1000</f>
        <v>0.7710159876224858</v>
      </c>
      <c r="AG108" s="36">
        <f>(Tableau325[[#This Row],[E12]]/Tableau325[[#This Row],[Nombre ]])*1000</f>
        <v>0.38679731820526048</v>
      </c>
      <c r="AH108" s="36">
        <f>(Tableau325[[#This Row],[E13]]/Tableau325[[#This Row],[Nombre ]])*1000</f>
        <v>1.5244971634863331</v>
      </c>
      <c r="AI108" s="36">
        <f>(Tableau325[[#This Row],[E14]]/Tableau325[[#This Row],[Nombre ]])*1000</f>
        <v>0.96699329551315116</v>
      </c>
      <c r="AJ108" s="17">
        <f>_xlfn.ISOWEEKNUM(Tableau325[[#This Row],[Date ]])</f>
        <v>49</v>
      </c>
      <c r="AK108" s="23">
        <f>Tableau325[[#This Row],[Date ]]</f>
        <v>44539</v>
      </c>
      <c r="AL108" s="24" t="e">
        <f>VLOOKUP(Tableau325[[#This Row],[Mois ]],[1]!Tableau4[#Data],2)</f>
        <v>#REF!</v>
      </c>
    </row>
    <row r="109" spans="2:38" s="37" customFormat="1" x14ac:dyDescent="0.25">
      <c r="B109" s="14">
        <v>44540</v>
      </c>
      <c r="C109" s="15">
        <v>72506</v>
      </c>
      <c r="D109" s="15">
        <v>231500</v>
      </c>
      <c r="E109" s="15"/>
      <c r="F109" s="34">
        <v>852.2</v>
      </c>
      <c r="G109" s="17">
        <v>0.1</v>
      </c>
      <c r="H109" s="17">
        <v>0.1</v>
      </c>
      <c r="I109" s="17"/>
      <c r="J109" s="17"/>
      <c r="K109" s="17">
        <v>45.5</v>
      </c>
      <c r="L109" s="16">
        <v>79.400000000000006</v>
      </c>
      <c r="M109" s="16">
        <f>Tableau325[[#This Row],[E7]]+Tableau325[[#This Row],[E6]]</f>
        <v>124.9</v>
      </c>
      <c r="N109" s="17">
        <v>53.8</v>
      </c>
      <c r="O109" s="17">
        <v>21.9</v>
      </c>
      <c r="P109" s="17">
        <v>9.5</v>
      </c>
      <c r="Q109" s="17">
        <v>19.5</v>
      </c>
      <c r="R109" s="17">
        <v>107.89</v>
      </c>
      <c r="S109" s="17">
        <v>85</v>
      </c>
      <c r="T109" s="17"/>
      <c r="U109" s="17">
        <v>0</v>
      </c>
      <c r="V109" s="17"/>
      <c r="W109" s="17"/>
      <c r="X109" s="17">
        <v>486</v>
      </c>
      <c r="Y109" s="17"/>
      <c r="Z109" s="17"/>
      <c r="AA109" s="18"/>
      <c r="AB10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429.51000000000005</v>
      </c>
      <c r="AC109" s="20">
        <f t="shared" si="1"/>
        <v>0.50400140812015959</v>
      </c>
      <c r="AD109" s="21">
        <f>Tableau325[[#This Row],[E1]]/Tableau325[[#This Row],[Nombre ]]*1000</f>
        <v>11.753510054340332</v>
      </c>
      <c r="AE109" s="35">
        <f>(Tableau325[[#This Row],[E8]]/Tableau325[[#This Row],[Nombre ]])*1000</f>
        <v>1.7226160593606048</v>
      </c>
      <c r="AF109" s="36">
        <f>(Tableau325[[#This Row],[E9]]/Tableau325[[#This Row],[Nombre ]])*1000</f>
        <v>0.74200755799520035</v>
      </c>
      <c r="AG109" s="36">
        <f>(Tableau325[[#This Row],[E12]]/Tableau325[[#This Row],[Nombre ]])*1000</f>
        <v>0.26894325986814888</v>
      </c>
      <c r="AH109" s="36">
        <f>(Tableau325[[#This Row],[E13]]/Tableau325[[#This Row],[Nombre ]])*1000</f>
        <v>1.4880147849833119</v>
      </c>
      <c r="AI109" s="36">
        <f>(Tableau325[[#This Row],[E14]]/Tableau325[[#This Row],[Nombre ]])*1000</f>
        <v>1.1723167737842386</v>
      </c>
      <c r="AJ109" s="17">
        <f>_xlfn.ISOWEEKNUM(Tableau325[[#This Row],[Date ]])</f>
        <v>49</v>
      </c>
      <c r="AK109" s="23">
        <f>Tableau325[[#This Row],[Date ]]</f>
        <v>44540</v>
      </c>
      <c r="AL109" s="24" t="e">
        <f>VLOOKUP(Tableau325[[#This Row],[Mois ]],[1]!Tableau4[#Data],2)</f>
        <v>#REF!</v>
      </c>
    </row>
    <row r="110" spans="2:38" s="37" customFormat="1" x14ac:dyDescent="0.25">
      <c r="B110" s="14">
        <v>44541</v>
      </c>
      <c r="C110" s="15">
        <v>0</v>
      </c>
      <c r="D110" s="15">
        <v>0</v>
      </c>
      <c r="E110" s="15"/>
      <c r="F110" s="34">
        <v>131.30000000000001</v>
      </c>
      <c r="G110" s="17">
        <v>0</v>
      </c>
      <c r="H110" s="17">
        <v>0</v>
      </c>
      <c r="I110" s="17"/>
      <c r="J110" s="17"/>
      <c r="K110" s="17">
        <v>0.01</v>
      </c>
      <c r="L110" s="16">
        <v>0</v>
      </c>
      <c r="M110" s="16">
        <f>Tableau325[[#This Row],[E7]]+Tableau325[[#This Row],[E6]]</f>
        <v>0.01</v>
      </c>
      <c r="N110" s="17">
        <v>0</v>
      </c>
      <c r="O110" s="17">
        <v>0.7</v>
      </c>
      <c r="P110" s="17">
        <v>11.1</v>
      </c>
      <c r="Q110" s="17">
        <v>0.5</v>
      </c>
      <c r="R110" s="17">
        <v>62.91</v>
      </c>
      <c r="S110" s="17">
        <v>0</v>
      </c>
      <c r="T110" s="17"/>
      <c r="U110" s="17">
        <v>0</v>
      </c>
      <c r="V110" s="17"/>
      <c r="W110" s="17"/>
      <c r="X110" s="17">
        <v>130</v>
      </c>
      <c r="Y110" s="17"/>
      <c r="Z110" s="17"/>
      <c r="AA110" s="18"/>
      <c r="AB11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56.080000000000013</v>
      </c>
      <c r="AC110" s="20">
        <f t="shared" si="1"/>
        <v>0.4271134805788272</v>
      </c>
      <c r="AD110" s="21"/>
      <c r="AE110" s="35"/>
      <c r="AF110" s="36"/>
      <c r="AG110" s="36"/>
      <c r="AH110" s="36"/>
      <c r="AI110" s="36"/>
      <c r="AJ110" s="17">
        <f>_xlfn.ISOWEEKNUM(Tableau325[[#This Row],[Date ]])</f>
        <v>49</v>
      </c>
      <c r="AK110" s="23">
        <f>Tableau325[[#This Row],[Date ]]</f>
        <v>44541</v>
      </c>
      <c r="AL110" s="24" t="e">
        <f>VLOOKUP(Tableau325[[#This Row],[Mois ]],[1]!Tableau4[#Data],2)</f>
        <v>#REF!</v>
      </c>
    </row>
    <row r="111" spans="2:38" s="37" customFormat="1" x14ac:dyDescent="0.25">
      <c r="B111" s="14">
        <v>44542</v>
      </c>
      <c r="C111" s="15">
        <v>0</v>
      </c>
      <c r="D111" s="15">
        <v>0</v>
      </c>
      <c r="E111" s="15"/>
      <c r="F111" s="34">
        <v>22.8</v>
      </c>
      <c r="G111" s="17">
        <v>0.1</v>
      </c>
      <c r="H111" s="17">
        <v>0.2</v>
      </c>
      <c r="I111" s="17"/>
      <c r="J111" s="17"/>
      <c r="K111" s="17">
        <v>0</v>
      </c>
      <c r="L111" s="16">
        <v>0</v>
      </c>
      <c r="M111" s="16">
        <f>Tableau325[[#This Row],[E7]]+Tableau325[[#This Row],[E6]]</f>
        <v>0</v>
      </c>
      <c r="N111" s="17">
        <v>0</v>
      </c>
      <c r="O111" s="17">
        <v>0.1</v>
      </c>
      <c r="P111" s="17">
        <v>0.9</v>
      </c>
      <c r="Q111" s="17">
        <v>0</v>
      </c>
      <c r="R111" s="17">
        <v>6.69</v>
      </c>
      <c r="S111" s="17">
        <v>0</v>
      </c>
      <c r="T111" s="17"/>
      <c r="U111" s="17">
        <v>0</v>
      </c>
      <c r="V111" s="17"/>
      <c r="W111" s="17"/>
      <c r="X111" s="17">
        <v>23</v>
      </c>
      <c r="Y111" s="17"/>
      <c r="Z111" s="17"/>
      <c r="AA111" s="18">
        <v>2002.68</v>
      </c>
      <c r="AB11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14.81</v>
      </c>
      <c r="AC111" s="20">
        <f t="shared" si="1"/>
        <v>0.6495614035087719</v>
      </c>
      <c r="AD111" s="21"/>
      <c r="AE111" s="35"/>
      <c r="AF111" s="36"/>
      <c r="AG111" s="36"/>
      <c r="AH111" s="36"/>
      <c r="AI111" s="36"/>
      <c r="AJ111" s="17">
        <f>_xlfn.ISOWEEKNUM(Tableau325[[#This Row],[Date ]])</f>
        <v>49</v>
      </c>
      <c r="AK111" s="23">
        <f>Tableau325[[#This Row],[Date ]]</f>
        <v>44542</v>
      </c>
      <c r="AL111" s="24" t="e">
        <f>VLOOKUP(Tableau325[[#This Row],[Mois ]],[1]!Tableau4[#Data],2)</f>
        <v>#REF!</v>
      </c>
    </row>
    <row r="112" spans="2:38" s="37" customFormat="1" x14ac:dyDescent="0.25">
      <c r="B112" s="14">
        <v>44543</v>
      </c>
      <c r="C112" s="15">
        <v>76057</v>
      </c>
      <c r="D112" s="15">
        <v>256163</v>
      </c>
      <c r="E112" s="15"/>
      <c r="F112" s="34">
        <v>763</v>
      </c>
      <c r="G112" s="17">
        <v>4</v>
      </c>
      <c r="H112" s="17">
        <v>1.9</v>
      </c>
      <c r="I112" s="17"/>
      <c r="J112" s="17"/>
      <c r="K112" s="17">
        <v>46.7</v>
      </c>
      <c r="L112" s="16">
        <v>93.3</v>
      </c>
      <c r="M112" s="16">
        <f>Tableau325[[#This Row],[E7]]+Tableau325[[#This Row],[E6]]</f>
        <v>140</v>
      </c>
      <c r="N112" s="17">
        <v>59.8</v>
      </c>
      <c r="O112" s="17">
        <v>23.9</v>
      </c>
      <c r="P112" s="17">
        <v>10</v>
      </c>
      <c r="Q112" s="17">
        <v>42.5</v>
      </c>
      <c r="R112" s="17">
        <v>44.54</v>
      </c>
      <c r="S112" s="17">
        <v>87</v>
      </c>
      <c r="T112" s="17"/>
      <c r="U112" s="17"/>
      <c r="V112" s="17"/>
      <c r="W112" s="17"/>
      <c r="X112" s="18">
        <v>452</v>
      </c>
      <c r="Y112" s="18"/>
      <c r="Z112" s="17"/>
      <c r="AA112" s="18">
        <v>291.92</v>
      </c>
      <c r="AB11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349.36</v>
      </c>
      <c r="AC112" s="20">
        <f t="shared" si="1"/>
        <v>0.45787680209698561</v>
      </c>
      <c r="AD112" s="21">
        <f>Tableau325[[#This Row],[E1]]/Tableau325[[#This Row],[Nombre ]]*1000</f>
        <v>10.031949721919087</v>
      </c>
      <c r="AE112" s="35">
        <f>(Tableau325[[#This Row],[E8]]/Tableau325[[#This Row],[Nombre ]])*1000</f>
        <v>1.8407247196181813</v>
      </c>
      <c r="AF112" s="36">
        <f>(Tableau325[[#This Row],[E9]]/Tableau325[[#This Row],[Nombre ]])*1000</f>
        <v>0.78625241595119444</v>
      </c>
      <c r="AG112" s="36">
        <f>(Tableau325[[#This Row],[E12]]/Tableau325[[#This Row],[Nombre ]])*1000</f>
        <v>0.55879143274123355</v>
      </c>
      <c r="AH112" s="36">
        <f>(Tableau325[[#This Row],[E13]]/Tableau325[[#This Row],[Nombre ]])*1000</f>
        <v>0.5856134215128127</v>
      </c>
      <c r="AI112" s="36">
        <f>(Tableau325[[#This Row],[E14]]/Tableau325[[#This Row],[Nombre ]])*1000</f>
        <v>1.1438789329055841</v>
      </c>
      <c r="AJ112" s="17">
        <f>_xlfn.ISOWEEKNUM(Tableau325[[#This Row],[Date ]])</f>
        <v>50</v>
      </c>
      <c r="AK112" s="23">
        <f>Tableau325[[#This Row],[Date ]]</f>
        <v>44543</v>
      </c>
      <c r="AL112" s="24" t="e">
        <f>VLOOKUP(Tableau325[[#This Row],[Mois ]],[1]!Tableau4[#Data],2)</f>
        <v>#REF!</v>
      </c>
    </row>
    <row r="113" spans="2:38" s="37" customFormat="1" x14ac:dyDescent="0.25">
      <c r="B113" s="14">
        <v>44544</v>
      </c>
      <c r="C113" s="15">
        <v>78048</v>
      </c>
      <c r="D113" s="15">
        <v>277380</v>
      </c>
      <c r="E113" s="15"/>
      <c r="F113" s="17">
        <v>921</v>
      </c>
      <c r="G113" s="17">
        <v>0.2</v>
      </c>
      <c r="H113" s="17">
        <v>0</v>
      </c>
      <c r="I113" s="17"/>
      <c r="J113" s="17"/>
      <c r="K113" s="17">
        <v>46.2</v>
      </c>
      <c r="L113" s="16">
        <v>93.5</v>
      </c>
      <c r="M113" s="16">
        <f>Tableau325[[#This Row],[E7]]+Tableau325[[#This Row],[E6]]</f>
        <v>139.69999999999999</v>
      </c>
      <c r="N113" s="17">
        <v>60</v>
      </c>
      <c r="O113" s="17">
        <v>18.600000000000001</v>
      </c>
      <c r="P113" s="17">
        <v>10.9</v>
      </c>
      <c r="Q113" s="17">
        <v>37.5</v>
      </c>
      <c r="R113" s="17">
        <v>114.2</v>
      </c>
      <c r="S113" s="17">
        <v>86</v>
      </c>
      <c r="T113" s="17"/>
      <c r="U113" s="17"/>
      <c r="V113" s="17"/>
      <c r="W113" s="17"/>
      <c r="X113" s="18">
        <v>541</v>
      </c>
      <c r="Y113" s="18"/>
      <c r="Z113" s="17"/>
      <c r="AA113" s="18"/>
      <c r="AB11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453.90000000000003</v>
      </c>
      <c r="AC113" s="20">
        <f t="shared" si="1"/>
        <v>0.49283387622149843</v>
      </c>
      <c r="AD113" s="21">
        <f>Tableau325[[#This Row],[E1]]/Tableau325[[#This Row],[Nombre ]]*1000</f>
        <v>11.800430504305043</v>
      </c>
      <c r="AE113" s="35">
        <f>(Tableau325[[#This Row],[E8]]/Tableau325[[#This Row],[Nombre ]])*1000</f>
        <v>1.7899241492414923</v>
      </c>
      <c r="AF113" s="36">
        <f>(Tableau325[[#This Row],[E9]]/Tableau325[[#This Row],[Nombre ]])*1000</f>
        <v>0.76875768757687579</v>
      </c>
      <c r="AG113" s="36">
        <f>(Tableau325[[#This Row],[E12]]/Tableau325[[#This Row],[Nombre ]])*1000</f>
        <v>0.48047355473554737</v>
      </c>
      <c r="AH113" s="36">
        <f>(Tableau325[[#This Row],[E13]]/Tableau325[[#This Row],[Nombre ]])*1000</f>
        <v>1.4632021320213204</v>
      </c>
      <c r="AI113" s="36">
        <f>(Tableau325[[#This Row],[E14]]/Tableau325[[#This Row],[Nombre ]])*1000</f>
        <v>1.1018860188601887</v>
      </c>
      <c r="AJ113" s="17">
        <f>_xlfn.ISOWEEKNUM(Tableau325[[#This Row],[Date ]])</f>
        <v>50</v>
      </c>
      <c r="AK113" s="23">
        <f>Tableau325[[#This Row],[Date ]]</f>
        <v>44544</v>
      </c>
      <c r="AL113" s="24" t="e">
        <f>VLOOKUP(Tableau325[[#This Row],[Mois ]],[1]!Tableau4[#Data],2)</f>
        <v>#REF!</v>
      </c>
    </row>
    <row r="114" spans="2:38" s="37" customFormat="1" x14ac:dyDescent="0.25">
      <c r="B114" s="14">
        <v>44545</v>
      </c>
      <c r="C114" s="15">
        <v>37310</v>
      </c>
      <c r="D114" s="15">
        <v>124720</v>
      </c>
      <c r="E114" s="15"/>
      <c r="F114" s="17">
        <v>560.9</v>
      </c>
      <c r="G114" s="17">
        <v>0.3</v>
      </c>
      <c r="H114" s="17">
        <v>0</v>
      </c>
      <c r="I114" s="17"/>
      <c r="J114" s="17"/>
      <c r="K114" s="17">
        <v>22.4</v>
      </c>
      <c r="L114" s="16">
        <v>38.1</v>
      </c>
      <c r="M114" s="16">
        <f>Tableau325[[#This Row],[E7]]+Tableau325[[#This Row],[E6]]</f>
        <v>60.5</v>
      </c>
      <c r="N114" s="17">
        <v>34.9</v>
      </c>
      <c r="O114" s="17">
        <v>13.5</v>
      </c>
      <c r="P114" s="17">
        <v>6.2</v>
      </c>
      <c r="Q114" s="17">
        <v>28.5</v>
      </c>
      <c r="R114" s="17">
        <v>164.6</v>
      </c>
      <c r="S114" s="17">
        <v>72</v>
      </c>
      <c r="T114" s="17"/>
      <c r="U114" s="17"/>
      <c r="V114" s="17"/>
      <c r="W114" s="17"/>
      <c r="X114" s="18">
        <v>483</v>
      </c>
      <c r="Y114" s="18"/>
      <c r="Z114" s="17"/>
      <c r="AA114" s="18"/>
      <c r="AB11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180.39999999999998</v>
      </c>
      <c r="AC114" s="20">
        <f t="shared" si="1"/>
        <v>0.32162595828133356</v>
      </c>
      <c r="AD114" s="21">
        <f>Tableau325[[#This Row],[E1]]/Tableau325[[#This Row],[Nombre ]]*1000</f>
        <v>15.03350308228357</v>
      </c>
      <c r="AE114" s="35">
        <f>(Tableau325[[#This Row],[E8]]/Tableau325[[#This Row],[Nombre ]])*1000</f>
        <v>1.6215491825247923</v>
      </c>
      <c r="AF114" s="36">
        <f>(Tableau325[[#This Row],[E9]]/Tableau325[[#This Row],[Nombre ]])*1000</f>
        <v>0.93540605735727689</v>
      </c>
      <c r="AG114" s="36">
        <f>(Tableau325[[#This Row],[E12]]/Tableau325[[#This Row],[Nombre ]])*1000</f>
        <v>0.76387027606539804</v>
      </c>
      <c r="AH114" s="36">
        <f>(Tableau325[[#This Row],[E13]]/Tableau325[[#This Row],[Nombre ]])*1000</f>
        <v>4.4116858751005088</v>
      </c>
      <c r="AI114" s="36">
        <f>(Tableau325[[#This Row],[E14]]/Tableau325[[#This Row],[Nombre ]])*1000</f>
        <v>1.9297775395336372</v>
      </c>
      <c r="AJ114" s="17">
        <f>_xlfn.ISOWEEKNUM(Tableau325[[#This Row],[Date ]])</f>
        <v>50</v>
      </c>
      <c r="AK114" s="23">
        <f>Tableau325[[#This Row],[Date ]]</f>
        <v>44545</v>
      </c>
      <c r="AL114" s="24" t="e">
        <f>VLOOKUP(Tableau325[[#This Row],[Mois ]],[1]!Tableau4[#Data],2)</f>
        <v>#REF!</v>
      </c>
    </row>
    <row r="115" spans="2:38" s="37" customFormat="1" x14ac:dyDescent="0.25">
      <c r="B115" s="14">
        <v>44546</v>
      </c>
      <c r="C115" s="15">
        <v>76113</v>
      </c>
      <c r="D115" s="15">
        <v>255318</v>
      </c>
      <c r="E115" s="15">
        <v>12</v>
      </c>
      <c r="F115" s="17">
        <v>878.9</v>
      </c>
      <c r="G115" s="17">
        <v>0.3</v>
      </c>
      <c r="H115" s="17">
        <v>0.8</v>
      </c>
      <c r="I115" s="17"/>
      <c r="J115" s="17"/>
      <c r="K115" s="17">
        <v>42.5</v>
      </c>
      <c r="L115" s="16">
        <v>97</v>
      </c>
      <c r="M115" s="16">
        <f>Tableau325[[#This Row],[E7]]+Tableau325[[#This Row],[E6]]</f>
        <v>139.5</v>
      </c>
      <c r="N115" s="17">
        <v>61.2</v>
      </c>
      <c r="O115" s="17">
        <v>22.6</v>
      </c>
      <c r="P115" s="17">
        <v>10.199999999999999</v>
      </c>
      <c r="Q115" s="17">
        <v>44</v>
      </c>
      <c r="R115" s="17">
        <v>72.2</v>
      </c>
      <c r="S115" s="17">
        <v>85</v>
      </c>
      <c r="T115" s="17"/>
      <c r="U115" s="17"/>
      <c r="V115" s="17"/>
      <c r="W115" s="17"/>
      <c r="X115" s="18">
        <v>485</v>
      </c>
      <c r="Y115" s="18"/>
      <c r="Z115" s="17"/>
      <c r="AA115" s="18"/>
      <c r="AB11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443.09999999999997</v>
      </c>
      <c r="AC115" s="20">
        <f t="shared" si="1"/>
        <v>0.50415291842075316</v>
      </c>
      <c r="AD115" s="21">
        <f>Tableau325[[#This Row],[E1]]/Tableau325[[#This Row],[Nombre ]]*1000</f>
        <v>11.54730466543166</v>
      </c>
      <c r="AE115" s="35">
        <f>(Tableau325[[#This Row],[E8]]/Tableau325[[#This Row],[Nombre ]])*1000</f>
        <v>1.8328012297505025</v>
      </c>
      <c r="AF115" s="36">
        <f>(Tableau325[[#This Row],[E9]]/Tableau325[[#This Row],[Nombre ]])*1000</f>
        <v>0.80406763627763989</v>
      </c>
      <c r="AG115" s="36">
        <f>(Tableau325[[#This Row],[E12]]/Tableau325[[#This Row],[Nombre ]])*1000</f>
        <v>0.57808784307542727</v>
      </c>
      <c r="AH115" s="36">
        <f>(Tableau325[[#This Row],[E13]]/Tableau325[[#This Row],[Nombre ]])*1000</f>
        <v>0.9485895970464967</v>
      </c>
      <c r="AI115" s="36">
        <f>(Tableau325[[#This Row],[E14]]/Tableau325[[#This Row],[Nombre ]])*1000</f>
        <v>1.1167606059411666</v>
      </c>
      <c r="AJ115" s="17">
        <f>_xlfn.ISOWEEKNUM(Tableau325[[#This Row],[Date ]])</f>
        <v>50</v>
      </c>
      <c r="AK115" s="23">
        <f>Tableau325[[#This Row],[Date ]]</f>
        <v>44546</v>
      </c>
      <c r="AL115" s="24" t="e">
        <f>VLOOKUP(Tableau325[[#This Row],[Mois ]],[1]!Tableau4[#Data],2)</f>
        <v>#REF!</v>
      </c>
    </row>
    <row r="116" spans="2:38" s="37" customFormat="1" x14ac:dyDescent="0.25">
      <c r="B116" s="14">
        <v>44547</v>
      </c>
      <c r="C116" s="15">
        <v>75242</v>
      </c>
      <c r="D116" s="15">
        <v>247177</v>
      </c>
      <c r="E116" s="15">
        <v>10.9</v>
      </c>
      <c r="F116" s="17">
        <v>925.3</v>
      </c>
      <c r="G116" s="17">
        <v>0.3</v>
      </c>
      <c r="H116" s="17"/>
      <c r="I116" s="17"/>
      <c r="J116" s="17"/>
      <c r="K116" s="17"/>
      <c r="L116" s="16"/>
      <c r="M116" s="16">
        <f>Tableau325[[#This Row],[E7]]+Tableau325[[#This Row],[E6]]</f>
        <v>0</v>
      </c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8"/>
      <c r="Y116" s="18"/>
      <c r="Z116" s="18"/>
      <c r="AA116" s="18"/>
      <c r="AB11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925</v>
      </c>
      <c r="AC116" s="20">
        <f t="shared" si="1"/>
        <v>0.9996757808278397</v>
      </c>
      <c r="AD116" s="21">
        <f>Tableau325[[#This Row],[E1]]/Tableau325[[#This Row],[Nombre ]]*1000</f>
        <v>12.297652906621302</v>
      </c>
      <c r="AE116" s="35">
        <f>(Tableau325[[#This Row],[E8]]/Tableau325[[#This Row],[Nombre ]])*1000</f>
        <v>0</v>
      </c>
      <c r="AF116" s="36">
        <f>(Tableau325[[#This Row],[E9]]/Tableau325[[#This Row],[Nombre ]])*1000</f>
        <v>0</v>
      </c>
      <c r="AG116" s="36">
        <f>(Tableau325[[#This Row],[E12]]/Tableau325[[#This Row],[Nombre ]])*1000</f>
        <v>0</v>
      </c>
      <c r="AH116" s="36">
        <f>(Tableau325[[#This Row],[E13]]/Tableau325[[#This Row],[Nombre ]])*1000</f>
        <v>0</v>
      </c>
      <c r="AI116" s="36">
        <f>(Tableau325[[#This Row],[E14]]/Tableau325[[#This Row],[Nombre ]])*1000</f>
        <v>0</v>
      </c>
      <c r="AJ116" s="17">
        <f>_xlfn.ISOWEEKNUM(Tableau325[[#This Row],[Date ]])</f>
        <v>50</v>
      </c>
      <c r="AK116" s="23">
        <f>Tableau325[[#This Row],[Date ]]</f>
        <v>44547</v>
      </c>
      <c r="AL116" s="24" t="e">
        <f>VLOOKUP(Tableau325[[#This Row],[Mois ]],[1]!Tableau4[#Data],2)</f>
        <v>#REF!</v>
      </c>
    </row>
    <row r="117" spans="2:38" s="37" customFormat="1" x14ac:dyDescent="0.25">
      <c r="B117" s="14">
        <v>44548</v>
      </c>
      <c r="C117" s="15">
        <v>0</v>
      </c>
      <c r="D117" s="15">
        <v>0</v>
      </c>
      <c r="E117" s="15"/>
      <c r="F117" s="17">
        <v>189.55</v>
      </c>
      <c r="G117" s="17">
        <v>0.2</v>
      </c>
      <c r="H117" s="17"/>
      <c r="I117" s="17"/>
      <c r="J117" s="17"/>
      <c r="K117" s="17"/>
      <c r="L117" s="16"/>
      <c r="M117" s="16">
        <f>Tableau325[[#This Row],[E7]]+Tableau325[[#This Row],[E6]]</f>
        <v>0</v>
      </c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8"/>
      <c r="Y117" s="18"/>
      <c r="Z117" s="18"/>
      <c r="AA117" s="18"/>
      <c r="AB11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189.35000000000002</v>
      </c>
      <c r="AC117" s="20">
        <f t="shared" si="1"/>
        <v>0.99894486942759175</v>
      </c>
      <c r="AD117" s="21"/>
      <c r="AE117" s="35"/>
      <c r="AF117" s="36"/>
      <c r="AG117" s="36"/>
      <c r="AH117" s="36"/>
      <c r="AI117" s="36"/>
      <c r="AJ117" s="17">
        <f>_xlfn.ISOWEEKNUM(Tableau325[[#This Row],[Date ]])</f>
        <v>50</v>
      </c>
      <c r="AK117" s="23">
        <f>Tableau325[[#This Row],[Date ]]</f>
        <v>44548</v>
      </c>
      <c r="AL117" s="24" t="e">
        <f>VLOOKUP(Tableau325[[#This Row],[Mois ]],[1]!Tableau4[#Data],2)</f>
        <v>#REF!</v>
      </c>
    </row>
    <row r="118" spans="2:38" s="37" customFormat="1" x14ac:dyDescent="0.25">
      <c r="B118" s="14">
        <v>44549</v>
      </c>
      <c r="C118" s="15">
        <v>0</v>
      </c>
      <c r="D118" s="15">
        <v>0</v>
      </c>
      <c r="E118" s="15"/>
      <c r="F118" s="17">
        <v>51.88</v>
      </c>
      <c r="G118" s="17">
        <v>0.8</v>
      </c>
      <c r="H118" s="17"/>
      <c r="I118" s="17"/>
      <c r="J118" s="17"/>
      <c r="K118" s="17"/>
      <c r="L118" s="16"/>
      <c r="M118" s="16">
        <f>Tableau325[[#This Row],[E7]]+Tableau325[[#This Row],[E6]]</f>
        <v>0</v>
      </c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8"/>
      <c r="Y118" s="18"/>
      <c r="Z118" s="18"/>
      <c r="AA118" s="18"/>
      <c r="AB11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51.080000000000005</v>
      </c>
      <c r="AC118" s="38">
        <f t="shared" si="1"/>
        <v>0.98457979953739405</v>
      </c>
      <c r="AD118" s="21"/>
      <c r="AE118" s="35"/>
      <c r="AF118" s="36"/>
      <c r="AG118" s="36"/>
      <c r="AH118" s="36"/>
      <c r="AI118" s="36"/>
      <c r="AJ118" s="17">
        <f>_xlfn.ISOWEEKNUM(Tableau325[[#This Row],[Date ]])</f>
        <v>50</v>
      </c>
      <c r="AK118" s="23">
        <f>Tableau325[[#This Row],[Date ]]</f>
        <v>44549</v>
      </c>
      <c r="AL118" s="24" t="e">
        <f>VLOOKUP(Tableau325[[#This Row],[Mois ]],[1]!Tableau4[#Data],2)</f>
        <v>#REF!</v>
      </c>
    </row>
    <row r="119" spans="2:38" s="37" customFormat="1" x14ac:dyDescent="0.25">
      <c r="B119" s="14">
        <v>44550</v>
      </c>
      <c r="C119" s="15">
        <v>63992</v>
      </c>
      <c r="D119" s="15">
        <v>210980</v>
      </c>
      <c r="E119" s="15"/>
      <c r="F119" s="17">
        <v>701.23</v>
      </c>
      <c r="G119" s="17">
        <v>1</v>
      </c>
      <c r="H119" s="17"/>
      <c r="I119" s="17"/>
      <c r="J119" s="17"/>
      <c r="K119" s="17"/>
      <c r="L119" s="16"/>
      <c r="M119" s="16">
        <f>Tableau325[[#This Row],[E7]]+Tableau325[[#This Row],[E6]]</f>
        <v>0</v>
      </c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8"/>
      <c r="Y119" s="18"/>
      <c r="Z119" s="18"/>
      <c r="AA119" s="18"/>
      <c r="AB11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700.23</v>
      </c>
      <c r="AC119" s="38">
        <f t="shared" si="1"/>
        <v>0.99857393437245978</v>
      </c>
      <c r="AD119" s="21">
        <f>Tableau325[[#This Row],[E1]]/Tableau325[[#This Row],[Nombre ]]*1000</f>
        <v>10.958088511063883</v>
      </c>
      <c r="AE119" s="35">
        <f>(Tableau325[[#This Row],[E8]]/Tableau325[[#This Row],[Nombre ]])*1000</f>
        <v>0</v>
      </c>
      <c r="AF119" s="36">
        <f>(Tableau325[[#This Row],[E9]]/Tableau325[[#This Row],[Nombre ]])*1000</f>
        <v>0</v>
      </c>
      <c r="AG119" s="36">
        <f>(Tableau325[[#This Row],[E12]]/Tableau325[[#This Row],[Nombre ]])*1000</f>
        <v>0</v>
      </c>
      <c r="AH119" s="36">
        <f>(Tableau325[[#This Row],[E13]]/Tableau325[[#This Row],[Nombre ]])*1000</f>
        <v>0</v>
      </c>
      <c r="AI119" s="36">
        <f>(Tableau325[[#This Row],[E14]]/Tableau325[[#This Row],[Nombre ]])*1000</f>
        <v>0</v>
      </c>
      <c r="AJ119" s="17">
        <f>_xlfn.ISOWEEKNUM(Tableau325[[#This Row],[Date ]])</f>
        <v>51</v>
      </c>
      <c r="AK119" s="23">
        <f>Tableau325[[#This Row],[Date ]]</f>
        <v>44550</v>
      </c>
      <c r="AL119" s="24" t="e">
        <f>VLOOKUP(Tableau325[[#This Row],[Mois ]],[1]!Tableau4[#Data],2)</f>
        <v>#REF!</v>
      </c>
    </row>
    <row r="120" spans="2:38" s="37" customFormat="1" x14ac:dyDescent="0.25">
      <c r="B120" s="14">
        <v>44551</v>
      </c>
      <c r="C120" s="15">
        <v>75260</v>
      </c>
      <c r="D120" s="15">
        <v>252082</v>
      </c>
      <c r="E120" s="15"/>
      <c r="F120" s="17">
        <v>842.79</v>
      </c>
      <c r="G120" s="17"/>
      <c r="H120" s="17"/>
      <c r="I120" s="17"/>
      <c r="J120" s="17"/>
      <c r="K120" s="17"/>
      <c r="L120" s="16"/>
      <c r="M120" s="16">
        <f>Tableau325[[#This Row],[E7]]+Tableau325[[#This Row],[E6]]</f>
        <v>0</v>
      </c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8"/>
      <c r="Y120" s="18"/>
      <c r="Z120" s="18"/>
      <c r="AA120" s="18"/>
      <c r="AB12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842.79</v>
      </c>
      <c r="AC120" s="38">
        <f t="shared" si="1"/>
        <v>1</v>
      </c>
      <c r="AD120" s="21">
        <f>Tableau325[[#This Row],[E1]]/Tableau325[[#This Row],[Nombre ]]*1000</f>
        <v>11.198378952963061</v>
      </c>
      <c r="AE120" s="35">
        <f>(Tableau325[[#This Row],[E8]]/Tableau325[[#This Row],[Nombre ]])*1000</f>
        <v>0</v>
      </c>
      <c r="AF120" s="36">
        <f>(Tableau325[[#This Row],[E9]]/Tableau325[[#This Row],[Nombre ]])*1000</f>
        <v>0</v>
      </c>
      <c r="AG120" s="36">
        <f>(Tableau325[[#This Row],[E12]]/Tableau325[[#This Row],[Nombre ]])*1000</f>
        <v>0</v>
      </c>
      <c r="AH120" s="36">
        <f>(Tableau325[[#This Row],[E13]]/Tableau325[[#This Row],[Nombre ]])*1000</f>
        <v>0</v>
      </c>
      <c r="AI120" s="36">
        <f>(Tableau325[[#This Row],[E14]]/Tableau325[[#This Row],[Nombre ]])*1000</f>
        <v>0</v>
      </c>
      <c r="AJ120" s="17">
        <f>_xlfn.ISOWEEKNUM(Tableau325[[#This Row],[Date ]])</f>
        <v>51</v>
      </c>
      <c r="AK120" s="23">
        <f>Tableau325[[#This Row],[Date ]]</f>
        <v>44551</v>
      </c>
      <c r="AL120" s="24" t="e">
        <f>VLOOKUP(Tableau325[[#This Row],[Mois ]],[1]!Tableau4[#Data],2)</f>
        <v>#REF!</v>
      </c>
    </row>
    <row r="121" spans="2:38" s="37" customFormat="1" x14ac:dyDescent="0.25">
      <c r="B121" s="14">
        <v>44552</v>
      </c>
      <c r="C121" s="15">
        <v>74451</v>
      </c>
      <c r="D121" s="15">
        <v>249488</v>
      </c>
      <c r="E121" s="15"/>
      <c r="F121" s="17">
        <v>836.67</v>
      </c>
      <c r="G121" s="17"/>
      <c r="H121" s="17"/>
      <c r="I121" s="17"/>
      <c r="J121" s="17"/>
      <c r="K121" s="17"/>
      <c r="L121" s="16"/>
      <c r="M121" s="16">
        <f>Tableau325[[#This Row],[E7]]+Tableau325[[#This Row],[E6]]</f>
        <v>0</v>
      </c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8"/>
      <c r="Y121" s="18"/>
      <c r="Z121" s="18"/>
      <c r="AA121" s="18"/>
      <c r="AB12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836.67</v>
      </c>
      <c r="AC121" s="38">
        <f t="shared" si="1"/>
        <v>1</v>
      </c>
      <c r="AD121" s="21">
        <f>Tableau325[[#This Row],[E1]]/Tableau325[[#This Row],[Nombre ]]*1000</f>
        <v>11.237861143570939</v>
      </c>
      <c r="AE121" s="35">
        <f>(Tableau325[[#This Row],[E8]]/Tableau325[[#This Row],[Nombre ]])*1000</f>
        <v>0</v>
      </c>
      <c r="AF121" s="36">
        <f>(Tableau325[[#This Row],[E9]]/Tableau325[[#This Row],[Nombre ]])*1000</f>
        <v>0</v>
      </c>
      <c r="AG121" s="36">
        <f>(Tableau325[[#This Row],[E12]]/Tableau325[[#This Row],[Nombre ]])*1000</f>
        <v>0</v>
      </c>
      <c r="AH121" s="36">
        <f>(Tableau325[[#This Row],[E13]]/Tableau325[[#This Row],[Nombre ]])*1000</f>
        <v>0</v>
      </c>
      <c r="AI121" s="36">
        <f>(Tableau325[[#This Row],[E14]]/Tableau325[[#This Row],[Nombre ]])*1000</f>
        <v>0</v>
      </c>
      <c r="AJ121" s="17">
        <f>_xlfn.ISOWEEKNUM(Tableau325[[#This Row],[Date ]])</f>
        <v>51</v>
      </c>
      <c r="AK121" s="23">
        <f>Tableau325[[#This Row],[Date ]]</f>
        <v>44552</v>
      </c>
      <c r="AL121" s="24" t="e">
        <f>VLOOKUP(Tableau325[[#This Row],[Mois ]],[1]!Tableau4[#Data],2)</f>
        <v>#REF!</v>
      </c>
    </row>
    <row r="122" spans="2:38" s="37" customFormat="1" x14ac:dyDescent="0.25">
      <c r="B122" s="14">
        <v>44553</v>
      </c>
      <c r="C122" s="15">
        <v>74279</v>
      </c>
      <c r="D122" s="15">
        <v>243910</v>
      </c>
      <c r="E122" s="15"/>
      <c r="F122" s="17">
        <v>933.41</v>
      </c>
      <c r="G122" s="17"/>
      <c r="H122" s="17"/>
      <c r="I122" s="17"/>
      <c r="J122" s="17"/>
      <c r="K122" s="17"/>
      <c r="L122" s="16"/>
      <c r="M122" s="16">
        <f>Tableau325[[#This Row],[E7]]+Tableau325[[#This Row],[E6]]</f>
        <v>0</v>
      </c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8"/>
      <c r="Y122" s="18"/>
      <c r="Z122" s="18"/>
      <c r="AA122" s="18"/>
      <c r="AB12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933.41</v>
      </c>
      <c r="AC122" s="38">
        <f t="shared" si="1"/>
        <v>1</v>
      </c>
      <c r="AD122" s="21">
        <f>Tableau325[[#This Row],[E1]]/Tableau325[[#This Row],[Nombre ]]*1000</f>
        <v>12.566270412902703</v>
      </c>
      <c r="AE122" s="35">
        <f>(Tableau325[[#This Row],[E8]]/Tableau325[[#This Row],[Nombre ]])*1000</f>
        <v>0</v>
      </c>
      <c r="AF122" s="36">
        <f>(Tableau325[[#This Row],[E9]]/Tableau325[[#This Row],[Nombre ]])*1000</f>
        <v>0</v>
      </c>
      <c r="AG122" s="36">
        <f>(Tableau325[[#This Row],[E12]]/Tableau325[[#This Row],[Nombre ]])*1000</f>
        <v>0</v>
      </c>
      <c r="AH122" s="36">
        <f>(Tableau325[[#This Row],[E13]]/Tableau325[[#This Row],[Nombre ]])*1000</f>
        <v>0</v>
      </c>
      <c r="AI122" s="36">
        <f>(Tableau325[[#This Row],[E14]]/Tableau325[[#This Row],[Nombre ]])*1000</f>
        <v>0</v>
      </c>
      <c r="AJ122" s="17">
        <f>_xlfn.ISOWEEKNUM(Tableau325[[#This Row],[Date ]])</f>
        <v>51</v>
      </c>
      <c r="AK122" s="23">
        <f>Tableau325[[#This Row],[Date ]]</f>
        <v>44553</v>
      </c>
      <c r="AL122" s="24" t="e">
        <f>VLOOKUP(Tableau325[[#This Row],[Mois ]],[1]!Tableau4[#Data],2)</f>
        <v>#REF!</v>
      </c>
    </row>
    <row r="123" spans="2:38" s="37" customFormat="1" x14ac:dyDescent="0.25">
      <c r="B123" s="14">
        <v>44554</v>
      </c>
      <c r="C123" s="15">
        <v>34980</v>
      </c>
      <c r="D123" s="15">
        <v>116540</v>
      </c>
      <c r="E123" s="15"/>
      <c r="F123" s="17">
        <v>674.05</v>
      </c>
      <c r="G123" s="17"/>
      <c r="H123" s="17"/>
      <c r="I123" s="17"/>
      <c r="J123" s="17"/>
      <c r="K123" s="17"/>
      <c r="L123" s="16"/>
      <c r="M123" s="16">
        <f>Tableau325[[#This Row],[E7]]+Tableau325[[#This Row],[E6]]</f>
        <v>0</v>
      </c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8"/>
      <c r="Y123" s="18"/>
      <c r="Z123" s="18"/>
      <c r="AA123" s="18"/>
      <c r="AB12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674.05</v>
      </c>
      <c r="AC123" s="38">
        <f t="shared" si="1"/>
        <v>1</v>
      </c>
      <c r="AD123" s="21">
        <f>Tableau325[[#This Row],[E1]]/Tableau325[[#This Row],[Nombre ]]*1000</f>
        <v>19.26958261863922</v>
      </c>
      <c r="AE123" s="35">
        <f>(Tableau325[[#This Row],[E8]]/Tableau325[[#This Row],[Nombre ]])*1000</f>
        <v>0</v>
      </c>
      <c r="AF123" s="36">
        <f>(Tableau325[[#This Row],[E9]]/Tableau325[[#This Row],[Nombre ]])*1000</f>
        <v>0</v>
      </c>
      <c r="AG123" s="36">
        <f>(Tableau325[[#This Row],[E12]]/Tableau325[[#This Row],[Nombre ]])*1000</f>
        <v>0</v>
      </c>
      <c r="AH123" s="36">
        <f>(Tableau325[[#This Row],[E13]]/Tableau325[[#This Row],[Nombre ]])*1000</f>
        <v>0</v>
      </c>
      <c r="AI123" s="36">
        <f>(Tableau325[[#This Row],[E14]]/Tableau325[[#This Row],[Nombre ]])*1000</f>
        <v>0</v>
      </c>
      <c r="AJ123" s="17">
        <f>_xlfn.ISOWEEKNUM(Tableau325[[#This Row],[Date ]])</f>
        <v>51</v>
      </c>
      <c r="AK123" s="23">
        <f>Tableau325[[#This Row],[Date ]]</f>
        <v>44554</v>
      </c>
      <c r="AL123" s="24" t="e">
        <f>VLOOKUP(Tableau325[[#This Row],[Mois ]],[1]!Tableau4[#Data],2)</f>
        <v>#REF!</v>
      </c>
    </row>
    <row r="124" spans="2:38" s="37" customFormat="1" x14ac:dyDescent="0.25">
      <c r="B124" s="14">
        <v>44555</v>
      </c>
      <c r="C124" s="15">
        <v>0</v>
      </c>
      <c r="D124" s="15">
        <v>0</v>
      </c>
      <c r="E124" s="15"/>
      <c r="F124" s="17">
        <v>257.2</v>
      </c>
      <c r="G124" s="17"/>
      <c r="H124" s="17"/>
      <c r="I124" s="17"/>
      <c r="J124" s="17"/>
      <c r="K124" s="17"/>
      <c r="L124" s="16"/>
      <c r="M124" s="16">
        <f>Tableau325[[#This Row],[E7]]+Tableau325[[#This Row],[E6]]</f>
        <v>0</v>
      </c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8"/>
      <c r="Y124" s="18"/>
      <c r="Z124" s="18"/>
      <c r="AA124" s="18"/>
      <c r="AB12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257.2</v>
      </c>
      <c r="AC124" s="38">
        <f t="shared" si="1"/>
        <v>1</v>
      </c>
      <c r="AD124" s="21"/>
      <c r="AE124" s="35"/>
      <c r="AF124" s="36"/>
      <c r="AG124" s="36"/>
      <c r="AH124" s="36"/>
      <c r="AI124" s="36"/>
      <c r="AJ124" s="17">
        <f>_xlfn.ISOWEEKNUM(Tableau325[[#This Row],[Date ]])</f>
        <v>51</v>
      </c>
      <c r="AK124" s="23">
        <f>Tableau325[[#This Row],[Date ]]</f>
        <v>44555</v>
      </c>
      <c r="AL124" s="24" t="e">
        <f>VLOOKUP(Tableau325[[#This Row],[Mois ]],[1]!Tableau4[#Data],2)</f>
        <v>#REF!</v>
      </c>
    </row>
    <row r="125" spans="2:38" s="37" customFormat="1" x14ac:dyDescent="0.25">
      <c r="B125" s="14">
        <v>44556</v>
      </c>
      <c r="C125" s="15">
        <v>0</v>
      </c>
      <c r="D125" s="15">
        <v>0</v>
      </c>
      <c r="E125" s="15"/>
      <c r="F125" s="17">
        <v>157.19999999999999</v>
      </c>
      <c r="G125" s="17"/>
      <c r="H125" s="17"/>
      <c r="I125" s="17"/>
      <c r="J125" s="17"/>
      <c r="K125" s="17"/>
      <c r="L125" s="16"/>
      <c r="M125" s="16">
        <f>Tableau325[[#This Row],[E7]]+Tableau325[[#This Row],[E6]]</f>
        <v>0</v>
      </c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8"/>
      <c r="Y125" s="18"/>
      <c r="Z125" s="18"/>
      <c r="AA125" s="18"/>
      <c r="AB12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157.19999999999999</v>
      </c>
      <c r="AC125" s="38">
        <f t="shared" si="1"/>
        <v>1</v>
      </c>
      <c r="AD125" s="21"/>
      <c r="AE125" s="35"/>
      <c r="AF125" s="36"/>
      <c r="AG125" s="36"/>
      <c r="AH125" s="36"/>
      <c r="AI125" s="36"/>
      <c r="AJ125" s="17">
        <f>_xlfn.ISOWEEKNUM(Tableau325[[#This Row],[Date ]])</f>
        <v>51</v>
      </c>
      <c r="AK125" s="23">
        <f>Tableau325[[#This Row],[Date ]]</f>
        <v>44556</v>
      </c>
      <c r="AL125" s="24" t="e">
        <f>VLOOKUP(Tableau325[[#This Row],[Mois ]],[1]!Tableau4[#Data],2)</f>
        <v>#REF!</v>
      </c>
    </row>
    <row r="126" spans="2:38" s="37" customFormat="1" x14ac:dyDescent="0.25">
      <c r="B126" s="14">
        <v>44557</v>
      </c>
      <c r="C126" s="15">
        <v>76892</v>
      </c>
      <c r="D126" s="15">
        <v>260298</v>
      </c>
      <c r="E126" s="15"/>
      <c r="F126" s="17">
        <v>743.82</v>
      </c>
      <c r="G126" s="17">
        <v>0</v>
      </c>
      <c r="H126" s="17">
        <v>0</v>
      </c>
      <c r="I126" s="17"/>
      <c r="J126" s="17"/>
      <c r="K126" s="17">
        <v>44</v>
      </c>
      <c r="L126" s="16">
        <v>85.7</v>
      </c>
      <c r="M126" s="16">
        <f>Tableau325[[#This Row],[E7]]+Tableau325[[#This Row],[E6]]</f>
        <v>129.69999999999999</v>
      </c>
      <c r="N126" s="17">
        <v>62.6</v>
      </c>
      <c r="O126" s="17">
        <v>38.9</v>
      </c>
      <c r="P126" s="17">
        <v>17.8</v>
      </c>
      <c r="Q126" s="17">
        <v>23.5</v>
      </c>
      <c r="R126" s="17">
        <v>54.3</v>
      </c>
      <c r="S126" s="17">
        <v>78</v>
      </c>
      <c r="T126" s="17"/>
      <c r="U126" s="17"/>
      <c r="V126" s="17"/>
      <c r="W126" s="17"/>
      <c r="X126" s="18">
        <v>415</v>
      </c>
      <c r="Y126" s="18"/>
      <c r="Z126" s="18"/>
      <c r="AA126" s="18"/>
      <c r="AB12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339.02000000000004</v>
      </c>
      <c r="AC126" s="38">
        <f t="shared" si="1"/>
        <v>0.45578231292517007</v>
      </c>
      <c r="AD126" s="21">
        <f>Tableau325[[#This Row],[E1]]/Tableau325[[#This Row],[Nombre ]]*1000</f>
        <v>9.6735681215210949</v>
      </c>
      <c r="AE126" s="35">
        <f>(Tableau325[[#This Row],[E8]]/Tableau325[[#This Row],[Nombre ]])*1000</f>
        <v>1.6867814597097226</v>
      </c>
      <c r="AF126" s="36">
        <f>(Tableau325[[#This Row],[E9]]/Tableau325[[#This Row],[Nombre ]])*1000</f>
        <v>0.81412890807886384</v>
      </c>
      <c r="AG126" s="36">
        <f>(Tableau325[[#This Row],[E12]]/Tableau325[[#This Row],[Nombre ]])*1000</f>
        <v>0.30562347188264061</v>
      </c>
      <c r="AH126" s="36">
        <f>(Tableau325[[#This Row],[E13]]/Tableau325[[#This Row],[Nombre ]])*1000</f>
        <v>0.70618529886073966</v>
      </c>
      <c r="AI126" s="36">
        <f>(Tableau325[[#This Row],[E14]]/Tableau325[[#This Row],[Nombre ]])*1000</f>
        <v>1.0144098215679136</v>
      </c>
      <c r="AJ126" s="17">
        <f>_xlfn.ISOWEEKNUM(Tableau325[[#This Row],[Date ]])</f>
        <v>52</v>
      </c>
      <c r="AK126" s="23">
        <f>Tableau325[[#This Row],[Date ]]</f>
        <v>44557</v>
      </c>
      <c r="AL126" s="24" t="e">
        <f>VLOOKUP(Tableau325[[#This Row],[Mois ]],[1]!Tableau4[#Data],2)</f>
        <v>#REF!</v>
      </c>
    </row>
    <row r="127" spans="2:38" s="37" customFormat="1" x14ac:dyDescent="0.25">
      <c r="B127" s="14">
        <v>44558</v>
      </c>
      <c r="C127" s="15">
        <v>77947</v>
      </c>
      <c r="D127" s="15">
        <v>269194</v>
      </c>
      <c r="E127" s="15"/>
      <c r="F127" s="17">
        <v>792.8</v>
      </c>
      <c r="G127" s="17">
        <v>5.4</v>
      </c>
      <c r="H127" s="17">
        <v>3.4</v>
      </c>
      <c r="I127" s="17"/>
      <c r="J127" s="17"/>
      <c r="K127" s="17">
        <v>47.3</v>
      </c>
      <c r="L127" s="16">
        <v>92.6</v>
      </c>
      <c r="M127" s="16">
        <f>Tableau325[[#This Row],[E7]]+Tableau325[[#This Row],[E6]]</f>
        <v>139.89999999999998</v>
      </c>
      <c r="N127" s="17">
        <v>60.7</v>
      </c>
      <c r="O127" s="17">
        <v>23.6</v>
      </c>
      <c r="P127" s="17">
        <v>12.4</v>
      </c>
      <c r="Q127" s="17">
        <v>23</v>
      </c>
      <c r="R127" s="17">
        <v>118</v>
      </c>
      <c r="S127" s="17">
        <v>78</v>
      </c>
      <c r="T127" s="17"/>
      <c r="U127" s="17"/>
      <c r="V127" s="17"/>
      <c r="W127" s="17"/>
      <c r="X127" s="18">
        <v>498</v>
      </c>
      <c r="Y127" s="18"/>
      <c r="Z127" s="18"/>
      <c r="AA127" s="18"/>
      <c r="AB12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328.4</v>
      </c>
      <c r="AC127" s="38">
        <f t="shared" si="1"/>
        <v>0.41422805247225025</v>
      </c>
      <c r="AD127" s="21">
        <f>Tableau325[[#This Row],[E1]]/Tableau325[[#This Row],[Nombre ]]*1000</f>
        <v>10.171013637471615</v>
      </c>
      <c r="AE127" s="35">
        <f>(Tableau325[[#This Row],[E8]]/Tableau325[[#This Row],[Nombre ]])*1000</f>
        <v>1.7948092934942972</v>
      </c>
      <c r="AF127" s="36">
        <f>(Tableau325[[#This Row],[E9]]/Tableau325[[#This Row],[Nombre ]])*1000</f>
        <v>0.77873426815656788</v>
      </c>
      <c r="AG127" s="36">
        <f>(Tableau325[[#This Row],[E12]]/Tableau325[[#This Row],[Nombre ]])*1000</f>
        <v>0.29507229271171437</v>
      </c>
      <c r="AH127" s="36">
        <f>(Tableau325[[#This Row],[E13]]/Tableau325[[#This Row],[Nombre ]])*1000</f>
        <v>1.5138491539122738</v>
      </c>
      <c r="AI127" s="36">
        <f>(Tableau325[[#This Row],[E14]]/Tableau325[[#This Row],[Nombre ]])*1000</f>
        <v>1.0006799491962488</v>
      </c>
      <c r="AJ127" s="17">
        <f>_xlfn.ISOWEEKNUM(Tableau325[[#This Row],[Date ]])</f>
        <v>52</v>
      </c>
      <c r="AK127" s="23">
        <f>Tableau325[[#This Row],[Date ]]</f>
        <v>44558</v>
      </c>
      <c r="AL127" s="24" t="e">
        <f>VLOOKUP(Tableau325[[#This Row],[Mois ]],[1]!Tableau4[#Data],2)</f>
        <v>#REF!</v>
      </c>
    </row>
    <row r="128" spans="2:38" s="37" customFormat="1" x14ac:dyDescent="0.25">
      <c r="B128" s="14">
        <v>44559</v>
      </c>
      <c r="C128" s="15">
        <v>75115</v>
      </c>
      <c r="D128" s="15">
        <v>262478</v>
      </c>
      <c r="E128" s="15"/>
      <c r="F128" s="17">
        <v>783.4</v>
      </c>
      <c r="G128" s="17">
        <v>7.6</v>
      </c>
      <c r="H128" s="17">
        <v>4.5999999999999996</v>
      </c>
      <c r="I128" s="17"/>
      <c r="J128" s="17"/>
      <c r="K128" s="17">
        <v>43.5</v>
      </c>
      <c r="L128" s="16">
        <v>96.4</v>
      </c>
      <c r="M128" s="16">
        <f>Tableau325[[#This Row],[E7]]+Tableau325[[#This Row],[E6]]</f>
        <v>139.9</v>
      </c>
      <c r="N128" s="17">
        <v>60.7</v>
      </c>
      <c r="O128" s="17">
        <v>23.5</v>
      </c>
      <c r="P128" s="17">
        <v>10.5</v>
      </c>
      <c r="Q128" s="17">
        <v>24</v>
      </c>
      <c r="R128" s="17">
        <v>120.8</v>
      </c>
      <c r="S128" s="17">
        <v>71</v>
      </c>
      <c r="T128" s="17"/>
      <c r="U128" s="17"/>
      <c r="V128" s="17"/>
      <c r="W128" s="17"/>
      <c r="X128" s="18">
        <v>494</v>
      </c>
      <c r="Y128" s="18"/>
      <c r="Z128" s="18"/>
      <c r="AA128" s="18"/>
      <c r="AB12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28" s="38">
        <f t="shared" si="1"/>
        <v>0.40949706407965275</v>
      </c>
      <c r="AD128" s="21">
        <f>Tableau325[[#This Row],[E1]]/Tableau325[[#This Row],[Nombre ]]*1000</f>
        <v>10.429341676096652</v>
      </c>
      <c r="AE128" s="35">
        <f>(Tableau325[[#This Row],[E8]]/Tableau325[[#This Row],[Nombre ]])*1000</f>
        <v>1.8624775344471811</v>
      </c>
      <c r="AF128" s="36">
        <f>(Tableau325[[#This Row],[E9]]/Tableau325[[#This Row],[Nombre ]])*1000</f>
        <v>0.80809425547493852</v>
      </c>
      <c r="AG128" s="36">
        <f>(Tableau325[[#This Row],[E12]]/Tableau325[[#This Row],[Nombre ]])*1000</f>
        <v>0.31951008453704322</v>
      </c>
      <c r="AH128" s="36">
        <f>(Tableau325[[#This Row],[E13]]/Tableau325[[#This Row],[Nombre ]])*1000</f>
        <v>1.6082007588364506</v>
      </c>
      <c r="AI128" s="36">
        <f>(Tableau325[[#This Row],[E14]]/Tableau325[[#This Row],[Nombre ]])*1000</f>
        <v>0.94521733342208614</v>
      </c>
      <c r="AJ128" s="17">
        <f>_xlfn.ISOWEEKNUM(Tableau325[[#This Row],[Date ]])</f>
        <v>52</v>
      </c>
      <c r="AK128" s="23">
        <f>Tableau325[[#This Row],[Date ]]</f>
        <v>44559</v>
      </c>
      <c r="AL128" s="24" t="e">
        <f>VLOOKUP(Tableau325[[#This Row],[Mois ]],[1]!Tableau4[#Data],2)</f>
        <v>#REF!</v>
      </c>
    </row>
    <row r="129" spans="2:38" s="37" customFormat="1" x14ac:dyDescent="0.25">
      <c r="B129" s="14">
        <v>44560</v>
      </c>
      <c r="C129" s="15">
        <v>69054</v>
      </c>
      <c r="D129" s="15">
        <v>220117</v>
      </c>
      <c r="E129" s="15"/>
      <c r="F129" s="17">
        <v>797.7</v>
      </c>
      <c r="G129" s="17">
        <v>8.8000000000000007</v>
      </c>
      <c r="H129" s="17">
        <v>4.5999999999999996</v>
      </c>
      <c r="I129" s="17"/>
      <c r="J129" s="17"/>
      <c r="K129" s="17">
        <v>46.4</v>
      </c>
      <c r="L129" s="16">
        <v>81.5</v>
      </c>
      <c r="M129" s="16">
        <f>Tableau325[[#This Row],[E7]]+Tableau325[[#This Row],[E6]]</f>
        <v>127.9</v>
      </c>
      <c r="N129" s="17">
        <v>57.3</v>
      </c>
      <c r="O129" s="17">
        <v>20.7</v>
      </c>
      <c r="P129" s="17">
        <v>9.5</v>
      </c>
      <c r="Q129" s="17">
        <v>27</v>
      </c>
      <c r="R129" s="17">
        <v>130.1</v>
      </c>
      <c r="S129" s="17">
        <v>73</v>
      </c>
      <c r="T129" s="17"/>
      <c r="U129" s="17"/>
      <c r="V129" s="17"/>
      <c r="W129" s="17"/>
      <c r="X129" s="18">
        <v>505</v>
      </c>
      <c r="Y129" s="18"/>
      <c r="Z129" s="18"/>
      <c r="AA129" s="18"/>
      <c r="AB12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29" s="38">
        <f t="shared" si="1"/>
        <v>0.4247210730851198</v>
      </c>
      <c r="AD129" s="21">
        <f>Tableau325[[#This Row],[E1]]/Tableau325[[#This Row],[Nombre ]]*1000</f>
        <v>11.551829003388654</v>
      </c>
      <c r="AE129" s="35">
        <f>(Tableau325[[#This Row],[E8]]/Tableau325[[#This Row],[Nombre ]])*1000</f>
        <v>1.85217366119269</v>
      </c>
      <c r="AF129" s="36">
        <f>(Tableau325[[#This Row],[E9]]/Tableau325[[#This Row],[Nombre ]])*1000</f>
        <v>0.82978538535059521</v>
      </c>
      <c r="AG129" s="36">
        <f>(Tableau325[[#This Row],[E12]]/Tableau325[[#This Row],[Nombre ]])*1000</f>
        <v>0.39099834911808151</v>
      </c>
      <c r="AH129" s="36">
        <f>(Tableau325[[#This Row],[E13]]/Tableau325[[#This Row],[Nombre ]])*1000</f>
        <v>1.8840327859356445</v>
      </c>
      <c r="AI129" s="36">
        <f>(Tableau325[[#This Row],[E14]]/Tableau325[[#This Row],[Nombre ]])*1000</f>
        <v>1.0571436846525906</v>
      </c>
      <c r="AJ129" s="17">
        <f>_xlfn.ISOWEEKNUM(Tableau325[[#This Row],[Date ]])</f>
        <v>52</v>
      </c>
      <c r="AK129" s="23">
        <f>Tableau325[[#This Row],[Date ]]</f>
        <v>44560</v>
      </c>
      <c r="AL129" s="24" t="e">
        <f>VLOOKUP(Tableau325[[#This Row],[Mois ]],[1]!Tableau4[#Data],2)</f>
        <v>#REF!</v>
      </c>
    </row>
    <row r="130" spans="2:38" s="37" customFormat="1" x14ac:dyDescent="0.25">
      <c r="B130" s="14">
        <v>44561</v>
      </c>
      <c r="C130" s="15">
        <v>78048</v>
      </c>
      <c r="D130" s="15">
        <v>277380</v>
      </c>
      <c r="E130" s="15"/>
      <c r="F130" s="17">
        <v>921</v>
      </c>
      <c r="G130" s="17">
        <v>0.2</v>
      </c>
      <c r="H130" s="17">
        <v>0</v>
      </c>
      <c r="I130" s="17"/>
      <c r="J130" s="17"/>
      <c r="K130" s="17">
        <v>46.2</v>
      </c>
      <c r="L130" s="16">
        <v>93.5</v>
      </c>
      <c r="M130" s="16">
        <f>Tableau325[[#This Row],[E7]]+Tableau325[[#This Row],[E6]]</f>
        <v>139.69999999999999</v>
      </c>
      <c r="N130" s="17">
        <v>60</v>
      </c>
      <c r="O130" s="17">
        <v>18.600000000000001</v>
      </c>
      <c r="P130" s="17">
        <v>10.9</v>
      </c>
      <c r="Q130" s="17">
        <v>37.5</v>
      </c>
      <c r="R130" s="17">
        <v>114.2</v>
      </c>
      <c r="S130" s="17">
        <v>86</v>
      </c>
      <c r="T130" s="17"/>
      <c r="U130" s="17"/>
      <c r="V130" s="17"/>
      <c r="W130" s="17"/>
      <c r="X130" s="18">
        <v>541</v>
      </c>
      <c r="Y130" s="18"/>
      <c r="Z130" s="18"/>
      <c r="AA130" s="18"/>
      <c r="AB13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453.90000000000003</v>
      </c>
      <c r="AC130" s="38">
        <f t="shared" si="1"/>
        <v>0.49283387622149843</v>
      </c>
      <c r="AD130" s="21">
        <f>Tableau325[[#This Row],[E1]]/Tableau325[[#This Row],[Nombre ]]*1000</f>
        <v>11.800430504305043</v>
      </c>
      <c r="AE130" s="35">
        <f>(Tableau325[[#This Row],[E8]]/Tableau325[[#This Row],[Nombre ]])*1000</f>
        <v>1.7899241492414923</v>
      </c>
      <c r="AF130" s="36">
        <f>(Tableau325[[#This Row],[E9]]/Tableau325[[#This Row],[Nombre ]])*1000</f>
        <v>0.76875768757687579</v>
      </c>
      <c r="AG130" s="36">
        <f>(Tableau325[[#This Row],[E12]]/Tableau325[[#This Row],[Nombre ]])*1000</f>
        <v>0.48047355473554737</v>
      </c>
      <c r="AH130" s="36">
        <f>(Tableau325[[#This Row],[E13]]/Tableau325[[#This Row],[Nombre ]])*1000</f>
        <v>1.4632021320213204</v>
      </c>
      <c r="AI130" s="36">
        <f>(Tableau325[[#This Row],[E14]]/Tableau325[[#This Row],[Nombre ]])*1000</f>
        <v>1.1018860188601887</v>
      </c>
      <c r="AJ130" s="17">
        <f>_xlfn.ISOWEEKNUM(Tableau325[[#This Row],[Date ]])</f>
        <v>52</v>
      </c>
      <c r="AK130" s="23">
        <f>Tableau325[[#This Row],[Date ]]</f>
        <v>44561</v>
      </c>
      <c r="AL130" s="24" t="e">
        <f>VLOOKUP(Tableau325[[#This Row],[Mois ]],[1]!Tableau4[#Data],2)</f>
        <v>#REF!</v>
      </c>
    </row>
    <row r="131" spans="2:38" s="37" customFormat="1" x14ac:dyDescent="0.25">
      <c r="B131" s="14">
        <v>44562</v>
      </c>
      <c r="C131" s="15"/>
      <c r="D131" s="15"/>
      <c r="E131" s="15"/>
      <c r="F131" s="17"/>
      <c r="G131" s="17"/>
      <c r="H131" s="17"/>
      <c r="I131" s="17"/>
      <c r="J131" s="17"/>
      <c r="K131" s="17"/>
      <c r="L131" s="16"/>
      <c r="M131" s="16">
        <f>Tableau325[[#This Row],[E7]]+Tableau325[[#This Row],[E6]]</f>
        <v>0</v>
      </c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8"/>
      <c r="Y131" s="18"/>
      <c r="Z131" s="18"/>
      <c r="AA131" s="18"/>
      <c r="AB13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31" s="38" t="e">
        <f t="shared" si="1"/>
        <v>#DIV/0!</v>
      </c>
      <c r="AD131" s="21"/>
      <c r="AE131" s="35"/>
      <c r="AF131" s="36"/>
      <c r="AG131" s="36"/>
      <c r="AH131" s="36"/>
      <c r="AI131" s="36"/>
      <c r="AJ131" s="17">
        <f>_xlfn.ISOWEEKNUM(Tableau325[[#This Row],[Date ]])</f>
        <v>52</v>
      </c>
      <c r="AK131" s="23">
        <f>Tableau325[[#This Row],[Date ]]</f>
        <v>44562</v>
      </c>
      <c r="AL131" s="24" t="e">
        <f>VLOOKUP(Tableau325[[#This Row],[Mois ]],[1]!Tableau4[#Data],2)</f>
        <v>#REF!</v>
      </c>
    </row>
    <row r="132" spans="2:38" s="37" customFormat="1" x14ac:dyDescent="0.25">
      <c r="B132" s="14">
        <v>44563</v>
      </c>
      <c r="C132" s="15"/>
      <c r="D132" s="15"/>
      <c r="E132" s="15"/>
      <c r="F132" s="34"/>
      <c r="G132" s="17"/>
      <c r="H132" s="17"/>
      <c r="I132" s="17"/>
      <c r="J132" s="17"/>
      <c r="K132" s="17"/>
      <c r="L132" s="16"/>
      <c r="M132" s="16">
        <f>Tableau325[[#This Row],[E7]]+Tableau325[[#This Row],[E6]]</f>
        <v>0</v>
      </c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8"/>
      <c r="AA132" s="18"/>
      <c r="AB132" s="18"/>
      <c r="AC132" s="38" t="e">
        <f t="shared" ref="AC132:AC195" si="2">(AB132/F132)</f>
        <v>#DIV/0!</v>
      </c>
      <c r="AD132" s="21"/>
      <c r="AE132" s="35"/>
      <c r="AF132" s="36"/>
      <c r="AG132" s="36"/>
      <c r="AH132" s="36"/>
      <c r="AI132" s="36"/>
      <c r="AJ132" s="17">
        <f>_xlfn.ISOWEEKNUM(Tableau325[[#This Row],[Date ]])</f>
        <v>52</v>
      </c>
      <c r="AK132" s="23">
        <f>Tableau325[[#This Row],[Date ]]</f>
        <v>44563</v>
      </c>
      <c r="AL132" s="24" t="e">
        <f>VLOOKUP(Tableau325[[#This Row],[Mois ]],[1]!Tableau4[#Data],2)</f>
        <v>#REF!</v>
      </c>
    </row>
    <row r="133" spans="2:38" s="37" customFormat="1" x14ac:dyDescent="0.25">
      <c r="B133" s="14">
        <v>44564</v>
      </c>
      <c r="C133" s="15">
        <v>78410</v>
      </c>
      <c r="D133" s="15">
        <v>263720</v>
      </c>
      <c r="E133" s="15"/>
      <c r="F133" s="34">
        <v>894.8</v>
      </c>
      <c r="G133" s="17">
        <v>0.3</v>
      </c>
      <c r="H133" s="17">
        <v>0.1</v>
      </c>
      <c r="I133" s="17"/>
      <c r="J133" s="17"/>
      <c r="K133" s="17">
        <v>48.4</v>
      </c>
      <c r="L133" s="16">
        <v>90.2</v>
      </c>
      <c r="M133" s="16">
        <f>Tableau325[[#This Row],[E7]]+Tableau325[[#This Row],[E6]]</f>
        <v>138.6</v>
      </c>
      <c r="N133" s="17">
        <v>59.8</v>
      </c>
      <c r="O133" s="17">
        <v>23.1</v>
      </c>
      <c r="P133" s="17">
        <v>0</v>
      </c>
      <c r="Q133" s="17">
        <v>24.5</v>
      </c>
      <c r="R133" s="17">
        <v>143.04</v>
      </c>
      <c r="S133" s="17">
        <v>93</v>
      </c>
      <c r="T133" s="17"/>
      <c r="U133" s="17">
        <v>0</v>
      </c>
      <c r="V133" s="17"/>
      <c r="W133" s="17"/>
      <c r="X133" s="17">
        <v>549</v>
      </c>
      <c r="Y133" s="17"/>
      <c r="Z133" s="18"/>
      <c r="AA133" s="18"/>
      <c r="AB13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412.36</v>
      </c>
      <c r="AC133" s="38">
        <f t="shared" si="2"/>
        <v>0.46084041126508724</v>
      </c>
      <c r="AD133" s="21">
        <f>Tableau325[[#This Row],[E1]]/Tableau325[[#This Row],[Nombre ]]*1000</f>
        <v>11.411809718148195</v>
      </c>
      <c r="AE133" s="35">
        <f>(Tableau325[[#This Row],[E8]]/Tableau325[[#This Row],[Nombre ]])*1000</f>
        <v>1.7676316796326998</v>
      </c>
      <c r="AF133" s="36">
        <f>(Tableau325[[#This Row],[E9]]/Tableau325[[#This Row],[Nombre ]])*1000</f>
        <v>0.76265782425711004</v>
      </c>
      <c r="AG133" s="36">
        <f>(Tableau325[[#This Row],[E12]]/Tableau325[[#This Row],[Nombre ]])*1000</f>
        <v>0.31246014538961869</v>
      </c>
      <c r="AH133" s="36">
        <f>(Tableau325[[#This Row],[E13]]/Tableau325[[#This Row],[Nombre ]])*1000</f>
        <v>1.824257110062492</v>
      </c>
      <c r="AI133" s="36">
        <f>(Tableau325[[#This Row],[E14]]/Tableau325[[#This Row],[Nombre ]])*1000</f>
        <v>1.1860732049483484</v>
      </c>
      <c r="AJ133" s="17">
        <f>_xlfn.ISOWEEKNUM(Tableau325[[#This Row],[Date ]])</f>
        <v>1</v>
      </c>
      <c r="AK133" s="23">
        <f>Tableau325[[#This Row],[Date ]]</f>
        <v>44564</v>
      </c>
      <c r="AL133" s="24" t="e">
        <f>VLOOKUP(Tableau325[[#This Row],[Mois ]],[1]!Tableau4[#Data],2)</f>
        <v>#REF!</v>
      </c>
    </row>
    <row r="134" spans="2:38" s="37" customFormat="1" x14ac:dyDescent="0.25">
      <c r="B134" s="14">
        <v>44565</v>
      </c>
      <c r="C134" s="15">
        <v>36573</v>
      </c>
      <c r="D134" s="15">
        <v>125220</v>
      </c>
      <c r="E134" s="15"/>
      <c r="F134" s="34">
        <v>561.5</v>
      </c>
      <c r="G134" s="17">
        <v>0.4</v>
      </c>
      <c r="H134" s="17">
        <v>0</v>
      </c>
      <c r="I134" s="17"/>
      <c r="J134" s="17"/>
      <c r="K134" s="17">
        <v>23.7</v>
      </c>
      <c r="L134" s="16">
        <v>41.4</v>
      </c>
      <c r="M134" s="16">
        <f>Tableau325[[#This Row],[E7]]+Tableau325[[#This Row],[E6]]</f>
        <v>65.099999999999994</v>
      </c>
      <c r="N134" s="17">
        <v>29.3</v>
      </c>
      <c r="O134" s="17">
        <v>22.1</v>
      </c>
      <c r="P134" s="17">
        <v>10.6</v>
      </c>
      <c r="Q134" s="17">
        <v>19.5</v>
      </c>
      <c r="R134" s="17">
        <v>157.71</v>
      </c>
      <c r="S134" s="17">
        <v>90</v>
      </c>
      <c r="T134" s="17"/>
      <c r="U134" s="17"/>
      <c r="V134" s="17"/>
      <c r="W134" s="17"/>
      <c r="X134" s="17">
        <v>467</v>
      </c>
      <c r="Y134" s="17"/>
      <c r="Z134" s="18"/>
      <c r="AA134" s="18"/>
      <c r="AB13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166.78999999999996</v>
      </c>
      <c r="AC134" s="38">
        <f t="shared" si="2"/>
        <v>0.29704363312555648</v>
      </c>
      <c r="AD134" s="21">
        <f>Tableau325[[#This Row],[E1]]/Tableau325[[#This Row],[Nombre ]]*1000</f>
        <v>15.352855931971673</v>
      </c>
      <c r="AE134" s="35">
        <f>(Tableau325[[#This Row],[E8]]/Tableau325[[#This Row],[Nombre ]])*1000</f>
        <v>1.7800016405545072</v>
      </c>
      <c r="AF134" s="36">
        <f>(Tableau325[[#This Row],[E9]]/Tableau325[[#This Row],[Nombre ]])*1000</f>
        <v>0.80113745112514689</v>
      </c>
      <c r="AG134" s="36">
        <f>(Tableau325[[#This Row],[E12]]/Tableau325[[#This Row],[Nombre ]])*1000</f>
        <v>0.53318021491264045</v>
      </c>
      <c r="AH134" s="36">
        <f>(Tableau325[[#This Row],[E13]]/Tableau325[[#This Row],[Nombre ]])*1000</f>
        <v>4.3121975227626939</v>
      </c>
      <c r="AI134" s="36">
        <f>(Tableau325[[#This Row],[E14]]/Tableau325[[#This Row],[Nombre ]])*1000</f>
        <v>2.4608317611352639</v>
      </c>
      <c r="AJ134" s="17">
        <f>_xlfn.ISOWEEKNUM(Tableau325[[#This Row],[Date ]])</f>
        <v>1</v>
      </c>
      <c r="AK134" s="23">
        <f>Tableau325[[#This Row],[Date ]]</f>
        <v>44565</v>
      </c>
      <c r="AL134" s="24" t="e">
        <f>VLOOKUP(Tableau325[[#This Row],[Mois ]],[1]!Tableau4[#Data],2)</f>
        <v>#REF!</v>
      </c>
    </row>
    <row r="135" spans="2:38" s="37" customFormat="1" x14ac:dyDescent="0.25">
      <c r="B135" s="14">
        <v>44566</v>
      </c>
      <c r="C135" s="15">
        <v>77560</v>
      </c>
      <c r="D135" s="15">
        <v>255114</v>
      </c>
      <c r="E135" s="15"/>
      <c r="F135" s="34">
        <v>905.6</v>
      </c>
      <c r="G135" s="17">
        <v>0.4</v>
      </c>
      <c r="H135" s="17">
        <v>0.1</v>
      </c>
      <c r="I135" s="17"/>
      <c r="J135" s="17"/>
      <c r="K135" s="17">
        <v>45.4</v>
      </c>
      <c r="L135" s="16">
        <v>84.4</v>
      </c>
      <c r="M135" s="16">
        <f>Tableau325[[#This Row],[E7]]+Tableau325[[#This Row],[E6]]</f>
        <v>129.80000000000001</v>
      </c>
      <c r="N135" s="17">
        <v>59.8</v>
      </c>
      <c r="O135" s="17">
        <v>21</v>
      </c>
      <c r="P135" s="17">
        <v>11.5</v>
      </c>
      <c r="Q135" s="17">
        <v>30</v>
      </c>
      <c r="R135" s="17">
        <v>118.24</v>
      </c>
      <c r="S135" s="17">
        <v>75</v>
      </c>
      <c r="T135" s="17"/>
      <c r="U135" s="17">
        <v>0</v>
      </c>
      <c r="V135" s="17"/>
      <c r="W135" s="17"/>
      <c r="X135" s="17">
        <v>516</v>
      </c>
      <c r="Y135" s="17"/>
      <c r="Z135" s="18"/>
      <c r="AA135" s="18"/>
      <c r="AB13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459.76</v>
      </c>
      <c r="AC135" s="38">
        <f t="shared" si="2"/>
        <v>0.50768551236749115</v>
      </c>
      <c r="AD135" s="21">
        <f>Tableau325[[#This Row],[E1]]/Tableau325[[#This Row],[Nombre ]]*1000</f>
        <v>11.676121712222796</v>
      </c>
      <c r="AE135" s="35">
        <f>(Tableau325[[#This Row],[E8]]/Tableau325[[#This Row],[Nombre ]])*1000</f>
        <v>1.6735430634347603</v>
      </c>
      <c r="AF135" s="36">
        <f>(Tableau325[[#This Row],[E9]]/Tableau325[[#This Row],[Nombre ]])*1000</f>
        <v>0.7710159876224858</v>
      </c>
      <c r="AG135" s="36">
        <f>(Tableau325[[#This Row],[E12]]/Tableau325[[#This Row],[Nombre ]])*1000</f>
        <v>0.38679731820526048</v>
      </c>
      <c r="AH135" s="36">
        <f>(Tableau325[[#This Row],[E13]]/Tableau325[[#This Row],[Nombre ]])*1000</f>
        <v>1.5244971634863331</v>
      </c>
      <c r="AI135" s="36">
        <f>(Tableau325[[#This Row],[E14]]/Tableau325[[#This Row],[Nombre ]])*1000</f>
        <v>0.96699329551315116</v>
      </c>
      <c r="AJ135" s="17">
        <f>_xlfn.ISOWEEKNUM(Tableau325[[#This Row],[Date ]])</f>
        <v>1</v>
      </c>
      <c r="AK135" s="23">
        <f>Tableau325[[#This Row],[Date ]]</f>
        <v>44566</v>
      </c>
      <c r="AL135" s="24" t="e">
        <f>VLOOKUP(Tableau325[[#This Row],[Mois ]],[1]!Tableau4[#Data],2)</f>
        <v>#REF!</v>
      </c>
    </row>
    <row r="136" spans="2:38" s="37" customFormat="1" x14ac:dyDescent="0.25">
      <c r="B136" s="14">
        <v>44567</v>
      </c>
      <c r="C136" s="15">
        <v>75115</v>
      </c>
      <c r="D136" s="15">
        <v>262478</v>
      </c>
      <c r="E136" s="15"/>
      <c r="F136" s="17">
        <v>783.4</v>
      </c>
      <c r="G136" s="17">
        <v>7.6</v>
      </c>
      <c r="H136" s="17">
        <v>4.5999999999999996</v>
      </c>
      <c r="I136" s="17"/>
      <c r="J136" s="17"/>
      <c r="K136" s="17">
        <v>43.5</v>
      </c>
      <c r="L136" s="16">
        <v>96.4</v>
      </c>
      <c r="M136" s="16">
        <f>Tableau325[[#This Row],[E7]]+Tableau325[[#This Row],[E6]]</f>
        <v>139.9</v>
      </c>
      <c r="N136" s="17">
        <v>60.7</v>
      </c>
      <c r="O136" s="17">
        <v>23.5</v>
      </c>
      <c r="P136" s="17">
        <v>10.5</v>
      </c>
      <c r="Q136" s="17">
        <v>24</v>
      </c>
      <c r="R136" s="17">
        <v>120.8</v>
      </c>
      <c r="S136" s="17">
        <v>71</v>
      </c>
      <c r="T136" s="17"/>
      <c r="U136" s="17"/>
      <c r="V136" s="17"/>
      <c r="W136" s="17"/>
      <c r="X136" s="18">
        <v>494</v>
      </c>
      <c r="Y136" s="18"/>
      <c r="Z136" s="17"/>
      <c r="AA136" s="18"/>
      <c r="AB136" s="17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36" s="38">
        <f t="shared" si="2"/>
        <v>0.40949706407965275</v>
      </c>
      <c r="AD136" s="21">
        <f>Tableau325[[#This Row],[E1]]/Tableau325[[#This Row],[Nombre ]]*1000</f>
        <v>10.429341676096652</v>
      </c>
      <c r="AE136" s="35">
        <f>(Tableau325[[#This Row],[E8]]/Tableau325[[#This Row],[Nombre ]])*1000</f>
        <v>1.8624775344471811</v>
      </c>
      <c r="AF136" s="36">
        <f>(Tableau325[[#This Row],[E9]]/Tableau325[[#This Row],[Nombre ]])*1000</f>
        <v>0.80809425547493852</v>
      </c>
      <c r="AG136" s="36">
        <f>(Tableau325[[#This Row],[E12]]/Tableau325[[#This Row],[Nombre ]])*1000</f>
        <v>0.31951008453704322</v>
      </c>
      <c r="AH136" s="36">
        <f>(Tableau325[[#This Row],[E13]]/Tableau325[[#This Row],[Nombre ]])*1000</f>
        <v>1.6082007588364506</v>
      </c>
      <c r="AI136" s="36">
        <f>(Tableau325[[#This Row],[E14]]/Tableau325[[#This Row],[Nombre ]])*1000</f>
        <v>0.94521733342208614</v>
      </c>
      <c r="AJ136" s="17">
        <f>_xlfn.ISOWEEKNUM(Tableau325[[#This Row],[Date ]])</f>
        <v>1</v>
      </c>
      <c r="AK136" s="23">
        <f>Tableau325[[#This Row],[Date ]]</f>
        <v>44567</v>
      </c>
      <c r="AL136" s="24" t="e">
        <f>VLOOKUP(Tableau325[[#This Row],[Mois ]],[1]!Tableau4[#Data],2)</f>
        <v>#REF!</v>
      </c>
    </row>
    <row r="137" spans="2:38" s="37" customFormat="1" x14ac:dyDescent="0.25">
      <c r="B137" s="14">
        <v>44568</v>
      </c>
      <c r="C137" s="15">
        <v>69054</v>
      </c>
      <c r="D137" s="15">
        <v>220117</v>
      </c>
      <c r="E137" s="15"/>
      <c r="F137" s="17">
        <v>797.7</v>
      </c>
      <c r="G137" s="17">
        <v>8.8000000000000007</v>
      </c>
      <c r="H137" s="17">
        <v>4.5999999999999996</v>
      </c>
      <c r="I137" s="17"/>
      <c r="J137" s="17"/>
      <c r="K137" s="17">
        <v>46.4</v>
      </c>
      <c r="L137" s="16">
        <v>81.5</v>
      </c>
      <c r="M137" s="16">
        <f>Tableau325[[#This Row],[E7]]+Tableau325[[#This Row],[E6]]</f>
        <v>127.9</v>
      </c>
      <c r="N137" s="17">
        <v>57.3</v>
      </c>
      <c r="O137" s="17">
        <v>20.7</v>
      </c>
      <c r="P137" s="17">
        <v>9.5</v>
      </c>
      <c r="Q137" s="17">
        <v>27</v>
      </c>
      <c r="R137" s="17">
        <v>130.1</v>
      </c>
      <c r="S137" s="17">
        <v>73</v>
      </c>
      <c r="T137" s="17"/>
      <c r="U137" s="17"/>
      <c r="V137" s="17"/>
      <c r="W137" s="17"/>
      <c r="X137" s="18">
        <v>505</v>
      </c>
      <c r="Y137" s="18"/>
      <c r="Z137" s="17"/>
      <c r="AA137" s="18"/>
      <c r="AB13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37" s="38">
        <f t="shared" si="2"/>
        <v>0.4247210730851198</v>
      </c>
      <c r="AD137" s="21">
        <f>Tableau325[[#This Row],[E1]]/Tableau325[[#This Row],[Nombre ]]*1000</f>
        <v>11.551829003388654</v>
      </c>
      <c r="AE137" s="35">
        <f>(Tableau325[[#This Row],[E8]]/Tableau325[[#This Row],[Nombre ]])*1000</f>
        <v>1.85217366119269</v>
      </c>
      <c r="AF137" s="36">
        <f>(Tableau325[[#This Row],[E9]]/Tableau325[[#This Row],[Nombre ]])*1000</f>
        <v>0.82978538535059521</v>
      </c>
      <c r="AG137" s="36">
        <f>(Tableau325[[#This Row],[E12]]/Tableau325[[#This Row],[Nombre ]])*1000</f>
        <v>0.39099834911808151</v>
      </c>
      <c r="AH137" s="36">
        <f>(Tableau325[[#This Row],[E13]]/Tableau325[[#This Row],[Nombre ]])*1000</f>
        <v>1.8840327859356445</v>
      </c>
      <c r="AI137" s="36">
        <f>(Tableau325[[#This Row],[E14]]/Tableau325[[#This Row],[Nombre ]])*1000</f>
        <v>1.0571436846525906</v>
      </c>
      <c r="AJ137" s="17">
        <f>_xlfn.ISOWEEKNUM(Tableau325[[#This Row],[Date ]])</f>
        <v>1</v>
      </c>
      <c r="AK137" s="23">
        <f>Tableau325[[#This Row],[Date ]]</f>
        <v>44568</v>
      </c>
      <c r="AL137" s="24" t="e">
        <f>VLOOKUP(Tableau325[[#This Row],[Mois ]],[1]!Tableau4[#Data],2)</f>
        <v>#REF!</v>
      </c>
    </row>
    <row r="138" spans="2:38" s="37" customFormat="1" x14ac:dyDescent="0.25">
      <c r="B138" s="14">
        <v>44569</v>
      </c>
      <c r="C138" s="15"/>
      <c r="D138" s="15"/>
      <c r="E138" s="15"/>
      <c r="F138" s="17"/>
      <c r="G138" s="17"/>
      <c r="H138" s="17"/>
      <c r="I138" s="17"/>
      <c r="J138" s="17"/>
      <c r="K138" s="17"/>
      <c r="L138" s="16"/>
      <c r="M138" s="16">
        <f>Tableau325[[#This Row],[E7]]+Tableau325[[#This Row],[E6]]</f>
        <v>0</v>
      </c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8"/>
      <c r="Y138" s="18"/>
      <c r="Z138" s="17"/>
      <c r="AA138" s="18"/>
      <c r="AB13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38" s="38" t="e">
        <f t="shared" si="2"/>
        <v>#DIV/0!</v>
      </c>
      <c r="AD138" s="21"/>
      <c r="AE138" s="35"/>
      <c r="AF138" s="36"/>
      <c r="AG138" s="36"/>
      <c r="AH138" s="36"/>
      <c r="AI138" s="36"/>
      <c r="AJ138" s="17">
        <f>_xlfn.ISOWEEKNUM(Tableau325[[#This Row],[Date ]])</f>
        <v>1</v>
      </c>
      <c r="AK138" s="23">
        <f>Tableau325[[#This Row],[Date ]]</f>
        <v>44569</v>
      </c>
      <c r="AL138" s="24" t="e">
        <f>VLOOKUP(Tableau325[[#This Row],[Mois ]],[1]!Tableau4[#Data],2)</f>
        <v>#REF!</v>
      </c>
    </row>
    <row r="139" spans="2:38" s="37" customFormat="1" x14ac:dyDescent="0.25">
      <c r="B139" s="14">
        <v>44570</v>
      </c>
      <c r="C139" s="15"/>
      <c r="D139" s="15"/>
      <c r="E139" s="15"/>
      <c r="F139" s="17"/>
      <c r="G139" s="17"/>
      <c r="H139" s="17"/>
      <c r="I139" s="17"/>
      <c r="J139" s="17"/>
      <c r="K139" s="17"/>
      <c r="L139" s="16"/>
      <c r="M139" s="16">
        <f>Tableau325[[#This Row],[E7]]+Tableau325[[#This Row],[E6]]</f>
        <v>0</v>
      </c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8"/>
      <c r="Y139" s="18"/>
      <c r="Z139" s="17"/>
      <c r="AA139" s="18"/>
      <c r="AB13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39" s="38" t="e">
        <f t="shared" si="2"/>
        <v>#DIV/0!</v>
      </c>
      <c r="AD139" s="21"/>
      <c r="AE139" s="35"/>
      <c r="AF139" s="36"/>
      <c r="AG139" s="36"/>
      <c r="AH139" s="36"/>
      <c r="AI139" s="36"/>
      <c r="AJ139" s="17">
        <f>_xlfn.ISOWEEKNUM(Tableau325[[#This Row],[Date ]])</f>
        <v>1</v>
      </c>
      <c r="AK139" s="23">
        <f>Tableau325[[#This Row],[Date ]]</f>
        <v>44570</v>
      </c>
      <c r="AL139" s="24" t="e">
        <f>VLOOKUP(Tableau325[[#This Row],[Mois ]],[1]!Tableau4[#Data],2)</f>
        <v>#REF!</v>
      </c>
    </row>
    <row r="140" spans="2:38" s="37" customFormat="1" x14ac:dyDescent="0.25">
      <c r="B140" s="14">
        <v>44571</v>
      </c>
      <c r="C140" s="15">
        <v>76892</v>
      </c>
      <c r="D140" s="15">
        <v>260298</v>
      </c>
      <c r="E140" s="15"/>
      <c r="F140" s="17">
        <v>743.82</v>
      </c>
      <c r="G140" s="17">
        <v>0</v>
      </c>
      <c r="H140" s="17">
        <v>0</v>
      </c>
      <c r="I140" s="17"/>
      <c r="J140" s="17"/>
      <c r="K140" s="17">
        <v>44</v>
      </c>
      <c r="L140" s="16">
        <v>85.7</v>
      </c>
      <c r="M140" s="16">
        <f>Tableau325[[#This Row],[E7]]+Tableau325[[#This Row],[E6]]</f>
        <v>129.69999999999999</v>
      </c>
      <c r="N140" s="17">
        <v>62.6</v>
      </c>
      <c r="O140" s="17">
        <v>38.9</v>
      </c>
      <c r="P140" s="17">
        <v>17.8</v>
      </c>
      <c r="Q140" s="17">
        <v>23.5</v>
      </c>
      <c r="R140" s="17">
        <v>54.3</v>
      </c>
      <c r="S140" s="17">
        <v>78</v>
      </c>
      <c r="T140" s="17"/>
      <c r="U140" s="17"/>
      <c r="V140" s="17"/>
      <c r="W140" s="17"/>
      <c r="X140" s="18">
        <v>415</v>
      </c>
      <c r="Y140" s="18"/>
      <c r="Z140" s="18"/>
      <c r="AA140" s="18"/>
      <c r="AB14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339.02000000000004</v>
      </c>
      <c r="AC140" s="38">
        <f t="shared" si="2"/>
        <v>0.45578231292517007</v>
      </c>
      <c r="AD140" s="21">
        <f>Tableau325[[#This Row],[E1]]/Tableau325[[#This Row],[Nombre ]]*1000</f>
        <v>9.6735681215210949</v>
      </c>
      <c r="AE140" s="35">
        <f>(Tableau325[[#This Row],[E8]]/Tableau325[[#This Row],[Nombre ]])*1000</f>
        <v>1.6867814597097226</v>
      </c>
      <c r="AF140" s="36">
        <f>(Tableau325[[#This Row],[E9]]/Tableau325[[#This Row],[Nombre ]])*1000</f>
        <v>0.81412890807886384</v>
      </c>
      <c r="AG140" s="36">
        <f>(Tableau325[[#This Row],[E12]]/Tableau325[[#This Row],[Nombre ]])*1000</f>
        <v>0.30562347188264061</v>
      </c>
      <c r="AH140" s="36">
        <f>(Tableau325[[#This Row],[E13]]/Tableau325[[#This Row],[Nombre ]])*1000</f>
        <v>0.70618529886073966</v>
      </c>
      <c r="AI140" s="36">
        <f>(Tableau325[[#This Row],[E14]]/Tableau325[[#This Row],[Nombre ]])*1000</f>
        <v>1.0144098215679136</v>
      </c>
      <c r="AJ140" s="17">
        <f>_xlfn.ISOWEEKNUM(Tableau325[[#This Row],[Date ]])</f>
        <v>2</v>
      </c>
      <c r="AK140" s="23">
        <f>Tableau325[[#This Row],[Date ]]</f>
        <v>44571</v>
      </c>
      <c r="AL140" s="24" t="e">
        <f>VLOOKUP(Tableau325[[#This Row],[Mois ]],[1]!Tableau4[#Data],2)</f>
        <v>#REF!</v>
      </c>
    </row>
    <row r="141" spans="2:38" s="37" customFormat="1" x14ac:dyDescent="0.25">
      <c r="B141" s="14">
        <v>44572</v>
      </c>
      <c r="C141" s="15">
        <v>77947</v>
      </c>
      <c r="D141" s="15">
        <v>269194</v>
      </c>
      <c r="E141" s="15"/>
      <c r="F141" s="17">
        <v>792.8</v>
      </c>
      <c r="G141" s="17">
        <v>5.4</v>
      </c>
      <c r="H141" s="17">
        <v>3.4</v>
      </c>
      <c r="I141" s="17"/>
      <c r="J141" s="17"/>
      <c r="K141" s="17">
        <v>47.3</v>
      </c>
      <c r="L141" s="16">
        <v>92.6</v>
      </c>
      <c r="M141" s="16">
        <f>Tableau325[[#This Row],[E7]]+Tableau325[[#This Row],[E6]]</f>
        <v>139.89999999999998</v>
      </c>
      <c r="N141" s="17">
        <v>60.7</v>
      </c>
      <c r="O141" s="17">
        <v>23.6</v>
      </c>
      <c r="P141" s="17">
        <v>12.4</v>
      </c>
      <c r="Q141" s="17">
        <v>23</v>
      </c>
      <c r="R141" s="17">
        <v>118</v>
      </c>
      <c r="S141" s="17">
        <v>78</v>
      </c>
      <c r="T141" s="17"/>
      <c r="U141" s="17"/>
      <c r="V141" s="17"/>
      <c r="W141" s="17"/>
      <c r="X141" s="18">
        <v>498</v>
      </c>
      <c r="Y141" s="18"/>
      <c r="Z141" s="18"/>
      <c r="AA141" s="18"/>
      <c r="AB14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328.4</v>
      </c>
      <c r="AC141" s="38">
        <f t="shared" si="2"/>
        <v>0.41422805247225025</v>
      </c>
      <c r="AD141" s="21">
        <f>Tableau325[[#This Row],[E1]]/Tableau325[[#This Row],[Nombre ]]*1000</f>
        <v>10.171013637471615</v>
      </c>
      <c r="AE141" s="35">
        <f>(Tableau325[[#This Row],[E8]]/Tableau325[[#This Row],[Nombre ]])*1000</f>
        <v>1.7948092934942972</v>
      </c>
      <c r="AF141" s="36">
        <f>(Tableau325[[#This Row],[E9]]/Tableau325[[#This Row],[Nombre ]])*1000</f>
        <v>0.77873426815656788</v>
      </c>
      <c r="AG141" s="36">
        <f>(Tableau325[[#This Row],[E12]]/Tableau325[[#This Row],[Nombre ]])*1000</f>
        <v>0.29507229271171437</v>
      </c>
      <c r="AH141" s="36">
        <f>(Tableau325[[#This Row],[E13]]/Tableau325[[#This Row],[Nombre ]])*1000</f>
        <v>1.5138491539122738</v>
      </c>
      <c r="AI141" s="36">
        <f>(Tableau325[[#This Row],[E14]]/Tableau325[[#This Row],[Nombre ]])*1000</f>
        <v>1.0006799491962488</v>
      </c>
      <c r="AJ141" s="17">
        <f>_xlfn.ISOWEEKNUM(Tableau325[[#This Row],[Date ]])</f>
        <v>2</v>
      </c>
      <c r="AK141" s="23">
        <f>Tableau325[[#This Row],[Date ]]</f>
        <v>44572</v>
      </c>
      <c r="AL141" s="24" t="e">
        <f>VLOOKUP(Tableau325[[#This Row],[Mois ]],[1]!Tableau4[#Data],2)</f>
        <v>#REF!</v>
      </c>
    </row>
    <row r="142" spans="2:38" s="37" customFormat="1" x14ac:dyDescent="0.25">
      <c r="B142" s="14">
        <v>44573</v>
      </c>
      <c r="C142" s="15">
        <v>75115</v>
      </c>
      <c r="D142" s="15">
        <v>262478</v>
      </c>
      <c r="E142" s="15"/>
      <c r="F142" s="17">
        <v>783.4</v>
      </c>
      <c r="G142" s="17">
        <v>7.6</v>
      </c>
      <c r="H142" s="17">
        <v>4.5999999999999996</v>
      </c>
      <c r="I142" s="17"/>
      <c r="J142" s="17"/>
      <c r="K142" s="17">
        <v>43.5</v>
      </c>
      <c r="L142" s="16">
        <v>96.4</v>
      </c>
      <c r="M142" s="16">
        <f>Tableau325[[#This Row],[E7]]+Tableau325[[#This Row],[E6]]</f>
        <v>139.9</v>
      </c>
      <c r="N142" s="17">
        <v>60.7</v>
      </c>
      <c r="O142" s="17">
        <v>23.5</v>
      </c>
      <c r="P142" s="17">
        <v>10.5</v>
      </c>
      <c r="Q142" s="17">
        <v>24</v>
      </c>
      <c r="R142" s="17">
        <v>120.8</v>
      </c>
      <c r="S142" s="17">
        <v>71</v>
      </c>
      <c r="T142" s="17"/>
      <c r="U142" s="17"/>
      <c r="V142" s="17"/>
      <c r="W142" s="17"/>
      <c r="X142" s="18">
        <v>494</v>
      </c>
      <c r="Y142" s="18"/>
      <c r="Z142" s="18"/>
      <c r="AA142" s="18"/>
      <c r="AB14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42" s="38">
        <f t="shared" si="2"/>
        <v>0.40949706407965275</v>
      </c>
      <c r="AD142" s="21">
        <f>Tableau325[[#This Row],[E1]]/Tableau325[[#This Row],[Nombre ]]*1000</f>
        <v>10.429341676096652</v>
      </c>
      <c r="AE142" s="35">
        <f>(Tableau325[[#This Row],[E8]]/Tableau325[[#This Row],[Nombre ]])*1000</f>
        <v>1.8624775344471811</v>
      </c>
      <c r="AF142" s="36">
        <f>(Tableau325[[#This Row],[E9]]/Tableau325[[#This Row],[Nombre ]])*1000</f>
        <v>0.80809425547493852</v>
      </c>
      <c r="AG142" s="36">
        <f>(Tableau325[[#This Row],[E12]]/Tableau325[[#This Row],[Nombre ]])*1000</f>
        <v>0.31951008453704322</v>
      </c>
      <c r="AH142" s="36">
        <f>(Tableau325[[#This Row],[E13]]/Tableau325[[#This Row],[Nombre ]])*1000</f>
        <v>1.6082007588364506</v>
      </c>
      <c r="AI142" s="36">
        <f>(Tableau325[[#This Row],[E14]]/Tableau325[[#This Row],[Nombre ]])*1000</f>
        <v>0.94521733342208614</v>
      </c>
      <c r="AJ142" s="17">
        <f>_xlfn.ISOWEEKNUM(Tableau325[[#This Row],[Date ]])</f>
        <v>2</v>
      </c>
      <c r="AK142" s="23">
        <f>Tableau325[[#This Row],[Date ]]</f>
        <v>44573</v>
      </c>
      <c r="AL142" s="24" t="e">
        <f>VLOOKUP(Tableau325[[#This Row],[Mois ]],[1]!Tableau4[#Data],2)</f>
        <v>#REF!</v>
      </c>
    </row>
    <row r="143" spans="2:38" s="37" customFormat="1" x14ac:dyDescent="0.25">
      <c r="B143" s="14">
        <v>44574</v>
      </c>
      <c r="C143" s="15">
        <v>69054</v>
      </c>
      <c r="D143" s="15">
        <v>220117</v>
      </c>
      <c r="E143" s="15"/>
      <c r="F143" s="17">
        <v>797.7</v>
      </c>
      <c r="G143" s="17">
        <v>8.8000000000000007</v>
      </c>
      <c r="H143" s="17">
        <v>4.5999999999999996</v>
      </c>
      <c r="I143" s="17"/>
      <c r="J143" s="17"/>
      <c r="K143" s="17">
        <v>46.4</v>
      </c>
      <c r="L143" s="16">
        <v>81.5</v>
      </c>
      <c r="M143" s="16">
        <f>Tableau325[[#This Row],[E7]]+Tableau325[[#This Row],[E6]]</f>
        <v>127.9</v>
      </c>
      <c r="N143" s="17">
        <v>57.3</v>
      </c>
      <c r="O143" s="17">
        <v>20.7</v>
      </c>
      <c r="P143" s="17">
        <v>9.5</v>
      </c>
      <c r="Q143" s="17">
        <v>27</v>
      </c>
      <c r="R143" s="17">
        <v>130.1</v>
      </c>
      <c r="S143" s="17">
        <v>73</v>
      </c>
      <c r="T143" s="17"/>
      <c r="U143" s="17"/>
      <c r="V143" s="17"/>
      <c r="W143" s="17"/>
      <c r="X143" s="18">
        <v>505</v>
      </c>
      <c r="Y143" s="18"/>
      <c r="Z143" s="18"/>
      <c r="AA143" s="18"/>
      <c r="AB14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43" s="38">
        <f t="shared" si="2"/>
        <v>0.4247210730851198</v>
      </c>
      <c r="AD143" s="21">
        <f>Tableau325[[#This Row],[E1]]/Tableau325[[#This Row],[Nombre ]]*1000</f>
        <v>11.551829003388654</v>
      </c>
      <c r="AE143" s="35">
        <f>(Tableau325[[#This Row],[E8]]/Tableau325[[#This Row],[Nombre ]])*1000</f>
        <v>1.85217366119269</v>
      </c>
      <c r="AF143" s="36">
        <f>(Tableau325[[#This Row],[E9]]/Tableau325[[#This Row],[Nombre ]])*1000</f>
        <v>0.82978538535059521</v>
      </c>
      <c r="AG143" s="36">
        <f>(Tableau325[[#This Row],[E12]]/Tableau325[[#This Row],[Nombre ]])*1000</f>
        <v>0.39099834911808151</v>
      </c>
      <c r="AH143" s="36">
        <f>(Tableau325[[#This Row],[E13]]/Tableau325[[#This Row],[Nombre ]])*1000</f>
        <v>1.8840327859356445</v>
      </c>
      <c r="AI143" s="36">
        <f>(Tableau325[[#This Row],[E14]]/Tableau325[[#This Row],[Nombre ]])*1000</f>
        <v>1.0571436846525906</v>
      </c>
      <c r="AJ143" s="17">
        <f>_xlfn.ISOWEEKNUM(Tableau325[[#This Row],[Date ]])</f>
        <v>2</v>
      </c>
      <c r="AK143" s="23">
        <f>Tableau325[[#This Row],[Date ]]</f>
        <v>44574</v>
      </c>
      <c r="AL143" s="24" t="e">
        <f>VLOOKUP(Tableau325[[#This Row],[Mois ]],[1]!Tableau4[#Data],2)</f>
        <v>#REF!</v>
      </c>
    </row>
    <row r="144" spans="2:38" s="37" customFormat="1" x14ac:dyDescent="0.25">
      <c r="B144" s="14">
        <v>44575</v>
      </c>
      <c r="C144" s="15">
        <v>76113</v>
      </c>
      <c r="D144" s="15">
        <v>255318</v>
      </c>
      <c r="E144" s="15">
        <v>12</v>
      </c>
      <c r="F144" s="17">
        <v>878.9</v>
      </c>
      <c r="G144" s="17">
        <v>0.3</v>
      </c>
      <c r="H144" s="17">
        <v>0.8</v>
      </c>
      <c r="I144" s="17"/>
      <c r="J144" s="17"/>
      <c r="K144" s="17">
        <v>42.5</v>
      </c>
      <c r="L144" s="16">
        <v>97</v>
      </c>
      <c r="M144" s="16">
        <f>Tableau325[[#This Row],[E7]]+Tableau325[[#This Row],[E6]]</f>
        <v>139.5</v>
      </c>
      <c r="N144" s="17">
        <v>61.2</v>
      </c>
      <c r="O144" s="17">
        <v>22.6</v>
      </c>
      <c r="P144" s="17">
        <v>10.199999999999999</v>
      </c>
      <c r="Q144" s="17">
        <v>44</v>
      </c>
      <c r="R144" s="17">
        <v>72.2</v>
      </c>
      <c r="S144" s="17">
        <v>85</v>
      </c>
      <c r="T144" s="17"/>
      <c r="U144" s="17"/>
      <c r="V144" s="17"/>
      <c r="W144" s="17"/>
      <c r="X144" s="18">
        <v>485</v>
      </c>
      <c r="Y144" s="18"/>
      <c r="Z144" s="18"/>
      <c r="AA144" s="18"/>
      <c r="AB14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443.09999999999997</v>
      </c>
      <c r="AC144" s="38">
        <f t="shared" si="2"/>
        <v>0.50415291842075316</v>
      </c>
      <c r="AD144" s="21">
        <f>Tableau325[[#This Row],[E1]]/Tableau325[[#This Row],[Nombre ]]*1000</f>
        <v>11.54730466543166</v>
      </c>
      <c r="AE144" s="35">
        <f>(Tableau325[[#This Row],[E8]]/Tableau325[[#This Row],[Nombre ]])*1000</f>
        <v>1.8328012297505025</v>
      </c>
      <c r="AF144" s="36">
        <f>(Tableau325[[#This Row],[E9]]/Tableau325[[#This Row],[Nombre ]])*1000</f>
        <v>0.80406763627763989</v>
      </c>
      <c r="AG144" s="36">
        <f>(Tableau325[[#This Row],[E12]]/Tableau325[[#This Row],[Nombre ]])*1000</f>
        <v>0.57808784307542727</v>
      </c>
      <c r="AH144" s="36">
        <f>(Tableau325[[#This Row],[E13]]/Tableau325[[#This Row],[Nombre ]])*1000</f>
        <v>0.9485895970464967</v>
      </c>
      <c r="AI144" s="36">
        <f>(Tableau325[[#This Row],[E14]]/Tableau325[[#This Row],[Nombre ]])*1000</f>
        <v>1.1167606059411666</v>
      </c>
      <c r="AJ144" s="17">
        <f>_xlfn.ISOWEEKNUM(Tableau325[[#This Row],[Date ]])</f>
        <v>2</v>
      </c>
      <c r="AK144" s="23">
        <f>Tableau325[[#This Row],[Date ]]</f>
        <v>44575</v>
      </c>
      <c r="AL144" s="24" t="e">
        <f>VLOOKUP(Tableau325[[#This Row],[Mois ]],[1]!Tableau4[#Data],2)</f>
        <v>#REF!</v>
      </c>
    </row>
    <row r="145" spans="2:38" s="37" customFormat="1" x14ac:dyDescent="0.25">
      <c r="B145" s="14">
        <v>44576</v>
      </c>
      <c r="C145" s="15"/>
      <c r="D145" s="15"/>
      <c r="E145" s="15"/>
      <c r="F145" s="17"/>
      <c r="G145" s="17"/>
      <c r="H145" s="17"/>
      <c r="I145" s="17"/>
      <c r="J145" s="17"/>
      <c r="K145" s="17"/>
      <c r="L145" s="16"/>
      <c r="M145" s="16">
        <f>Tableau325[[#This Row],[E7]]+Tableau325[[#This Row],[E6]]</f>
        <v>0</v>
      </c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8"/>
      <c r="Y145" s="18"/>
      <c r="Z145" s="18"/>
      <c r="AA145" s="18"/>
      <c r="AB14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145" s="38" t="e">
        <f t="shared" si="2"/>
        <v>#DIV/0!</v>
      </c>
      <c r="AD145" s="21"/>
      <c r="AE145" s="35"/>
      <c r="AF145" s="36"/>
      <c r="AG145" s="36"/>
      <c r="AH145" s="36"/>
      <c r="AI145" s="36"/>
      <c r="AJ145" s="17">
        <f>_xlfn.ISOWEEKNUM(Tableau325[[#This Row],[Date ]])</f>
        <v>2</v>
      </c>
      <c r="AK145" s="23">
        <f>Tableau325[[#This Row],[Date ]]</f>
        <v>44576</v>
      </c>
      <c r="AL145" s="24" t="e">
        <f>VLOOKUP(Tableau325[[#This Row],[Mois ]],[1]!Tableau4[#Data],2)</f>
        <v>#REF!</v>
      </c>
    </row>
    <row r="146" spans="2:38" s="37" customFormat="1" x14ac:dyDescent="0.25">
      <c r="B146" s="14">
        <v>44577</v>
      </c>
      <c r="C146" s="15">
        <v>0</v>
      </c>
      <c r="D146" s="15">
        <v>0</v>
      </c>
      <c r="E146" s="15"/>
      <c r="F146" s="17">
        <v>65.78</v>
      </c>
      <c r="G146" s="17">
        <v>0</v>
      </c>
      <c r="H146" s="17">
        <v>0</v>
      </c>
      <c r="I146" s="17"/>
      <c r="J146" s="17"/>
      <c r="K146" s="17">
        <v>0.04</v>
      </c>
      <c r="L146" s="16">
        <v>0</v>
      </c>
      <c r="M146" s="16">
        <f>Tableau325[[#This Row],[E7]]+Tableau325[[#This Row],[E6]]</f>
        <v>0.04</v>
      </c>
      <c r="N146" s="17">
        <v>0</v>
      </c>
      <c r="O146" s="17"/>
      <c r="P146" s="17"/>
      <c r="Q146" s="17">
        <v>0</v>
      </c>
      <c r="R146" s="17">
        <v>5.5</v>
      </c>
      <c r="S146" s="17">
        <v>71</v>
      </c>
      <c r="T146" s="17"/>
      <c r="U146" s="17"/>
      <c r="V146" s="17"/>
      <c r="W146" s="17"/>
      <c r="X146" s="18"/>
      <c r="Y146" s="18"/>
      <c r="Z146" s="18"/>
      <c r="AA146" s="18"/>
      <c r="AB14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-10.760000000000005</v>
      </c>
      <c r="AC146" s="38">
        <f t="shared" si="2"/>
        <v>-0.16357555487990277</v>
      </c>
      <c r="AD146" s="21"/>
      <c r="AE146" s="35"/>
      <c r="AF146" s="36"/>
      <c r="AG146" s="36"/>
      <c r="AH146" s="36"/>
      <c r="AI146" s="36"/>
      <c r="AJ146" s="17">
        <f>_xlfn.ISOWEEKNUM(Tableau325[[#This Row],[Date ]])</f>
        <v>2</v>
      </c>
      <c r="AK146" s="23">
        <f>Tableau325[[#This Row],[Date ]]</f>
        <v>44577</v>
      </c>
      <c r="AL146" s="24" t="e">
        <f>VLOOKUP(Tableau325[[#This Row],[Mois ]],[1]!Tableau4[#Data],2)</f>
        <v>#REF!</v>
      </c>
    </row>
    <row r="147" spans="2:38" s="37" customFormat="1" x14ac:dyDescent="0.25">
      <c r="B147" s="14">
        <v>44578</v>
      </c>
      <c r="C147" s="15">
        <v>70781</v>
      </c>
      <c r="D147" s="15">
        <v>236558</v>
      </c>
      <c r="E147" s="15"/>
      <c r="F147" s="17">
        <v>681.5</v>
      </c>
      <c r="G147" s="17">
        <v>0.4</v>
      </c>
      <c r="H147" s="17">
        <v>0</v>
      </c>
      <c r="I147" s="17"/>
      <c r="J147" s="17"/>
      <c r="K147" s="17">
        <v>48.5</v>
      </c>
      <c r="L147" s="16">
        <v>77.7</v>
      </c>
      <c r="M147" s="16">
        <f>Tableau325[[#This Row],[E7]]+Tableau325[[#This Row],[E6]]</f>
        <v>126.2</v>
      </c>
      <c r="N147" s="17">
        <v>49.9</v>
      </c>
      <c r="O147" s="17"/>
      <c r="P147" s="17"/>
      <c r="Q147" s="17">
        <v>16</v>
      </c>
      <c r="R147" s="17">
        <v>69.099999999999994</v>
      </c>
      <c r="S147" s="17">
        <v>89</v>
      </c>
      <c r="T147" s="17"/>
      <c r="U147" s="17"/>
      <c r="V147" s="17"/>
      <c r="W147" s="17"/>
      <c r="X147" s="18"/>
      <c r="Y147" s="18"/>
      <c r="Z147" s="18"/>
      <c r="AA147" s="18"/>
      <c r="AB14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330.9</v>
      </c>
      <c r="AC147" s="38">
        <f t="shared" si="2"/>
        <v>0.48554658840792364</v>
      </c>
      <c r="AD147" s="21">
        <f>Tableau325[[#This Row],[E1]]/Tableau325[[#This Row],[Nombre ]]*1000</f>
        <v>9.628290077845751</v>
      </c>
      <c r="AE147" s="35">
        <f>(Tableau325[[#This Row],[E8]]/Tableau325[[#This Row],[Nombre ]])*1000</f>
        <v>1.7829643548409884</v>
      </c>
      <c r="AF147" s="36">
        <f>(Tableau325[[#This Row],[E9]]/Tableau325[[#This Row],[Nombre ]])*1000</f>
        <v>0.70499145250844153</v>
      </c>
      <c r="AG147" s="36">
        <f>(Tableau325[[#This Row],[E12]]/Tableau325[[#This Row],[Nombre ]])*1000</f>
        <v>0.22604936352976082</v>
      </c>
      <c r="AH147" s="36">
        <f>(Tableau325[[#This Row],[E13]]/Tableau325[[#This Row],[Nombre ]])*1000</f>
        <v>0.97625068874415444</v>
      </c>
      <c r="AI147" s="36">
        <f>(Tableau325[[#This Row],[E14]]/Tableau325[[#This Row],[Nombre ]])*1000</f>
        <v>1.2573995846342945</v>
      </c>
      <c r="AJ147" s="17">
        <f>_xlfn.ISOWEEKNUM(Tableau325[[#This Row],[Date ]])</f>
        <v>3</v>
      </c>
      <c r="AK147" s="23">
        <f>Tableau325[[#This Row],[Date ]]</f>
        <v>44578</v>
      </c>
      <c r="AL147" s="24" t="e">
        <f>VLOOKUP(Tableau325[[#This Row],[Mois ]],[1]!Tableau4[#Data],2)</f>
        <v>#REF!</v>
      </c>
    </row>
    <row r="148" spans="2:38" s="37" customFormat="1" x14ac:dyDescent="0.25">
      <c r="B148" s="14">
        <v>44579</v>
      </c>
      <c r="C148" s="15">
        <v>67158</v>
      </c>
      <c r="D148" s="15">
        <v>231929</v>
      </c>
      <c r="E148" s="15"/>
      <c r="F148" s="17">
        <v>737.4</v>
      </c>
      <c r="G148" s="17">
        <v>0.1</v>
      </c>
      <c r="H148" s="17">
        <v>0</v>
      </c>
      <c r="I148" s="17"/>
      <c r="J148" s="17"/>
      <c r="K148" s="17">
        <v>48.6</v>
      </c>
      <c r="L148" s="16">
        <v>80.5</v>
      </c>
      <c r="M148" s="16">
        <f>Tableau325[[#This Row],[E7]]+Tableau325[[#This Row],[E6]]</f>
        <v>129.1</v>
      </c>
      <c r="N148" s="17">
        <v>49.6</v>
      </c>
      <c r="O148" s="17"/>
      <c r="P148" s="17"/>
      <c r="Q148" s="17">
        <v>53.5</v>
      </c>
      <c r="R148" s="17">
        <v>141.1</v>
      </c>
      <c r="S148" s="17">
        <v>79</v>
      </c>
      <c r="T148" s="17"/>
      <c r="U148" s="17"/>
      <c r="V148" s="17"/>
      <c r="W148" s="17"/>
      <c r="X148" s="18"/>
      <c r="Y148" s="18"/>
      <c r="Z148" s="18"/>
      <c r="AA148" s="18"/>
      <c r="AB14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285</v>
      </c>
      <c r="AC148" s="38">
        <f t="shared" si="2"/>
        <v>0.38649308380797398</v>
      </c>
      <c r="AD148" s="21">
        <f>Tableau325[[#This Row],[E1]]/Tableau325[[#This Row],[Nombre ]]*1000</f>
        <v>10.980076833735371</v>
      </c>
      <c r="AE148" s="35">
        <f>(Tableau325[[#This Row],[E8]]/Tableau325[[#This Row],[Nombre ]])*1000</f>
        <v>1.9223324101372883</v>
      </c>
      <c r="AF148" s="36">
        <f>(Tableau325[[#This Row],[E9]]/Tableau325[[#This Row],[Nombre ]])*1000</f>
        <v>0.73855683611781175</v>
      </c>
      <c r="AG148" s="36">
        <f>(Tableau325[[#This Row],[E12]]/Tableau325[[#This Row],[Nombre ]])*1000</f>
        <v>0.79662884540933321</v>
      </c>
      <c r="AH148" s="36">
        <f>(Tableau325[[#This Row],[E13]]/Tableau325[[#This Row],[Nombre ]])*1000</f>
        <v>2.1010155156496619</v>
      </c>
      <c r="AI148" s="36">
        <f>(Tableau325[[#This Row],[E14]]/Tableau325[[#This Row],[Nombre ]])*1000</f>
        <v>1.1763304446231275</v>
      </c>
      <c r="AJ148" s="17">
        <f>_xlfn.ISOWEEKNUM(Tableau325[[#This Row],[Date ]])</f>
        <v>3</v>
      </c>
      <c r="AK148" s="23">
        <f>Tableau325[[#This Row],[Date ]]</f>
        <v>44579</v>
      </c>
      <c r="AL148" s="24" t="e">
        <f>VLOOKUP(Tableau325[[#This Row],[Mois ]],[1]!Tableau4[#Data],2)</f>
        <v>#REF!</v>
      </c>
    </row>
    <row r="149" spans="2:38" s="37" customFormat="1" x14ac:dyDescent="0.25">
      <c r="B149" s="14">
        <v>44580</v>
      </c>
      <c r="C149" s="15">
        <v>75115</v>
      </c>
      <c r="D149" s="15">
        <v>262478</v>
      </c>
      <c r="E149" s="15"/>
      <c r="F149" s="17">
        <v>783.4</v>
      </c>
      <c r="G149" s="17">
        <v>7.6</v>
      </c>
      <c r="H149" s="17">
        <v>4.5999999999999996</v>
      </c>
      <c r="I149" s="17"/>
      <c r="J149" s="17"/>
      <c r="K149" s="17">
        <v>43.5</v>
      </c>
      <c r="L149" s="16">
        <v>96.4</v>
      </c>
      <c r="M149" s="16">
        <f>Tableau325[[#This Row],[E7]]+Tableau325[[#This Row],[E6]]</f>
        <v>139.9</v>
      </c>
      <c r="N149" s="17">
        <v>60.7</v>
      </c>
      <c r="O149" s="17">
        <v>23.5</v>
      </c>
      <c r="P149" s="17">
        <v>10.5</v>
      </c>
      <c r="Q149" s="17">
        <v>24</v>
      </c>
      <c r="R149" s="17">
        <v>120.8</v>
      </c>
      <c r="S149" s="17">
        <v>71</v>
      </c>
      <c r="T149" s="17"/>
      <c r="U149" s="17"/>
      <c r="V149" s="17"/>
      <c r="W149" s="17"/>
      <c r="X149" s="18">
        <v>494</v>
      </c>
      <c r="Y149" s="18"/>
      <c r="Z149" s="18"/>
      <c r="AA149" s="18"/>
      <c r="AB14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320.79999999999995</v>
      </c>
      <c r="AC149" s="38">
        <f t="shared" si="2"/>
        <v>0.40949706407965275</v>
      </c>
      <c r="AD149" s="21">
        <f>Tableau325[[#This Row],[E1]]/Tableau325[[#This Row],[Nombre ]]*1000</f>
        <v>10.429341676096652</v>
      </c>
      <c r="AE149" s="35">
        <f>(Tableau325[[#This Row],[E8]]/Tableau325[[#This Row],[Nombre ]])*1000</f>
        <v>1.8624775344471811</v>
      </c>
      <c r="AF149" s="36">
        <f>(Tableau325[[#This Row],[E9]]/Tableau325[[#This Row],[Nombre ]])*1000</f>
        <v>0.80809425547493852</v>
      </c>
      <c r="AG149" s="36">
        <f>(Tableau325[[#This Row],[E12]]/Tableau325[[#This Row],[Nombre ]])*1000</f>
        <v>0.31951008453704322</v>
      </c>
      <c r="AH149" s="36">
        <f>(Tableau325[[#This Row],[E13]]/Tableau325[[#This Row],[Nombre ]])*1000</f>
        <v>1.6082007588364506</v>
      </c>
      <c r="AI149" s="36">
        <f>(Tableau325[[#This Row],[E14]]/Tableau325[[#This Row],[Nombre ]])*1000</f>
        <v>0.94521733342208614</v>
      </c>
      <c r="AJ149" s="17">
        <f>_xlfn.ISOWEEKNUM(Tableau325[[#This Row],[Date ]])</f>
        <v>3</v>
      </c>
      <c r="AK149" s="23">
        <f>Tableau325[[#This Row],[Date ]]</f>
        <v>44580</v>
      </c>
      <c r="AL149" s="24" t="e">
        <f>VLOOKUP(Tableau325[[#This Row],[Mois ]],[1]!Tableau4[#Data],2)</f>
        <v>#REF!</v>
      </c>
    </row>
    <row r="150" spans="2:38" s="37" customFormat="1" x14ac:dyDescent="0.25">
      <c r="B150" s="14">
        <v>44581</v>
      </c>
      <c r="C150" s="15">
        <v>69054</v>
      </c>
      <c r="D150" s="15">
        <v>220117</v>
      </c>
      <c r="E150" s="15"/>
      <c r="F150" s="17">
        <v>797.7</v>
      </c>
      <c r="G150" s="17">
        <v>8.8000000000000007</v>
      </c>
      <c r="H150" s="17">
        <v>4.5999999999999996</v>
      </c>
      <c r="I150" s="17"/>
      <c r="J150" s="17"/>
      <c r="K150" s="17">
        <v>46.4</v>
      </c>
      <c r="L150" s="16">
        <v>81.5</v>
      </c>
      <c r="M150" s="16">
        <f>Tableau325[[#This Row],[E7]]+Tableau325[[#This Row],[E6]]</f>
        <v>127.9</v>
      </c>
      <c r="N150" s="17">
        <v>57.3</v>
      </c>
      <c r="O150" s="17">
        <v>20.7</v>
      </c>
      <c r="P150" s="17">
        <v>9.5</v>
      </c>
      <c r="Q150" s="17">
        <v>27</v>
      </c>
      <c r="R150" s="17">
        <v>130.1</v>
      </c>
      <c r="S150" s="17">
        <v>73</v>
      </c>
      <c r="T150" s="17"/>
      <c r="U150" s="17"/>
      <c r="V150" s="17"/>
      <c r="W150" s="17"/>
      <c r="X150" s="18">
        <v>505</v>
      </c>
      <c r="Y150" s="18"/>
      <c r="Z150" s="18"/>
      <c r="AA150" s="18"/>
      <c r="AB15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338.80000000000007</v>
      </c>
      <c r="AC150" s="38">
        <f t="shared" si="2"/>
        <v>0.4247210730851198</v>
      </c>
      <c r="AD150" s="21">
        <f>Tableau325[[#This Row],[E1]]/Tableau325[[#This Row],[Nombre ]]*1000</f>
        <v>11.551829003388654</v>
      </c>
      <c r="AE150" s="35">
        <f>(Tableau325[[#This Row],[E8]]/Tableau325[[#This Row],[Nombre ]])*1000</f>
        <v>1.85217366119269</v>
      </c>
      <c r="AF150" s="36">
        <f>(Tableau325[[#This Row],[E9]]/Tableau325[[#This Row],[Nombre ]])*1000</f>
        <v>0.82978538535059521</v>
      </c>
      <c r="AG150" s="36">
        <f>(Tableau325[[#This Row],[E12]]/Tableau325[[#This Row],[Nombre ]])*1000</f>
        <v>0.39099834911808151</v>
      </c>
      <c r="AH150" s="36">
        <f>(Tableau325[[#This Row],[E13]]/Tableau325[[#This Row],[Nombre ]])*1000</f>
        <v>1.8840327859356445</v>
      </c>
      <c r="AI150" s="36">
        <f>(Tableau325[[#This Row],[E14]]/Tableau325[[#This Row],[Nombre ]])*1000</f>
        <v>1.0571436846525906</v>
      </c>
      <c r="AJ150" s="17">
        <f>_xlfn.ISOWEEKNUM(Tableau325[[#This Row],[Date ]])</f>
        <v>3</v>
      </c>
      <c r="AK150" s="23">
        <f>Tableau325[[#This Row],[Date ]]</f>
        <v>44581</v>
      </c>
      <c r="AL150" s="24" t="e">
        <f>VLOOKUP(Tableau325[[#This Row],[Mois ]],[1]!Tableau4[#Data],2)</f>
        <v>#REF!</v>
      </c>
    </row>
    <row r="151" spans="2:38" s="37" customFormat="1" x14ac:dyDescent="0.25">
      <c r="B151" s="14">
        <v>44582</v>
      </c>
      <c r="C151" s="15"/>
      <c r="D151" s="15"/>
      <c r="E151" s="15"/>
      <c r="F151" s="17"/>
      <c r="G151" s="17"/>
      <c r="H151" s="17"/>
      <c r="I151" s="17"/>
      <c r="J151" s="17"/>
      <c r="K151" s="17"/>
      <c r="L151" s="16"/>
      <c r="M151" s="16">
        <f>Tableau325[[#This Row],[E7]]+Tableau325[[#This Row],[E6]]</f>
        <v>0</v>
      </c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7">
        <f>_xlfn.ISOWEEKNUM(Tableau325[[#This Row],[Date ]])</f>
        <v>3</v>
      </c>
      <c r="AK151" s="23">
        <f>Tableau325[[#This Row],[Date ]]</f>
        <v>44582</v>
      </c>
      <c r="AL151" s="24" t="e">
        <f>VLOOKUP(Tableau325[[#This Row],[Mois ]],[1]!Tableau4[#Data],2)</f>
        <v>#REF!</v>
      </c>
    </row>
    <row r="152" spans="2:38" s="37" customFormat="1" x14ac:dyDescent="0.25">
      <c r="B152" s="14">
        <v>44583</v>
      </c>
      <c r="C152" s="15"/>
      <c r="D152" s="15"/>
      <c r="E152" s="15"/>
      <c r="F152" s="17"/>
      <c r="G152" s="17"/>
      <c r="H152" s="17"/>
      <c r="I152" s="17"/>
      <c r="J152" s="17"/>
      <c r="K152" s="17"/>
      <c r="L152" s="16"/>
      <c r="M152" s="16">
        <f>Tableau325[[#This Row],[E7]]+Tableau325[[#This Row],[E6]]</f>
        <v>0</v>
      </c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7">
        <f>_xlfn.ISOWEEKNUM(Tableau325[[#This Row],[Date ]])</f>
        <v>3</v>
      </c>
      <c r="AK152" s="23">
        <f>Tableau325[[#This Row],[Date ]]</f>
        <v>44583</v>
      </c>
      <c r="AL152" s="24" t="e">
        <f>VLOOKUP(Tableau325[[#This Row],[Mois ]],[1]!Tableau4[#Data],2)</f>
        <v>#REF!</v>
      </c>
    </row>
    <row r="153" spans="2:38" s="37" customFormat="1" x14ac:dyDescent="0.25">
      <c r="B153" s="14">
        <v>44584</v>
      </c>
      <c r="C153" s="15"/>
      <c r="D153" s="15"/>
      <c r="E153" s="15"/>
      <c r="F153" s="17"/>
      <c r="G153" s="17"/>
      <c r="H153" s="17"/>
      <c r="I153" s="17"/>
      <c r="J153" s="17"/>
      <c r="K153" s="17"/>
      <c r="L153" s="16"/>
      <c r="M153" s="16">
        <f>Tableau325[[#This Row],[E7]]+Tableau325[[#This Row],[E6]]</f>
        <v>0</v>
      </c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7">
        <f>_xlfn.ISOWEEKNUM(Tableau325[[#This Row],[Date ]])</f>
        <v>3</v>
      </c>
      <c r="AK153" s="23">
        <f>Tableau325[[#This Row],[Date ]]</f>
        <v>44584</v>
      </c>
      <c r="AL153" s="24" t="e">
        <f>VLOOKUP(Tableau325[[#This Row],[Mois ]],[1]!Tableau4[#Data],2)</f>
        <v>#REF!</v>
      </c>
    </row>
    <row r="154" spans="2:38" s="37" customFormat="1" x14ac:dyDescent="0.25">
      <c r="B154" s="14">
        <v>44585</v>
      </c>
      <c r="C154" s="15">
        <v>80555</v>
      </c>
      <c r="D154" s="15">
        <v>272780</v>
      </c>
      <c r="E154" s="15"/>
      <c r="F154" s="34">
        <v>808.9</v>
      </c>
      <c r="G154" s="17">
        <v>0.8</v>
      </c>
      <c r="H154" s="17">
        <v>0</v>
      </c>
      <c r="I154" s="17"/>
      <c r="J154" s="17"/>
      <c r="K154" s="17">
        <v>53.4</v>
      </c>
      <c r="L154" s="16">
        <v>90.2</v>
      </c>
      <c r="M154" s="16">
        <f>Tableau325[[#This Row],[E7]]+Tableau325[[#This Row],[E6]]</f>
        <v>143.6</v>
      </c>
      <c r="N154" s="17">
        <v>63</v>
      </c>
      <c r="O154" s="17">
        <v>25.8</v>
      </c>
      <c r="P154" s="17">
        <v>0</v>
      </c>
      <c r="Q154" s="17">
        <v>31</v>
      </c>
      <c r="R154" s="17">
        <v>81.349999999999994</v>
      </c>
      <c r="S154" s="17">
        <v>140</v>
      </c>
      <c r="T154" s="17"/>
      <c r="U154" s="17">
        <v>0</v>
      </c>
      <c r="V154" s="17"/>
      <c r="W154" s="17"/>
      <c r="X154" s="17">
        <v>447</v>
      </c>
      <c r="Y154" s="17"/>
      <c r="Z154" s="18"/>
      <c r="AA154" s="18"/>
      <c r="AB15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323.35000000000002</v>
      </c>
      <c r="AC154" s="38">
        <f t="shared" si="2"/>
        <v>0.39974038818148105</v>
      </c>
      <c r="AD154" s="21">
        <f>Tableau325[[#This Row],[E1]]/Tableau325[[#This Row],[Nombre ]]*1000</f>
        <v>10.041586493699956</v>
      </c>
      <c r="AE154" s="35">
        <f>(Tableau325[[#This Row],[E8]]/Tableau325[[#This Row],[Nombre ]])*1000</f>
        <v>1.7826329836757495</v>
      </c>
      <c r="AF154" s="36">
        <f>(Tableau325[[#This Row],[E9]]/Tableau325[[#This Row],[Nombre ]])*1000</f>
        <v>0.7820743591335112</v>
      </c>
      <c r="AG154" s="36">
        <f>(Tableau325[[#This Row],[E12]]/Tableau325[[#This Row],[Nombre ]])*1000</f>
        <v>0.38483024020855316</v>
      </c>
      <c r="AH154" s="36">
        <f>(Tableau325[[#This Row],[E13]]/Tableau325[[#This Row],[Nombre ]])*1000</f>
        <v>1.0098690335795417</v>
      </c>
      <c r="AI154" s="36">
        <f>(Tableau325[[#This Row],[E14]]/Tableau325[[#This Row],[Nombre ]])*1000</f>
        <v>1.7379430202966917</v>
      </c>
      <c r="AJ154" s="17">
        <f>_xlfn.ISOWEEKNUM(Tableau325[[#This Row],[Date ]])</f>
        <v>4</v>
      </c>
      <c r="AK154" s="23">
        <f>Tableau325[[#This Row],[Date ]]</f>
        <v>44585</v>
      </c>
      <c r="AL154" s="24" t="e">
        <f>VLOOKUP(Tableau325[[#This Row],[Mois ]],[1]!Tableau4[#Data],2)</f>
        <v>#REF!</v>
      </c>
    </row>
    <row r="155" spans="2:38" s="37" customFormat="1" x14ac:dyDescent="0.25">
      <c r="B155" s="14">
        <v>44586</v>
      </c>
      <c r="C155" s="15">
        <v>78410</v>
      </c>
      <c r="D155" s="15">
        <v>263720</v>
      </c>
      <c r="E155" s="15"/>
      <c r="F155" s="34">
        <v>894.8</v>
      </c>
      <c r="G155" s="17">
        <v>0.3</v>
      </c>
      <c r="H155" s="17">
        <v>0.1</v>
      </c>
      <c r="I155" s="17"/>
      <c r="J155" s="17"/>
      <c r="K155" s="17">
        <v>48.4</v>
      </c>
      <c r="L155" s="16">
        <v>90.2</v>
      </c>
      <c r="M155" s="16">
        <f>Tableau325[[#This Row],[E7]]+Tableau325[[#This Row],[E6]]</f>
        <v>138.6</v>
      </c>
      <c r="N155" s="17">
        <v>59.8</v>
      </c>
      <c r="O155" s="17">
        <v>23.1</v>
      </c>
      <c r="P155" s="17">
        <v>0</v>
      </c>
      <c r="Q155" s="17">
        <v>24.5</v>
      </c>
      <c r="R155" s="17">
        <v>143.04</v>
      </c>
      <c r="S155" s="17">
        <v>93</v>
      </c>
      <c r="T155" s="17"/>
      <c r="U155" s="17">
        <v>0</v>
      </c>
      <c r="V155" s="17"/>
      <c r="W155" s="17"/>
      <c r="X155" s="17">
        <v>549</v>
      </c>
      <c r="Y155" s="17"/>
      <c r="Z155" s="18"/>
      <c r="AA155" s="18"/>
      <c r="AB15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412.36</v>
      </c>
      <c r="AC155" s="38">
        <f t="shared" si="2"/>
        <v>0.46084041126508724</v>
      </c>
      <c r="AD155" s="21">
        <f>Tableau325[[#This Row],[E1]]/Tableau325[[#This Row],[Nombre ]]*1000</f>
        <v>11.411809718148195</v>
      </c>
      <c r="AE155" s="35">
        <f>(Tableau325[[#This Row],[E8]]/Tableau325[[#This Row],[Nombre ]])*1000</f>
        <v>1.7676316796326998</v>
      </c>
      <c r="AF155" s="36">
        <f>(Tableau325[[#This Row],[E9]]/Tableau325[[#This Row],[Nombre ]])*1000</f>
        <v>0.76265782425711004</v>
      </c>
      <c r="AG155" s="36">
        <f>(Tableau325[[#This Row],[E12]]/Tableau325[[#This Row],[Nombre ]])*1000</f>
        <v>0.31246014538961869</v>
      </c>
      <c r="AH155" s="36">
        <f>(Tableau325[[#This Row],[E13]]/Tableau325[[#This Row],[Nombre ]])*1000</f>
        <v>1.824257110062492</v>
      </c>
      <c r="AI155" s="36">
        <f>(Tableau325[[#This Row],[E14]]/Tableau325[[#This Row],[Nombre ]])*1000</f>
        <v>1.1860732049483484</v>
      </c>
      <c r="AJ155" s="17">
        <f>_xlfn.ISOWEEKNUM(Tableau325[[#This Row],[Date ]])</f>
        <v>4</v>
      </c>
      <c r="AK155" s="23">
        <f>Tableau325[[#This Row],[Date ]]</f>
        <v>44586</v>
      </c>
      <c r="AL155" s="24" t="e">
        <f>VLOOKUP(Tableau325[[#This Row],[Mois ]],[1]!Tableau4[#Data],2)</f>
        <v>#REF!</v>
      </c>
    </row>
    <row r="156" spans="2:38" s="37" customFormat="1" x14ac:dyDescent="0.25">
      <c r="B156" s="14">
        <v>44587</v>
      </c>
      <c r="C156" s="15">
        <v>36573</v>
      </c>
      <c r="D156" s="15">
        <v>125220</v>
      </c>
      <c r="E156" s="15"/>
      <c r="F156" s="34">
        <v>561.5</v>
      </c>
      <c r="G156" s="17">
        <v>0.4</v>
      </c>
      <c r="H156" s="17">
        <v>0</v>
      </c>
      <c r="I156" s="17"/>
      <c r="J156" s="17"/>
      <c r="K156" s="17">
        <v>23.7</v>
      </c>
      <c r="L156" s="16">
        <v>41.4</v>
      </c>
      <c r="M156" s="16">
        <f>Tableau325[[#This Row],[E7]]+Tableau325[[#This Row],[E6]]</f>
        <v>65.099999999999994</v>
      </c>
      <c r="N156" s="17">
        <v>29.3</v>
      </c>
      <c r="O156" s="17">
        <v>22.1</v>
      </c>
      <c r="P156" s="17">
        <v>10.6</v>
      </c>
      <c r="Q156" s="17">
        <v>19.5</v>
      </c>
      <c r="R156" s="17">
        <v>157.71</v>
      </c>
      <c r="S156" s="17">
        <v>90</v>
      </c>
      <c r="T156" s="17"/>
      <c r="U156" s="17"/>
      <c r="V156" s="17"/>
      <c r="W156" s="17"/>
      <c r="X156" s="17">
        <v>467</v>
      </c>
      <c r="Y156" s="17"/>
      <c r="Z156" s="18"/>
      <c r="AA156" s="18"/>
      <c r="AB15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166.78999999999996</v>
      </c>
      <c r="AC156" s="38">
        <f t="shared" si="2"/>
        <v>0.29704363312555648</v>
      </c>
      <c r="AD156" s="21">
        <f>Tableau325[[#This Row],[E1]]/Tableau325[[#This Row],[Nombre ]]*1000</f>
        <v>15.352855931971673</v>
      </c>
      <c r="AE156" s="35">
        <f>(Tableau325[[#This Row],[E8]]/Tableau325[[#This Row],[Nombre ]])*1000</f>
        <v>1.7800016405545072</v>
      </c>
      <c r="AF156" s="36">
        <f>(Tableau325[[#This Row],[E9]]/Tableau325[[#This Row],[Nombre ]])*1000</f>
        <v>0.80113745112514689</v>
      </c>
      <c r="AG156" s="36">
        <f>(Tableau325[[#This Row],[E12]]/Tableau325[[#This Row],[Nombre ]])*1000</f>
        <v>0.53318021491264045</v>
      </c>
      <c r="AH156" s="36">
        <f>(Tableau325[[#This Row],[E13]]/Tableau325[[#This Row],[Nombre ]])*1000</f>
        <v>4.3121975227626939</v>
      </c>
      <c r="AI156" s="36">
        <f>(Tableau325[[#This Row],[E14]]/Tableau325[[#This Row],[Nombre ]])*1000</f>
        <v>2.4608317611352639</v>
      </c>
      <c r="AJ156" s="17">
        <f>_xlfn.ISOWEEKNUM(Tableau325[[#This Row],[Date ]])</f>
        <v>4</v>
      </c>
      <c r="AK156" s="23">
        <f>Tableau325[[#This Row],[Date ]]</f>
        <v>44587</v>
      </c>
      <c r="AL156" s="24" t="e">
        <f>VLOOKUP(Tableau325[[#This Row],[Mois ]],[1]!Tableau4[#Data],2)</f>
        <v>#REF!</v>
      </c>
    </row>
    <row r="157" spans="2:38" s="37" customFormat="1" x14ac:dyDescent="0.25">
      <c r="B157" s="14">
        <v>44588</v>
      </c>
      <c r="C157" s="15">
        <v>77560</v>
      </c>
      <c r="D157" s="15">
        <v>255114</v>
      </c>
      <c r="E157" s="15"/>
      <c r="F157" s="34">
        <v>905.6</v>
      </c>
      <c r="G157" s="17">
        <v>0.4</v>
      </c>
      <c r="H157" s="17">
        <v>0.1</v>
      </c>
      <c r="I157" s="17"/>
      <c r="J157" s="17"/>
      <c r="K157" s="17">
        <v>45.4</v>
      </c>
      <c r="L157" s="16">
        <v>84.4</v>
      </c>
      <c r="M157" s="16">
        <f>Tableau325[[#This Row],[E7]]+Tableau325[[#This Row],[E6]]</f>
        <v>129.80000000000001</v>
      </c>
      <c r="N157" s="17">
        <v>59.8</v>
      </c>
      <c r="O157" s="17">
        <v>21</v>
      </c>
      <c r="P157" s="17">
        <v>11.5</v>
      </c>
      <c r="Q157" s="17">
        <v>30</v>
      </c>
      <c r="R157" s="17">
        <v>118.24</v>
      </c>
      <c r="S157" s="17">
        <v>75</v>
      </c>
      <c r="T157" s="17"/>
      <c r="U157" s="17">
        <v>0</v>
      </c>
      <c r="V157" s="17"/>
      <c r="W157" s="17"/>
      <c r="X157" s="17">
        <v>516</v>
      </c>
      <c r="Y157" s="17"/>
      <c r="Z157" s="18"/>
      <c r="AA157" s="18"/>
      <c r="AB15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459.76</v>
      </c>
      <c r="AC157" s="38">
        <f t="shared" si="2"/>
        <v>0.50768551236749115</v>
      </c>
      <c r="AD157" s="21">
        <f>Tableau325[[#This Row],[E1]]/Tableau325[[#This Row],[Nombre ]]*1000</f>
        <v>11.676121712222796</v>
      </c>
      <c r="AE157" s="35">
        <f>(Tableau325[[#This Row],[E8]]/Tableau325[[#This Row],[Nombre ]])*1000</f>
        <v>1.6735430634347603</v>
      </c>
      <c r="AF157" s="36">
        <f>(Tableau325[[#This Row],[E9]]/Tableau325[[#This Row],[Nombre ]])*1000</f>
        <v>0.7710159876224858</v>
      </c>
      <c r="AG157" s="36">
        <f>(Tableau325[[#This Row],[E12]]/Tableau325[[#This Row],[Nombre ]])*1000</f>
        <v>0.38679731820526048</v>
      </c>
      <c r="AH157" s="36">
        <f>(Tableau325[[#This Row],[E13]]/Tableau325[[#This Row],[Nombre ]])*1000</f>
        <v>1.5244971634863331</v>
      </c>
      <c r="AI157" s="36">
        <f>(Tableau325[[#This Row],[E14]]/Tableau325[[#This Row],[Nombre ]])*1000</f>
        <v>0.96699329551315116</v>
      </c>
      <c r="AJ157" s="17">
        <f>_xlfn.ISOWEEKNUM(Tableau325[[#This Row],[Date ]])</f>
        <v>4</v>
      </c>
      <c r="AK157" s="23">
        <f>Tableau325[[#This Row],[Date ]]</f>
        <v>44588</v>
      </c>
      <c r="AL157" s="24" t="e">
        <f>VLOOKUP(Tableau325[[#This Row],[Mois ]],[1]!Tableau4[#Data],2)</f>
        <v>#REF!</v>
      </c>
    </row>
    <row r="158" spans="2:38" s="37" customFormat="1" x14ac:dyDescent="0.25">
      <c r="B158" s="14">
        <v>44589</v>
      </c>
      <c r="C158" s="15">
        <v>72506</v>
      </c>
      <c r="D158" s="15">
        <v>231500</v>
      </c>
      <c r="E158" s="15"/>
      <c r="F158" s="34">
        <v>852.2</v>
      </c>
      <c r="G158" s="17">
        <v>0.1</v>
      </c>
      <c r="H158" s="17">
        <v>0.1</v>
      </c>
      <c r="I158" s="17"/>
      <c r="J158" s="17"/>
      <c r="K158" s="17">
        <v>45.5</v>
      </c>
      <c r="L158" s="16">
        <v>79.400000000000006</v>
      </c>
      <c r="M158" s="16">
        <f>Tableau325[[#This Row],[E7]]+Tableau325[[#This Row],[E6]]</f>
        <v>124.9</v>
      </c>
      <c r="N158" s="17">
        <v>53.8</v>
      </c>
      <c r="O158" s="17">
        <v>21.9</v>
      </c>
      <c r="P158" s="17">
        <v>9.5</v>
      </c>
      <c r="Q158" s="17">
        <v>19.5</v>
      </c>
      <c r="R158" s="17">
        <v>107.89</v>
      </c>
      <c r="S158" s="17">
        <v>85</v>
      </c>
      <c r="T158" s="17"/>
      <c r="U158" s="17">
        <v>0</v>
      </c>
      <c r="V158" s="17"/>
      <c r="W158" s="17"/>
      <c r="X158" s="17">
        <v>486</v>
      </c>
      <c r="Y158" s="17"/>
      <c r="Z158" s="17"/>
      <c r="AA158" s="18"/>
      <c r="AB15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429.51000000000005</v>
      </c>
      <c r="AC158" s="38">
        <f t="shared" si="2"/>
        <v>0.50400140812015959</v>
      </c>
      <c r="AD158" s="21">
        <f>Tableau325[[#This Row],[E1]]/Tableau325[[#This Row],[Nombre ]]*1000</f>
        <v>11.753510054340332</v>
      </c>
      <c r="AE158" s="35">
        <f>(Tableau325[[#This Row],[E8]]/Tableau325[[#This Row],[Nombre ]])*1000</f>
        <v>1.7226160593606048</v>
      </c>
      <c r="AF158" s="36">
        <f>(Tableau325[[#This Row],[E9]]/Tableau325[[#This Row],[Nombre ]])*1000</f>
        <v>0.74200755799520035</v>
      </c>
      <c r="AG158" s="36">
        <f>(Tableau325[[#This Row],[E12]]/Tableau325[[#This Row],[Nombre ]])*1000</f>
        <v>0.26894325986814888</v>
      </c>
      <c r="AH158" s="36">
        <f>(Tableau325[[#This Row],[E13]]/Tableau325[[#This Row],[Nombre ]])*1000</f>
        <v>1.4880147849833119</v>
      </c>
      <c r="AI158" s="36">
        <f>(Tableau325[[#This Row],[E14]]/Tableau325[[#This Row],[Nombre ]])*1000</f>
        <v>1.1723167737842386</v>
      </c>
      <c r="AJ158" s="17">
        <f>_xlfn.ISOWEEKNUM(Tableau325[[#This Row],[Date ]])</f>
        <v>4</v>
      </c>
      <c r="AK158" s="23">
        <f>Tableau325[[#This Row],[Date ]]</f>
        <v>44589</v>
      </c>
      <c r="AL158" s="24" t="e">
        <f>VLOOKUP(Tableau325[[#This Row],[Mois ]],[1]!Tableau4[#Data],2)</f>
        <v>#REF!</v>
      </c>
    </row>
    <row r="159" spans="2:38" s="37" customFormat="1" x14ac:dyDescent="0.25">
      <c r="B159" s="14">
        <v>44590</v>
      </c>
      <c r="C159" s="15"/>
      <c r="D159" s="15"/>
      <c r="E159" s="15"/>
      <c r="F159" s="17"/>
      <c r="G159" s="17"/>
      <c r="H159" s="17"/>
      <c r="I159" s="17"/>
      <c r="J159" s="17"/>
      <c r="K159" s="17"/>
      <c r="L159" s="16"/>
      <c r="M159" s="16">
        <f>Tableau325[[#This Row],[E7]]+Tableau325[[#This Row],[E6]]</f>
        <v>0</v>
      </c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8"/>
      <c r="Y159" s="18"/>
      <c r="Z159" s="17"/>
      <c r="AA159" s="18"/>
      <c r="AB159" s="18"/>
      <c r="AC159" s="18"/>
      <c r="AD159" s="18"/>
      <c r="AE159" s="18"/>
      <c r="AF159" s="18"/>
      <c r="AG159" s="18"/>
      <c r="AH159" s="18"/>
      <c r="AI159" s="18"/>
      <c r="AJ159" s="17">
        <f>_xlfn.ISOWEEKNUM(Tableau325[[#This Row],[Date ]])</f>
        <v>4</v>
      </c>
      <c r="AK159" s="23">
        <f>Tableau325[[#This Row],[Date ]]</f>
        <v>44590</v>
      </c>
      <c r="AL159" s="24" t="e">
        <f>VLOOKUP(Tableau325[[#This Row],[Mois ]],[1]!Tableau4[#Data],2)</f>
        <v>#REF!</v>
      </c>
    </row>
    <row r="160" spans="2:38" s="37" customFormat="1" x14ac:dyDescent="0.25">
      <c r="B160" s="14">
        <v>44591</v>
      </c>
      <c r="C160" s="15"/>
      <c r="D160" s="15"/>
      <c r="E160" s="15"/>
      <c r="F160" s="17"/>
      <c r="G160" s="17"/>
      <c r="H160" s="17"/>
      <c r="I160" s="17"/>
      <c r="J160" s="17"/>
      <c r="K160" s="17"/>
      <c r="L160" s="16"/>
      <c r="M160" s="16">
        <f>Tableau325[[#This Row],[E7]]+Tableau325[[#This Row],[E6]]</f>
        <v>0</v>
      </c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8"/>
      <c r="Y160" s="18"/>
      <c r="Z160" s="17"/>
      <c r="AA160" s="18"/>
      <c r="AB160" s="18"/>
      <c r="AC160" s="18"/>
      <c r="AD160" s="18"/>
      <c r="AE160" s="18"/>
      <c r="AF160" s="18"/>
      <c r="AG160" s="18"/>
      <c r="AH160" s="18"/>
      <c r="AI160" s="18"/>
      <c r="AJ160" s="17">
        <f>_xlfn.ISOWEEKNUM(Tableau325[[#This Row],[Date ]])</f>
        <v>4</v>
      </c>
      <c r="AK160" s="23">
        <f>Tableau325[[#This Row],[Date ]]</f>
        <v>44591</v>
      </c>
      <c r="AL160" s="24" t="e">
        <f>VLOOKUP(Tableau325[[#This Row],[Mois ]],[1]!Tableau4[#Data],2)</f>
        <v>#REF!</v>
      </c>
    </row>
    <row r="161" spans="2:38" s="37" customFormat="1" x14ac:dyDescent="0.25">
      <c r="B161" s="14">
        <v>44592</v>
      </c>
      <c r="C161" s="15"/>
      <c r="D161" s="15"/>
      <c r="E161" s="15"/>
      <c r="F161" s="17"/>
      <c r="G161" s="17"/>
      <c r="H161" s="17"/>
      <c r="I161" s="17"/>
      <c r="J161" s="17"/>
      <c r="K161" s="17"/>
      <c r="L161" s="16"/>
      <c r="M161" s="16">
        <f>Tableau325[[#This Row],[E7]]+Tableau325[[#This Row],[E6]]</f>
        <v>0</v>
      </c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8"/>
      <c r="Y161" s="18"/>
      <c r="Z161" s="17"/>
      <c r="AA161" s="18"/>
      <c r="AB161" s="18"/>
      <c r="AC161" s="18"/>
      <c r="AD161" s="18"/>
      <c r="AE161" s="18"/>
      <c r="AF161" s="18"/>
      <c r="AG161" s="18"/>
      <c r="AH161" s="18"/>
      <c r="AI161" s="18"/>
      <c r="AJ161" s="17">
        <f>_xlfn.ISOWEEKNUM(Tableau325[[#This Row],[Date ]])</f>
        <v>5</v>
      </c>
      <c r="AK161" s="23">
        <f>Tableau325[[#This Row],[Date ]]</f>
        <v>44592</v>
      </c>
      <c r="AL161" s="24" t="e">
        <f>VLOOKUP(Tableau325[[#This Row],[Mois ]],[1]!Tableau4[#Data],2)</f>
        <v>#REF!</v>
      </c>
    </row>
    <row r="162" spans="2:38" s="9" customFormat="1" x14ac:dyDescent="0.25">
      <c r="B162" s="14">
        <v>44593</v>
      </c>
      <c r="C162" s="15">
        <v>74697</v>
      </c>
      <c r="D162" s="15">
        <v>257580</v>
      </c>
      <c r="E162" s="39">
        <v>18.690000000000001</v>
      </c>
      <c r="F162" s="16">
        <v>794.6</v>
      </c>
      <c r="G162" s="16">
        <v>3.4</v>
      </c>
      <c r="H162" s="16">
        <v>0.7</v>
      </c>
      <c r="I162" s="16">
        <v>0</v>
      </c>
      <c r="J162" s="16"/>
      <c r="K162" s="16">
        <v>40.200000000000003</v>
      </c>
      <c r="L162" s="16">
        <v>82.7</v>
      </c>
      <c r="M162" s="16">
        <f>Tableau325[[#This Row],[E7]]+Tableau325[[#This Row],[E6]]</f>
        <v>122.9</v>
      </c>
      <c r="N162" s="16">
        <v>51</v>
      </c>
      <c r="O162" s="17">
        <v>23.4</v>
      </c>
      <c r="P162" s="17">
        <v>0.4</v>
      </c>
      <c r="Q162" s="16">
        <v>16</v>
      </c>
      <c r="R162" s="17">
        <v>110.56</v>
      </c>
      <c r="S162" s="16">
        <v>87</v>
      </c>
      <c r="T162" s="16"/>
      <c r="U162" s="16"/>
      <c r="V162" s="17"/>
      <c r="W162" s="17"/>
      <c r="X162" s="18">
        <v>459</v>
      </c>
      <c r="Y162" s="18"/>
      <c r="Z162" s="17">
        <v>459</v>
      </c>
      <c r="AA162" s="18">
        <v>2407.84</v>
      </c>
      <c r="AB16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379.24</v>
      </c>
      <c r="AC162" s="38">
        <f t="shared" si="2"/>
        <v>0.47727158318650892</v>
      </c>
      <c r="AD162" s="21">
        <f>Tableau325[[#This Row],[E1]]/Tableau325[[#This Row],[Nombre ]]*1000</f>
        <v>10.637642743349799</v>
      </c>
      <c r="AE162" s="21">
        <f>(Tableau325[[#This Row],[E8]]/Tableau325[[#This Row],[Nombre ]])*1000</f>
        <v>1.6453137341526434</v>
      </c>
      <c r="AF162" s="21">
        <f>(Tableau325[[#This Row],[E9]]/Tableau325[[#This Row],[Nombre ]])*1000</f>
        <v>0.68275834370858268</v>
      </c>
      <c r="AG162" s="21">
        <f>(Tableau325[[#This Row],[E12]]/Tableau325[[#This Row],[Nombre ]])*1000</f>
        <v>0.2141986960654377</v>
      </c>
      <c r="AH162" s="21">
        <f>(Tableau325[[#This Row],[E13]]/Tableau325[[#This Row],[Nombre ]])*1000</f>
        <v>1.4801129898121745</v>
      </c>
      <c r="AI162" s="21">
        <f>(Tableau325[[#This Row],[E14]]/Tableau325[[#This Row],[Nombre ]])*1000</f>
        <v>1.1647054098558176</v>
      </c>
      <c r="AJ162" s="17">
        <f>_xlfn.ISOWEEKNUM(Tableau325[[#This Row],[Date ]])</f>
        <v>5</v>
      </c>
      <c r="AK162" s="23">
        <f>Tableau325[[#This Row],[Date ]]</f>
        <v>44593</v>
      </c>
      <c r="AL162" s="24" t="e">
        <f>VLOOKUP(Tableau325[[#This Row],[Mois ]],[1]!Tableau4[#Data],2)</f>
        <v>#REF!</v>
      </c>
    </row>
    <row r="163" spans="2:38" s="9" customFormat="1" x14ac:dyDescent="0.25">
      <c r="B163" s="14">
        <v>44594</v>
      </c>
      <c r="C163" s="15">
        <v>71902</v>
      </c>
      <c r="D163" s="15">
        <v>236580</v>
      </c>
      <c r="E163" s="39">
        <v>18.8</v>
      </c>
      <c r="F163" s="16">
        <v>727.2</v>
      </c>
      <c r="G163" s="16">
        <v>4.4000000000000004</v>
      </c>
      <c r="H163" s="16">
        <v>0.8</v>
      </c>
      <c r="I163" s="16">
        <v>0</v>
      </c>
      <c r="J163" s="16"/>
      <c r="K163" s="16">
        <v>38.799999999999997</v>
      </c>
      <c r="L163" s="16">
        <v>80.099999999999994</v>
      </c>
      <c r="M163" s="16">
        <f>Tableau325[[#This Row],[E7]]+Tableau325[[#This Row],[E6]]</f>
        <v>118.89999999999999</v>
      </c>
      <c r="N163" s="16">
        <v>51.2</v>
      </c>
      <c r="O163" s="17">
        <v>23.7</v>
      </c>
      <c r="P163" s="17">
        <v>10</v>
      </c>
      <c r="Q163" s="16">
        <v>20</v>
      </c>
      <c r="R163" s="17">
        <v>105.56</v>
      </c>
      <c r="S163" s="16">
        <v>88</v>
      </c>
      <c r="T163" s="16"/>
      <c r="U163" s="16"/>
      <c r="V163" s="17"/>
      <c r="W163" s="17"/>
      <c r="X163" s="18">
        <v>459</v>
      </c>
      <c r="Y163" s="18"/>
      <c r="Z163" s="18">
        <v>459</v>
      </c>
      <c r="AA163" s="18">
        <v>1581.26</v>
      </c>
      <c r="AB16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304.64000000000004</v>
      </c>
      <c r="AC163" s="38">
        <f t="shared" si="2"/>
        <v>0.41892189218921894</v>
      </c>
      <c r="AD163" s="21">
        <f>Tableau325[[#This Row],[E1]]/Tableau325[[#This Row],[Nombre ]]*1000</f>
        <v>10.113765959222274</v>
      </c>
      <c r="AE163" s="21">
        <f>(Tableau325[[#This Row],[E8]]/Tableau325[[#This Row],[Nombre ]])*1000</f>
        <v>1.653639676225974</v>
      </c>
      <c r="AF163" s="21">
        <f>(Tableau325[[#This Row],[E9]]/Tableau325[[#This Row],[Nombre ]])*1000</f>
        <v>0.71208033156240436</v>
      </c>
      <c r="AG163" s="21">
        <f>(Tableau325[[#This Row],[E12]]/Tableau325[[#This Row],[Nombre ]])*1000</f>
        <v>0.27815637951656424</v>
      </c>
      <c r="AH163" s="21">
        <f>(Tableau325[[#This Row],[E13]]/Tableau325[[#This Row],[Nombre ]])*1000</f>
        <v>1.4681093710884261</v>
      </c>
      <c r="AI163" s="21">
        <f>(Tableau325[[#This Row],[E14]]/Tableau325[[#This Row],[Nombre ]])*1000</f>
        <v>1.2238880698728825</v>
      </c>
      <c r="AJ163" s="17">
        <f>_xlfn.ISOWEEKNUM(Tableau325[[#This Row],[Date ]])</f>
        <v>5</v>
      </c>
      <c r="AK163" s="23">
        <f>Tableau325[[#This Row],[Date ]]</f>
        <v>44594</v>
      </c>
      <c r="AL163" s="24" t="e">
        <f>VLOOKUP(Tableau325[[#This Row],[Mois ]],[1]!Tableau4[#Data],2)</f>
        <v>#REF!</v>
      </c>
    </row>
    <row r="164" spans="2:38" s="9" customFormat="1" x14ac:dyDescent="0.25">
      <c r="B164" s="14">
        <v>44595</v>
      </c>
      <c r="C164" s="15">
        <v>65880</v>
      </c>
      <c r="D164" s="15">
        <v>225600</v>
      </c>
      <c r="E164" s="39">
        <v>17.03</v>
      </c>
      <c r="F164" s="16">
        <v>720.2</v>
      </c>
      <c r="G164" s="16">
        <v>1.4</v>
      </c>
      <c r="H164" s="16">
        <v>0.2</v>
      </c>
      <c r="I164" s="16">
        <v>0</v>
      </c>
      <c r="J164" s="16"/>
      <c r="K164" s="16">
        <v>45.5</v>
      </c>
      <c r="L164" s="16">
        <v>67.900000000000006</v>
      </c>
      <c r="M164" s="16">
        <f>Tableau325[[#This Row],[E7]]+Tableau325[[#This Row],[E6]]</f>
        <v>113.4</v>
      </c>
      <c r="N164" s="16">
        <v>53.6</v>
      </c>
      <c r="O164" s="17">
        <v>32</v>
      </c>
      <c r="P164" s="17">
        <v>11.5</v>
      </c>
      <c r="Q164" s="16">
        <v>15.5</v>
      </c>
      <c r="R164" s="17">
        <v>108.16</v>
      </c>
      <c r="S164" s="16">
        <v>77</v>
      </c>
      <c r="T164" s="16"/>
      <c r="U164" s="16"/>
      <c r="V164" s="17"/>
      <c r="W164" s="17"/>
      <c r="X164" s="18">
        <v>442</v>
      </c>
      <c r="Y164" s="18"/>
      <c r="Z164" s="18">
        <v>442</v>
      </c>
      <c r="AA164" s="18">
        <v>1964.32</v>
      </c>
      <c r="AB16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307.44000000000005</v>
      </c>
      <c r="AC164" s="38">
        <f t="shared" si="2"/>
        <v>0.42688142182727024</v>
      </c>
      <c r="AD164" s="21">
        <f>Tableau325[[#This Row],[E1]]/Tableau325[[#This Row],[Nombre ]]*1000</f>
        <v>10.931997571341833</v>
      </c>
      <c r="AE164" s="21">
        <f>(Tableau325[[#This Row],[E8]]/Tableau325[[#This Row],[Nombre ]])*1000</f>
        <v>1.7213114754098362</v>
      </c>
      <c r="AF164" s="21">
        <f>(Tableau325[[#This Row],[E9]]/Tableau325[[#This Row],[Nombre ]])*1000</f>
        <v>0.81360048573163335</v>
      </c>
      <c r="AG164" s="21">
        <f>(Tableau325[[#This Row],[E12]]/Tableau325[[#This Row],[Nombre ]])*1000</f>
        <v>0.23527625986642378</v>
      </c>
      <c r="AH164" s="21">
        <f>(Tableau325[[#This Row],[E13]]/Tableau325[[#This Row],[Nombre ]])*1000</f>
        <v>1.6417729204614451</v>
      </c>
      <c r="AI164" s="21">
        <f>(Tableau325[[#This Row],[E14]]/Tableau325[[#This Row],[Nombre ]])*1000</f>
        <v>1.1687917425622343</v>
      </c>
      <c r="AJ164" s="17">
        <f>_xlfn.ISOWEEKNUM(Tableau325[[#This Row],[Date ]])</f>
        <v>5</v>
      </c>
      <c r="AK164" s="23">
        <f>Tableau325[[#This Row],[Date ]]</f>
        <v>44595</v>
      </c>
      <c r="AL164" s="24" t="e">
        <f>VLOOKUP(Tableau325[[#This Row],[Mois ]],[1]!Tableau4[#Data],2)</f>
        <v>#REF!</v>
      </c>
    </row>
    <row r="165" spans="2:38" s="9" customFormat="1" x14ac:dyDescent="0.25">
      <c r="B165" s="14">
        <v>44596</v>
      </c>
      <c r="C165" s="15">
        <v>72788</v>
      </c>
      <c r="D165" s="15">
        <v>237940</v>
      </c>
      <c r="E165" s="40">
        <v>17.16</v>
      </c>
      <c r="F165" s="16">
        <v>725.6</v>
      </c>
      <c r="G165" s="16">
        <v>3.1</v>
      </c>
      <c r="H165" s="16">
        <v>0.6</v>
      </c>
      <c r="I165" s="16">
        <v>0</v>
      </c>
      <c r="J165" s="16"/>
      <c r="K165" s="16">
        <v>48.6</v>
      </c>
      <c r="L165" s="16">
        <v>81</v>
      </c>
      <c r="M165" s="16">
        <f>Tableau325[[#This Row],[E7]]+Tableau325[[#This Row],[E6]]</f>
        <v>129.6</v>
      </c>
      <c r="N165" s="16">
        <v>57.2</v>
      </c>
      <c r="O165" s="17">
        <v>20.2</v>
      </c>
      <c r="P165" s="17">
        <v>12.3</v>
      </c>
      <c r="Q165" s="16">
        <v>6</v>
      </c>
      <c r="R165" s="17">
        <v>104.72</v>
      </c>
      <c r="S165" s="16">
        <v>66</v>
      </c>
      <c r="T165" s="16"/>
      <c r="U165" s="16"/>
      <c r="V165" s="17"/>
      <c r="W165" s="17"/>
      <c r="X165" s="18">
        <v>427</v>
      </c>
      <c r="Y165" s="18"/>
      <c r="Z165" s="18">
        <v>427</v>
      </c>
      <c r="AA165" s="18">
        <v>2143.88</v>
      </c>
      <c r="AB16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325.88</v>
      </c>
      <c r="AC165" s="38">
        <f t="shared" si="2"/>
        <v>0.44911797133406833</v>
      </c>
      <c r="AD165" s="21">
        <f>Tableau325[[#This Row],[E1]]/Tableau325[[#This Row],[Nombre ]]*1000</f>
        <v>9.9686761554102326</v>
      </c>
      <c r="AE165" s="21">
        <f>(Tableau325[[#This Row],[E8]]/Tableau325[[#This Row],[Nombre ]])*1000</f>
        <v>1.7805132714183656</v>
      </c>
      <c r="AF165" s="21">
        <f>(Tableau325[[#This Row],[E9]]/Tableau325[[#This Row],[Nombre ]])*1000</f>
        <v>0.78584382040995771</v>
      </c>
      <c r="AG165" s="21">
        <f>(Tableau325[[#This Row],[E12]]/Tableau325[[#This Row],[Nombre ]])*1000</f>
        <v>8.2431169973072482E-2</v>
      </c>
      <c r="AH165" s="21">
        <f>(Tableau325[[#This Row],[E13]]/Tableau325[[#This Row],[Nombre ]])*1000</f>
        <v>1.4386986865966918</v>
      </c>
      <c r="AI165" s="21">
        <f>(Tableau325[[#This Row],[E14]]/Tableau325[[#This Row],[Nombre ]])*1000</f>
        <v>0.90674286970379736</v>
      </c>
      <c r="AJ165" s="17">
        <f>_xlfn.ISOWEEKNUM(Tableau325[[#This Row],[Date ]])</f>
        <v>5</v>
      </c>
      <c r="AK165" s="23">
        <f>Tableau325[[#This Row],[Date ]]</f>
        <v>44596</v>
      </c>
      <c r="AL165" s="24" t="e">
        <f>VLOOKUP(Tableau325[[#This Row],[Mois ]],[1]!Tableau4[#Data],2)</f>
        <v>#REF!</v>
      </c>
    </row>
    <row r="166" spans="2:38" s="9" customFormat="1" x14ac:dyDescent="0.25">
      <c r="B166" s="14">
        <v>44597</v>
      </c>
      <c r="C166" s="15">
        <v>0</v>
      </c>
      <c r="D166" s="15">
        <v>0</v>
      </c>
      <c r="E166" s="40">
        <v>8.27</v>
      </c>
      <c r="F166" s="16">
        <v>107.1</v>
      </c>
      <c r="G166" s="16">
        <v>2.4</v>
      </c>
      <c r="H166" s="16">
        <v>0.5</v>
      </c>
      <c r="I166" s="16">
        <v>0</v>
      </c>
      <c r="J166" s="16"/>
      <c r="K166" s="16">
        <v>0.1</v>
      </c>
      <c r="L166" s="16">
        <v>0.1</v>
      </c>
      <c r="M166" s="16">
        <f>Tableau325[[#This Row],[E7]]+Tableau325[[#This Row],[E6]]</f>
        <v>0.2</v>
      </c>
      <c r="N166" s="16">
        <v>0</v>
      </c>
      <c r="O166" s="17">
        <v>0</v>
      </c>
      <c r="P166" s="17">
        <v>11.1</v>
      </c>
      <c r="Q166" s="16">
        <v>0</v>
      </c>
      <c r="R166" s="17">
        <v>50.56</v>
      </c>
      <c r="S166" s="16">
        <v>0</v>
      </c>
      <c r="T166" s="16"/>
      <c r="U166" s="16"/>
      <c r="V166" s="17"/>
      <c r="W166" s="17"/>
      <c r="X166" s="18">
        <v>104</v>
      </c>
      <c r="Y166" s="18"/>
      <c r="Z166" s="18">
        <v>104</v>
      </c>
      <c r="AA166" s="18">
        <v>2164.84</v>
      </c>
      <c r="AB16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42.339999999999989</v>
      </c>
      <c r="AC166" s="38">
        <f t="shared" si="2"/>
        <v>0.39533146591970114</v>
      </c>
      <c r="AD166" s="21"/>
      <c r="AE166" s="21"/>
      <c r="AF166" s="21"/>
      <c r="AG166" s="21"/>
      <c r="AH166" s="21"/>
      <c r="AI166" s="21"/>
      <c r="AJ166" s="17">
        <f>_xlfn.ISOWEEKNUM(Tableau325[[#This Row],[Date ]])</f>
        <v>5</v>
      </c>
      <c r="AK166" s="23">
        <f>Tableau325[[#This Row],[Date ]]</f>
        <v>44597</v>
      </c>
      <c r="AL166" s="24" t="e">
        <f>VLOOKUP(Tableau325[[#This Row],[Mois ]],[1]!Tableau4[#Data],2)</f>
        <v>#REF!</v>
      </c>
    </row>
    <row r="167" spans="2:38" s="9" customFormat="1" x14ac:dyDescent="0.25">
      <c r="B167" s="14">
        <v>44598</v>
      </c>
      <c r="C167" s="15">
        <v>0</v>
      </c>
      <c r="D167" s="15">
        <v>0</v>
      </c>
      <c r="E167" s="40">
        <v>12.13</v>
      </c>
      <c r="F167" s="16">
        <v>16.899999999999999</v>
      </c>
      <c r="G167" s="16">
        <v>4.5999999999999996</v>
      </c>
      <c r="H167" s="16">
        <v>0.9</v>
      </c>
      <c r="I167" s="16">
        <v>0</v>
      </c>
      <c r="J167" s="16"/>
      <c r="K167" s="16">
        <v>0</v>
      </c>
      <c r="L167" s="16">
        <v>0</v>
      </c>
      <c r="M167" s="16">
        <f>Tableau325[[#This Row],[E7]]+Tableau325[[#This Row],[E6]]</f>
        <v>0</v>
      </c>
      <c r="N167" s="16">
        <v>0</v>
      </c>
      <c r="O167" s="17">
        <v>0.1</v>
      </c>
      <c r="P167" s="17">
        <v>10.7</v>
      </c>
      <c r="Q167" s="16">
        <v>0</v>
      </c>
      <c r="R167" s="17">
        <v>2.5099999999999998</v>
      </c>
      <c r="S167" s="16">
        <v>0</v>
      </c>
      <c r="T167" s="16"/>
      <c r="U167" s="16"/>
      <c r="V167" s="17"/>
      <c r="W167" s="17"/>
      <c r="X167" s="18">
        <v>44</v>
      </c>
      <c r="Y167" s="18"/>
      <c r="Z167" s="18">
        <v>44</v>
      </c>
      <c r="AA167" s="18">
        <v>2016.02</v>
      </c>
      <c r="AB16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-1.9099999999999966</v>
      </c>
      <c r="AC167" s="38">
        <f t="shared" si="2"/>
        <v>-0.11301775147928975</v>
      </c>
      <c r="AD167" s="21"/>
      <c r="AE167" s="21"/>
      <c r="AF167" s="21"/>
      <c r="AG167" s="21"/>
      <c r="AH167" s="21"/>
      <c r="AI167" s="21"/>
      <c r="AJ167" s="17">
        <f>_xlfn.ISOWEEKNUM(Tableau325[[#This Row],[Date ]])</f>
        <v>5</v>
      </c>
      <c r="AK167" s="23">
        <f>Tableau325[[#This Row],[Date ]]</f>
        <v>44598</v>
      </c>
      <c r="AL167" s="24" t="e">
        <f>VLOOKUP(Tableau325[[#This Row],[Mois ]],[1]!Tableau4[#Data],2)</f>
        <v>#REF!</v>
      </c>
    </row>
    <row r="168" spans="2:38" s="9" customFormat="1" x14ac:dyDescent="0.25">
      <c r="B168" s="14">
        <v>44599</v>
      </c>
      <c r="C168" s="15">
        <v>65996</v>
      </c>
      <c r="D168" s="15">
        <v>229878</v>
      </c>
      <c r="E168" s="40">
        <v>16.989999999999998</v>
      </c>
      <c r="F168" s="16">
        <v>693.2</v>
      </c>
      <c r="G168" s="16">
        <v>4.0999999999999996</v>
      </c>
      <c r="H168" s="16">
        <v>0.5</v>
      </c>
      <c r="I168" s="16">
        <v>0</v>
      </c>
      <c r="J168" s="16">
        <v>1.5</v>
      </c>
      <c r="K168" s="16">
        <v>41.6</v>
      </c>
      <c r="L168" s="16">
        <v>79.5</v>
      </c>
      <c r="M168" s="16">
        <f>Tableau325[[#This Row],[E7]]+Tableau325[[#This Row],[E6]]</f>
        <v>121.1</v>
      </c>
      <c r="N168" s="16">
        <v>47.6</v>
      </c>
      <c r="O168" s="17">
        <v>23.2</v>
      </c>
      <c r="P168" s="17">
        <v>9.4</v>
      </c>
      <c r="Q168" s="41">
        <v>30</v>
      </c>
      <c r="R168" s="17">
        <v>57.03</v>
      </c>
      <c r="S168" s="16">
        <v>86</v>
      </c>
      <c r="T168" s="16">
        <v>5</v>
      </c>
      <c r="U168" s="16"/>
      <c r="V168" s="42">
        <v>30</v>
      </c>
      <c r="W168" s="17">
        <v>325.27999999999997</v>
      </c>
      <c r="X168" s="18">
        <v>439</v>
      </c>
      <c r="Y168" s="18"/>
      <c r="Z168" s="18">
        <v>439</v>
      </c>
      <c r="AA168" s="18">
        <v>2140.2199999999998</v>
      </c>
      <c r="AB16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314.2700000000001</v>
      </c>
      <c r="AC168" s="38">
        <f t="shared" si="2"/>
        <v>0.45336122331217554</v>
      </c>
      <c r="AD168" s="21">
        <f>Tableau325[[#This Row],[E1]]/Tableau325[[#This Row],[Nombre ]]*1000</f>
        <v>10.503666888902359</v>
      </c>
      <c r="AE168" s="21">
        <f>(Tableau325[[#This Row],[E8]]/Tableau325[[#This Row],[Nombre ]])*1000</f>
        <v>1.8349596945269409</v>
      </c>
      <c r="AF168" s="21">
        <f>(Tableau325[[#This Row],[E9]]/Tableau325[[#This Row],[Nombre ]])*1000</f>
        <v>0.72125583368689006</v>
      </c>
      <c r="AG168" s="21">
        <f>(Tableau325[[#This Row],[E12]]/Tableau325[[#This Row],[Nombre ]])*1000</f>
        <v>0.45457300442451054</v>
      </c>
      <c r="AH168" s="21">
        <f>(Tableau325[[#This Row],[E13]]/Tableau325[[#This Row],[Nombre ]])*1000</f>
        <v>0.86414328141099461</v>
      </c>
      <c r="AI168" s="21">
        <f>(Tableau325[[#This Row],[E14]]/Tableau325[[#This Row],[Nombre ]])*1000</f>
        <v>1.3031092793502637</v>
      </c>
      <c r="AJ168" s="17">
        <f>_xlfn.ISOWEEKNUM(Tableau325[[#This Row],[Date ]])</f>
        <v>6</v>
      </c>
      <c r="AK168" s="23">
        <f>Tableau325[[#This Row],[Date ]]</f>
        <v>44599</v>
      </c>
      <c r="AL168" s="24" t="e">
        <f>VLOOKUP(Tableau325[[#This Row],[Mois ]],[1]!Tableau4[#Data],2)</f>
        <v>#REF!</v>
      </c>
    </row>
    <row r="169" spans="2:38" s="9" customFormat="1" x14ac:dyDescent="0.25">
      <c r="B169" s="14">
        <v>44600</v>
      </c>
      <c r="C169" s="15">
        <v>69238</v>
      </c>
      <c r="D169" s="15">
        <v>198982</v>
      </c>
      <c r="E169" s="40">
        <v>17.16</v>
      </c>
      <c r="F169" s="16">
        <v>760.7</v>
      </c>
      <c r="G169" s="16">
        <v>1.7</v>
      </c>
      <c r="H169" s="16">
        <v>0.1</v>
      </c>
      <c r="I169" s="16">
        <v>0</v>
      </c>
      <c r="J169" s="16">
        <v>3</v>
      </c>
      <c r="K169" s="16">
        <v>48.1</v>
      </c>
      <c r="L169" s="16">
        <v>84.9</v>
      </c>
      <c r="M169" s="16">
        <f>Tableau325[[#This Row],[E7]]+Tableau325[[#This Row],[E6]]</f>
        <v>133</v>
      </c>
      <c r="N169" s="16">
        <v>49.8</v>
      </c>
      <c r="O169" s="17">
        <v>22.1</v>
      </c>
      <c r="P169" s="17">
        <v>7.4</v>
      </c>
      <c r="Q169" s="41">
        <v>30</v>
      </c>
      <c r="R169" s="17">
        <v>117.7</v>
      </c>
      <c r="S169" s="16">
        <v>84</v>
      </c>
      <c r="T169" s="16">
        <v>5</v>
      </c>
      <c r="U169" s="16"/>
      <c r="V169" s="42">
        <v>30</v>
      </c>
      <c r="W169" s="17">
        <v>369.64</v>
      </c>
      <c r="X169" s="18">
        <v>448</v>
      </c>
      <c r="Y169" s="18"/>
      <c r="Z169" s="18">
        <v>448</v>
      </c>
      <c r="AA169" s="18">
        <v>2140.04</v>
      </c>
      <c r="AB16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314.90000000000003</v>
      </c>
      <c r="AC169" s="38">
        <f t="shared" si="2"/>
        <v>0.41396082555540953</v>
      </c>
      <c r="AD169" s="21">
        <f>Tableau325[[#This Row],[E1]]/Tableau325[[#This Row],[Nombre ]]*1000</f>
        <v>10.986741384788701</v>
      </c>
      <c r="AE169" s="21">
        <f>(Tableau325[[#This Row],[E8]]/Tableau325[[#This Row],[Nombre ]])*1000</f>
        <v>1.9209104826829198</v>
      </c>
      <c r="AF169" s="21">
        <f>(Tableau325[[#This Row],[E9]]/Tableau325[[#This Row],[Nombre ]])*1000</f>
        <v>0.71925821080909325</v>
      </c>
      <c r="AG169" s="21">
        <f>(Tableau325[[#This Row],[E12]]/Tableau325[[#This Row],[Nombre ]])*1000</f>
        <v>0.43328807880065856</v>
      </c>
      <c r="AH169" s="21">
        <f>(Tableau325[[#This Row],[E13]]/Tableau325[[#This Row],[Nombre ]])*1000</f>
        <v>1.6999335624945839</v>
      </c>
      <c r="AI169" s="21">
        <f>(Tableau325[[#This Row],[E14]]/Tableau325[[#This Row],[Nombre ]])*1000</f>
        <v>1.2132066206418439</v>
      </c>
      <c r="AJ169" s="17">
        <f>_xlfn.ISOWEEKNUM(Tableau325[[#This Row],[Date ]])</f>
        <v>6</v>
      </c>
      <c r="AK169" s="23">
        <f>Tableau325[[#This Row],[Date ]]</f>
        <v>44600</v>
      </c>
      <c r="AL169" s="24" t="e">
        <f>VLOOKUP(Tableau325[[#This Row],[Mois ]],[1]!Tableau4[#Data],2)</f>
        <v>#REF!</v>
      </c>
    </row>
    <row r="170" spans="2:38" s="9" customFormat="1" x14ac:dyDescent="0.25">
      <c r="B170" s="14">
        <v>44601</v>
      </c>
      <c r="C170" s="15">
        <v>65422</v>
      </c>
      <c r="D170" s="15">
        <v>210660</v>
      </c>
      <c r="E170" s="40">
        <v>15.52</v>
      </c>
      <c r="F170" s="16">
        <v>686.8</v>
      </c>
      <c r="G170" s="16">
        <v>0.8</v>
      </c>
      <c r="H170" s="16">
        <v>0.1</v>
      </c>
      <c r="I170" s="16">
        <v>0</v>
      </c>
      <c r="J170" s="16">
        <v>3</v>
      </c>
      <c r="K170" s="16">
        <v>42.1</v>
      </c>
      <c r="L170" s="16">
        <v>73.5</v>
      </c>
      <c r="M170" s="16">
        <f>Tableau325[[#This Row],[E7]]+Tableau325[[#This Row],[E6]]</f>
        <v>115.6</v>
      </c>
      <c r="N170" s="16">
        <v>48.2</v>
      </c>
      <c r="O170" s="17">
        <v>18.3</v>
      </c>
      <c r="P170" s="17">
        <v>8.1999999999999993</v>
      </c>
      <c r="Q170" s="41">
        <v>30</v>
      </c>
      <c r="R170" s="17">
        <v>126.24</v>
      </c>
      <c r="S170" s="16">
        <v>81</v>
      </c>
      <c r="T170" s="16">
        <v>6</v>
      </c>
      <c r="U170" s="16"/>
      <c r="V170" s="42">
        <v>30</v>
      </c>
      <c r="W170" s="17">
        <v>335.08</v>
      </c>
      <c r="X170" s="18">
        <v>454</v>
      </c>
      <c r="Y170" s="18"/>
      <c r="Z170" s="18">
        <v>454</v>
      </c>
      <c r="AA170" s="18">
        <v>1968.52</v>
      </c>
      <c r="AB17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258.35999999999996</v>
      </c>
      <c r="AC170" s="38">
        <f t="shared" si="2"/>
        <v>0.37617938264414674</v>
      </c>
      <c r="AD170" s="21">
        <f>Tableau325[[#This Row],[E1]]/Tableau325[[#This Row],[Nombre ]]*1000</f>
        <v>10.497997615481031</v>
      </c>
      <c r="AE170" s="21">
        <f>(Tableau325[[#This Row],[E8]]/Tableau325[[#This Row],[Nombre ]])*1000</f>
        <v>1.7669896976552228</v>
      </c>
      <c r="AF170" s="21">
        <f>(Tableau325[[#This Row],[E9]]/Tableau325[[#This Row],[Nombre ]])*1000</f>
        <v>0.73675521995658955</v>
      </c>
      <c r="AG170" s="21">
        <f>(Tableau325[[#This Row],[E12]]/Tableau325[[#This Row],[Nombre ]])*1000</f>
        <v>0.45856134022194367</v>
      </c>
      <c r="AH170" s="21">
        <f>(Tableau325[[#This Row],[E13]]/Tableau325[[#This Row],[Nombre ]])*1000</f>
        <v>1.9296261196539388</v>
      </c>
      <c r="AI170" s="21">
        <f>(Tableau325[[#This Row],[E14]]/Tableau325[[#This Row],[Nombre ]])*1000</f>
        <v>1.2381156185992479</v>
      </c>
      <c r="AJ170" s="17">
        <f>_xlfn.ISOWEEKNUM(Tableau325[[#This Row],[Date ]])</f>
        <v>6</v>
      </c>
      <c r="AK170" s="23">
        <f>Tableau325[[#This Row],[Date ]]</f>
        <v>44601</v>
      </c>
      <c r="AL170" s="24" t="e">
        <f>VLOOKUP(Tableau325[[#This Row],[Mois ]],[1]!Tableau4[#Data],2)</f>
        <v>#REF!</v>
      </c>
    </row>
    <row r="171" spans="2:38" s="9" customFormat="1" x14ac:dyDescent="0.25">
      <c r="B171" s="14">
        <v>44602</v>
      </c>
      <c r="C171" s="15">
        <v>70727</v>
      </c>
      <c r="D171" s="15">
        <v>233739</v>
      </c>
      <c r="E171" s="40">
        <v>16.760000000000002</v>
      </c>
      <c r="F171" s="16">
        <v>726.3</v>
      </c>
      <c r="G171" s="16">
        <v>1</v>
      </c>
      <c r="H171" s="16">
        <v>0</v>
      </c>
      <c r="I171" s="16">
        <v>0</v>
      </c>
      <c r="J171" s="16">
        <v>2.5</v>
      </c>
      <c r="K171" s="16">
        <v>44.1</v>
      </c>
      <c r="L171" s="16">
        <v>83.3</v>
      </c>
      <c r="M171" s="16">
        <f>Tableau325[[#This Row],[E7]]+Tableau325[[#This Row],[E6]]</f>
        <v>127.4</v>
      </c>
      <c r="N171" s="18">
        <v>52.1</v>
      </c>
      <c r="O171" s="17">
        <v>22.7</v>
      </c>
      <c r="P171" s="17">
        <v>10.7</v>
      </c>
      <c r="Q171" s="41">
        <v>30</v>
      </c>
      <c r="R171" s="17">
        <v>114.76</v>
      </c>
      <c r="S171" s="16">
        <v>85</v>
      </c>
      <c r="T171" s="16">
        <v>6</v>
      </c>
      <c r="U171" s="16"/>
      <c r="V171" s="42">
        <v>30</v>
      </c>
      <c r="W171" s="17">
        <v>352.08</v>
      </c>
      <c r="X171" s="18">
        <v>446</v>
      </c>
      <c r="Y171" s="18"/>
      <c r="Z171" s="18">
        <v>446</v>
      </c>
      <c r="AA171" s="18">
        <v>2041.88</v>
      </c>
      <c r="AB17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282.64</v>
      </c>
      <c r="AC171" s="38">
        <f t="shared" si="2"/>
        <v>0.38915048877874159</v>
      </c>
      <c r="AD171" s="21">
        <f>Tableau325[[#This Row],[E1]]/Tableau325[[#This Row],[Nombre ]]*1000</f>
        <v>10.269062734175067</v>
      </c>
      <c r="AE171" s="21">
        <f>(Tableau325[[#This Row],[E8]]/Tableau325[[#This Row],[Nombre ]])*1000</f>
        <v>1.8012922929008726</v>
      </c>
      <c r="AF171" s="21">
        <f>(Tableau325[[#This Row],[E9]]/Tableau325[[#This Row],[Nombre ]])*1000</f>
        <v>0.73663523124125152</v>
      </c>
      <c r="AG171" s="21">
        <f>(Tableau325[[#This Row],[E12]]/Tableau325[[#This Row],[Nombre ]])*1000</f>
        <v>0.42416616002375335</v>
      </c>
      <c r="AH171" s="21">
        <f>(Tableau325[[#This Row],[E13]]/Tableau325[[#This Row],[Nombre ]])*1000</f>
        <v>1.6225769508108645</v>
      </c>
      <c r="AI171" s="21">
        <f>(Tableau325[[#This Row],[E14]]/Tableau325[[#This Row],[Nombre ]])*1000</f>
        <v>1.2018041200673011</v>
      </c>
      <c r="AJ171" s="17">
        <f>_xlfn.ISOWEEKNUM(Tableau325[[#This Row],[Date ]])</f>
        <v>6</v>
      </c>
      <c r="AK171" s="23">
        <f>Tableau325[[#This Row],[Date ]]</f>
        <v>44602</v>
      </c>
      <c r="AL171" s="24" t="e">
        <f>VLOOKUP(Tableau325[[#This Row],[Mois ]],[1]!Tableau4[#Data],2)</f>
        <v>#REF!</v>
      </c>
    </row>
    <row r="172" spans="2:38" s="9" customFormat="1" x14ac:dyDescent="0.25">
      <c r="B172" s="14">
        <v>44603</v>
      </c>
      <c r="C172" s="15">
        <v>66031</v>
      </c>
      <c r="D172" s="15">
        <v>210127</v>
      </c>
      <c r="E172" s="40">
        <v>11.11</v>
      </c>
      <c r="F172" s="16">
        <v>657.2</v>
      </c>
      <c r="G172" s="16">
        <v>0.3</v>
      </c>
      <c r="H172" s="16">
        <v>0.1</v>
      </c>
      <c r="I172" s="16">
        <v>0</v>
      </c>
      <c r="J172" s="16">
        <v>3</v>
      </c>
      <c r="K172" s="16">
        <v>73.5</v>
      </c>
      <c r="L172" s="16">
        <v>74.8</v>
      </c>
      <c r="M172" s="16">
        <f>Tableau325[[#This Row],[E7]]+Tableau325[[#This Row],[E6]]</f>
        <v>148.30000000000001</v>
      </c>
      <c r="N172" s="16">
        <v>47.2</v>
      </c>
      <c r="O172" s="17">
        <v>21.9</v>
      </c>
      <c r="P172" s="17">
        <v>9.1</v>
      </c>
      <c r="Q172" s="41">
        <v>30</v>
      </c>
      <c r="R172" s="17">
        <v>125.79</v>
      </c>
      <c r="S172" s="16">
        <v>83</v>
      </c>
      <c r="T172" s="16">
        <v>6</v>
      </c>
      <c r="U172" s="16"/>
      <c r="V172" s="42">
        <v>30</v>
      </c>
      <c r="W172" s="17">
        <v>273.76</v>
      </c>
      <c r="X172" s="18">
        <v>438</v>
      </c>
      <c r="Y172" s="18"/>
      <c r="Z172" s="18">
        <v>438</v>
      </c>
      <c r="AA172" s="18">
        <v>2143.4</v>
      </c>
      <c r="AB17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191.51000000000005</v>
      </c>
      <c r="AC172" s="38">
        <f t="shared" si="2"/>
        <v>0.29140292148508828</v>
      </c>
      <c r="AD172" s="21">
        <f>Tableau325[[#This Row],[E1]]/Tableau325[[#This Row],[Nombre ]]*1000</f>
        <v>9.9529009101785526</v>
      </c>
      <c r="AE172" s="21">
        <f>(Tableau325[[#This Row],[E8]]/Tableau325[[#This Row],[Nombre ]])*1000</f>
        <v>2.2459147975950695</v>
      </c>
      <c r="AF172" s="21">
        <f>(Tableau325[[#This Row],[E9]]/Tableau325[[#This Row],[Nombre ]])*1000</f>
        <v>0.71481576835122906</v>
      </c>
      <c r="AG172" s="21">
        <f>(Tableau325[[#This Row],[E12]]/Tableau325[[#This Row],[Nombre ]])*1000</f>
        <v>0.45433205615544214</v>
      </c>
      <c r="AH172" s="21">
        <f>(Tableau325[[#This Row],[E13]]/Tableau325[[#This Row],[Nombre ]])*1000</f>
        <v>1.9050143114597691</v>
      </c>
      <c r="AI172" s="21">
        <f>(Tableau325[[#This Row],[E14]]/Tableau325[[#This Row],[Nombre ]])*1000</f>
        <v>1.2569853553633898</v>
      </c>
      <c r="AJ172" s="17">
        <f>_xlfn.ISOWEEKNUM(Tableau325[[#This Row],[Date ]])</f>
        <v>6</v>
      </c>
      <c r="AK172" s="23">
        <f>Tableau325[[#This Row],[Date ]]</f>
        <v>44603</v>
      </c>
      <c r="AL172" s="24" t="e">
        <f>VLOOKUP(Tableau325[[#This Row],[Mois ]],[1]!Tableau4[#Data],2)</f>
        <v>#REF!</v>
      </c>
    </row>
    <row r="173" spans="2:38" s="9" customFormat="1" x14ac:dyDescent="0.25">
      <c r="B173" s="14">
        <v>44604</v>
      </c>
      <c r="C173" s="15">
        <v>0</v>
      </c>
      <c r="D173" s="15">
        <v>0</v>
      </c>
      <c r="E173" s="40">
        <v>5.62</v>
      </c>
      <c r="F173" s="16">
        <v>0</v>
      </c>
      <c r="G173" s="16">
        <v>0.4</v>
      </c>
      <c r="H173" s="16">
        <v>0.2</v>
      </c>
      <c r="I173" s="16">
        <v>0</v>
      </c>
      <c r="J173" s="16">
        <v>0</v>
      </c>
      <c r="K173" s="16">
        <v>0.7</v>
      </c>
      <c r="L173" s="16">
        <v>0</v>
      </c>
      <c r="M173" s="16">
        <f>Tableau325[[#This Row],[E7]]+Tableau325[[#This Row],[E6]]</f>
        <v>0.7</v>
      </c>
      <c r="N173" s="16">
        <v>0</v>
      </c>
      <c r="O173" s="17">
        <v>6.4</v>
      </c>
      <c r="P173" s="17">
        <v>3.7</v>
      </c>
      <c r="Q173" s="41">
        <v>30</v>
      </c>
      <c r="R173" s="17">
        <v>42.21</v>
      </c>
      <c r="S173" s="16">
        <v>0</v>
      </c>
      <c r="T173" s="16">
        <v>0</v>
      </c>
      <c r="U173" s="16">
        <v>0</v>
      </c>
      <c r="V173" s="17">
        <v>0</v>
      </c>
      <c r="W173" s="17">
        <v>127.16</v>
      </c>
      <c r="X173" s="18">
        <v>107</v>
      </c>
      <c r="Y173" s="18"/>
      <c r="Z173" s="18">
        <v>107</v>
      </c>
      <c r="AA173" s="18">
        <v>2049.7600000000002</v>
      </c>
      <c r="AB17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-83.610000000000014</v>
      </c>
      <c r="AC173" s="38" t="e">
        <f t="shared" si="2"/>
        <v>#DIV/0!</v>
      </c>
      <c r="AD173" s="21"/>
      <c r="AE173" s="21"/>
      <c r="AF173" s="21"/>
      <c r="AG173" s="21"/>
      <c r="AH173" s="21"/>
      <c r="AI173" s="21"/>
      <c r="AJ173" s="17">
        <f>_xlfn.ISOWEEKNUM(Tableau325[[#This Row],[Date ]])</f>
        <v>6</v>
      </c>
      <c r="AK173" s="23">
        <f>Tableau325[[#This Row],[Date ]]</f>
        <v>44604</v>
      </c>
      <c r="AL173" s="24" t="e">
        <f>VLOOKUP(Tableau325[[#This Row],[Mois ]],[1]!Tableau4[#Data],2)</f>
        <v>#REF!</v>
      </c>
    </row>
    <row r="174" spans="2:38" s="9" customFormat="1" x14ac:dyDescent="0.25">
      <c r="B174" s="14">
        <v>44605</v>
      </c>
      <c r="C174" s="15">
        <v>0</v>
      </c>
      <c r="D174" s="15">
        <v>0</v>
      </c>
      <c r="E174" s="40">
        <v>9.0500000000000007</v>
      </c>
      <c r="F174" s="16">
        <v>0</v>
      </c>
      <c r="G174" s="16">
        <v>0</v>
      </c>
      <c r="H174" s="16">
        <v>0</v>
      </c>
      <c r="I174" s="16">
        <v>0</v>
      </c>
      <c r="J174" s="16">
        <v>0</v>
      </c>
      <c r="K174" s="16">
        <v>0</v>
      </c>
      <c r="L174" s="16">
        <v>0</v>
      </c>
      <c r="M174" s="16">
        <f>Tableau325[[#This Row],[E7]]+Tableau325[[#This Row],[E6]]</f>
        <v>0</v>
      </c>
      <c r="N174" s="16">
        <v>0</v>
      </c>
      <c r="O174" s="17">
        <v>0</v>
      </c>
      <c r="P174" s="17">
        <v>0</v>
      </c>
      <c r="Q174" s="41">
        <v>30</v>
      </c>
      <c r="R174" s="17">
        <v>4.6900000000000004</v>
      </c>
      <c r="S174" s="16">
        <v>0</v>
      </c>
      <c r="T174" s="16">
        <v>0</v>
      </c>
      <c r="U174" s="16">
        <v>0</v>
      </c>
      <c r="V174" s="17">
        <v>0</v>
      </c>
      <c r="W174" s="17">
        <v>37.200000000000003</v>
      </c>
      <c r="X174" s="18">
        <v>85</v>
      </c>
      <c r="Y174" s="18"/>
      <c r="Z174" s="18">
        <v>85</v>
      </c>
      <c r="AA174" s="18">
        <v>1948.36</v>
      </c>
      <c r="AB17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-34.69</v>
      </c>
      <c r="AC174" s="38" t="e">
        <f t="shared" si="2"/>
        <v>#DIV/0!</v>
      </c>
      <c r="AD174" s="21"/>
      <c r="AE174" s="21"/>
      <c r="AF174" s="21"/>
      <c r="AG174" s="21"/>
      <c r="AH174" s="21"/>
      <c r="AI174" s="21"/>
      <c r="AJ174" s="17">
        <f>_xlfn.ISOWEEKNUM(Tableau325[[#This Row],[Date ]])</f>
        <v>6</v>
      </c>
      <c r="AK174" s="23">
        <f>Tableau325[[#This Row],[Date ]]</f>
        <v>44605</v>
      </c>
      <c r="AL174" s="24" t="e">
        <f>VLOOKUP(Tableau325[[#This Row],[Mois ]],[1]!Tableau4[#Data],2)</f>
        <v>#REF!</v>
      </c>
    </row>
    <row r="175" spans="2:38" s="9" customFormat="1" x14ac:dyDescent="0.25">
      <c r="B175" s="14">
        <v>44606</v>
      </c>
      <c r="C175" s="15">
        <v>77421</v>
      </c>
      <c r="D175" s="15">
        <v>260604</v>
      </c>
      <c r="E175" s="40">
        <v>15.27</v>
      </c>
      <c r="F175" s="16">
        <v>726.1</v>
      </c>
      <c r="G175" s="16">
        <v>0.7</v>
      </c>
      <c r="H175" s="16">
        <v>0</v>
      </c>
      <c r="I175" s="16">
        <v>0</v>
      </c>
      <c r="J175" s="16">
        <v>2.5</v>
      </c>
      <c r="K175" s="16">
        <v>131.5</v>
      </c>
      <c r="L175" s="16">
        <v>85.7</v>
      </c>
      <c r="M175" s="16">
        <f>Tableau325[[#This Row],[E7]]+Tableau325[[#This Row],[E6]]</f>
        <v>217.2</v>
      </c>
      <c r="N175" s="16">
        <v>54.9</v>
      </c>
      <c r="O175" s="17">
        <v>20.3</v>
      </c>
      <c r="P175" s="17">
        <v>5.3</v>
      </c>
      <c r="Q175" s="41">
        <v>30</v>
      </c>
      <c r="R175" s="17">
        <v>57.92</v>
      </c>
      <c r="S175" s="16">
        <v>80</v>
      </c>
      <c r="T175" s="16">
        <v>6</v>
      </c>
      <c r="U175" s="16">
        <v>0</v>
      </c>
      <c r="V175" s="42">
        <v>30</v>
      </c>
      <c r="W175" s="17">
        <v>317.64</v>
      </c>
      <c r="X175" s="18">
        <v>380</v>
      </c>
      <c r="Y175" s="18">
        <v>96.48</v>
      </c>
      <c r="Z175" s="18">
        <v>283.52</v>
      </c>
      <c r="AA175" s="18">
        <v>1984.82</v>
      </c>
      <c r="AB17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259.78000000000003</v>
      </c>
      <c r="AC175" s="38">
        <f t="shared" si="2"/>
        <v>0.35777441123812148</v>
      </c>
      <c r="AD175" s="21">
        <f>Tableau325[[#This Row],[E1]]/Tableau325[[#This Row],[Nombre ]]*1000</f>
        <v>9.3785923715787707</v>
      </c>
      <c r="AE175" s="21">
        <f>(Tableau325[[#This Row],[E8]]/Tableau325[[#This Row],[Nombre ]])*1000</f>
        <v>2.8054403843918316</v>
      </c>
      <c r="AF175" s="21">
        <f>(Tableau325[[#This Row],[E9]]/Tableau325[[#This Row],[Nombre ]])*1000</f>
        <v>0.7091099314139574</v>
      </c>
      <c r="AG175" s="21">
        <f>(Tableau325[[#This Row],[E12]]/Tableau325[[#This Row],[Nombre ]])*1000</f>
        <v>0.3874917657999768</v>
      </c>
      <c r="AH175" s="21">
        <f>(Tableau325[[#This Row],[E13]]/Tableau325[[#This Row],[Nombre ]])*1000</f>
        <v>0.74811743583782186</v>
      </c>
      <c r="AI175" s="21">
        <f>(Tableau325[[#This Row],[E14]]/Tableau325[[#This Row],[Nombre ]])*1000</f>
        <v>1.0333113754666048</v>
      </c>
      <c r="AJ175" s="17">
        <f>_xlfn.ISOWEEKNUM(Tableau325[[#This Row],[Date ]])</f>
        <v>7</v>
      </c>
      <c r="AK175" s="23">
        <f>Tableau325[[#This Row],[Date ]]</f>
        <v>44606</v>
      </c>
      <c r="AL175" s="24" t="e">
        <f>VLOOKUP(Tableau325[[#This Row],[Mois ]],[1]!Tableau4[#Data],2)</f>
        <v>#REF!</v>
      </c>
    </row>
    <row r="176" spans="2:38" s="9" customFormat="1" x14ac:dyDescent="0.25">
      <c r="B176" s="14">
        <v>44607</v>
      </c>
      <c r="C176" s="15">
        <v>76359</v>
      </c>
      <c r="D176" s="15">
        <v>266460</v>
      </c>
      <c r="E176" s="40">
        <v>16.77</v>
      </c>
      <c r="F176" s="16">
        <v>823.9</v>
      </c>
      <c r="G176" s="16">
        <v>1.4</v>
      </c>
      <c r="H176" s="16">
        <v>0</v>
      </c>
      <c r="I176" s="16">
        <v>0</v>
      </c>
      <c r="J176" s="16">
        <v>3</v>
      </c>
      <c r="K176" s="16">
        <v>130.6</v>
      </c>
      <c r="L176" s="16">
        <v>85.3</v>
      </c>
      <c r="M176" s="16">
        <f>Tableau325[[#This Row],[E7]]+Tableau325[[#This Row],[E6]]</f>
        <v>215.89999999999998</v>
      </c>
      <c r="N176" s="16">
        <v>57.1</v>
      </c>
      <c r="O176" s="17">
        <v>25.4</v>
      </c>
      <c r="P176" s="17">
        <v>8.9</v>
      </c>
      <c r="Q176" s="16">
        <v>30</v>
      </c>
      <c r="R176" s="17">
        <v>110.17</v>
      </c>
      <c r="S176" s="16">
        <v>87</v>
      </c>
      <c r="T176" s="16">
        <v>6</v>
      </c>
      <c r="U176" s="16">
        <v>67</v>
      </c>
      <c r="V176" s="41">
        <v>30</v>
      </c>
      <c r="W176" s="17">
        <v>408.76</v>
      </c>
      <c r="X176" s="18">
        <v>528</v>
      </c>
      <c r="Y176" s="18">
        <v>96.88</v>
      </c>
      <c r="Z176" s="18">
        <v>431.12</v>
      </c>
      <c r="AA176" s="18">
        <v>1906.78</v>
      </c>
      <c r="AB17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288.02999999999997</v>
      </c>
      <c r="AC176" s="38">
        <f t="shared" si="2"/>
        <v>0.34959339725694866</v>
      </c>
      <c r="AD176" s="21">
        <f>Tableau325[[#This Row],[E1]]/Tableau325[[#This Row],[Nombre ]]*1000</f>
        <v>10.789821762987991</v>
      </c>
      <c r="AE176" s="21">
        <f>(Tableau325[[#This Row],[E8]]/Tableau325[[#This Row],[Nombre ]])*1000</f>
        <v>2.8274335703715341</v>
      </c>
      <c r="AF176" s="21">
        <f>(Tableau325[[#This Row],[E9]]/Tableau325[[#This Row],[Nombre ]])*1000</f>
        <v>0.74778349637894681</v>
      </c>
      <c r="AG176" s="21">
        <f>(Tableau325[[#This Row],[E12]]/Tableau325[[#This Row],[Nombre ]])*1000</f>
        <v>0.39288099634620671</v>
      </c>
      <c r="AH176" s="21">
        <f>(Tableau325[[#This Row],[E13]]/Tableau325[[#This Row],[Nombre ]])*1000</f>
        <v>1.4427899789153866</v>
      </c>
      <c r="AI176" s="21">
        <f>(Tableau325[[#This Row],[E14]]/Tableau325[[#This Row],[Nombre ]])*1000</f>
        <v>1.1393548894039993</v>
      </c>
      <c r="AJ176" s="17">
        <f>_xlfn.ISOWEEKNUM(Tableau325[[#This Row],[Date ]])</f>
        <v>7</v>
      </c>
      <c r="AK176" s="23">
        <f>Tableau325[[#This Row],[Date ]]</f>
        <v>44607</v>
      </c>
      <c r="AL176" s="24" t="e">
        <f>VLOOKUP(Tableau325[[#This Row],[Mois ]],[1]!Tableau4[#Data],2)</f>
        <v>#REF!</v>
      </c>
    </row>
    <row r="177" spans="2:38" s="9" customFormat="1" x14ac:dyDescent="0.25">
      <c r="B177" s="14">
        <v>44608</v>
      </c>
      <c r="C177" s="15">
        <v>35847</v>
      </c>
      <c r="D177" s="15">
        <v>123900</v>
      </c>
      <c r="E177" s="40">
        <v>18.059999999999999</v>
      </c>
      <c r="F177" s="16">
        <v>537.6</v>
      </c>
      <c r="G177" s="16">
        <v>3.1</v>
      </c>
      <c r="H177" s="16">
        <v>0.9</v>
      </c>
      <c r="I177" s="16">
        <v>0</v>
      </c>
      <c r="J177" s="16">
        <v>3</v>
      </c>
      <c r="K177" s="16">
        <v>71.5</v>
      </c>
      <c r="L177" s="16">
        <v>41</v>
      </c>
      <c r="M177" s="16">
        <f>Tableau325[[#This Row],[E7]]+Tableau325[[#This Row],[E6]]</f>
        <v>112.5</v>
      </c>
      <c r="N177" s="16">
        <v>31.5</v>
      </c>
      <c r="O177" s="17">
        <v>14.6</v>
      </c>
      <c r="P177" s="17">
        <v>7</v>
      </c>
      <c r="Q177" s="16">
        <v>15</v>
      </c>
      <c r="R177" s="17">
        <v>137.69999999999999</v>
      </c>
      <c r="S177" s="16">
        <v>68</v>
      </c>
      <c r="T177" s="16">
        <v>6</v>
      </c>
      <c r="U177" s="16">
        <v>34</v>
      </c>
      <c r="V177" s="17">
        <v>15</v>
      </c>
      <c r="W177" s="17">
        <v>304.48</v>
      </c>
      <c r="X177" s="18">
        <v>432</v>
      </c>
      <c r="Y177" s="18">
        <v>71.680000000000007</v>
      </c>
      <c r="Z177" s="18">
        <v>360.32</v>
      </c>
      <c r="AA177" s="18">
        <v>2075.48</v>
      </c>
      <c r="AB17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147.30000000000007</v>
      </c>
      <c r="AC177" s="38">
        <f t="shared" si="2"/>
        <v>0.27399553571428581</v>
      </c>
      <c r="AD177" s="21">
        <f>Tableau325[[#This Row],[E1]]/Tableau325[[#This Row],[Nombre ]]*1000</f>
        <v>14.997070884592853</v>
      </c>
      <c r="AE177" s="21">
        <f>(Tableau325[[#This Row],[E8]]/Tableau325[[#This Row],[Nombre ]])*1000</f>
        <v>3.1383379362289729</v>
      </c>
      <c r="AF177" s="21">
        <f>(Tableau325[[#This Row],[E9]]/Tableau325[[#This Row],[Nombre ]])*1000</f>
        <v>0.87873462214411246</v>
      </c>
      <c r="AG177" s="21">
        <f>(Tableau325[[#This Row],[E12]]/Tableau325[[#This Row],[Nombre ]])*1000</f>
        <v>0.41844505816386307</v>
      </c>
      <c r="AH177" s="21">
        <f>(Tableau325[[#This Row],[E13]]/Tableau325[[#This Row],[Nombre ]])*1000</f>
        <v>3.8413256339442632</v>
      </c>
      <c r="AI177" s="21">
        <f>(Tableau325[[#This Row],[E14]]/Tableau325[[#This Row],[Nombre ]])*1000</f>
        <v>1.896950930342846</v>
      </c>
      <c r="AJ177" s="17">
        <f>_xlfn.ISOWEEKNUM(Tableau325[[#This Row],[Date ]])</f>
        <v>7</v>
      </c>
      <c r="AK177" s="23">
        <f>Tableau325[[#This Row],[Date ]]</f>
        <v>44608</v>
      </c>
      <c r="AL177" s="24" t="e">
        <f>VLOOKUP(Tableau325[[#This Row],[Mois ]],[1]!Tableau4[#Data],2)</f>
        <v>#REF!</v>
      </c>
    </row>
    <row r="178" spans="2:38" s="9" customFormat="1" x14ac:dyDescent="0.25">
      <c r="B178" s="14">
        <v>44609</v>
      </c>
      <c r="C178" s="15">
        <v>77469</v>
      </c>
      <c r="D178" s="15">
        <v>256140</v>
      </c>
      <c r="E178" s="40">
        <v>21.22</v>
      </c>
      <c r="F178" s="16">
        <v>827.7</v>
      </c>
      <c r="G178" s="16">
        <v>6</v>
      </c>
      <c r="H178" s="16">
        <v>1.1000000000000001</v>
      </c>
      <c r="I178" s="16">
        <v>0</v>
      </c>
      <c r="J178" s="16">
        <v>3</v>
      </c>
      <c r="K178" s="16">
        <v>132.9</v>
      </c>
      <c r="L178" s="16">
        <v>79.3</v>
      </c>
      <c r="M178" s="16">
        <f>Tableau325[[#This Row],[E7]]+Tableau325[[#This Row],[E6]]</f>
        <v>212.2</v>
      </c>
      <c r="N178" s="16">
        <v>58.6</v>
      </c>
      <c r="O178" s="17">
        <v>26.4</v>
      </c>
      <c r="P178" s="17">
        <v>8.6999999999999993</v>
      </c>
      <c r="Q178" s="16">
        <v>30</v>
      </c>
      <c r="R178" s="17">
        <v>104.57</v>
      </c>
      <c r="S178" s="16">
        <v>84</v>
      </c>
      <c r="T178" s="16">
        <v>6</v>
      </c>
      <c r="U178" s="16">
        <v>66</v>
      </c>
      <c r="V178" s="41">
        <v>30</v>
      </c>
      <c r="W178" s="17">
        <v>403.08</v>
      </c>
      <c r="X178" s="18">
        <v>456</v>
      </c>
      <c r="Y178" s="18">
        <v>118.96</v>
      </c>
      <c r="Z178" s="18">
        <v>337.04</v>
      </c>
      <c r="AA178" s="18">
        <v>2054.48</v>
      </c>
      <c r="AB17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296.13000000000011</v>
      </c>
      <c r="AC178" s="38">
        <f t="shared" si="2"/>
        <v>0.35777455599855029</v>
      </c>
      <c r="AD178" s="21">
        <f>Tableau325[[#This Row],[E1]]/Tableau325[[#This Row],[Nombre ]]*1000</f>
        <v>10.684273709483794</v>
      </c>
      <c r="AE178" s="21">
        <f>(Tableau325[[#This Row],[E8]]/Tableau325[[#This Row],[Nombre ]])*1000</f>
        <v>2.7391601802011127</v>
      </c>
      <c r="AF178" s="21">
        <f>(Tableau325[[#This Row],[E9]]/Tableau325[[#This Row],[Nombre ]])*1000</f>
        <v>0.75643160490002448</v>
      </c>
      <c r="AG178" s="21">
        <f>(Tableau325[[#This Row],[E12]]/Tableau325[[#This Row],[Nombre ]])*1000</f>
        <v>0.38725167486349377</v>
      </c>
      <c r="AH178" s="21">
        <f>(Tableau325[[#This Row],[E13]]/Tableau325[[#This Row],[Nombre ]])*1000</f>
        <v>1.349830254682518</v>
      </c>
      <c r="AI178" s="21">
        <f>(Tableau325[[#This Row],[E14]]/Tableau325[[#This Row],[Nombre ]])*1000</f>
        <v>1.0843046896177826</v>
      </c>
      <c r="AJ178" s="17">
        <f>_xlfn.ISOWEEKNUM(Tableau325[[#This Row],[Date ]])</f>
        <v>7</v>
      </c>
      <c r="AK178" s="23">
        <f>Tableau325[[#This Row],[Date ]]</f>
        <v>44609</v>
      </c>
      <c r="AL178" s="24" t="e">
        <f>VLOOKUP(Tableau325[[#This Row],[Mois ]],[1]!Tableau4[#Data],2)</f>
        <v>#REF!</v>
      </c>
    </row>
    <row r="179" spans="2:38" s="9" customFormat="1" x14ac:dyDescent="0.25">
      <c r="B179" s="14">
        <v>44610</v>
      </c>
      <c r="C179" s="15">
        <v>70091</v>
      </c>
      <c r="D179" s="15">
        <v>234279</v>
      </c>
      <c r="E179" s="40">
        <v>15.55</v>
      </c>
      <c r="F179" s="16">
        <v>752.3</v>
      </c>
      <c r="G179" s="16">
        <v>3.6</v>
      </c>
      <c r="H179" s="16">
        <v>1.2</v>
      </c>
      <c r="I179" s="16">
        <v>0</v>
      </c>
      <c r="J179" s="16">
        <v>3</v>
      </c>
      <c r="K179" s="16">
        <v>129.80000000000001</v>
      </c>
      <c r="L179" s="16">
        <v>82.5</v>
      </c>
      <c r="M179" s="16">
        <f>Tableau325[[#This Row],[E7]]+Tableau325[[#This Row],[E6]]</f>
        <v>212.3</v>
      </c>
      <c r="N179" s="16">
        <v>51.4</v>
      </c>
      <c r="O179" s="17">
        <v>34.200000000000003</v>
      </c>
      <c r="P179" s="17">
        <v>10.3</v>
      </c>
      <c r="Q179" s="16">
        <v>30</v>
      </c>
      <c r="R179" s="17">
        <v>113.07</v>
      </c>
      <c r="S179" s="16">
        <v>73</v>
      </c>
      <c r="T179" s="16">
        <v>5</v>
      </c>
      <c r="U179" s="16">
        <v>59</v>
      </c>
      <c r="V179" s="41">
        <v>30</v>
      </c>
      <c r="W179" s="17">
        <v>333.64</v>
      </c>
      <c r="X179" s="18">
        <v>461</v>
      </c>
      <c r="Y179" s="18">
        <v>109.36</v>
      </c>
      <c r="Z179" s="18">
        <v>351.64</v>
      </c>
      <c r="AA179" s="18">
        <v>2003.7</v>
      </c>
      <c r="AB17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223.23000000000002</v>
      </c>
      <c r="AC179" s="38">
        <f t="shared" si="2"/>
        <v>0.2967300279143959</v>
      </c>
      <c r="AD179" s="21">
        <f>Tableau325[[#This Row],[E1]]/Tableau325[[#This Row],[Nombre ]]*1000</f>
        <v>10.733189710519182</v>
      </c>
      <c r="AE179" s="21">
        <f>(Tableau325[[#This Row],[E8]]/Tableau325[[#This Row],[Nombre ]])*1000</f>
        <v>3.0289195474454642</v>
      </c>
      <c r="AF179" s="21">
        <f>(Tableau325[[#This Row],[E9]]/Tableau325[[#This Row],[Nombre ]])*1000</f>
        <v>0.73333238218886876</v>
      </c>
      <c r="AG179" s="21">
        <f>(Tableau325[[#This Row],[E12]]/Tableau325[[#This Row],[Nombre ]])*1000</f>
        <v>0.42801500905965106</v>
      </c>
      <c r="AH179" s="21">
        <f>(Tableau325[[#This Row],[E13]]/Tableau325[[#This Row],[Nombre ]])*1000</f>
        <v>1.6131885691458245</v>
      </c>
      <c r="AI179" s="21">
        <f>(Tableau325[[#This Row],[E14]]/Tableau325[[#This Row],[Nombre ]])*1000</f>
        <v>1.0415031887118176</v>
      </c>
      <c r="AJ179" s="17">
        <f>_xlfn.ISOWEEKNUM(Tableau325[[#This Row],[Date ]])</f>
        <v>7</v>
      </c>
      <c r="AK179" s="23">
        <f>Tableau325[[#This Row],[Date ]]</f>
        <v>44610</v>
      </c>
      <c r="AL179" s="24" t="e">
        <f>VLOOKUP(Tableau325[[#This Row],[Mois ]],[1]!Tableau4[#Data],2)</f>
        <v>#REF!</v>
      </c>
    </row>
    <row r="180" spans="2:38" s="9" customFormat="1" x14ac:dyDescent="0.25">
      <c r="B180" s="14">
        <v>44611</v>
      </c>
      <c r="C180" s="15">
        <v>0</v>
      </c>
      <c r="D180" s="15">
        <v>0</v>
      </c>
      <c r="E180" s="40">
        <v>9.44</v>
      </c>
      <c r="F180" s="16">
        <v>120.4</v>
      </c>
      <c r="G180" s="16">
        <v>0</v>
      </c>
      <c r="H180" s="16">
        <v>0</v>
      </c>
      <c r="I180" s="16">
        <v>0</v>
      </c>
      <c r="J180" s="16">
        <v>0</v>
      </c>
      <c r="K180" s="16">
        <v>8.6</v>
      </c>
      <c r="L180" s="16">
        <v>0</v>
      </c>
      <c r="M180" s="16">
        <f>Tableau325[[#This Row],[E7]]+Tableau325[[#This Row],[E6]]</f>
        <v>8.6</v>
      </c>
      <c r="N180" s="16">
        <v>0</v>
      </c>
      <c r="O180" s="17">
        <v>0.2</v>
      </c>
      <c r="P180" s="17">
        <v>9.1999999999999993</v>
      </c>
      <c r="Q180" s="16">
        <v>0</v>
      </c>
      <c r="R180" s="17">
        <v>74.89</v>
      </c>
      <c r="S180" s="16">
        <v>0</v>
      </c>
      <c r="T180" s="16">
        <v>0</v>
      </c>
      <c r="U180" s="16">
        <v>0</v>
      </c>
      <c r="V180" s="17">
        <v>0</v>
      </c>
      <c r="W180" s="17">
        <v>98.36</v>
      </c>
      <c r="X180" s="18">
        <v>151</v>
      </c>
      <c r="Y180" s="18">
        <v>32.880000000000003</v>
      </c>
      <c r="Z180" s="18">
        <v>118.12</v>
      </c>
      <c r="AA180" s="18">
        <v>1975.04</v>
      </c>
      <c r="AB18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27.510000000000005</v>
      </c>
      <c r="AC180" s="38">
        <f t="shared" si="2"/>
        <v>0.22848837209302328</v>
      </c>
      <c r="AD180" s="21"/>
      <c r="AE180" s="21"/>
      <c r="AF180" s="21"/>
      <c r="AG180" s="21"/>
      <c r="AH180" s="21"/>
      <c r="AI180" s="21"/>
      <c r="AJ180" s="17">
        <f>_xlfn.ISOWEEKNUM(Tableau325[[#This Row],[Date ]])</f>
        <v>7</v>
      </c>
      <c r="AK180" s="23">
        <f>Tableau325[[#This Row],[Date ]]</f>
        <v>44611</v>
      </c>
      <c r="AL180" s="24" t="e">
        <f>VLOOKUP(Tableau325[[#This Row],[Mois ]],[1]!Tableau4[#Data],2)</f>
        <v>#REF!</v>
      </c>
    </row>
    <row r="181" spans="2:38" s="9" customFormat="1" x14ac:dyDescent="0.25">
      <c r="B181" s="14">
        <v>44612</v>
      </c>
      <c r="C181" s="15">
        <v>0</v>
      </c>
      <c r="D181" s="15">
        <v>0</v>
      </c>
      <c r="E181" s="40">
        <v>12.67</v>
      </c>
      <c r="F181" s="16">
        <v>79</v>
      </c>
      <c r="G181" s="16">
        <v>0.5</v>
      </c>
      <c r="H181" s="16">
        <v>0.1</v>
      </c>
      <c r="I181" s="16">
        <v>0</v>
      </c>
      <c r="J181" s="16">
        <v>0</v>
      </c>
      <c r="K181" s="16">
        <v>8.9</v>
      </c>
      <c r="L181" s="16">
        <v>0</v>
      </c>
      <c r="M181" s="16">
        <f>Tableau325[[#This Row],[E7]]+Tableau325[[#This Row],[E6]]</f>
        <v>8.9</v>
      </c>
      <c r="N181" s="16">
        <v>0</v>
      </c>
      <c r="O181" s="17">
        <v>0</v>
      </c>
      <c r="P181" s="17">
        <v>0</v>
      </c>
      <c r="Q181" s="16">
        <v>0</v>
      </c>
      <c r="R181" s="17">
        <v>24.77</v>
      </c>
      <c r="S181" s="16">
        <v>0</v>
      </c>
      <c r="T181" s="16">
        <v>0</v>
      </c>
      <c r="U181" s="16">
        <v>0</v>
      </c>
      <c r="V181" s="17">
        <v>0</v>
      </c>
      <c r="W181" s="17">
        <v>65.52</v>
      </c>
      <c r="X181" s="18">
        <v>71</v>
      </c>
      <c r="Y181" s="18">
        <v>27.2</v>
      </c>
      <c r="Z181" s="18">
        <v>43.8</v>
      </c>
      <c r="AA181" s="18">
        <v>2663.32</v>
      </c>
      <c r="AB18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44.730000000000004</v>
      </c>
      <c r="AC181" s="38">
        <f t="shared" si="2"/>
        <v>0.56620253164556966</v>
      </c>
      <c r="AD181" s="21"/>
      <c r="AE181" s="21"/>
      <c r="AF181" s="21"/>
      <c r="AG181" s="21"/>
      <c r="AH181" s="21"/>
      <c r="AI181" s="21"/>
      <c r="AJ181" s="17">
        <f>_xlfn.ISOWEEKNUM(Tableau325[[#This Row],[Date ]])</f>
        <v>7</v>
      </c>
      <c r="AK181" s="23">
        <f>Tableau325[[#This Row],[Date ]]</f>
        <v>44612</v>
      </c>
      <c r="AL181" s="24" t="e">
        <f>VLOOKUP(Tableau325[[#This Row],[Mois ]],[1]!Tableau4[#Data],2)</f>
        <v>#REF!</v>
      </c>
    </row>
    <row r="182" spans="2:38" s="9" customFormat="1" x14ac:dyDescent="0.25">
      <c r="B182" s="14">
        <v>44613</v>
      </c>
      <c r="C182" s="15">
        <v>77792</v>
      </c>
      <c r="D182" s="15">
        <v>276844</v>
      </c>
      <c r="E182" s="40">
        <v>14.67</v>
      </c>
      <c r="F182" s="16">
        <v>672.9</v>
      </c>
      <c r="G182" s="16">
        <v>6.4</v>
      </c>
      <c r="H182" s="16">
        <v>2</v>
      </c>
      <c r="I182" s="16">
        <v>0</v>
      </c>
      <c r="J182" s="16">
        <v>3</v>
      </c>
      <c r="K182" s="16">
        <v>149.5</v>
      </c>
      <c r="L182" s="16">
        <v>76.3</v>
      </c>
      <c r="M182" s="16">
        <f>Tableau325[[#This Row],[E7]]+Tableau325[[#This Row],[E6]]</f>
        <v>225.8</v>
      </c>
      <c r="N182" s="16">
        <v>53.5</v>
      </c>
      <c r="O182" s="17">
        <v>28.1</v>
      </c>
      <c r="P182" s="17">
        <v>10.6</v>
      </c>
      <c r="Q182" s="41">
        <v>30</v>
      </c>
      <c r="R182" s="17">
        <v>43.91</v>
      </c>
      <c r="S182" s="16">
        <v>78</v>
      </c>
      <c r="T182" s="16">
        <v>6</v>
      </c>
      <c r="U182" s="16">
        <v>63</v>
      </c>
      <c r="V182" s="41">
        <v>30</v>
      </c>
      <c r="W182" s="17">
        <v>236.32</v>
      </c>
      <c r="X182" s="18">
        <v>354</v>
      </c>
      <c r="Y182" s="18">
        <v>98.96</v>
      </c>
      <c r="Z182" s="18">
        <v>255.04000000000002</v>
      </c>
      <c r="AA182" s="18">
        <v>1022</v>
      </c>
      <c r="AB18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194.58999999999992</v>
      </c>
      <c r="AC182" s="38">
        <f t="shared" si="2"/>
        <v>0.28918115618962686</v>
      </c>
      <c r="AD182" s="21">
        <f>Tableau325[[#This Row],[E1]]/Tableau325[[#This Row],[Nombre ]]*1000</f>
        <v>8.6499897161661856</v>
      </c>
      <c r="AE182" s="21">
        <f>(Tableau325[[#This Row],[E8]]/Tableau325[[#This Row],[Nombre ]])*1000</f>
        <v>2.9026120937885644</v>
      </c>
      <c r="AF182" s="21">
        <f>(Tableau325[[#This Row],[E9]]/Tableau325[[#This Row],[Nombre ]])*1000</f>
        <v>0.68773138626079799</v>
      </c>
      <c r="AG182" s="21">
        <f>(Tableau325[[#This Row],[E12]]/Tableau325[[#This Row],[Nombre ]])*1000</f>
        <v>0.38564376799670919</v>
      </c>
      <c r="AH182" s="21">
        <f>(Tableau325[[#This Row],[E13]]/Tableau325[[#This Row],[Nombre ]])*1000</f>
        <v>0.56445392842451669</v>
      </c>
      <c r="AI182" s="21">
        <f>(Tableau325[[#This Row],[E14]]/Tableau325[[#This Row],[Nombre ]])*1000</f>
        <v>1.0026737967914439</v>
      </c>
      <c r="AJ182" s="17">
        <f>_xlfn.ISOWEEKNUM(Tableau325[[#This Row],[Date ]])</f>
        <v>8</v>
      </c>
      <c r="AK182" s="23">
        <f>Tableau325[[#This Row],[Date ]]</f>
        <v>44613</v>
      </c>
      <c r="AL182" s="24" t="e">
        <f>VLOOKUP(Tableau325[[#This Row],[Mois ]],[1]!Tableau4[#Data],2)</f>
        <v>#REF!</v>
      </c>
    </row>
    <row r="183" spans="2:38" s="9" customFormat="1" x14ac:dyDescent="0.25">
      <c r="B183" s="14">
        <v>44614</v>
      </c>
      <c r="C183" s="15">
        <v>39442</v>
      </c>
      <c r="D183" s="15">
        <v>127160</v>
      </c>
      <c r="E183" s="40">
        <v>18.78</v>
      </c>
      <c r="F183" s="16">
        <v>567.29999999999995</v>
      </c>
      <c r="G183" s="16">
        <v>3.9</v>
      </c>
      <c r="H183" s="16">
        <v>0.9</v>
      </c>
      <c r="I183" s="16">
        <v>0</v>
      </c>
      <c r="J183" s="16">
        <v>1</v>
      </c>
      <c r="K183" s="16">
        <v>65.599999999999994</v>
      </c>
      <c r="L183" s="16">
        <v>41.3</v>
      </c>
      <c r="M183" s="16">
        <f>Tableau325[[#This Row],[E7]]+Tableau325[[#This Row],[E6]]</f>
        <v>106.89999999999999</v>
      </c>
      <c r="N183" s="16">
        <v>35.700000000000003</v>
      </c>
      <c r="O183" s="17">
        <v>20.5</v>
      </c>
      <c r="P183" s="17">
        <v>7.9</v>
      </c>
      <c r="Q183" s="16">
        <v>15</v>
      </c>
      <c r="R183" s="17">
        <v>145.72999999999999</v>
      </c>
      <c r="S183" s="16">
        <v>59</v>
      </c>
      <c r="T183" s="16">
        <v>3</v>
      </c>
      <c r="U183" s="16">
        <v>36</v>
      </c>
      <c r="V183" s="41">
        <v>30</v>
      </c>
      <c r="W183" s="17">
        <v>320.27999999999997</v>
      </c>
      <c r="X183" s="18">
        <v>367</v>
      </c>
      <c r="Y183" s="18">
        <v>65.84</v>
      </c>
      <c r="Z183" s="18">
        <v>301.15999999999997</v>
      </c>
      <c r="AA183" s="18">
        <v>1782.12</v>
      </c>
      <c r="AB18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171.76999999999998</v>
      </c>
      <c r="AC183" s="38">
        <f t="shared" si="2"/>
        <v>0.30278512251013573</v>
      </c>
      <c r="AD183" s="21">
        <f>Tableau325[[#This Row],[E1]]/Tableau325[[#This Row],[Nombre ]]*1000</f>
        <v>14.383144870949749</v>
      </c>
      <c r="AE183" s="21">
        <f>(Tableau325[[#This Row],[E8]]/Tableau325[[#This Row],[Nombre ]])*1000</f>
        <v>2.7103088078697835</v>
      </c>
      <c r="AF183" s="21">
        <f>(Tableau325[[#This Row],[E9]]/Tableau325[[#This Row],[Nombre ]])*1000</f>
        <v>0.90512651488261253</v>
      </c>
      <c r="AG183" s="21">
        <f>(Tableau325[[#This Row],[E12]]/Tableau325[[#This Row],[Nombre ]])*1000</f>
        <v>0.38030525835403883</v>
      </c>
      <c r="AH183" s="21">
        <f>(Tableau325[[#This Row],[E13]]/Tableau325[[#This Row],[Nombre ]])*1000</f>
        <v>3.6947923533289382</v>
      </c>
      <c r="AI183" s="21">
        <f>(Tableau325[[#This Row],[E14]]/Tableau325[[#This Row],[Nombre ]])*1000</f>
        <v>1.4958673495258863</v>
      </c>
      <c r="AJ183" s="17">
        <f>_xlfn.ISOWEEKNUM(Tableau325[[#This Row],[Date ]])</f>
        <v>8</v>
      </c>
      <c r="AK183" s="23">
        <f>Tableau325[[#This Row],[Date ]]</f>
        <v>44614</v>
      </c>
      <c r="AL183" s="24" t="e">
        <f>VLOOKUP(Tableau325[[#This Row],[Mois ]],[1]!Tableau4[#Data],2)</f>
        <v>#REF!</v>
      </c>
    </row>
    <row r="184" spans="2:38" s="9" customFormat="1" x14ac:dyDescent="0.25">
      <c r="B184" s="14">
        <v>44615</v>
      </c>
      <c r="C184" s="15">
        <v>76578</v>
      </c>
      <c r="D184" s="15">
        <v>208965</v>
      </c>
      <c r="E184" s="40">
        <v>18.07</v>
      </c>
      <c r="F184" s="16">
        <v>771.3</v>
      </c>
      <c r="G184" s="16">
        <v>6.5</v>
      </c>
      <c r="H184" s="16">
        <v>3.4</v>
      </c>
      <c r="I184" s="16">
        <v>0</v>
      </c>
      <c r="J184" s="16">
        <v>3</v>
      </c>
      <c r="K184" s="16">
        <v>140</v>
      </c>
      <c r="L184" s="16">
        <v>83.6</v>
      </c>
      <c r="M184" s="16">
        <f>Tableau325[[#This Row],[E7]]+Tableau325[[#This Row],[E6]]</f>
        <v>223.6</v>
      </c>
      <c r="N184" s="16">
        <v>51.7</v>
      </c>
      <c r="O184" s="17">
        <v>25</v>
      </c>
      <c r="P184" s="17">
        <v>13.1</v>
      </c>
      <c r="Q184" s="16">
        <v>30</v>
      </c>
      <c r="R184" s="17">
        <v>99.95</v>
      </c>
      <c r="S184" s="16">
        <v>88</v>
      </c>
      <c r="T184" s="16">
        <v>5</v>
      </c>
      <c r="U184" s="16">
        <v>63</v>
      </c>
      <c r="V184" s="41">
        <v>30</v>
      </c>
      <c r="W184" s="17">
        <v>340.68</v>
      </c>
      <c r="X184" s="18">
        <v>471</v>
      </c>
      <c r="Y184" s="18">
        <v>100.64</v>
      </c>
      <c r="Z184" s="18">
        <v>370.36</v>
      </c>
      <c r="AA184" s="18">
        <v>2128.08</v>
      </c>
      <c r="AB18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230.04999999999995</v>
      </c>
      <c r="AC184" s="38">
        <f t="shared" si="2"/>
        <v>0.29826267340853102</v>
      </c>
      <c r="AD184" s="21">
        <f>Tableau325[[#This Row],[E1]]/Tableau325[[#This Row],[Nombre ]]*1000</f>
        <v>10.072083365979786</v>
      </c>
      <c r="AE184" s="21">
        <f>(Tableau325[[#This Row],[E8]]/Tableau325[[#This Row],[Nombre ]])*1000</f>
        <v>2.9198986654130432</v>
      </c>
      <c r="AF184" s="21">
        <f>(Tableau325[[#This Row],[E9]]/Tableau325[[#This Row],[Nombre ]])*1000</f>
        <v>0.67512862702081544</v>
      </c>
      <c r="AG184" s="21">
        <f>(Tableau325[[#This Row],[E12]]/Tableau325[[#This Row],[Nombre ]])*1000</f>
        <v>0.39175742380318107</v>
      </c>
      <c r="AH184" s="21">
        <f>(Tableau325[[#This Row],[E13]]/Tableau325[[#This Row],[Nombre ]])*1000</f>
        <v>1.305205150304265</v>
      </c>
      <c r="AI184" s="21">
        <f>(Tableau325[[#This Row],[E14]]/Tableau325[[#This Row],[Nombre ]])*1000</f>
        <v>1.1491551098226644</v>
      </c>
      <c r="AJ184" s="17">
        <f>_xlfn.ISOWEEKNUM(Tableau325[[#This Row],[Date ]])</f>
        <v>8</v>
      </c>
      <c r="AK184" s="23">
        <f>Tableau325[[#This Row],[Date ]]</f>
        <v>44615</v>
      </c>
      <c r="AL184" s="24" t="e">
        <f>VLOOKUP(Tableau325[[#This Row],[Mois ]],[1]!Tableau4[#Data],2)</f>
        <v>#REF!</v>
      </c>
    </row>
    <row r="185" spans="2:38" s="9" customFormat="1" x14ac:dyDescent="0.25">
      <c r="B185" s="14">
        <v>44616</v>
      </c>
      <c r="C185" s="15">
        <v>76230</v>
      </c>
      <c r="D185" s="15">
        <v>252540</v>
      </c>
      <c r="E185" s="40">
        <v>17.37</v>
      </c>
      <c r="F185" s="16">
        <v>830</v>
      </c>
      <c r="G185" s="16">
        <v>2.7</v>
      </c>
      <c r="H185" s="16">
        <v>0.2</v>
      </c>
      <c r="I185" s="16">
        <v>0</v>
      </c>
      <c r="J185" s="16">
        <v>3</v>
      </c>
      <c r="K185" s="16">
        <v>86.5</v>
      </c>
      <c r="L185" s="16">
        <v>81.8</v>
      </c>
      <c r="M185" s="16">
        <f>Tableau325[[#This Row],[E7]]+Tableau325[[#This Row],[E6]]</f>
        <v>168.3</v>
      </c>
      <c r="N185" s="16">
        <v>53</v>
      </c>
      <c r="O185" s="17">
        <v>62.9</v>
      </c>
      <c r="P185" s="17">
        <v>7.9</v>
      </c>
      <c r="Q185" s="16">
        <v>30</v>
      </c>
      <c r="R185" s="17">
        <v>108.14</v>
      </c>
      <c r="S185" s="16">
        <v>84</v>
      </c>
      <c r="T185" s="16">
        <v>5</v>
      </c>
      <c r="U185" s="16">
        <v>65</v>
      </c>
      <c r="V185" s="41">
        <v>30</v>
      </c>
      <c r="W185" s="17">
        <v>368.32</v>
      </c>
      <c r="X185" s="18">
        <v>490</v>
      </c>
      <c r="Y185" s="18">
        <v>122.24</v>
      </c>
      <c r="Z185" s="18">
        <v>367.76</v>
      </c>
      <c r="AA185" s="18">
        <v>1965.72</v>
      </c>
      <c r="AB18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312.86</v>
      </c>
      <c r="AC185" s="38">
        <f t="shared" si="2"/>
        <v>0.37693975903614457</v>
      </c>
      <c r="AD185" s="21">
        <f>Tableau325[[#This Row],[E1]]/Tableau325[[#This Row],[Nombre ]]*1000</f>
        <v>10.888101797192707</v>
      </c>
      <c r="AE185" s="21">
        <f>(Tableau325[[#This Row],[E8]]/Tableau325[[#This Row],[Nombre ]])*1000</f>
        <v>2.2077922077922079</v>
      </c>
      <c r="AF185" s="21">
        <f>(Tableau325[[#This Row],[E9]]/Tableau325[[#This Row],[Nombre ]])*1000</f>
        <v>0.69526433162796797</v>
      </c>
      <c r="AG185" s="21">
        <f>(Tableau325[[#This Row],[E12]]/Tableau325[[#This Row],[Nombre ]])*1000</f>
        <v>0.39354584809130261</v>
      </c>
      <c r="AH185" s="21">
        <f>(Tableau325[[#This Row],[E13]]/Tableau325[[#This Row],[Nombre ]])*1000</f>
        <v>1.4186016004197823</v>
      </c>
      <c r="AI185" s="21">
        <f>(Tableau325[[#This Row],[E14]]/Tableau325[[#This Row],[Nombre ]])*1000</f>
        <v>1.1019283746556472</v>
      </c>
      <c r="AJ185" s="17">
        <f>_xlfn.ISOWEEKNUM(Tableau325[[#This Row],[Date ]])</f>
        <v>8</v>
      </c>
      <c r="AK185" s="23">
        <f>Tableau325[[#This Row],[Date ]]</f>
        <v>44616</v>
      </c>
      <c r="AL185" s="24" t="e">
        <f>VLOOKUP(Tableau325[[#This Row],[Mois ]],[1]!Tableau4[#Data],2)</f>
        <v>#REF!</v>
      </c>
    </row>
    <row r="186" spans="2:38" s="9" customFormat="1" x14ac:dyDescent="0.25">
      <c r="B186" s="14">
        <v>44617</v>
      </c>
      <c r="C186" s="15">
        <v>76335</v>
      </c>
      <c r="D186" s="15">
        <v>247435</v>
      </c>
      <c r="E186" s="40">
        <v>16.350000000000001</v>
      </c>
      <c r="F186" s="16">
        <v>798.3</v>
      </c>
      <c r="G186" s="16">
        <v>2.1</v>
      </c>
      <c r="H186" s="16">
        <v>0.2</v>
      </c>
      <c r="I186" s="16">
        <v>0</v>
      </c>
      <c r="J186" s="16">
        <v>3</v>
      </c>
      <c r="K186" s="16">
        <v>126.5</v>
      </c>
      <c r="L186" s="16">
        <v>82.7</v>
      </c>
      <c r="M186" s="16">
        <f>Tableau325[[#This Row],[E7]]+Tableau325[[#This Row],[E6]]</f>
        <v>209.2</v>
      </c>
      <c r="N186" s="16">
        <v>50.6</v>
      </c>
      <c r="O186" s="17">
        <v>38.299999999999997</v>
      </c>
      <c r="P186" s="17">
        <v>13.1</v>
      </c>
      <c r="Q186" s="16">
        <v>30</v>
      </c>
      <c r="R186" s="17">
        <v>118.18</v>
      </c>
      <c r="S186" s="16">
        <v>82</v>
      </c>
      <c r="T186" s="16">
        <v>5</v>
      </c>
      <c r="U186" s="16">
        <v>65</v>
      </c>
      <c r="V186" s="41">
        <v>30</v>
      </c>
      <c r="W186" s="17">
        <v>375.96</v>
      </c>
      <c r="X186" s="18">
        <v>527</v>
      </c>
      <c r="Y186" s="18">
        <v>100.88</v>
      </c>
      <c r="Z186" s="18">
        <v>426.12</v>
      </c>
      <c r="AA186" s="18">
        <v>1949.08</v>
      </c>
      <c r="AB18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254.61999999999989</v>
      </c>
      <c r="AC186" s="38">
        <f t="shared" si="2"/>
        <v>0.31895277464612287</v>
      </c>
      <c r="AD186" s="21">
        <f>Tableau325[[#This Row],[E1]]/Tableau325[[#This Row],[Nombre ]]*1000</f>
        <v>10.457850265278051</v>
      </c>
      <c r="AE186" s="21">
        <f>(Tableau325[[#This Row],[E8]]/Tableau325[[#This Row],[Nombre ]])*1000</f>
        <v>2.7405515163424381</v>
      </c>
      <c r="AF186" s="21">
        <f>(Tableau325[[#This Row],[E9]]/Tableau325[[#This Row],[Nombre ]])*1000</f>
        <v>0.66286762297766433</v>
      </c>
      <c r="AG186" s="21">
        <f>(Tableau325[[#This Row],[E12]]/Tableau325[[#This Row],[Nombre ]])*1000</f>
        <v>0.39300451955197485</v>
      </c>
      <c r="AH186" s="21">
        <f>(Tableau325[[#This Row],[E13]]/Tableau325[[#This Row],[Nombre ]])*1000</f>
        <v>1.5481758040217461</v>
      </c>
      <c r="AI186" s="21">
        <f>(Tableau325[[#This Row],[E14]]/Tableau325[[#This Row],[Nombre ]])*1000</f>
        <v>1.0742123534420647</v>
      </c>
      <c r="AJ186" s="17">
        <f>_xlfn.ISOWEEKNUM(Tableau325[[#This Row],[Date ]])</f>
        <v>8</v>
      </c>
      <c r="AK186" s="23">
        <f>Tableau325[[#This Row],[Date ]]</f>
        <v>44617</v>
      </c>
      <c r="AL186" s="24" t="e">
        <f>VLOOKUP(Tableau325[[#This Row],[Mois ]],[1]!Tableau4[#Data],2)</f>
        <v>#REF!</v>
      </c>
    </row>
    <row r="187" spans="2:38" s="9" customFormat="1" x14ac:dyDescent="0.25">
      <c r="B187" s="14">
        <v>44618</v>
      </c>
      <c r="C187" s="15">
        <v>0</v>
      </c>
      <c r="D187" s="15">
        <v>0</v>
      </c>
      <c r="E187" s="40">
        <v>7.79</v>
      </c>
      <c r="F187" s="16">
        <v>131.9</v>
      </c>
      <c r="G187" s="16">
        <v>4</v>
      </c>
      <c r="H187" s="16">
        <v>2.5</v>
      </c>
      <c r="I187" s="16">
        <v>0</v>
      </c>
      <c r="J187" s="16">
        <v>0</v>
      </c>
      <c r="K187" s="16">
        <v>0</v>
      </c>
      <c r="L187" s="16">
        <v>0</v>
      </c>
      <c r="M187" s="16">
        <f>Tableau325[[#This Row],[E7]]+Tableau325[[#This Row],[E6]]</f>
        <v>0</v>
      </c>
      <c r="N187" s="16">
        <v>3.1</v>
      </c>
      <c r="O187" s="17">
        <v>0</v>
      </c>
      <c r="P187" s="17">
        <v>15.7</v>
      </c>
      <c r="Q187" s="16">
        <v>0</v>
      </c>
      <c r="R187" s="17"/>
      <c r="S187" s="16">
        <v>0</v>
      </c>
      <c r="T187" s="16">
        <v>0</v>
      </c>
      <c r="U187" s="16">
        <v>0</v>
      </c>
      <c r="V187" s="17">
        <v>0</v>
      </c>
      <c r="W187" s="17">
        <v>101.44</v>
      </c>
      <c r="X187" s="18">
        <v>133</v>
      </c>
      <c r="Y187" s="18">
        <v>44.88</v>
      </c>
      <c r="Z187" s="18">
        <v>88.12</v>
      </c>
      <c r="AA187" s="18">
        <v>1873.28</v>
      </c>
      <c r="AB18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106.60000000000001</v>
      </c>
      <c r="AC187" s="38">
        <f t="shared" si="2"/>
        <v>0.80818802122820321</v>
      </c>
      <c r="AD187" s="21"/>
      <c r="AE187" s="21"/>
      <c r="AF187" s="21"/>
      <c r="AG187" s="21"/>
      <c r="AH187" s="21"/>
      <c r="AI187" s="21"/>
      <c r="AJ187" s="17">
        <f>_xlfn.ISOWEEKNUM(Tableau325[[#This Row],[Date ]])</f>
        <v>8</v>
      </c>
      <c r="AK187" s="23">
        <f>Tableau325[[#This Row],[Date ]]</f>
        <v>44618</v>
      </c>
      <c r="AL187" s="24" t="e">
        <f>VLOOKUP(Tableau325[[#This Row],[Mois ]],[1]!Tableau4[#Data],2)</f>
        <v>#REF!</v>
      </c>
    </row>
    <row r="188" spans="2:38" s="9" customFormat="1" x14ac:dyDescent="0.25">
      <c r="B188" s="14">
        <v>44619</v>
      </c>
      <c r="C188" s="15">
        <v>0</v>
      </c>
      <c r="D188" s="15">
        <v>0</v>
      </c>
      <c r="E188" s="40">
        <v>7.1</v>
      </c>
      <c r="F188" s="16">
        <v>58.5</v>
      </c>
      <c r="G188" s="16">
        <v>5.2</v>
      </c>
      <c r="H188" s="16">
        <v>2.2999999999999998</v>
      </c>
      <c r="I188" s="16">
        <v>0</v>
      </c>
      <c r="J188" s="16">
        <v>0</v>
      </c>
      <c r="K188" s="16">
        <v>0</v>
      </c>
      <c r="L188" s="16">
        <v>0</v>
      </c>
      <c r="M188" s="16">
        <f>Tableau325[[#This Row],[E7]]+Tableau325[[#This Row],[E6]]</f>
        <v>0</v>
      </c>
      <c r="N188" s="16">
        <v>0</v>
      </c>
      <c r="O188" s="17">
        <v>0</v>
      </c>
      <c r="P188" s="17">
        <v>19.7</v>
      </c>
      <c r="Q188" s="16">
        <v>0</v>
      </c>
      <c r="R188" s="17"/>
      <c r="S188" s="16">
        <v>0</v>
      </c>
      <c r="T188" s="16">
        <v>0</v>
      </c>
      <c r="U188" s="16">
        <v>0</v>
      </c>
      <c r="V188" s="17">
        <v>0</v>
      </c>
      <c r="W188" s="17">
        <v>35.92</v>
      </c>
      <c r="X188" s="18">
        <v>47</v>
      </c>
      <c r="Y188" s="18">
        <v>31.44</v>
      </c>
      <c r="Z188" s="18">
        <v>15.559999999999999</v>
      </c>
      <c r="AA188" s="18">
        <v>1868.28</v>
      </c>
      <c r="AB18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31.3</v>
      </c>
      <c r="AC188" s="38">
        <f t="shared" si="2"/>
        <v>0.53504273504273503</v>
      </c>
      <c r="AD188" s="21"/>
      <c r="AE188" s="21"/>
      <c r="AF188" s="21"/>
      <c r="AG188" s="21"/>
      <c r="AH188" s="21"/>
      <c r="AI188" s="21"/>
      <c r="AJ188" s="17">
        <f>_xlfn.ISOWEEKNUM(Tableau325[[#This Row],[Date ]])</f>
        <v>8</v>
      </c>
      <c r="AK188" s="23">
        <f>Tableau325[[#This Row],[Date ]]</f>
        <v>44619</v>
      </c>
      <c r="AL188" s="24" t="e">
        <f>VLOOKUP(Tableau325[[#This Row],[Mois ]],[1]!Tableau4[#Data],2)</f>
        <v>#REF!</v>
      </c>
    </row>
    <row r="189" spans="2:38" s="9" customFormat="1" x14ac:dyDescent="0.25">
      <c r="B189" s="14">
        <v>44620</v>
      </c>
      <c r="C189" s="15">
        <v>73840</v>
      </c>
      <c r="D189" s="15">
        <v>254384</v>
      </c>
      <c r="E189" s="40">
        <v>16.8</v>
      </c>
      <c r="F189" s="16">
        <v>726.2</v>
      </c>
      <c r="G189" s="16">
        <v>6.3</v>
      </c>
      <c r="H189" s="16">
        <v>2.2000000000000002</v>
      </c>
      <c r="I189" s="16">
        <v>0</v>
      </c>
      <c r="J189" s="16">
        <v>3</v>
      </c>
      <c r="K189" s="16">
        <v>130.19999999999999</v>
      </c>
      <c r="L189" s="16">
        <v>86.4</v>
      </c>
      <c r="M189" s="16">
        <f>Tableau325[[#This Row],[E7]]+Tableau325[[#This Row],[E6]]</f>
        <v>216.6</v>
      </c>
      <c r="N189" s="16">
        <v>50.7</v>
      </c>
      <c r="O189" s="17">
        <v>41.2</v>
      </c>
      <c r="P189" s="17">
        <v>11.8</v>
      </c>
      <c r="Q189" s="16">
        <v>30</v>
      </c>
      <c r="R189" s="17">
        <v>110.56</v>
      </c>
      <c r="S189" s="16">
        <v>84</v>
      </c>
      <c r="T189" s="16">
        <v>5</v>
      </c>
      <c r="U189" s="16">
        <v>66</v>
      </c>
      <c r="V189" s="41">
        <v>30</v>
      </c>
      <c r="W189" s="17">
        <v>293.24</v>
      </c>
      <c r="X189" s="18">
        <v>390</v>
      </c>
      <c r="Y189" s="18">
        <v>82.64</v>
      </c>
      <c r="Z189" s="18">
        <v>307.36</v>
      </c>
      <c r="AA189" s="18">
        <v>1550.92</v>
      </c>
      <c r="AB18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172.84000000000003</v>
      </c>
      <c r="AC189" s="38">
        <f t="shared" si="2"/>
        <v>0.238006058936932</v>
      </c>
      <c r="AD189" s="21">
        <f>Tableau325[[#This Row],[E1]]/Tableau325[[#This Row],[Nombre ]]*1000</f>
        <v>9.8347778981581815</v>
      </c>
      <c r="AE189" s="21">
        <f>(Tableau325[[#This Row],[E8]]/Tableau325[[#This Row],[Nombre ]])*1000</f>
        <v>2.9333694474539542</v>
      </c>
      <c r="AF189" s="21">
        <f>(Tableau325[[#This Row],[E9]]/Tableau325[[#This Row],[Nombre ]])*1000</f>
        <v>0.68661971830985913</v>
      </c>
      <c r="AG189" s="21">
        <f>(Tableau325[[#This Row],[E12]]/Tableau325[[#This Row],[Nombre ]])*1000</f>
        <v>0.40628385698808234</v>
      </c>
      <c r="AH189" s="21">
        <f>(Tableau325[[#This Row],[E13]]/Tableau325[[#This Row],[Nombre ]])*1000</f>
        <v>1.4972914409534128</v>
      </c>
      <c r="AI189" s="21">
        <f>(Tableau325[[#This Row],[E14]]/Tableau325[[#This Row],[Nombre ]])*1000</f>
        <v>1.1375947995666307</v>
      </c>
      <c r="AJ189" s="17">
        <f>_xlfn.ISOWEEKNUM(Tableau325[[#This Row],[Date ]])</f>
        <v>9</v>
      </c>
      <c r="AK189" s="23">
        <f>Tableau325[[#This Row],[Date ]]</f>
        <v>44620</v>
      </c>
      <c r="AL189" s="24" t="e">
        <f>VLOOKUP(Tableau325[[#This Row],[Mois ]],[1]!Tableau4[#Data],2)</f>
        <v>#REF!</v>
      </c>
    </row>
    <row r="190" spans="2:38" s="37" customFormat="1" x14ac:dyDescent="0.25">
      <c r="B190" s="14">
        <v>44621</v>
      </c>
      <c r="C190" s="15">
        <v>77114</v>
      </c>
      <c r="D190" s="15">
        <v>258077</v>
      </c>
      <c r="E190" s="40">
        <v>19.39</v>
      </c>
      <c r="F190" s="17">
        <v>769.4</v>
      </c>
      <c r="G190" s="17">
        <v>10</v>
      </c>
      <c r="H190" s="17">
        <v>4.5</v>
      </c>
      <c r="I190" s="17">
        <v>0</v>
      </c>
      <c r="J190" s="17">
        <v>4</v>
      </c>
      <c r="K190" s="17">
        <v>121.7</v>
      </c>
      <c r="L190" s="16">
        <v>84.6</v>
      </c>
      <c r="M190" s="16">
        <f>Tableau325[[#This Row],[E7]]+Tableau325[[#This Row],[E6]]</f>
        <v>206.3</v>
      </c>
      <c r="N190" s="17">
        <v>50.2</v>
      </c>
      <c r="O190" s="17">
        <v>0</v>
      </c>
      <c r="P190" s="17">
        <v>13.1</v>
      </c>
      <c r="Q190" s="17">
        <v>30</v>
      </c>
      <c r="R190" s="17">
        <v>102.25</v>
      </c>
      <c r="S190" s="17">
        <v>87</v>
      </c>
      <c r="T190" s="17">
        <v>4</v>
      </c>
      <c r="U190" s="17">
        <v>63</v>
      </c>
      <c r="V190" s="41">
        <v>30</v>
      </c>
      <c r="W190" s="17">
        <v>349.84</v>
      </c>
      <c r="X190" s="18">
        <v>483</v>
      </c>
      <c r="Y190" s="18">
        <v>111.92</v>
      </c>
      <c r="Z190" s="18">
        <v>371.08</v>
      </c>
      <c r="AA190" s="18"/>
      <c r="AB19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266.04999999999995</v>
      </c>
      <c r="AC190" s="38">
        <f t="shared" si="2"/>
        <v>0.34578892643618397</v>
      </c>
      <c r="AD190" s="21">
        <f>Tableau325[[#This Row],[E1]]/Tableau325[[#This Row],[Nombre ]]*1000</f>
        <v>9.9774360038384717</v>
      </c>
      <c r="AE190" s="36">
        <f>(Tableau325[[#This Row],[E8]]/Tableau325[[#This Row],[Nombre ]])*1000</f>
        <v>2.6752600046684134</v>
      </c>
      <c r="AF190" s="36">
        <f>(Tableau325[[#This Row],[E9]]/Tableau325[[#This Row],[Nombre ]])*1000</f>
        <v>0.65098425707394247</v>
      </c>
      <c r="AG190" s="36">
        <f>(Tableau325[[#This Row],[E12]]/Tableau325[[#This Row],[Nombre ]])*1000</f>
        <v>0.38903441657805327</v>
      </c>
      <c r="AH190" s="36">
        <f>(Tableau325[[#This Row],[E13]]/Tableau325[[#This Row],[Nombre ]])*1000</f>
        <v>1.3259589698368648</v>
      </c>
      <c r="AI190" s="36">
        <f>(Tableau325[[#This Row],[E14]]/Tableau325[[#This Row],[Nombre ]])*1000</f>
        <v>1.1281998080763544</v>
      </c>
      <c r="AJ190" s="17">
        <f>_xlfn.ISOWEEKNUM(Tableau325[[#This Row],[Date ]])</f>
        <v>9</v>
      </c>
      <c r="AK190" s="23">
        <f>Tableau325[[#This Row],[Date ]]</f>
        <v>44621</v>
      </c>
      <c r="AL190" s="24" t="e">
        <f>VLOOKUP(Tableau325[[#This Row],[Mois ]],[1]!Tableau4[#Data],2)</f>
        <v>#REF!</v>
      </c>
    </row>
    <row r="191" spans="2:38" s="37" customFormat="1" x14ac:dyDescent="0.25">
      <c r="B191" s="14">
        <v>44622</v>
      </c>
      <c r="C191" s="15">
        <v>75745</v>
      </c>
      <c r="D191" s="15">
        <v>250990</v>
      </c>
      <c r="E191" s="40">
        <v>19.920000000000002</v>
      </c>
      <c r="F191" s="17">
        <v>826.9</v>
      </c>
      <c r="G191" s="17">
        <v>10.4</v>
      </c>
      <c r="H191" s="17">
        <v>3.5</v>
      </c>
      <c r="I191" s="17">
        <v>0</v>
      </c>
      <c r="J191" s="17">
        <v>2</v>
      </c>
      <c r="K191" s="17">
        <v>129.5</v>
      </c>
      <c r="L191" s="16">
        <v>85.7</v>
      </c>
      <c r="M191" s="16">
        <f>Tableau325[[#This Row],[E7]]+Tableau325[[#This Row],[E6]]</f>
        <v>215.2</v>
      </c>
      <c r="N191" s="17">
        <v>57.5</v>
      </c>
      <c r="O191" s="17">
        <v>41.2</v>
      </c>
      <c r="P191" s="17">
        <v>15.7</v>
      </c>
      <c r="Q191" s="17">
        <v>30</v>
      </c>
      <c r="R191" s="17">
        <v>108.43</v>
      </c>
      <c r="S191" s="17">
        <v>95</v>
      </c>
      <c r="T191" s="17">
        <v>5</v>
      </c>
      <c r="U191" s="17">
        <v>67</v>
      </c>
      <c r="V191" s="41">
        <v>30</v>
      </c>
      <c r="W191" s="17">
        <v>379.12</v>
      </c>
      <c r="X191" s="18">
        <v>488</v>
      </c>
      <c r="Y191" s="18">
        <v>108.32</v>
      </c>
      <c r="Z191" s="18">
        <v>379.68</v>
      </c>
      <c r="AA191" s="18"/>
      <c r="AB19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249.96999999999991</v>
      </c>
      <c r="AC191" s="38">
        <f t="shared" si="2"/>
        <v>0.30229773854154057</v>
      </c>
      <c r="AD191" s="21">
        <f>Tableau325[[#This Row],[E1]]/Tableau325[[#This Row],[Nombre ]]*1000</f>
        <v>10.916892204105881</v>
      </c>
      <c r="AE191" s="36">
        <f>(Tableau325[[#This Row],[E8]]/Tableau325[[#This Row],[Nombre ]])*1000</f>
        <v>2.8411116245296717</v>
      </c>
      <c r="AF191" s="36">
        <f>(Tableau325[[#This Row],[E9]]/Tableau325[[#This Row],[Nombre ]])*1000</f>
        <v>0.75912601491847642</v>
      </c>
      <c r="AG191" s="36">
        <f>(Tableau325[[#This Row],[E12]]/Tableau325[[#This Row],[Nombre ]])*1000</f>
        <v>0.39606574691398772</v>
      </c>
      <c r="AH191" s="36">
        <f>(Tableau325[[#This Row],[E13]]/Tableau325[[#This Row],[Nombre ]])*1000</f>
        <v>1.4315136312627899</v>
      </c>
      <c r="AI191" s="36">
        <f>(Tableau325[[#This Row],[E14]]/Tableau325[[#This Row],[Nombre ]])*1000</f>
        <v>1.2542081985609612</v>
      </c>
      <c r="AJ191" s="17">
        <f>_xlfn.ISOWEEKNUM(Tableau325[[#This Row],[Date ]])</f>
        <v>9</v>
      </c>
      <c r="AK191" s="23">
        <f>Tableau325[[#This Row],[Date ]]</f>
        <v>44622</v>
      </c>
      <c r="AL191" s="24" t="e">
        <f>VLOOKUP(Tableau325[[#This Row],[Mois ]],[1]!Tableau4[#Data],2)</f>
        <v>#REF!</v>
      </c>
    </row>
    <row r="192" spans="2:38" s="37" customFormat="1" x14ac:dyDescent="0.25">
      <c r="B192" s="14">
        <v>44623</v>
      </c>
      <c r="C192" s="15">
        <v>72055</v>
      </c>
      <c r="D192" s="15">
        <v>227150</v>
      </c>
      <c r="E192" s="40">
        <v>18.36</v>
      </c>
      <c r="F192" s="17">
        <v>764.9</v>
      </c>
      <c r="G192" s="17">
        <v>9.5</v>
      </c>
      <c r="H192" s="17">
        <v>3.9</v>
      </c>
      <c r="I192" s="17">
        <v>0</v>
      </c>
      <c r="J192" s="17">
        <v>2</v>
      </c>
      <c r="K192" s="17">
        <v>120.6</v>
      </c>
      <c r="L192" s="16">
        <v>76</v>
      </c>
      <c r="M192" s="16">
        <f>Tableau325[[#This Row],[E7]]+Tableau325[[#This Row],[E6]]</f>
        <v>196.6</v>
      </c>
      <c r="N192" s="17">
        <v>48.8</v>
      </c>
      <c r="O192" s="17">
        <v>35.1</v>
      </c>
      <c r="P192" s="17">
        <v>19.7</v>
      </c>
      <c r="Q192" s="17">
        <v>30</v>
      </c>
      <c r="R192" s="17">
        <v>122.02</v>
      </c>
      <c r="S192" s="17">
        <v>80</v>
      </c>
      <c r="T192" s="17">
        <v>5</v>
      </c>
      <c r="U192" s="17">
        <v>60</v>
      </c>
      <c r="V192" s="41">
        <v>30</v>
      </c>
      <c r="W192" s="17">
        <v>339.76</v>
      </c>
      <c r="X192" s="18">
        <v>473</v>
      </c>
      <c r="Y192" s="18">
        <v>116.72</v>
      </c>
      <c r="Z192" s="18">
        <v>356.28</v>
      </c>
      <c r="AA192" s="18"/>
      <c r="AB19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219.27999999999997</v>
      </c>
      <c r="AC192" s="38">
        <f t="shared" si="2"/>
        <v>0.28667799712380698</v>
      </c>
      <c r="AD192" s="21">
        <f>Tableau325[[#This Row],[E1]]/Tableau325[[#This Row],[Nombre ]]*1000</f>
        <v>10.615502047047395</v>
      </c>
      <c r="AE192" s="36">
        <f>(Tableau325[[#This Row],[E8]]/Tableau325[[#This Row],[Nombre ]])*1000</f>
        <v>2.7284713066407607</v>
      </c>
      <c r="AF192" s="36">
        <f>(Tableau325[[#This Row],[E9]]/Tableau325[[#This Row],[Nombre ]])*1000</f>
        <v>0.67726042606342374</v>
      </c>
      <c r="AG192" s="36">
        <f>(Tableau325[[#This Row],[E12]]/Tableau325[[#This Row],[Nombre ]])*1000</f>
        <v>0.41634862257997363</v>
      </c>
      <c r="AH192" s="36">
        <f>(Tableau325[[#This Row],[E13]]/Tableau325[[#This Row],[Nombre ]])*1000</f>
        <v>1.6934286309069462</v>
      </c>
      <c r="AI192" s="36">
        <f>(Tableau325[[#This Row],[E14]]/Tableau325[[#This Row],[Nombre ]])*1000</f>
        <v>1.1102629935465964</v>
      </c>
      <c r="AJ192" s="17">
        <f>_xlfn.ISOWEEKNUM(Tableau325[[#This Row],[Date ]])</f>
        <v>9</v>
      </c>
      <c r="AK192" s="23">
        <f>Tableau325[[#This Row],[Date ]]</f>
        <v>44623</v>
      </c>
      <c r="AL192" s="24" t="e">
        <f>VLOOKUP(Tableau325[[#This Row],[Mois ]],[1]!Tableau4[#Data],2)</f>
        <v>#REF!</v>
      </c>
    </row>
    <row r="193" spans="2:38" s="37" customFormat="1" x14ac:dyDescent="0.25">
      <c r="B193" s="14">
        <v>44624</v>
      </c>
      <c r="C193" s="15">
        <v>75060</v>
      </c>
      <c r="D193" s="15">
        <v>243480</v>
      </c>
      <c r="E193" s="40">
        <v>17.39</v>
      </c>
      <c r="F193" s="17">
        <v>739.6</v>
      </c>
      <c r="G193" s="17">
        <v>7</v>
      </c>
      <c r="H193" s="17">
        <v>3.1</v>
      </c>
      <c r="I193" s="17">
        <v>0</v>
      </c>
      <c r="J193" s="17">
        <v>2</v>
      </c>
      <c r="K193" s="17">
        <v>124.4</v>
      </c>
      <c r="L193" s="16">
        <v>76.2</v>
      </c>
      <c r="M193" s="16">
        <f>Tableau325[[#This Row],[E7]]+Tableau325[[#This Row],[E6]]</f>
        <v>200.60000000000002</v>
      </c>
      <c r="N193" s="17">
        <v>49.4</v>
      </c>
      <c r="O193" s="17">
        <v>38</v>
      </c>
      <c r="P193" s="17">
        <v>11.8</v>
      </c>
      <c r="Q193" s="17">
        <v>30</v>
      </c>
      <c r="R193" s="17">
        <v>107.55</v>
      </c>
      <c r="S193" s="17">
        <v>82</v>
      </c>
      <c r="T193" s="17">
        <v>5</v>
      </c>
      <c r="U193" s="17">
        <v>62</v>
      </c>
      <c r="V193" s="41">
        <v>30</v>
      </c>
      <c r="W193" s="17">
        <v>323.08</v>
      </c>
      <c r="X193" s="18">
        <v>449</v>
      </c>
      <c r="Y193" s="18">
        <v>108</v>
      </c>
      <c r="Z193" s="18">
        <v>341</v>
      </c>
      <c r="AA193" s="18"/>
      <c r="AB19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210.15000000000009</v>
      </c>
      <c r="AC193" s="38">
        <f t="shared" si="2"/>
        <v>0.28414007571660366</v>
      </c>
      <c r="AD193" s="21">
        <f>Tableau325[[#This Row],[E1]]/Tableau325[[#This Row],[Nombre ]]*1000</f>
        <v>9.8534505728750332</v>
      </c>
      <c r="AE193" s="36">
        <f>(Tableau325[[#This Row],[E8]]/Tableau325[[#This Row],[Nombre ]])*1000</f>
        <v>2.6725286437516655</v>
      </c>
      <c r="AF193" s="36">
        <f>(Tableau325[[#This Row],[E9]]/Tableau325[[#This Row],[Nombre ]])*1000</f>
        <v>0.65814015454303221</v>
      </c>
      <c r="AG193" s="36">
        <f>(Tableau325[[#This Row],[E12]]/Tableau325[[#This Row],[Nombre ]])*1000</f>
        <v>0.3996802557953637</v>
      </c>
      <c r="AH193" s="36">
        <f>(Tableau325[[#This Row],[E13]]/Tableau325[[#This Row],[Nombre ]])*1000</f>
        <v>1.4328537170263789</v>
      </c>
      <c r="AI193" s="36">
        <f>(Tableau325[[#This Row],[E14]]/Tableau325[[#This Row],[Nombre ]])*1000</f>
        <v>1.0924593658406607</v>
      </c>
      <c r="AJ193" s="17">
        <f>_xlfn.ISOWEEKNUM(Tableau325[[#This Row],[Date ]])</f>
        <v>9</v>
      </c>
      <c r="AK193" s="23">
        <f>Tableau325[[#This Row],[Date ]]</f>
        <v>44624</v>
      </c>
      <c r="AL193" s="24" t="e">
        <f>VLOOKUP(Tableau325[[#This Row],[Mois ]],[1]!Tableau4[#Data],2)</f>
        <v>#REF!</v>
      </c>
    </row>
    <row r="194" spans="2:38" s="37" customFormat="1" x14ac:dyDescent="0.25">
      <c r="B194" s="14">
        <v>44625</v>
      </c>
      <c r="C194" s="15">
        <v>0</v>
      </c>
      <c r="D194" s="15">
        <v>0</v>
      </c>
      <c r="E194" s="40">
        <v>6.61</v>
      </c>
      <c r="F194" s="17">
        <v>132.5</v>
      </c>
      <c r="G194" s="17">
        <v>0</v>
      </c>
      <c r="H194" s="17">
        <v>0</v>
      </c>
      <c r="I194" s="17">
        <v>0</v>
      </c>
      <c r="J194" s="17">
        <v>0</v>
      </c>
      <c r="K194" s="17">
        <v>0.1</v>
      </c>
      <c r="L194" s="16">
        <v>0</v>
      </c>
      <c r="M194" s="16">
        <f>Tableau325[[#This Row],[E7]]+Tableau325[[#This Row],[E6]]</f>
        <v>0.1</v>
      </c>
      <c r="N194" s="17">
        <v>0</v>
      </c>
      <c r="O194" s="17">
        <v>53.6</v>
      </c>
      <c r="P194" s="17">
        <v>9.6</v>
      </c>
      <c r="Q194" s="17">
        <v>0</v>
      </c>
      <c r="R194" s="17">
        <v>70.69</v>
      </c>
      <c r="S194" s="17">
        <v>0</v>
      </c>
      <c r="T194" s="17">
        <v>0</v>
      </c>
      <c r="U194" s="17">
        <v>0</v>
      </c>
      <c r="V194" s="17">
        <v>0</v>
      </c>
      <c r="W194" s="17">
        <v>126</v>
      </c>
      <c r="X194" s="18">
        <v>127</v>
      </c>
      <c r="Y194" s="18">
        <v>31.76</v>
      </c>
      <c r="Z194" s="18">
        <v>95.24</v>
      </c>
      <c r="AA194" s="18"/>
      <c r="AB19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-1.4900000000000091</v>
      </c>
      <c r="AC194" s="38">
        <f t="shared" si="2"/>
        <v>-1.1245283018867994E-2</v>
      </c>
      <c r="AD194" s="21"/>
      <c r="AE194" s="21"/>
      <c r="AF194" s="21"/>
      <c r="AG194" s="21"/>
      <c r="AH194" s="21"/>
      <c r="AI194" s="21"/>
      <c r="AJ194" s="17">
        <f>_xlfn.ISOWEEKNUM(Tableau325[[#This Row],[Date ]])</f>
        <v>9</v>
      </c>
      <c r="AK194" s="23">
        <f>Tableau325[[#This Row],[Date ]]</f>
        <v>44625</v>
      </c>
      <c r="AL194" s="24" t="e">
        <f>VLOOKUP(Tableau325[[#This Row],[Mois ]],[1]!Tableau4[#Data],2)</f>
        <v>#REF!</v>
      </c>
    </row>
    <row r="195" spans="2:38" s="37" customFormat="1" x14ac:dyDescent="0.25">
      <c r="B195" s="14">
        <v>44626</v>
      </c>
      <c r="C195" s="15">
        <v>0</v>
      </c>
      <c r="D195" s="15">
        <v>0</v>
      </c>
      <c r="E195" s="40">
        <v>7.34</v>
      </c>
      <c r="F195" s="17">
        <v>0.2</v>
      </c>
      <c r="G195" s="17">
        <v>0</v>
      </c>
      <c r="H195" s="17">
        <v>0</v>
      </c>
      <c r="I195" s="17">
        <v>0</v>
      </c>
      <c r="J195" s="17">
        <v>0</v>
      </c>
      <c r="K195" s="17">
        <v>0</v>
      </c>
      <c r="L195" s="16">
        <v>0</v>
      </c>
      <c r="M195" s="16">
        <f>Tableau325[[#This Row],[E7]]+Tableau325[[#This Row],[E6]]</f>
        <v>0</v>
      </c>
      <c r="N195" s="17">
        <v>0</v>
      </c>
      <c r="O195" s="17">
        <v>48.4</v>
      </c>
      <c r="P195" s="17">
        <v>12.3</v>
      </c>
      <c r="Q195" s="17">
        <v>0</v>
      </c>
      <c r="R195" s="17">
        <v>2.6</v>
      </c>
      <c r="S195" s="17">
        <v>0</v>
      </c>
      <c r="T195" s="17">
        <v>0</v>
      </c>
      <c r="U195" s="17">
        <v>0</v>
      </c>
      <c r="V195" s="17">
        <v>0</v>
      </c>
      <c r="W195" s="17">
        <v>0</v>
      </c>
      <c r="X195" s="18">
        <v>9</v>
      </c>
      <c r="Y195" s="18">
        <v>2.16</v>
      </c>
      <c r="Z195" s="18">
        <v>6.84</v>
      </c>
      <c r="AA195" s="18"/>
      <c r="AB19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-63.1</v>
      </c>
      <c r="AC195" s="38">
        <f t="shared" si="2"/>
        <v>-315.5</v>
      </c>
      <c r="AD195" s="21"/>
      <c r="AE195" s="21"/>
      <c r="AF195" s="21"/>
      <c r="AG195" s="21"/>
      <c r="AH195" s="21"/>
      <c r="AI195" s="21"/>
      <c r="AJ195" s="17">
        <f>_xlfn.ISOWEEKNUM(Tableau325[[#This Row],[Date ]])</f>
        <v>9</v>
      </c>
      <c r="AK195" s="23">
        <f>Tableau325[[#This Row],[Date ]]</f>
        <v>44626</v>
      </c>
      <c r="AL195" s="24" t="e">
        <f>VLOOKUP(Tableau325[[#This Row],[Mois ]],[1]!Tableau4[#Data],2)</f>
        <v>#REF!</v>
      </c>
    </row>
    <row r="196" spans="2:38" s="37" customFormat="1" x14ac:dyDescent="0.25">
      <c r="B196" s="14">
        <v>44627</v>
      </c>
      <c r="C196" s="15">
        <v>75260</v>
      </c>
      <c r="D196" s="15">
        <v>266508</v>
      </c>
      <c r="E196" s="40">
        <v>10.26</v>
      </c>
      <c r="F196" s="17">
        <v>736</v>
      </c>
      <c r="G196" s="17">
        <v>1.1000000000000001</v>
      </c>
      <c r="H196" s="17">
        <v>0.1</v>
      </c>
      <c r="I196" s="17">
        <v>0</v>
      </c>
      <c r="J196" s="17">
        <v>5</v>
      </c>
      <c r="K196" s="17">
        <v>136.19999999999999</v>
      </c>
      <c r="L196" s="16">
        <v>89.2</v>
      </c>
      <c r="M196" s="16">
        <f>Tableau325[[#This Row],[E7]]+Tableau325[[#This Row],[E6]]</f>
        <v>225.39999999999998</v>
      </c>
      <c r="N196" s="17">
        <v>53.2</v>
      </c>
      <c r="O196" s="17">
        <v>47.7</v>
      </c>
      <c r="P196" s="17">
        <v>10.199999999999999</v>
      </c>
      <c r="Q196" s="17">
        <v>30</v>
      </c>
      <c r="R196" s="17">
        <v>57.38</v>
      </c>
      <c r="S196" s="17">
        <v>82</v>
      </c>
      <c r="T196" s="17">
        <v>5</v>
      </c>
      <c r="U196" s="17">
        <v>63</v>
      </c>
      <c r="V196" s="17">
        <v>30</v>
      </c>
      <c r="W196" s="17">
        <v>298.83999999999997</v>
      </c>
      <c r="X196" s="18">
        <v>395</v>
      </c>
      <c r="Y196" s="18">
        <v>80.64</v>
      </c>
      <c r="Z196" s="18">
        <v>314.36</v>
      </c>
      <c r="AA196" s="18"/>
      <c r="AB19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228.92000000000007</v>
      </c>
      <c r="AC196" s="38">
        <f t="shared" ref="AC196:AC219" si="3">(AB196/F196)</f>
        <v>0.31103260869565225</v>
      </c>
      <c r="AD196" s="21">
        <f>Tableau325[[#This Row],[E1]]/Tableau325[[#This Row],[Nombre ]]*1000</f>
        <v>9.7794313048099912</v>
      </c>
      <c r="AE196" s="36">
        <f>(Tableau325[[#This Row],[E8]]/Tableau325[[#This Row],[Nombre ]])*1000</f>
        <v>2.99495083709806</v>
      </c>
      <c r="AF196" s="36">
        <f>(Tableau325[[#This Row],[E9]]/Tableau325[[#This Row],[Nombre ]])*1000</f>
        <v>0.70688280627159183</v>
      </c>
      <c r="AG196" s="36">
        <f>(Tableau325[[#This Row],[E12]]/Tableau325[[#This Row],[Nombre ]])*1000</f>
        <v>0.39861812383736384</v>
      </c>
      <c r="AH196" s="36">
        <f>(Tableau325[[#This Row],[E13]]/Tableau325[[#This Row],[Nombre ]])*1000</f>
        <v>0.76242359819293115</v>
      </c>
      <c r="AI196" s="36">
        <f>(Tableau325[[#This Row],[E14]]/Tableau325[[#This Row],[Nombre ]])*1000</f>
        <v>1.089556205155461</v>
      </c>
      <c r="AJ196" s="17">
        <f>_xlfn.ISOWEEKNUM(Tableau325[[#This Row],[Date ]])</f>
        <v>10</v>
      </c>
      <c r="AK196" s="23">
        <f>Tableau325[[#This Row],[Date ]]</f>
        <v>44627</v>
      </c>
      <c r="AL196" s="24" t="e">
        <f>VLOOKUP(Tableau325[[#This Row],[Mois ]],[1]!Tableau4[#Data],2)</f>
        <v>#REF!</v>
      </c>
    </row>
    <row r="197" spans="2:38" s="37" customFormat="1" x14ac:dyDescent="0.25">
      <c r="B197" s="14">
        <v>44628</v>
      </c>
      <c r="C197" s="15">
        <v>75641</v>
      </c>
      <c r="D197" s="15">
        <v>271027</v>
      </c>
      <c r="E197" s="40">
        <v>14.5</v>
      </c>
      <c r="F197" s="17">
        <v>852</v>
      </c>
      <c r="G197" s="17">
        <v>6.3</v>
      </c>
      <c r="H197" s="17">
        <v>3.1</v>
      </c>
      <c r="I197" s="17">
        <v>0</v>
      </c>
      <c r="J197" s="17">
        <v>3</v>
      </c>
      <c r="K197" s="17">
        <v>136.1</v>
      </c>
      <c r="L197" s="16">
        <v>95.4</v>
      </c>
      <c r="M197" s="16">
        <f>Tableau325[[#This Row],[E7]]+Tableau325[[#This Row],[E6]]</f>
        <v>231.5</v>
      </c>
      <c r="N197" s="42">
        <v>90.4</v>
      </c>
      <c r="O197" s="17">
        <v>47.9</v>
      </c>
      <c r="P197" s="17">
        <v>12.8</v>
      </c>
      <c r="Q197" s="17">
        <v>34.5</v>
      </c>
      <c r="R197" s="17">
        <v>117.25</v>
      </c>
      <c r="S197" s="17">
        <v>73</v>
      </c>
      <c r="T197" s="17">
        <v>4</v>
      </c>
      <c r="U197" s="17">
        <v>66</v>
      </c>
      <c r="V197" s="17">
        <v>30</v>
      </c>
      <c r="W197" s="17">
        <v>358.88</v>
      </c>
      <c r="X197" s="18">
        <v>487</v>
      </c>
      <c r="Y197" s="18">
        <v>124.56</v>
      </c>
      <c r="Z197" s="18">
        <v>362.44</v>
      </c>
      <c r="AA197" s="18"/>
      <c r="AB19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235.25</v>
      </c>
      <c r="AC197" s="38">
        <f t="shared" si="3"/>
        <v>0.27611502347417838</v>
      </c>
      <c r="AD197" s="21">
        <f>Tableau325[[#This Row],[E1]]/Tableau325[[#This Row],[Nombre ]]*1000</f>
        <v>11.263732631773774</v>
      </c>
      <c r="AE197" s="36">
        <f>(Tableau325[[#This Row],[E8]]/Tableau325[[#This Row],[Nombre ]])*1000</f>
        <v>3.0605095120371226</v>
      </c>
      <c r="AF197" s="36">
        <f>(Tableau325[[#This Row],[E9]]/Tableau325[[#This Row],[Nombre ]])*1000</f>
        <v>1.1951190491928982</v>
      </c>
      <c r="AG197" s="36">
        <f>(Tableau325[[#This Row],[E12]]/Tableau325[[#This Row],[Nombre ]])*1000</f>
        <v>0.45610184952605065</v>
      </c>
      <c r="AH197" s="36">
        <f>(Tableau325[[#This Row],[E13]]/Tableau325[[#This Row],[Nombre ]])*1000</f>
        <v>1.5500852712153463</v>
      </c>
      <c r="AI197" s="36">
        <f>(Tableau325[[#This Row],[E14]]/Tableau325[[#This Row],[Nombre ]])*1000</f>
        <v>0.96508507291019419</v>
      </c>
      <c r="AJ197" s="17">
        <f>_xlfn.ISOWEEKNUM(Tableau325[[#This Row],[Date ]])</f>
        <v>10</v>
      </c>
      <c r="AK197" s="23">
        <f>Tableau325[[#This Row],[Date ]]</f>
        <v>44628</v>
      </c>
      <c r="AL197" s="24" t="e">
        <f>VLOOKUP(Tableau325[[#This Row],[Mois ]],[1]!Tableau4[#Data],2)</f>
        <v>#REF!</v>
      </c>
    </row>
    <row r="198" spans="2:38" s="37" customFormat="1" x14ac:dyDescent="0.25">
      <c r="B198" s="14">
        <v>44629</v>
      </c>
      <c r="C198" s="15">
        <v>74362</v>
      </c>
      <c r="D198" s="15">
        <v>252729</v>
      </c>
      <c r="E198" s="40">
        <v>15.5</v>
      </c>
      <c r="F198" s="17">
        <v>822.6</v>
      </c>
      <c r="G198" s="17">
        <v>8.1</v>
      </c>
      <c r="H198" s="17">
        <v>3.8</v>
      </c>
      <c r="I198" s="17">
        <v>0</v>
      </c>
      <c r="J198" s="17">
        <v>3</v>
      </c>
      <c r="K198" s="17">
        <v>134.19999999999999</v>
      </c>
      <c r="L198" s="16">
        <v>83.6</v>
      </c>
      <c r="M198" s="16">
        <f>Tableau325[[#This Row],[E7]]+Tableau325[[#This Row],[E6]]</f>
        <v>217.79999999999998</v>
      </c>
      <c r="N198" s="17">
        <v>74.599999999999994</v>
      </c>
      <c r="O198" s="17">
        <v>57.6</v>
      </c>
      <c r="P198" s="17">
        <v>15.4</v>
      </c>
      <c r="Q198" s="17">
        <v>15.5</v>
      </c>
      <c r="R198" s="17">
        <v>119.98</v>
      </c>
      <c r="S198" s="17">
        <v>83</v>
      </c>
      <c r="T198" s="17">
        <v>4</v>
      </c>
      <c r="U198" s="17">
        <v>63</v>
      </c>
      <c r="V198" s="17">
        <v>30</v>
      </c>
      <c r="W198" s="17">
        <v>347.88</v>
      </c>
      <c r="X198" s="18">
        <v>476</v>
      </c>
      <c r="Y198" s="18">
        <v>120.96</v>
      </c>
      <c r="Z198" s="18">
        <v>355.04</v>
      </c>
      <c r="AA198" s="18"/>
      <c r="AB19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226.82000000000005</v>
      </c>
      <c r="AC198" s="38">
        <f t="shared" si="3"/>
        <v>0.275735472890834</v>
      </c>
      <c r="AD198" s="21">
        <f>Tableau325[[#This Row],[E1]]/Tableau325[[#This Row],[Nombre ]]*1000</f>
        <v>11.062101611037896</v>
      </c>
      <c r="AE198" s="36">
        <f>(Tableau325[[#This Row],[E8]]/Tableau325[[#This Row],[Nombre ]])*1000</f>
        <v>2.9289153062047819</v>
      </c>
      <c r="AF198" s="36">
        <f>(Tableau325[[#This Row],[E9]]/Tableau325[[#This Row],[Nombre ]])*1000</f>
        <v>1.0032005594255129</v>
      </c>
      <c r="AG198" s="36">
        <f>(Tableau325[[#This Row],[E12]]/Tableau325[[#This Row],[Nombre ]])*1000</f>
        <v>0.20843979451870578</v>
      </c>
      <c r="AH198" s="36">
        <f>(Tableau325[[#This Row],[E13]]/Tableau325[[#This Row],[Nombre ]])*1000</f>
        <v>1.6134584868615691</v>
      </c>
      <c r="AI198" s="36">
        <f>(Tableau325[[#This Row],[E14]]/Tableau325[[#This Row],[Nombre ]])*1000</f>
        <v>1.116161480325973</v>
      </c>
      <c r="AJ198" s="17">
        <f>_xlfn.ISOWEEKNUM(Tableau325[[#This Row],[Date ]])</f>
        <v>10</v>
      </c>
      <c r="AK198" s="23">
        <f>Tableau325[[#This Row],[Date ]]</f>
        <v>44629</v>
      </c>
      <c r="AL198" s="24" t="e">
        <f>VLOOKUP(Tableau325[[#This Row],[Mois ]],[1]!Tableau4[#Data],2)</f>
        <v>#REF!</v>
      </c>
    </row>
    <row r="199" spans="2:38" s="37" customFormat="1" x14ac:dyDescent="0.25">
      <c r="B199" s="14">
        <v>44630</v>
      </c>
      <c r="C199" s="15">
        <v>77365</v>
      </c>
      <c r="D199" s="15">
        <v>261258</v>
      </c>
      <c r="E199" s="40">
        <v>20.32</v>
      </c>
      <c r="F199" s="17">
        <v>817</v>
      </c>
      <c r="G199" s="17">
        <v>11.3</v>
      </c>
      <c r="H199" s="17">
        <v>6.2</v>
      </c>
      <c r="I199" s="17">
        <v>0</v>
      </c>
      <c r="J199" s="17">
        <v>3</v>
      </c>
      <c r="K199" s="17">
        <v>138.80000000000001</v>
      </c>
      <c r="L199" s="16">
        <v>98.3</v>
      </c>
      <c r="M199" s="16">
        <f>Tableau325[[#This Row],[E7]]+Tableau325[[#This Row],[E6]]</f>
        <v>237.10000000000002</v>
      </c>
      <c r="N199" s="17">
        <v>73.900000000000006</v>
      </c>
      <c r="O199" s="17">
        <v>36.700000000000003</v>
      </c>
      <c r="P199" s="17">
        <v>11.5</v>
      </c>
      <c r="Q199" s="17">
        <v>26.5</v>
      </c>
      <c r="R199" s="17">
        <v>100.5</v>
      </c>
      <c r="S199" s="17">
        <v>79</v>
      </c>
      <c r="T199" s="17">
        <v>5</v>
      </c>
      <c r="U199" s="17">
        <v>67</v>
      </c>
      <c r="V199" s="17">
        <v>30</v>
      </c>
      <c r="W199" s="17">
        <v>353.32</v>
      </c>
      <c r="X199" s="18">
        <v>488</v>
      </c>
      <c r="Y199" s="18">
        <v>116.08</v>
      </c>
      <c r="Z199" s="18">
        <v>371.92</v>
      </c>
      <c r="AA199" s="18"/>
      <c r="AB19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234.29999999999995</v>
      </c>
      <c r="AC199" s="38">
        <f t="shared" si="3"/>
        <v>0.28678090575275395</v>
      </c>
      <c r="AD199" s="21">
        <f>Tableau325[[#This Row],[E1]]/Tableau325[[#This Row],[Nombre ]]*1000</f>
        <v>10.560330898985329</v>
      </c>
      <c r="AE199" s="36">
        <f>(Tableau325[[#This Row],[E8]]/Tableau325[[#This Row],[Nombre ]])*1000</f>
        <v>3.0646933367801981</v>
      </c>
      <c r="AF199" s="36">
        <f>(Tableau325[[#This Row],[E9]]/Tableau325[[#This Row],[Nombre ]])*1000</f>
        <v>0.95521230530601697</v>
      </c>
      <c r="AG199" s="36">
        <f>(Tableau325[[#This Row],[E12]]/Tableau325[[#This Row],[Nombre ]])*1000</f>
        <v>0.3425321527822659</v>
      </c>
      <c r="AH199" s="36">
        <f>(Tableau325[[#This Row],[E13]]/Tableau325[[#This Row],[Nombre ]])*1000</f>
        <v>1.2990370322497253</v>
      </c>
      <c r="AI199" s="36">
        <f>(Tableau325[[#This Row],[E14]]/Tableau325[[#This Row],[Nombre ]])*1000</f>
        <v>1.0211335875395851</v>
      </c>
      <c r="AJ199" s="17">
        <f>_xlfn.ISOWEEKNUM(Tableau325[[#This Row],[Date ]])</f>
        <v>10</v>
      </c>
      <c r="AK199" s="23">
        <f>Tableau325[[#This Row],[Date ]]</f>
        <v>44630</v>
      </c>
      <c r="AL199" s="24" t="e">
        <f>VLOOKUP(Tableau325[[#This Row],[Mois ]],[1]!Tableau4[#Data],2)</f>
        <v>#REF!</v>
      </c>
    </row>
    <row r="200" spans="2:38" s="37" customFormat="1" x14ac:dyDescent="0.25">
      <c r="B200" s="14">
        <v>44631</v>
      </c>
      <c r="C200" s="15">
        <v>77263</v>
      </c>
      <c r="D200" s="15">
        <v>249960</v>
      </c>
      <c r="E200" s="40">
        <v>16.600000000000001</v>
      </c>
      <c r="F200" s="17">
        <v>900.9</v>
      </c>
      <c r="G200" s="17">
        <v>5.8</v>
      </c>
      <c r="H200" s="17">
        <v>0.3</v>
      </c>
      <c r="I200" s="17">
        <v>0</v>
      </c>
      <c r="J200" s="17">
        <v>2</v>
      </c>
      <c r="K200" s="17">
        <v>136.6</v>
      </c>
      <c r="L200" s="16">
        <v>73.599999999999994</v>
      </c>
      <c r="M200" s="16">
        <f>Tableau325[[#This Row],[E7]]+Tableau325[[#This Row],[E6]]</f>
        <v>210.2</v>
      </c>
      <c r="N200" s="42">
        <v>89.3</v>
      </c>
      <c r="O200" s="42">
        <v>81.400000000000006</v>
      </c>
      <c r="P200" s="17">
        <v>11.5</v>
      </c>
      <c r="Q200" s="17">
        <v>35</v>
      </c>
      <c r="R200" s="17">
        <v>106.67</v>
      </c>
      <c r="S200" s="17">
        <v>78</v>
      </c>
      <c r="T200" s="17">
        <v>5</v>
      </c>
      <c r="U200" s="17">
        <v>68</v>
      </c>
      <c r="V200" s="17">
        <v>30</v>
      </c>
      <c r="W200" s="17">
        <v>387.84</v>
      </c>
      <c r="X200" s="18">
        <v>533</v>
      </c>
      <c r="Y200" s="18">
        <v>118.08</v>
      </c>
      <c r="Z200" s="18">
        <v>414.92</v>
      </c>
      <c r="AA200" s="18"/>
      <c r="AB20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282.73</v>
      </c>
      <c r="AC200" s="38">
        <f t="shared" si="3"/>
        <v>0.31383061383061384</v>
      </c>
      <c r="AD200" s="21">
        <f>Tableau325[[#This Row],[E1]]/Tableau325[[#This Row],[Nombre ]]*1000</f>
        <v>11.66017369245305</v>
      </c>
      <c r="AE200" s="36">
        <f>(Tableau325[[#This Row],[E8]]/Tableau325[[#This Row],[Nombre ]])*1000</f>
        <v>2.7205777668482973</v>
      </c>
      <c r="AF200" s="36">
        <f>(Tableau325[[#This Row],[E9]]/Tableau325[[#This Row],[Nombre ]])*1000</f>
        <v>1.1557925527095763</v>
      </c>
      <c r="AG200" s="36">
        <f>(Tableau325[[#This Row],[E12]]/Tableau325[[#This Row],[Nombre ]])*1000</f>
        <v>0.45299820095000193</v>
      </c>
      <c r="AH200" s="36">
        <f>(Tableau325[[#This Row],[E13]]/Tableau325[[#This Row],[Nombre ]])*1000</f>
        <v>1.3806090884381919</v>
      </c>
      <c r="AI200" s="36">
        <f>(Tableau325[[#This Row],[E14]]/Tableau325[[#This Row],[Nombre ]])*1000</f>
        <v>1.0095388478314329</v>
      </c>
      <c r="AJ200" s="17">
        <f>_xlfn.ISOWEEKNUM(Tableau325[[#This Row],[Date ]])</f>
        <v>10</v>
      </c>
      <c r="AK200" s="23">
        <f>Tableau325[[#This Row],[Date ]]</f>
        <v>44631</v>
      </c>
      <c r="AL200" s="24" t="e">
        <f>VLOOKUP(Tableau325[[#This Row],[Mois ]],[1]!Tableau4[#Data],2)</f>
        <v>#REF!</v>
      </c>
    </row>
    <row r="201" spans="2:38" s="37" customFormat="1" x14ac:dyDescent="0.25">
      <c r="B201" s="14">
        <v>44632</v>
      </c>
      <c r="C201" s="15">
        <v>0</v>
      </c>
      <c r="D201" s="15">
        <v>0</v>
      </c>
      <c r="E201" s="40">
        <v>11.74</v>
      </c>
      <c r="F201" s="17">
        <v>126.2</v>
      </c>
      <c r="G201" s="17">
        <v>1.6</v>
      </c>
      <c r="H201" s="17">
        <v>0.6</v>
      </c>
      <c r="I201" s="17">
        <v>0</v>
      </c>
      <c r="J201" s="17">
        <v>0</v>
      </c>
      <c r="K201" s="17">
        <v>0</v>
      </c>
      <c r="L201" s="16">
        <v>0</v>
      </c>
      <c r="M201" s="16">
        <f>Tableau325[[#This Row],[E7]]+Tableau325[[#This Row],[E6]]</f>
        <v>0</v>
      </c>
      <c r="N201" s="17">
        <v>0</v>
      </c>
      <c r="O201" s="17">
        <v>0.2</v>
      </c>
      <c r="P201" s="17">
        <v>46.3</v>
      </c>
      <c r="Q201" s="17">
        <v>0</v>
      </c>
      <c r="R201" s="17">
        <v>47.73</v>
      </c>
      <c r="S201" s="17">
        <v>0</v>
      </c>
      <c r="T201" s="17">
        <v>0</v>
      </c>
      <c r="U201" s="17">
        <v>0</v>
      </c>
      <c r="V201" s="17">
        <v>0</v>
      </c>
      <c r="W201" s="17">
        <v>115.64</v>
      </c>
      <c r="X201" s="18">
        <v>112</v>
      </c>
      <c r="Y201" s="18">
        <v>34.32</v>
      </c>
      <c r="Z201" s="18">
        <v>77.680000000000007</v>
      </c>
      <c r="AA201" s="18"/>
      <c r="AB20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29.77000000000001</v>
      </c>
      <c r="AC201" s="38">
        <f t="shared" si="3"/>
        <v>0.23589540412044382</v>
      </c>
      <c r="AD201" s="21"/>
      <c r="AE201" s="21"/>
      <c r="AF201" s="21"/>
      <c r="AG201" s="21"/>
      <c r="AH201" s="21"/>
      <c r="AI201" s="21"/>
      <c r="AJ201" s="17">
        <f>_xlfn.ISOWEEKNUM(Tableau325[[#This Row],[Date ]])</f>
        <v>10</v>
      </c>
      <c r="AK201" s="23">
        <f>Tableau325[[#This Row],[Date ]]</f>
        <v>44632</v>
      </c>
      <c r="AL201" s="24" t="e">
        <f>VLOOKUP(Tableau325[[#This Row],[Mois ]],[1]!Tableau4[#Data],2)</f>
        <v>#REF!</v>
      </c>
    </row>
    <row r="202" spans="2:38" s="37" customFormat="1" x14ac:dyDescent="0.25">
      <c r="B202" s="14">
        <v>44633</v>
      </c>
      <c r="C202" s="15">
        <v>0</v>
      </c>
      <c r="D202" s="15">
        <v>0</v>
      </c>
      <c r="E202" s="40">
        <v>10.42</v>
      </c>
      <c r="F202" s="17">
        <v>0.2</v>
      </c>
      <c r="G202" s="17">
        <v>1.4</v>
      </c>
      <c r="H202" s="17">
        <v>0</v>
      </c>
      <c r="I202" s="17">
        <v>0</v>
      </c>
      <c r="J202" s="17">
        <v>0</v>
      </c>
      <c r="K202" s="17">
        <v>0</v>
      </c>
      <c r="L202" s="16">
        <v>0</v>
      </c>
      <c r="M202" s="16">
        <f>Tableau325[[#This Row],[E7]]+Tableau325[[#This Row],[E6]]</f>
        <v>0</v>
      </c>
      <c r="N202" s="17">
        <v>0</v>
      </c>
      <c r="O202" s="17">
        <v>0.1</v>
      </c>
      <c r="P202" s="17">
        <v>0.2</v>
      </c>
      <c r="Q202" s="17">
        <v>0</v>
      </c>
      <c r="R202" s="17">
        <v>2.82</v>
      </c>
      <c r="S202" s="17">
        <v>0</v>
      </c>
      <c r="T202" s="17">
        <v>0</v>
      </c>
      <c r="U202" s="17">
        <v>0</v>
      </c>
      <c r="V202" s="17">
        <v>0</v>
      </c>
      <c r="W202" s="17">
        <v>0</v>
      </c>
      <c r="X202" s="18">
        <v>12</v>
      </c>
      <c r="Y202" s="18">
        <v>3.44</v>
      </c>
      <c r="Z202" s="18">
        <v>8.56</v>
      </c>
      <c r="AA202" s="18"/>
      <c r="AB20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-4.3199999999999994</v>
      </c>
      <c r="AC202" s="38">
        <f t="shared" si="3"/>
        <v>-21.599999999999994</v>
      </c>
      <c r="AD202" s="21"/>
      <c r="AE202" s="21"/>
      <c r="AF202" s="21"/>
      <c r="AG202" s="21"/>
      <c r="AH202" s="21"/>
      <c r="AI202" s="21"/>
      <c r="AJ202" s="17">
        <f>_xlfn.ISOWEEKNUM(Tableau325[[#This Row],[Date ]])</f>
        <v>10</v>
      </c>
      <c r="AK202" s="23">
        <f>Tableau325[[#This Row],[Date ]]</f>
        <v>44633</v>
      </c>
      <c r="AL202" s="24" t="e">
        <f>VLOOKUP(Tableau325[[#This Row],[Mois ]],[1]!Tableau4[#Data],2)</f>
        <v>#REF!</v>
      </c>
    </row>
    <row r="203" spans="2:38" s="37" customFormat="1" x14ac:dyDescent="0.25">
      <c r="B203" s="14">
        <v>44634</v>
      </c>
      <c r="C203" s="15">
        <v>77521</v>
      </c>
      <c r="D203" s="15">
        <v>264623</v>
      </c>
      <c r="E203" s="40">
        <v>16.27</v>
      </c>
      <c r="F203" s="17">
        <v>719.6</v>
      </c>
      <c r="G203" s="17">
        <v>7.6</v>
      </c>
      <c r="H203" s="17">
        <v>4.4000000000000004</v>
      </c>
      <c r="I203" s="17">
        <v>0</v>
      </c>
      <c r="J203" s="17">
        <v>2</v>
      </c>
      <c r="K203" s="17">
        <v>139.80000000000001</v>
      </c>
      <c r="L203" s="16">
        <v>92.2</v>
      </c>
      <c r="M203" s="16">
        <f>Tableau325[[#This Row],[E7]]+Tableau325[[#This Row],[E6]]</f>
        <v>232</v>
      </c>
      <c r="N203" s="17">
        <v>75.8</v>
      </c>
      <c r="O203" s="17">
        <v>31.4</v>
      </c>
      <c r="P203" s="17">
        <v>8.6</v>
      </c>
      <c r="Q203" s="17">
        <v>14.5</v>
      </c>
      <c r="R203" s="17">
        <v>59.07</v>
      </c>
      <c r="S203" s="17">
        <v>98</v>
      </c>
      <c r="T203" s="17">
        <v>6</v>
      </c>
      <c r="U203" s="17">
        <v>71</v>
      </c>
      <c r="V203" s="17">
        <v>30</v>
      </c>
      <c r="W203" s="17">
        <v>263.27999999999997</v>
      </c>
      <c r="X203" s="18">
        <v>375</v>
      </c>
      <c r="Y203" s="18">
        <v>83.52</v>
      </c>
      <c r="Z203" s="18">
        <v>291.48</v>
      </c>
      <c r="AA203" s="18"/>
      <c r="AB20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188.23000000000002</v>
      </c>
      <c r="AC203" s="38">
        <f t="shared" si="3"/>
        <v>0.26157587548638134</v>
      </c>
      <c r="AD203" s="21">
        <f>Tableau325[[#This Row],[E1]]/Tableau325[[#This Row],[Nombre ]]*1000</f>
        <v>9.2826459926987521</v>
      </c>
      <c r="AE203" s="36">
        <f>(Tableau325[[#This Row],[E8]]/Tableau325[[#This Row],[Nombre ]])*1000</f>
        <v>2.9927374517872574</v>
      </c>
      <c r="AF203" s="36">
        <f>(Tableau325[[#This Row],[E9]]/Tableau325[[#This Row],[Nombre ]])*1000</f>
        <v>0.97779956398911272</v>
      </c>
      <c r="AG203" s="36">
        <f>(Tableau325[[#This Row],[E12]]/Tableau325[[#This Row],[Nombre ]])*1000</f>
        <v>0.18704609073670359</v>
      </c>
      <c r="AH203" s="36">
        <f>(Tableau325[[#This Row],[E13]]/Tableau325[[#This Row],[Nombre ]])*1000</f>
        <v>0.76198707447014358</v>
      </c>
      <c r="AI203" s="36">
        <f>(Tableau325[[#This Row],[E14]]/Tableau325[[#This Row],[Nombre ]])*1000</f>
        <v>1.2641735787722037</v>
      </c>
      <c r="AJ203" s="17">
        <f>_xlfn.ISOWEEKNUM(Tableau325[[#This Row],[Date ]])</f>
        <v>11</v>
      </c>
      <c r="AK203" s="23">
        <f>Tableau325[[#This Row],[Date ]]</f>
        <v>44634</v>
      </c>
      <c r="AL203" s="24" t="e">
        <f>VLOOKUP(Tableau325[[#This Row],[Mois ]],[1]!Tableau4[#Data],2)</f>
        <v>#REF!</v>
      </c>
    </row>
    <row r="204" spans="2:38" s="37" customFormat="1" x14ac:dyDescent="0.25">
      <c r="B204" s="14">
        <v>44635</v>
      </c>
      <c r="C204" s="15">
        <v>74397</v>
      </c>
      <c r="D204" s="15">
        <v>234960</v>
      </c>
      <c r="E204" s="40">
        <v>18.97</v>
      </c>
      <c r="F204" s="17">
        <v>862.5</v>
      </c>
      <c r="G204" s="17">
        <v>9.6</v>
      </c>
      <c r="H204" s="17">
        <v>1.7</v>
      </c>
      <c r="I204" s="17">
        <v>0</v>
      </c>
      <c r="J204" s="17">
        <v>4</v>
      </c>
      <c r="K204" s="17">
        <v>132.19999999999999</v>
      </c>
      <c r="L204" s="16">
        <v>87.2</v>
      </c>
      <c r="M204" s="16">
        <f>Tableau325[[#This Row],[E7]]+Tableau325[[#This Row],[E6]]</f>
        <v>219.39999999999998</v>
      </c>
      <c r="N204" s="17">
        <v>74</v>
      </c>
      <c r="O204" s="42">
        <v>86.3</v>
      </c>
      <c r="P204" s="17">
        <v>26.2</v>
      </c>
      <c r="Q204" s="17">
        <v>16</v>
      </c>
      <c r="R204" s="17">
        <v>105.71</v>
      </c>
      <c r="S204" s="17">
        <v>92.23</v>
      </c>
      <c r="T204" s="17">
        <v>5</v>
      </c>
      <c r="U204" s="17">
        <v>62</v>
      </c>
      <c r="V204" s="17">
        <v>30</v>
      </c>
      <c r="W204" s="17">
        <v>363.16</v>
      </c>
      <c r="X204" s="18">
        <v>488</v>
      </c>
      <c r="Y204" s="18">
        <v>112.4</v>
      </c>
      <c r="Z204" s="18">
        <v>375.6</v>
      </c>
      <c r="AA204" s="18"/>
      <c r="AB20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231.36</v>
      </c>
      <c r="AC204" s="38">
        <f t="shared" si="3"/>
        <v>0.26824347826086958</v>
      </c>
      <c r="AD204" s="21">
        <f>Tableau325[[#This Row],[E1]]/Tableau325[[#This Row],[Nombre ]]*1000</f>
        <v>11.593209403604984</v>
      </c>
      <c r="AE204" s="36">
        <f>(Tableau325[[#This Row],[E8]]/Tableau325[[#This Row],[Nombre ]])*1000</f>
        <v>2.9490436442329662</v>
      </c>
      <c r="AF204" s="36">
        <f>(Tableau325[[#This Row],[E9]]/Tableau325[[#This Row],[Nombre ]])*1000</f>
        <v>0.99466376332379003</v>
      </c>
      <c r="AG204" s="36">
        <f>(Tableau325[[#This Row],[E12]]/Tableau325[[#This Row],[Nombre ]])*1000</f>
        <v>0.21506243531325189</v>
      </c>
      <c r="AH204" s="36">
        <f>(Tableau325[[#This Row],[E13]]/Tableau325[[#This Row],[Nombre ]])*1000</f>
        <v>1.4208906273102409</v>
      </c>
      <c r="AI204" s="36">
        <f>(Tableau325[[#This Row],[E14]]/Tableau325[[#This Row],[Nombre ]])*1000</f>
        <v>1.2397005255588263</v>
      </c>
      <c r="AJ204" s="17">
        <f>_xlfn.ISOWEEKNUM(Tableau325[[#This Row],[Date ]])</f>
        <v>11</v>
      </c>
      <c r="AK204" s="23">
        <f>Tableau325[[#This Row],[Date ]]</f>
        <v>44635</v>
      </c>
      <c r="AL204" s="24" t="e">
        <f>VLOOKUP(Tableau325[[#This Row],[Mois ]],[1]!Tableau4[#Data],2)</f>
        <v>#REF!</v>
      </c>
    </row>
    <row r="205" spans="2:38" s="37" customFormat="1" x14ac:dyDescent="0.25">
      <c r="B205" s="14">
        <v>44636</v>
      </c>
      <c r="C205" s="15">
        <v>74514</v>
      </c>
      <c r="D205" s="15">
        <v>249224</v>
      </c>
      <c r="E205" s="40">
        <v>20.149999999999999</v>
      </c>
      <c r="F205" s="17">
        <v>804.1</v>
      </c>
      <c r="G205" s="17">
        <v>9.5</v>
      </c>
      <c r="H205" s="17">
        <v>1.9</v>
      </c>
      <c r="I205" s="17">
        <v>0</v>
      </c>
      <c r="J205" s="17">
        <v>3</v>
      </c>
      <c r="K205" s="17">
        <v>127.6</v>
      </c>
      <c r="L205" s="16">
        <v>87.4</v>
      </c>
      <c r="M205" s="16">
        <f>Tableau325[[#This Row],[E7]]+Tableau325[[#This Row],[E6]]</f>
        <v>215</v>
      </c>
      <c r="N205" s="17">
        <v>74.599999999999994</v>
      </c>
      <c r="O205" s="17">
        <v>40.299999999999997</v>
      </c>
      <c r="P205" s="17">
        <v>11.1</v>
      </c>
      <c r="Q205" s="17">
        <v>15</v>
      </c>
      <c r="R205" s="17">
        <v>108.42</v>
      </c>
      <c r="S205" s="17">
        <v>83</v>
      </c>
      <c r="T205" s="17">
        <v>5</v>
      </c>
      <c r="U205" s="17">
        <v>60</v>
      </c>
      <c r="V205" s="17">
        <v>30</v>
      </c>
      <c r="W205" s="17">
        <v>351.68</v>
      </c>
      <c r="X205" s="18">
        <v>459</v>
      </c>
      <c r="Y205" s="18">
        <v>108.24</v>
      </c>
      <c r="Z205" s="18">
        <v>350.76</v>
      </c>
      <c r="AA205" s="18"/>
      <c r="AB20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245.27999999999997</v>
      </c>
      <c r="AC205" s="38">
        <f t="shared" si="3"/>
        <v>0.30503668697923142</v>
      </c>
      <c r="AD205" s="21">
        <f>Tableau325[[#This Row],[E1]]/Tableau325[[#This Row],[Nombre ]]*1000</f>
        <v>10.791260702686744</v>
      </c>
      <c r="AE205" s="36">
        <f>(Tableau325[[#This Row],[E8]]/Tableau325[[#This Row],[Nombre ]])*1000</f>
        <v>2.8853638242477921</v>
      </c>
      <c r="AF205" s="36">
        <f>(Tableau325[[#This Row],[E9]]/Tableau325[[#This Row],[Nombre ]])*1000</f>
        <v>1.0011541455296988</v>
      </c>
      <c r="AG205" s="36">
        <f>(Tableau325[[#This Row],[E12]]/Tableau325[[#This Row],[Nombre ]])*1000</f>
        <v>0.20130445285449713</v>
      </c>
      <c r="AH205" s="36">
        <f>(Tableau325[[#This Row],[E13]]/Tableau325[[#This Row],[Nombre ]])*1000</f>
        <v>1.4550285852323055</v>
      </c>
      <c r="AI205" s="36">
        <f>(Tableau325[[#This Row],[E14]]/Tableau325[[#This Row],[Nombre ]])*1000</f>
        <v>1.1138846391282176</v>
      </c>
      <c r="AJ205" s="17">
        <f>_xlfn.ISOWEEKNUM(Tableau325[[#This Row],[Date ]])</f>
        <v>11</v>
      </c>
      <c r="AK205" s="23">
        <f>Tableau325[[#This Row],[Date ]]</f>
        <v>44636</v>
      </c>
      <c r="AL205" s="24" t="e">
        <f>VLOOKUP(Tableau325[[#This Row],[Mois ]],[1]!Tableau4[#Data],2)</f>
        <v>#REF!</v>
      </c>
    </row>
    <row r="206" spans="2:38" s="37" customFormat="1" x14ac:dyDescent="0.25">
      <c r="B206" s="14">
        <v>44637</v>
      </c>
      <c r="C206" s="15">
        <v>74672</v>
      </c>
      <c r="D206" s="15">
        <v>250774</v>
      </c>
      <c r="E206" s="40">
        <v>17.43</v>
      </c>
      <c r="F206" s="17">
        <v>810.5</v>
      </c>
      <c r="G206" s="17">
        <v>6.3</v>
      </c>
      <c r="H206" s="17">
        <v>1.3</v>
      </c>
      <c r="I206" s="17">
        <v>0</v>
      </c>
      <c r="J206" s="17">
        <v>3</v>
      </c>
      <c r="K206" s="17">
        <v>130.80000000000001</v>
      </c>
      <c r="L206" s="16">
        <v>83</v>
      </c>
      <c r="M206" s="16">
        <f>Tableau325[[#This Row],[E7]]+Tableau325[[#This Row],[E6]]</f>
        <v>213.8</v>
      </c>
      <c r="N206" s="17">
        <v>75</v>
      </c>
      <c r="O206" s="17">
        <v>45.6</v>
      </c>
      <c r="P206" s="17">
        <v>12.2</v>
      </c>
      <c r="Q206" s="17">
        <v>13</v>
      </c>
      <c r="R206" s="17">
        <v>127.13</v>
      </c>
      <c r="S206" s="17">
        <v>82</v>
      </c>
      <c r="T206" s="17">
        <v>5</v>
      </c>
      <c r="U206" s="17">
        <v>61</v>
      </c>
      <c r="V206" s="17">
        <v>30</v>
      </c>
      <c r="W206" s="17">
        <v>354.16</v>
      </c>
      <c r="X206" s="18">
        <v>469</v>
      </c>
      <c r="Y206" s="18">
        <v>108.08</v>
      </c>
      <c r="Z206" s="18">
        <v>360.92</v>
      </c>
      <c r="AA206" s="18"/>
      <c r="AB20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234.17000000000007</v>
      </c>
      <c r="AC206" s="38">
        <f t="shared" si="3"/>
        <v>0.28892041949413949</v>
      </c>
      <c r="AD206" s="21">
        <f>Tableau325[[#This Row],[E1]]/Tableau325[[#This Row],[Nombre ]]*1000</f>
        <v>10.854135418898649</v>
      </c>
      <c r="AE206" s="36">
        <f>(Tableau325[[#This Row],[E8]]/Tableau325[[#This Row],[Nombre ]])*1000</f>
        <v>2.8631883436897363</v>
      </c>
      <c r="AF206" s="36">
        <f>(Tableau325[[#This Row],[E9]]/Tableau325[[#This Row],[Nombre ]])*1000</f>
        <v>1.0043925433897578</v>
      </c>
      <c r="AG206" s="36">
        <f>(Tableau325[[#This Row],[E12]]/Tableau325[[#This Row],[Nombre ]])*1000</f>
        <v>0.17409470752089137</v>
      </c>
      <c r="AH206" s="36">
        <f>(Tableau325[[#This Row],[E13]]/Tableau325[[#This Row],[Nombre ]])*1000</f>
        <v>1.7025123205485322</v>
      </c>
      <c r="AI206" s="36">
        <f>(Tableau325[[#This Row],[E14]]/Tableau325[[#This Row],[Nombre ]])*1000</f>
        <v>1.0981358474394685</v>
      </c>
      <c r="AJ206" s="17">
        <f>_xlfn.ISOWEEKNUM(Tableau325[[#This Row],[Date ]])</f>
        <v>11</v>
      </c>
      <c r="AK206" s="23">
        <f>Tableau325[[#This Row],[Date ]]</f>
        <v>44637</v>
      </c>
      <c r="AL206" s="24" t="e">
        <f>VLOOKUP(Tableau325[[#This Row],[Mois ]],[1]!Tableau4[#Data],2)</f>
        <v>#REF!</v>
      </c>
    </row>
    <row r="207" spans="2:38" s="37" customFormat="1" x14ac:dyDescent="0.25">
      <c r="B207" s="14">
        <v>44638</v>
      </c>
      <c r="C207" s="15">
        <v>79900</v>
      </c>
      <c r="D207" s="15">
        <v>281760</v>
      </c>
      <c r="E207" s="40">
        <v>13.85</v>
      </c>
      <c r="F207" s="17">
        <v>832.2</v>
      </c>
      <c r="G207" s="17">
        <v>4.4000000000000004</v>
      </c>
      <c r="H207" s="17">
        <v>0.8</v>
      </c>
      <c r="I207" s="17">
        <v>0</v>
      </c>
      <c r="J207" s="17">
        <v>3</v>
      </c>
      <c r="K207" s="17">
        <v>134.30000000000001</v>
      </c>
      <c r="L207" s="16">
        <v>85.8</v>
      </c>
      <c r="M207" s="16">
        <f>Tableau325[[#This Row],[E7]]+Tableau325[[#This Row],[E6]]</f>
        <v>220.10000000000002</v>
      </c>
      <c r="N207" s="17">
        <v>86.8</v>
      </c>
      <c r="O207" s="17">
        <v>49.4</v>
      </c>
      <c r="P207" s="17">
        <v>12.4</v>
      </c>
      <c r="Q207" s="17">
        <v>13.5</v>
      </c>
      <c r="R207" s="17">
        <v>106.46</v>
      </c>
      <c r="S207" s="17">
        <v>75</v>
      </c>
      <c r="T207" s="17">
        <v>4</v>
      </c>
      <c r="U207" s="17">
        <v>61</v>
      </c>
      <c r="V207" s="17">
        <v>30</v>
      </c>
      <c r="W207" s="17">
        <v>342.32</v>
      </c>
      <c r="X207" s="18">
        <v>460</v>
      </c>
      <c r="Y207" s="18">
        <v>105.52</v>
      </c>
      <c r="Z207" s="18">
        <v>354.48</v>
      </c>
      <c r="AA207" s="18"/>
      <c r="AB20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263.34000000000003</v>
      </c>
      <c r="AC207" s="38">
        <f t="shared" si="3"/>
        <v>0.31643835616438359</v>
      </c>
      <c r="AD207" s="21">
        <f>Tableau325[[#This Row],[E1]]/Tableau325[[#This Row],[Nombre ]]*1000</f>
        <v>10.415519399249062</v>
      </c>
      <c r="AE207" s="36">
        <f>(Tableau325[[#This Row],[E8]]/Tableau325[[#This Row],[Nombre ]])*1000</f>
        <v>2.7546933667083859</v>
      </c>
      <c r="AF207" s="36">
        <f>(Tableau325[[#This Row],[E9]]/Tableau325[[#This Row],[Nombre ]])*1000</f>
        <v>1.0863579474342928</v>
      </c>
      <c r="AG207" s="36">
        <f>(Tableau325[[#This Row],[E12]]/Tableau325[[#This Row],[Nombre ]])*1000</f>
        <v>0.16896120150187735</v>
      </c>
      <c r="AH207" s="36">
        <f>(Tableau325[[#This Row],[E13]]/Tableau325[[#This Row],[Nombre ]])*1000</f>
        <v>1.3324155193992491</v>
      </c>
      <c r="AI207" s="36">
        <f>(Tableau325[[#This Row],[E14]]/Tableau325[[#This Row],[Nombre ]])*1000</f>
        <v>0.93867334167709637</v>
      </c>
      <c r="AJ207" s="17">
        <f>_xlfn.ISOWEEKNUM(Tableau325[[#This Row],[Date ]])</f>
        <v>11</v>
      </c>
      <c r="AK207" s="23">
        <f>Tableau325[[#This Row],[Date ]]</f>
        <v>44638</v>
      </c>
      <c r="AL207" s="24" t="e">
        <f>VLOOKUP(Tableau325[[#This Row],[Mois ]],[1]!Tableau4[#Data],2)</f>
        <v>#REF!</v>
      </c>
    </row>
    <row r="208" spans="2:38" s="37" customFormat="1" x14ac:dyDescent="0.25">
      <c r="B208" s="14">
        <v>44639</v>
      </c>
      <c r="C208" s="15">
        <v>0</v>
      </c>
      <c r="D208" s="15">
        <v>0</v>
      </c>
      <c r="E208" s="40">
        <v>11.1</v>
      </c>
      <c r="F208" s="17">
        <v>125</v>
      </c>
      <c r="G208" s="17">
        <v>0.6</v>
      </c>
      <c r="H208" s="17">
        <v>0.4</v>
      </c>
      <c r="I208" s="17">
        <v>0</v>
      </c>
      <c r="J208" s="17">
        <v>0</v>
      </c>
      <c r="K208" s="17">
        <v>0</v>
      </c>
      <c r="L208" s="16">
        <v>0</v>
      </c>
      <c r="M208" s="16">
        <f>Tableau325[[#This Row],[E7]]+Tableau325[[#This Row],[E6]]</f>
        <v>0</v>
      </c>
      <c r="N208" s="17">
        <v>0</v>
      </c>
      <c r="O208" s="17">
        <v>0</v>
      </c>
      <c r="P208" s="17">
        <v>0</v>
      </c>
      <c r="Q208" s="17">
        <v>0</v>
      </c>
      <c r="R208" s="17">
        <v>55.9</v>
      </c>
      <c r="S208" s="17">
        <v>0</v>
      </c>
      <c r="T208" s="17">
        <v>3</v>
      </c>
      <c r="U208" s="17">
        <v>0</v>
      </c>
      <c r="V208" s="17">
        <v>0</v>
      </c>
      <c r="W208" s="17">
        <v>117.12</v>
      </c>
      <c r="X208" s="18">
        <v>119</v>
      </c>
      <c r="Y208" s="18">
        <v>30.16</v>
      </c>
      <c r="Z208" s="18">
        <v>88.84</v>
      </c>
      <c r="AA208" s="18"/>
      <c r="AB20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68.099999999999994</v>
      </c>
      <c r="AC208" s="38">
        <f t="shared" si="3"/>
        <v>0.54479999999999995</v>
      </c>
      <c r="AD208" s="21"/>
      <c r="AE208" s="21"/>
      <c r="AF208" s="21"/>
      <c r="AG208" s="21"/>
      <c r="AH208" s="21"/>
      <c r="AI208" s="21"/>
      <c r="AJ208" s="17">
        <f>_xlfn.ISOWEEKNUM(Tableau325[[#This Row],[Date ]])</f>
        <v>11</v>
      </c>
      <c r="AK208" s="23">
        <f>Tableau325[[#This Row],[Date ]]</f>
        <v>44639</v>
      </c>
      <c r="AL208" s="24" t="e">
        <f>VLOOKUP(Tableau325[[#This Row],[Mois ]],[1]!Tableau4[#Data],2)</f>
        <v>#REF!</v>
      </c>
    </row>
    <row r="209" spans="2:38" s="37" customFormat="1" x14ac:dyDescent="0.25">
      <c r="B209" s="14">
        <v>44640</v>
      </c>
      <c r="C209" s="15">
        <v>0</v>
      </c>
      <c r="D209" s="15">
        <v>0</v>
      </c>
      <c r="E209" s="40">
        <v>11.45</v>
      </c>
      <c r="F209" s="17">
        <v>0.2</v>
      </c>
      <c r="G209" s="17">
        <v>0.4</v>
      </c>
      <c r="H209" s="17">
        <v>0.3</v>
      </c>
      <c r="I209" s="17">
        <v>0</v>
      </c>
      <c r="J209" s="17">
        <v>0</v>
      </c>
      <c r="K209" s="17">
        <v>0</v>
      </c>
      <c r="L209" s="16">
        <v>0</v>
      </c>
      <c r="M209" s="16">
        <f>Tableau325[[#This Row],[E7]]+Tableau325[[#This Row],[E6]]</f>
        <v>0</v>
      </c>
      <c r="N209" s="17">
        <v>0</v>
      </c>
      <c r="O209" s="17">
        <v>0.1</v>
      </c>
      <c r="P209" s="17">
        <v>0</v>
      </c>
      <c r="Q209" s="17">
        <v>0</v>
      </c>
      <c r="R209" s="17">
        <v>3.02</v>
      </c>
      <c r="S209" s="17">
        <v>0</v>
      </c>
      <c r="T209" s="17">
        <v>0</v>
      </c>
      <c r="U209" s="17">
        <v>0</v>
      </c>
      <c r="V209" s="17">
        <v>0</v>
      </c>
      <c r="W209" s="17">
        <v>0</v>
      </c>
      <c r="X209" s="18">
        <v>11</v>
      </c>
      <c r="Y209" s="18">
        <v>3.52</v>
      </c>
      <c r="Z209" s="18">
        <v>7.48</v>
      </c>
      <c r="AA209" s="18"/>
      <c r="AB20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-3.6199999999999997</v>
      </c>
      <c r="AC209" s="38">
        <f t="shared" si="3"/>
        <v>-18.099999999999998</v>
      </c>
      <c r="AD209" s="21"/>
      <c r="AE209" s="21"/>
      <c r="AF209" s="21"/>
      <c r="AG209" s="21"/>
      <c r="AH209" s="21"/>
      <c r="AI209" s="21"/>
      <c r="AJ209" s="17">
        <f>_xlfn.ISOWEEKNUM(Tableau325[[#This Row],[Date ]])</f>
        <v>11</v>
      </c>
      <c r="AK209" s="23">
        <f>Tableau325[[#This Row],[Date ]]</f>
        <v>44640</v>
      </c>
      <c r="AL209" s="24" t="e">
        <f>VLOOKUP(Tableau325[[#This Row],[Mois ]],[1]!Tableau4[#Data],2)</f>
        <v>#REF!</v>
      </c>
    </row>
    <row r="210" spans="2:38" s="37" customFormat="1" x14ac:dyDescent="0.25">
      <c r="B210" s="14">
        <v>44641</v>
      </c>
      <c r="C210" s="15">
        <v>76852</v>
      </c>
      <c r="D210" s="15">
        <v>254597</v>
      </c>
      <c r="E210" s="40">
        <v>17.96</v>
      </c>
      <c r="F210" s="17">
        <v>741</v>
      </c>
      <c r="G210" s="17">
        <v>6.9</v>
      </c>
      <c r="H210" s="17">
        <v>2.6</v>
      </c>
      <c r="I210" s="17">
        <v>0</v>
      </c>
      <c r="J210" s="17">
        <v>2</v>
      </c>
      <c r="K210" s="17">
        <v>135.9</v>
      </c>
      <c r="L210" s="16">
        <v>84.9</v>
      </c>
      <c r="M210" s="16">
        <f>Tableau325[[#This Row],[E7]]+Tableau325[[#This Row],[E6]]</f>
        <v>220.8</v>
      </c>
      <c r="N210" s="17">
        <v>68.5</v>
      </c>
      <c r="O210" s="17">
        <v>45.1</v>
      </c>
      <c r="P210" s="17">
        <v>8.8000000000000007</v>
      </c>
      <c r="Q210" s="17">
        <v>41</v>
      </c>
      <c r="R210" s="17">
        <v>49.41</v>
      </c>
      <c r="S210" s="17">
        <v>90</v>
      </c>
      <c r="T210" s="17">
        <v>3</v>
      </c>
      <c r="U210" s="17">
        <v>66</v>
      </c>
      <c r="V210" s="17">
        <v>30</v>
      </c>
      <c r="W210" s="17">
        <v>291.08</v>
      </c>
      <c r="X210" s="18">
        <v>400</v>
      </c>
      <c r="Y210" s="18">
        <v>81.599999999999994</v>
      </c>
      <c r="Z210" s="18">
        <v>318.39999999999998</v>
      </c>
      <c r="AA210" s="18"/>
      <c r="AB210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207.89</v>
      </c>
      <c r="AC210" s="38">
        <f t="shared" si="3"/>
        <v>0.28055330634278003</v>
      </c>
      <c r="AD210" s="21">
        <f>Tableau325[[#This Row],[E1]]/Tableau325[[#This Row],[Nombre ]]*1000</f>
        <v>9.6419091240306045</v>
      </c>
      <c r="AE210" s="36">
        <f>(Tableau325[[#This Row],[E8]]/Tableau325[[#This Row],[Nombre ]])*1000</f>
        <v>2.8730547025451516</v>
      </c>
      <c r="AF210" s="36">
        <f>(Tableau325[[#This Row],[E9]]/Tableau325[[#This Row],[Nombre ]])*1000</f>
        <v>0.89132358299068337</v>
      </c>
      <c r="AG210" s="36">
        <f>(Tableau325[[#This Row],[E12]]/Tableau325[[#This Row],[Nombre ]])*1000</f>
        <v>0.53349294748347476</v>
      </c>
      <c r="AH210" s="36">
        <f>(Tableau325[[#This Row],[E13]]/Tableau325[[#This Row],[Nombre ]])*1000</f>
        <v>0.64292406183313378</v>
      </c>
      <c r="AI210" s="36">
        <f>(Tableau325[[#This Row],[E14]]/Tableau325[[#This Row],[Nombre ]])*1000</f>
        <v>1.1710820798417738</v>
      </c>
      <c r="AJ210" s="17">
        <f>_xlfn.ISOWEEKNUM(Tableau325[[#This Row],[Date ]])</f>
        <v>12</v>
      </c>
      <c r="AK210" s="23">
        <f>Tableau325[[#This Row],[Date ]]</f>
        <v>44641</v>
      </c>
      <c r="AL210" s="24" t="e">
        <f>VLOOKUP(Tableau325[[#This Row],[Mois ]],[1]!Tableau4[#Data],2)</f>
        <v>#REF!</v>
      </c>
    </row>
    <row r="211" spans="2:38" s="37" customFormat="1" x14ac:dyDescent="0.25">
      <c r="B211" s="14">
        <v>44642</v>
      </c>
      <c r="C211" s="15">
        <v>77207</v>
      </c>
      <c r="D211" s="15">
        <v>234559</v>
      </c>
      <c r="E211" s="40">
        <v>16.86</v>
      </c>
      <c r="F211" s="17">
        <v>907.3</v>
      </c>
      <c r="G211" s="17">
        <v>6.2</v>
      </c>
      <c r="H211" s="17">
        <v>1.6</v>
      </c>
      <c r="I211" s="17">
        <v>0</v>
      </c>
      <c r="J211" s="17">
        <v>2</v>
      </c>
      <c r="K211" s="17">
        <v>135</v>
      </c>
      <c r="L211" s="16">
        <v>91.8</v>
      </c>
      <c r="M211" s="16">
        <f>Tableau325[[#This Row],[E7]]+Tableau325[[#This Row],[E6]]</f>
        <v>226.8</v>
      </c>
      <c r="N211" s="17">
        <v>92.3</v>
      </c>
      <c r="O211" s="17">
        <v>55.3</v>
      </c>
      <c r="P211" s="17">
        <v>11.5</v>
      </c>
      <c r="Q211" s="17">
        <v>40</v>
      </c>
      <c r="R211" s="17">
        <v>126</v>
      </c>
      <c r="S211" s="17">
        <v>88.63</v>
      </c>
      <c r="T211" s="42">
        <v>8</v>
      </c>
      <c r="U211" s="17">
        <v>65</v>
      </c>
      <c r="V211" s="17">
        <v>30</v>
      </c>
      <c r="W211" s="17">
        <v>405.88</v>
      </c>
      <c r="X211" s="18">
        <v>529</v>
      </c>
      <c r="Y211" s="18">
        <v>109.2</v>
      </c>
      <c r="Z211" s="18">
        <v>419.8</v>
      </c>
      <c r="AA211" s="18"/>
      <c r="AB211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258.96999999999991</v>
      </c>
      <c r="AC211" s="38">
        <f t="shared" si="3"/>
        <v>0.28542929571255365</v>
      </c>
      <c r="AD211" s="21">
        <f>Tableau325[[#This Row],[E1]]/Tableau325[[#This Row],[Nombre ]]*1000</f>
        <v>11.751525120779203</v>
      </c>
      <c r="AE211" s="36">
        <f>(Tableau325[[#This Row],[E8]]/Tableau325[[#This Row],[Nombre ]])*1000</f>
        <v>2.9375574753584521</v>
      </c>
      <c r="AF211" s="36">
        <f>(Tableau325[[#This Row],[E9]]/Tableau325[[#This Row],[Nombre ]])*1000</f>
        <v>1.1954874558006396</v>
      </c>
      <c r="AG211" s="36">
        <f>(Tableau325[[#This Row],[E12]]/Tableau325[[#This Row],[Nombre ]])*1000</f>
        <v>0.51808773815845721</v>
      </c>
      <c r="AH211" s="36">
        <f>(Tableau325[[#This Row],[E13]]/Tableau325[[#This Row],[Nombre ]])*1000</f>
        <v>1.6319763751991401</v>
      </c>
      <c r="AI211" s="36">
        <f>(Tableau325[[#This Row],[E14]]/Tableau325[[#This Row],[Nombre ]])*1000</f>
        <v>1.1479529058246014</v>
      </c>
      <c r="AJ211" s="17">
        <f>_xlfn.ISOWEEKNUM(Tableau325[[#This Row],[Date ]])</f>
        <v>12</v>
      </c>
      <c r="AK211" s="23">
        <f>Tableau325[[#This Row],[Date ]]</f>
        <v>44642</v>
      </c>
      <c r="AL211" s="24" t="e">
        <f>VLOOKUP(Tableau325[[#This Row],[Mois ]],[1]!Tableau4[#Data],2)</f>
        <v>#REF!</v>
      </c>
    </row>
    <row r="212" spans="2:38" s="37" customFormat="1" x14ac:dyDescent="0.25">
      <c r="B212" s="14">
        <v>44643</v>
      </c>
      <c r="C212" s="15">
        <v>54820</v>
      </c>
      <c r="D212" s="15">
        <v>187040</v>
      </c>
      <c r="E212" s="40">
        <v>17.36</v>
      </c>
      <c r="F212" s="17">
        <v>746.7</v>
      </c>
      <c r="G212" s="17">
        <v>3.8</v>
      </c>
      <c r="H212" s="17">
        <v>0.9</v>
      </c>
      <c r="I212" s="17">
        <v>0</v>
      </c>
      <c r="J212" s="17">
        <v>1</v>
      </c>
      <c r="K212" s="17">
        <v>100.7</v>
      </c>
      <c r="L212" s="16">
        <v>59.8</v>
      </c>
      <c r="M212" s="16">
        <f>Tableau325[[#This Row],[E7]]+Tableau325[[#This Row],[E6]]</f>
        <v>160.5</v>
      </c>
      <c r="N212" s="17">
        <v>54.9</v>
      </c>
      <c r="O212" s="17">
        <v>36.299999999999997</v>
      </c>
      <c r="P212" s="17">
        <v>9.9</v>
      </c>
      <c r="Q212" s="17">
        <v>28</v>
      </c>
      <c r="R212" s="17">
        <v>109.68</v>
      </c>
      <c r="S212" s="17">
        <v>86.48</v>
      </c>
      <c r="T212" s="17">
        <v>3</v>
      </c>
      <c r="U212" s="17">
        <v>72</v>
      </c>
      <c r="V212" s="17">
        <v>30</v>
      </c>
      <c r="W212" s="17">
        <v>355.2</v>
      </c>
      <c r="X212" s="18">
        <v>461</v>
      </c>
      <c r="Y212" s="18">
        <v>107.2</v>
      </c>
      <c r="Z212" s="18">
        <v>353.8</v>
      </c>
      <c r="AA212" s="18"/>
      <c r="AB212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256.24000000000007</v>
      </c>
      <c r="AC212" s="38">
        <f t="shared" si="3"/>
        <v>0.34316325164055184</v>
      </c>
      <c r="AD212" s="21">
        <f>Tableau325[[#This Row],[E1]]/Tableau325[[#This Row],[Nombre ]]*1000</f>
        <v>13.620941262313025</v>
      </c>
      <c r="AE212" s="36">
        <f>(Tableau325[[#This Row],[E8]]/Tableau325[[#This Row],[Nombre ]])*1000</f>
        <v>2.9277635899306822</v>
      </c>
      <c r="AF212" s="36">
        <f>(Tableau325[[#This Row],[E9]]/Tableau325[[#This Row],[Nombre ]])*1000</f>
        <v>1.0014593214155416</v>
      </c>
      <c r="AG212" s="36">
        <f>(Tableau325[[#This Row],[E12]]/Tableau325[[#This Row],[Nombre ]])*1000</f>
        <v>0.51076249543962049</v>
      </c>
      <c r="AH212" s="36">
        <f>(Tableau325[[#This Row],[E13]]/Tableau325[[#This Row],[Nombre ]])*1000</f>
        <v>2.0007296607077714</v>
      </c>
      <c r="AI212" s="36">
        <f>(Tableau325[[#This Row],[E14]]/Tableau325[[#This Row],[Nombre ]])*1000</f>
        <v>1.5775264502006567</v>
      </c>
      <c r="AJ212" s="17">
        <f>_xlfn.ISOWEEKNUM(Tableau325[[#This Row],[Date ]])</f>
        <v>12</v>
      </c>
      <c r="AK212" s="23">
        <f>Tableau325[[#This Row],[Date ]]</f>
        <v>44643</v>
      </c>
      <c r="AL212" s="24" t="e">
        <f>VLOOKUP(Tableau325[[#This Row],[Mois ]],[1]!Tableau4[#Data],2)</f>
        <v>#REF!</v>
      </c>
    </row>
    <row r="213" spans="2:38" s="37" customFormat="1" x14ac:dyDescent="0.25">
      <c r="B213" s="14">
        <v>44644</v>
      </c>
      <c r="C213" s="15">
        <v>72947</v>
      </c>
      <c r="D213" s="15">
        <v>236146</v>
      </c>
      <c r="E213" s="40">
        <v>17.8</v>
      </c>
      <c r="F213" s="17">
        <v>844.4</v>
      </c>
      <c r="G213" s="17">
        <v>4.4000000000000004</v>
      </c>
      <c r="H213" s="17">
        <v>1.4</v>
      </c>
      <c r="I213" s="17">
        <v>0</v>
      </c>
      <c r="J213" s="17">
        <v>3</v>
      </c>
      <c r="K213" s="17">
        <v>129.6</v>
      </c>
      <c r="L213" s="16">
        <v>80</v>
      </c>
      <c r="M213" s="16">
        <f>Tableau325[[#This Row],[E7]]+Tableau325[[#This Row],[E6]]</f>
        <v>209.6</v>
      </c>
      <c r="N213" s="17">
        <v>70</v>
      </c>
      <c r="O213" s="17">
        <v>43.5</v>
      </c>
      <c r="P213" s="17">
        <v>11.1</v>
      </c>
      <c r="Q213" s="17">
        <v>41</v>
      </c>
      <c r="R213" s="17">
        <v>99.97</v>
      </c>
      <c r="S213" s="17">
        <v>75.53</v>
      </c>
      <c r="T213" s="17">
        <v>6</v>
      </c>
      <c r="U213" s="17">
        <v>28</v>
      </c>
      <c r="V213" s="17">
        <v>30</v>
      </c>
      <c r="W213" s="17">
        <v>363.6</v>
      </c>
      <c r="X213" s="18">
        <v>490</v>
      </c>
      <c r="Y213" s="18">
        <v>123.44</v>
      </c>
      <c r="Z213" s="18">
        <v>366.56</v>
      </c>
      <c r="AA213" s="18"/>
      <c r="AB213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287.89999999999998</v>
      </c>
      <c r="AC213" s="38">
        <f t="shared" si="3"/>
        <v>0.34095215537659873</v>
      </c>
      <c r="AD213" s="21">
        <f>Tableau325[[#This Row],[E1]]/Tableau325[[#This Row],[Nombre ]]*1000</f>
        <v>11.575527437728761</v>
      </c>
      <c r="AE213" s="36">
        <f>(Tableau325[[#This Row],[E8]]/Tableau325[[#This Row],[Nombre ]])*1000</f>
        <v>2.8733189850165184</v>
      </c>
      <c r="AF213" s="36">
        <f>(Tableau325[[#This Row],[E9]]/Tableau325[[#This Row],[Nombre ]])*1000</f>
        <v>0.95960080606467701</v>
      </c>
      <c r="AG213" s="36">
        <f>(Tableau325[[#This Row],[E12]]/Tableau325[[#This Row],[Nombre ]])*1000</f>
        <v>0.56205190069502509</v>
      </c>
      <c r="AH213" s="36">
        <f>(Tableau325[[#This Row],[E13]]/Tableau325[[#This Row],[Nombre ]])*1000</f>
        <v>1.3704470368897967</v>
      </c>
      <c r="AI213" s="36">
        <f>(Tableau325[[#This Row],[E14]]/Tableau325[[#This Row],[Nombre ]])*1000</f>
        <v>1.0354092697437867</v>
      </c>
      <c r="AJ213" s="17">
        <f>_xlfn.ISOWEEKNUM(Tableau325[[#This Row],[Date ]])</f>
        <v>12</v>
      </c>
      <c r="AK213" s="23">
        <f>Tableau325[[#This Row],[Date ]]</f>
        <v>44644</v>
      </c>
      <c r="AL213" s="24" t="e">
        <f>VLOOKUP(Tableau325[[#This Row],[Mois ]],[1]!Tableau4[#Data],2)</f>
        <v>#REF!</v>
      </c>
    </row>
    <row r="214" spans="2:38" s="37" customFormat="1" x14ac:dyDescent="0.25">
      <c r="B214" s="14">
        <v>44645</v>
      </c>
      <c r="C214" s="15">
        <v>71194</v>
      </c>
      <c r="D214" s="15">
        <v>234372</v>
      </c>
      <c r="E214" s="40">
        <v>18.57</v>
      </c>
      <c r="F214" s="17">
        <v>818.7</v>
      </c>
      <c r="G214" s="17">
        <v>5.4</v>
      </c>
      <c r="H214" s="17">
        <v>1.7</v>
      </c>
      <c r="I214" s="17">
        <v>0</v>
      </c>
      <c r="J214" s="17">
        <v>3</v>
      </c>
      <c r="K214" s="17">
        <v>120.4</v>
      </c>
      <c r="L214" s="16">
        <v>91.3</v>
      </c>
      <c r="M214" s="16">
        <f>Tableau325[[#This Row],[E7]]+Tableau325[[#This Row],[E6]]</f>
        <v>211.7</v>
      </c>
      <c r="N214" s="17">
        <v>70.5</v>
      </c>
      <c r="O214" s="17">
        <v>47.1</v>
      </c>
      <c r="P214" s="17">
        <v>11.5</v>
      </c>
      <c r="Q214" s="17">
        <v>41</v>
      </c>
      <c r="R214" s="17">
        <v>102.31</v>
      </c>
      <c r="S214" s="17">
        <v>89</v>
      </c>
      <c r="T214" s="17">
        <v>6</v>
      </c>
      <c r="U214" s="17">
        <v>58</v>
      </c>
      <c r="V214" s="17">
        <v>30</v>
      </c>
      <c r="W214" s="17">
        <v>372.48</v>
      </c>
      <c r="X214" s="18">
        <v>488</v>
      </c>
      <c r="Y214" s="18">
        <v>104.32</v>
      </c>
      <c r="Z214" s="18">
        <v>383.68</v>
      </c>
      <c r="AA214" s="18"/>
      <c r="AB214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238.49</v>
      </c>
      <c r="AC214" s="38">
        <f t="shared" si="3"/>
        <v>0.29130328569683644</v>
      </c>
      <c r="AD214" s="21">
        <f>Tableau325[[#This Row],[E1]]/Tableau325[[#This Row],[Nombre ]]*1000</f>
        <v>11.499564570048038</v>
      </c>
      <c r="AE214" s="36">
        <f>(Tableau325[[#This Row],[E8]]/Tableau325[[#This Row],[Nombre ]])*1000</f>
        <v>2.973565188077647</v>
      </c>
      <c r="AF214" s="36">
        <f>(Tableau325[[#This Row],[E9]]/Tableau325[[#This Row],[Nombre ]])*1000</f>
        <v>0.9902519875270388</v>
      </c>
      <c r="AG214" s="36">
        <f>(Tableau325[[#This Row],[E12]]/Tableau325[[#This Row],[Nombre ]])*1000</f>
        <v>0.57589122678877436</v>
      </c>
      <c r="AH214" s="36">
        <f>(Tableau325[[#This Row],[E13]]/Tableau325[[#This Row],[Nombre ]])*1000</f>
        <v>1.4370593027502319</v>
      </c>
      <c r="AI214" s="36">
        <f>(Tableau325[[#This Row],[E14]]/Tableau325[[#This Row],[Nombre ]])*1000</f>
        <v>1.25010534595612</v>
      </c>
      <c r="AJ214" s="17">
        <f>_xlfn.ISOWEEKNUM(Tableau325[[#This Row],[Date ]])</f>
        <v>12</v>
      </c>
      <c r="AK214" s="23">
        <f>Tableau325[[#This Row],[Date ]]</f>
        <v>44645</v>
      </c>
      <c r="AL214" s="24" t="e">
        <f>VLOOKUP(Tableau325[[#This Row],[Mois ]],[1]!Tableau4[#Data],2)</f>
        <v>#REF!</v>
      </c>
    </row>
    <row r="215" spans="2:38" s="37" customFormat="1" x14ac:dyDescent="0.25">
      <c r="B215" s="14">
        <v>44646</v>
      </c>
      <c r="C215" s="15">
        <v>0</v>
      </c>
      <c r="D215" s="15">
        <v>0</v>
      </c>
      <c r="E215" s="40">
        <v>15.87</v>
      </c>
      <c r="F215" s="17">
        <v>131.69999999999999</v>
      </c>
      <c r="G215" s="17">
        <v>3.4</v>
      </c>
      <c r="H215" s="17">
        <v>1.7</v>
      </c>
      <c r="I215" s="17">
        <v>0</v>
      </c>
      <c r="J215" s="17">
        <v>0</v>
      </c>
      <c r="K215" s="17">
        <v>0.1</v>
      </c>
      <c r="L215" s="16">
        <v>0</v>
      </c>
      <c r="M215" s="16">
        <f>Tableau325[[#This Row],[E7]]+Tableau325[[#This Row],[E6]]</f>
        <v>0.1</v>
      </c>
      <c r="N215" s="17">
        <v>0</v>
      </c>
      <c r="O215" s="17">
        <v>0.1</v>
      </c>
      <c r="P215" s="17">
        <v>11.1</v>
      </c>
      <c r="Q215" s="17">
        <v>0</v>
      </c>
      <c r="R215" s="17">
        <v>54.79</v>
      </c>
      <c r="S215" s="17"/>
      <c r="T215" s="17">
        <v>0</v>
      </c>
      <c r="U215" s="17">
        <v>0</v>
      </c>
      <c r="V215" s="17">
        <v>0</v>
      </c>
      <c r="W215" s="17">
        <v>113.68</v>
      </c>
      <c r="X215" s="18">
        <v>131</v>
      </c>
      <c r="Y215" s="18">
        <v>39.04</v>
      </c>
      <c r="Z215" s="18">
        <v>91.960000000000008</v>
      </c>
      <c r="AA215" s="18"/>
      <c r="AB215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60.509999999999991</v>
      </c>
      <c r="AC215" s="38">
        <f t="shared" si="3"/>
        <v>0.45945330296127562</v>
      </c>
      <c r="AD215" s="21"/>
      <c r="AE215" s="21"/>
      <c r="AF215" s="21"/>
      <c r="AG215" s="21"/>
      <c r="AH215" s="21"/>
      <c r="AI215" s="21"/>
      <c r="AJ215" s="17">
        <f>_xlfn.ISOWEEKNUM(Tableau325[[#This Row],[Date ]])</f>
        <v>12</v>
      </c>
      <c r="AK215" s="23">
        <f>Tableau325[[#This Row],[Date ]]</f>
        <v>44646</v>
      </c>
      <c r="AL215" s="24" t="e">
        <f>VLOOKUP(Tableau325[[#This Row],[Mois ]],[1]!Tableau4[#Data],2)</f>
        <v>#REF!</v>
      </c>
    </row>
    <row r="216" spans="2:38" s="37" customFormat="1" x14ac:dyDescent="0.25">
      <c r="B216" s="14">
        <v>44647</v>
      </c>
      <c r="C216" s="15">
        <v>0</v>
      </c>
      <c r="D216" s="15">
        <v>0</v>
      </c>
      <c r="E216" s="40">
        <v>14.46</v>
      </c>
      <c r="F216" s="17">
        <v>17.8</v>
      </c>
      <c r="G216" s="17">
        <v>4</v>
      </c>
      <c r="H216" s="17">
        <v>2.2000000000000002</v>
      </c>
      <c r="I216" s="17">
        <v>0</v>
      </c>
      <c r="J216" s="17">
        <v>0</v>
      </c>
      <c r="K216" s="17">
        <v>0</v>
      </c>
      <c r="L216" s="16">
        <v>0</v>
      </c>
      <c r="M216" s="16">
        <f>Tableau325[[#This Row],[E7]]+Tableau325[[#This Row],[E6]]</f>
        <v>0</v>
      </c>
      <c r="N216" s="17">
        <v>0</v>
      </c>
      <c r="O216" s="17">
        <v>0.1</v>
      </c>
      <c r="P216" s="17">
        <v>13.4</v>
      </c>
      <c r="Q216" s="17">
        <v>0</v>
      </c>
      <c r="R216" s="17">
        <v>1.07</v>
      </c>
      <c r="S216" s="17">
        <v>0</v>
      </c>
      <c r="T216" s="17">
        <v>0</v>
      </c>
      <c r="U216" s="17">
        <v>0</v>
      </c>
      <c r="V216" s="17">
        <v>0</v>
      </c>
      <c r="W216" s="17">
        <v>9.76</v>
      </c>
      <c r="X216" s="18">
        <v>27</v>
      </c>
      <c r="Y216" s="18">
        <v>16</v>
      </c>
      <c r="Z216" s="18">
        <v>11</v>
      </c>
      <c r="AA216" s="18"/>
      <c r="AB216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-2.9699999999999989</v>
      </c>
      <c r="AC216" s="38">
        <f t="shared" si="3"/>
        <v>-0.16685393258426959</v>
      </c>
      <c r="AD216" s="21"/>
      <c r="AE216" s="21"/>
      <c r="AF216" s="21"/>
      <c r="AG216" s="21"/>
      <c r="AH216" s="21"/>
      <c r="AI216" s="21"/>
      <c r="AJ216" s="17">
        <f>_xlfn.ISOWEEKNUM(Tableau325[[#This Row],[Date ]])</f>
        <v>12</v>
      </c>
      <c r="AK216" s="23">
        <f>Tableau325[[#This Row],[Date ]]</f>
        <v>44647</v>
      </c>
      <c r="AL216" s="24" t="e">
        <f>VLOOKUP(Tableau325[[#This Row],[Mois ]],[1]!Tableau4[#Data],2)</f>
        <v>#REF!</v>
      </c>
    </row>
    <row r="217" spans="2:38" s="37" customFormat="1" x14ac:dyDescent="0.25">
      <c r="B217" s="14">
        <v>44648</v>
      </c>
      <c r="C217" s="15">
        <v>70760</v>
      </c>
      <c r="D217" s="15">
        <v>233100</v>
      </c>
      <c r="E217" s="40">
        <v>19.41</v>
      </c>
      <c r="F217" s="17">
        <v>788.6</v>
      </c>
      <c r="G217" s="17">
        <v>8</v>
      </c>
      <c r="H217" s="17">
        <v>2.4</v>
      </c>
      <c r="I217" s="17">
        <v>0</v>
      </c>
      <c r="J217" s="17">
        <v>3</v>
      </c>
      <c r="K217" s="17">
        <v>125.9</v>
      </c>
      <c r="L217" s="16">
        <v>99.4</v>
      </c>
      <c r="M217" s="16">
        <f>Tableau325[[#This Row],[E7]]+Tableau325[[#This Row],[E6]]</f>
        <v>225.3</v>
      </c>
      <c r="N217" s="17">
        <v>79.3</v>
      </c>
      <c r="O217" s="17">
        <v>42</v>
      </c>
      <c r="P217" s="17">
        <v>10.5</v>
      </c>
      <c r="Q217" s="17">
        <v>39</v>
      </c>
      <c r="R217" s="17">
        <v>73.95</v>
      </c>
      <c r="S217" s="17">
        <v>84</v>
      </c>
      <c r="T217" s="17">
        <v>5</v>
      </c>
      <c r="U217" s="17">
        <v>54</v>
      </c>
      <c r="V217" s="17">
        <v>30</v>
      </c>
      <c r="W217" s="17">
        <v>324.83999999999997</v>
      </c>
      <c r="X217" s="18">
        <v>448</v>
      </c>
      <c r="Y217" s="18">
        <v>110.8</v>
      </c>
      <c r="Z217" s="18">
        <f t="shared" ref="Z217:Z219" si="4">X217-Y217</f>
        <v>337.2</v>
      </c>
      <c r="AA217" s="18"/>
      <c r="AB217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224.14999999999998</v>
      </c>
      <c r="AC217" s="38">
        <f t="shared" si="3"/>
        <v>0.28423788993152416</v>
      </c>
      <c r="AD217" s="21">
        <f>Tableau325[[#This Row],[E1]]/Tableau325[[#This Row],[Nombre ]]*1000</f>
        <v>11.144714527981911</v>
      </c>
      <c r="AE217" s="35">
        <f>(Tableau325[[#This Row],[E8]]/Tableau325[[#This Row],[Nombre ]])*1000</f>
        <v>3.1840022611644998</v>
      </c>
      <c r="AF217" s="36">
        <f>(Tableau325[[#This Row],[E9]]/Tableau325[[#This Row],[Nombre ]])*1000</f>
        <v>1.1206896551724137</v>
      </c>
      <c r="AG217" s="36">
        <f>(Tableau325[[#This Row],[E12]]/Tableau325[[#This Row],[Nombre ]])*1000</f>
        <v>0.55115884680610505</v>
      </c>
      <c r="AH217" s="36">
        <f>(Tableau325[[#This Row],[E13]]/Tableau325[[#This Row],[Nombre ]])*1000</f>
        <v>1.0450819672131146</v>
      </c>
      <c r="AI217" s="36">
        <f>(Tableau325[[#This Row],[E14]]/Tableau325[[#This Row],[Nombre ]])*1000</f>
        <v>1.187111362351611</v>
      </c>
      <c r="AJ217" s="17">
        <f>_xlfn.ISOWEEKNUM(Tableau325[[#This Row],[Date ]])</f>
        <v>13</v>
      </c>
      <c r="AK217" s="23">
        <f>Tableau325[[#This Row],[Date ]]</f>
        <v>44648</v>
      </c>
      <c r="AL217" s="24" t="e">
        <f>VLOOKUP(Tableau325[[#This Row],[Mois ]],[1]!Tableau4[#Data],2)</f>
        <v>#REF!</v>
      </c>
    </row>
    <row r="218" spans="2:38" s="37" customFormat="1" x14ac:dyDescent="0.25">
      <c r="B218" s="14">
        <v>44649</v>
      </c>
      <c r="C218" s="15">
        <v>78243</v>
      </c>
      <c r="D218" s="15">
        <v>253240</v>
      </c>
      <c r="E218" s="40">
        <v>19.559999999999999</v>
      </c>
      <c r="F218" s="17">
        <v>854.8</v>
      </c>
      <c r="G218" s="17">
        <v>8.6</v>
      </c>
      <c r="H218" s="17">
        <v>2.6</v>
      </c>
      <c r="I218" s="17">
        <v>0</v>
      </c>
      <c r="J218" s="17">
        <v>4</v>
      </c>
      <c r="K218" s="17">
        <v>134.30000000000001</v>
      </c>
      <c r="L218" s="16">
        <v>105</v>
      </c>
      <c r="M218" s="16">
        <f>Tableau325[[#This Row],[E7]]+Tableau325[[#This Row],[E6]]</f>
        <v>239.3</v>
      </c>
      <c r="N218" s="17">
        <v>87.5</v>
      </c>
      <c r="O218" s="17">
        <v>37.4</v>
      </c>
      <c r="P218" s="17">
        <v>12</v>
      </c>
      <c r="Q218" s="17">
        <v>38</v>
      </c>
      <c r="R218" s="17"/>
      <c r="S218" s="17">
        <v>85</v>
      </c>
      <c r="T218" s="17">
        <v>6</v>
      </c>
      <c r="U218" s="17">
        <v>61</v>
      </c>
      <c r="V218" s="17">
        <v>30</v>
      </c>
      <c r="W218" s="17">
        <v>358.96</v>
      </c>
      <c r="X218" s="18">
        <v>502</v>
      </c>
      <c r="Y218" s="18">
        <v>110.4</v>
      </c>
      <c r="Z218" s="18">
        <f t="shared" si="4"/>
        <v>391.6</v>
      </c>
      <c r="AA218" s="18"/>
      <c r="AB218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344.4</v>
      </c>
      <c r="AC218" s="38">
        <f t="shared" si="3"/>
        <v>0.40290126345343941</v>
      </c>
      <c r="AD218" s="21">
        <f>Tableau325[[#This Row],[E1]]/Tableau325[[#This Row],[Nombre ]]*1000</f>
        <v>10.924938972176426</v>
      </c>
      <c r="AE218" s="35">
        <f>(Tableau325[[#This Row],[E8]]/Tableau325[[#This Row],[Nombre ]])*1000</f>
        <v>3.0584205615837838</v>
      </c>
      <c r="AF218" s="36">
        <f>(Tableau325[[#This Row],[E9]]/Tableau325[[#This Row],[Nombre ]])*1000</f>
        <v>1.1183109032117891</v>
      </c>
      <c r="AG218" s="36">
        <f>(Tableau325[[#This Row],[E12]]/Tableau325[[#This Row],[Nombre ]])*1000</f>
        <v>0.48566644939483405</v>
      </c>
      <c r="AH218" s="36">
        <f>(Tableau325[[#This Row],[E13]]/Tableau325[[#This Row],[Nombre ]])*1000</f>
        <v>0</v>
      </c>
      <c r="AI218" s="36">
        <f>(Tableau325[[#This Row],[E14]]/Tableau325[[#This Row],[Nombre ]])*1000</f>
        <v>1.0863591631200233</v>
      </c>
      <c r="AJ218" s="17">
        <f>_xlfn.ISOWEEKNUM(Tableau325[[#This Row],[Date ]])</f>
        <v>13</v>
      </c>
      <c r="AK218" s="23">
        <f>Tableau325[[#This Row],[Date ]]</f>
        <v>44649</v>
      </c>
      <c r="AL218" s="24" t="e">
        <f>VLOOKUP(Tableau325[[#This Row],[Mois ]],[1]!Tableau4[#Data],2)</f>
        <v>#REF!</v>
      </c>
    </row>
    <row r="219" spans="2:38" s="37" customFormat="1" x14ac:dyDescent="0.25">
      <c r="B219" s="14">
        <v>44650</v>
      </c>
      <c r="C219" s="15">
        <v>73485</v>
      </c>
      <c r="D219" s="15">
        <v>243640</v>
      </c>
      <c r="E219" s="40">
        <v>18.600000000000001</v>
      </c>
      <c r="F219" s="17">
        <v>888.4</v>
      </c>
      <c r="G219" s="17">
        <v>6.7</v>
      </c>
      <c r="H219" s="17">
        <v>2.6</v>
      </c>
      <c r="I219" s="17">
        <v>0</v>
      </c>
      <c r="J219" s="17">
        <v>4</v>
      </c>
      <c r="K219" s="17">
        <v>128.6</v>
      </c>
      <c r="L219" s="16">
        <v>97.2</v>
      </c>
      <c r="M219" s="16">
        <f>Tableau325[[#This Row],[E7]]+Tableau325[[#This Row],[E6]]</f>
        <v>225.8</v>
      </c>
      <c r="N219" s="17">
        <v>83.3</v>
      </c>
      <c r="O219" s="17">
        <v>42.9</v>
      </c>
      <c r="P219" s="17">
        <v>8.6999999999999993</v>
      </c>
      <c r="Q219" s="17">
        <v>37.5</v>
      </c>
      <c r="R219" s="17"/>
      <c r="S219" s="17">
        <v>86</v>
      </c>
      <c r="T219" s="17">
        <v>6</v>
      </c>
      <c r="U219" s="17">
        <v>61</v>
      </c>
      <c r="V219" s="17">
        <v>30</v>
      </c>
      <c r="W219" s="17">
        <v>366.44</v>
      </c>
      <c r="X219" s="18">
        <v>511</v>
      </c>
      <c r="Y219" s="18">
        <v>104.32</v>
      </c>
      <c r="Z219" s="18">
        <f t="shared" si="4"/>
        <v>406.68</v>
      </c>
      <c r="AA219" s="18"/>
      <c r="AB219" s="18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394.9</v>
      </c>
      <c r="AC219" s="38">
        <f t="shared" si="3"/>
        <v>0.4445069788383611</v>
      </c>
      <c r="AD219" s="21">
        <f>Tableau325[[#This Row],[E1]]/Tableau325[[#This Row],[Nombre ]]*1000</f>
        <v>12.089542083418385</v>
      </c>
      <c r="AE219" s="35">
        <f>(Tableau325[[#This Row],[E8]]/Tableau325[[#This Row],[Nombre ]])*1000</f>
        <v>3.0727359325032322</v>
      </c>
      <c r="AF219" s="36">
        <f>(Tableau325[[#This Row],[E9]]/Tableau325[[#This Row],[Nombre ]])*1000</f>
        <v>1.1335646730625297</v>
      </c>
      <c r="AG219" s="36">
        <f>(Tableau325[[#This Row],[E12]]/Tableau325[[#This Row],[Nombre ]])*1000</f>
        <v>0.51030822616860583</v>
      </c>
      <c r="AH219" s="36">
        <f>(Tableau325[[#This Row],[E13]]/Tableau325[[#This Row],[Nombre ]])*1000</f>
        <v>0</v>
      </c>
      <c r="AI219" s="36">
        <f>(Tableau325[[#This Row],[E14]]/Tableau325[[#This Row],[Nombre ]])*1000</f>
        <v>1.1703068653466695</v>
      </c>
      <c r="AJ219" s="17">
        <f>_xlfn.ISOWEEKNUM(Tableau325[[#This Row],[Date ]])</f>
        <v>13</v>
      </c>
      <c r="AK219" s="23">
        <f>Tableau325[[#This Row],[Date ]]</f>
        <v>44650</v>
      </c>
      <c r="AL219" s="24" t="e">
        <f>VLOOKUP(Tableau325[[#This Row],[Mois ]],[1]!Tableau4[#Data],2)</f>
        <v>#REF!</v>
      </c>
    </row>
    <row r="220" spans="2:38" x14ac:dyDescent="0.25">
      <c r="B220" s="14">
        <v>44651</v>
      </c>
      <c r="C220" s="15">
        <v>73485</v>
      </c>
      <c r="D220" s="46"/>
      <c r="E220" s="46"/>
      <c r="F220" s="47"/>
      <c r="G220" s="47"/>
      <c r="H220" s="47"/>
      <c r="I220" s="47"/>
      <c r="J220" s="47"/>
      <c r="K220" s="47"/>
      <c r="L220" s="48"/>
      <c r="M220" s="49">
        <f>Tableau325[[#This Row],[E7]]+Tableau325[[#This Row],[E6]]</f>
        <v>0</v>
      </c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50"/>
      <c r="Y220" s="50"/>
      <c r="Z220" s="50"/>
      <c r="AA220" s="51"/>
      <c r="AB220" s="50">
        <f>Tableau325[[#This Row],[E1]]-(Tableau325[[#This Row],[E2]]+Tableau325[[#This Row],[E3]]+Tableau325[[#This Row],[E6]]+Tableau325[[#This Row],[E7]]+Tableau325[[#This Row],[E9]]+Tableau325[[#This Row],[E12]]+Tableau325[[#This Row],[E10]]+Tableau325[[#This Row],[E11]]+Tableau325[[#This Row],[E14]]+Tableau325[[#This Row],[E13]])</f>
        <v>0</v>
      </c>
      <c r="AC220" s="52" t="e">
        <f>(AB220/F220)</f>
        <v>#DIV/0!</v>
      </c>
      <c r="AD220" s="53">
        <f>Tableau325[[#This Row],[E1]]/Tableau325[[#This Row],[Nombre ]]*1000</f>
        <v>0</v>
      </c>
      <c r="AE220" s="53">
        <f>(Tableau325[[#This Row],[E8]]/Tableau325[[#This Row],[Nombre ]])*1000</f>
        <v>0</v>
      </c>
      <c r="AF220" s="53">
        <f>(Tableau325[[#This Row],[E9]]/Tableau325[[#This Row],[Nombre ]])*1000</f>
        <v>0</v>
      </c>
      <c r="AG220" s="53">
        <f>(Tableau325[[#This Row],[E12]]/Tableau325[[#This Row],[Nombre ]])*1000</f>
        <v>0</v>
      </c>
      <c r="AH220" s="53">
        <f>(Tableau325[[#This Row],[E13]]/Tableau325[[#This Row],[Nombre ]])*1000</f>
        <v>0</v>
      </c>
      <c r="AI220" s="53">
        <f>(Tableau325[[#This Row],[E14]]/Tableau325[[#This Row],[Nombre ]])*1000</f>
        <v>0</v>
      </c>
      <c r="AJ220" s="53">
        <f>_xlfn.ISOWEEKNUM(Tableau325[[#This Row],[Date ]])</f>
        <v>13</v>
      </c>
      <c r="AK220" s="54">
        <f>Tableau325[[#This Row],[Date ]]</f>
        <v>44651</v>
      </c>
      <c r="AL220" s="50" t="e">
        <f>VLOOKUP(Tableau325[[#This Row],[Mois ]],[1]!Tableau4[#Data],2)</f>
        <v>#REF!</v>
      </c>
    </row>
  </sheetData>
  <mergeCells count="2">
    <mergeCell ref="C2:AA2"/>
    <mergeCell ref="AB2:AL2"/>
  </mergeCells>
  <phoneticPr fontId="7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">
    <tabColor rgb="FFFF0000"/>
  </sheetPr>
  <dimension ref="A1:F1835"/>
  <sheetViews>
    <sheetView topLeftCell="A1271" workbookViewId="0">
      <selection activeCell="F1286" sqref="A279:F1286"/>
    </sheetView>
  </sheetViews>
  <sheetFormatPr baseColWidth="10" defaultRowHeight="13.2" x14ac:dyDescent="0.25"/>
  <cols>
    <col min="1" max="1" width="15.33203125" bestFit="1" customWidth="1"/>
    <col min="2" max="2" width="11.88671875" bestFit="1" customWidth="1"/>
    <col min="3" max="3" width="12" bestFit="1" customWidth="1"/>
    <col min="4" max="4" width="16.6640625" bestFit="1" customWidth="1"/>
    <col min="5" max="5" width="10.6640625" bestFit="1" customWidth="1"/>
    <col min="6" max="6" width="11.5546875" bestFit="1" customWidth="1"/>
  </cols>
  <sheetData>
    <row r="1" spans="1:6" ht="23.4" x14ac:dyDescent="0.25">
      <c r="A1" s="1" t="s">
        <v>2</v>
      </c>
      <c r="B1" s="1"/>
      <c r="C1" s="1"/>
      <c r="D1" s="1"/>
      <c r="E1" s="1"/>
      <c r="F1" s="1"/>
    </row>
    <row r="2" spans="1:6" x14ac:dyDescent="0.25">
      <c r="A2" s="2" t="s">
        <v>3</v>
      </c>
      <c r="B2" s="2" t="s">
        <v>4</v>
      </c>
      <c r="C2" s="2" t="s">
        <v>5</v>
      </c>
      <c r="D2" s="2" t="s">
        <v>6</v>
      </c>
      <c r="E2" s="2" t="s">
        <v>7</v>
      </c>
      <c r="F2" s="2" t="s">
        <v>8</v>
      </c>
    </row>
    <row r="3" spans="1:6" x14ac:dyDescent="0.25">
      <c r="A3" s="5"/>
      <c r="B3" s="2"/>
      <c r="C3" s="2"/>
      <c r="D3" s="6"/>
      <c r="E3" s="6"/>
      <c r="F3" s="2"/>
    </row>
    <row r="4" spans="1:6" x14ac:dyDescent="0.25">
      <c r="A4" s="5"/>
      <c r="B4" s="2"/>
      <c r="C4" s="2"/>
      <c r="D4" s="6"/>
      <c r="E4" s="6"/>
      <c r="F4" s="2"/>
    </row>
    <row r="5" spans="1:6" x14ac:dyDescent="0.25">
      <c r="A5" s="5"/>
      <c r="B5" s="2"/>
      <c r="C5" s="2"/>
      <c r="D5" s="6"/>
      <c r="E5" s="6"/>
      <c r="F5" s="2"/>
    </row>
    <row r="6" spans="1:6" x14ac:dyDescent="0.25">
      <c r="A6" s="5"/>
      <c r="B6" s="2"/>
      <c r="C6" s="2"/>
      <c r="D6" s="6"/>
      <c r="E6" s="6"/>
      <c r="F6" s="2"/>
    </row>
    <row r="7" spans="1:6" x14ac:dyDescent="0.25">
      <c r="A7" s="5"/>
      <c r="B7" s="2"/>
      <c r="C7" s="2"/>
      <c r="D7" s="6"/>
      <c r="E7" s="6"/>
      <c r="F7" s="2"/>
    </row>
    <row r="8" spans="1:6" x14ac:dyDescent="0.25">
      <c r="A8" s="5"/>
      <c r="B8" s="2"/>
      <c r="C8" s="2"/>
      <c r="D8" s="6"/>
      <c r="E8" s="6"/>
      <c r="F8" s="2"/>
    </row>
    <row r="9" spans="1:6" x14ac:dyDescent="0.25">
      <c r="A9" s="5"/>
      <c r="B9" s="2"/>
      <c r="C9" s="2"/>
      <c r="D9" s="6"/>
      <c r="E9" s="6"/>
      <c r="F9" s="2"/>
    </row>
    <row r="10" spans="1:6" x14ac:dyDescent="0.25">
      <c r="A10" s="5"/>
      <c r="B10" s="2"/>
      <c r="C10" s="2"/>
      <c r="D10" s="6"/>
      <c r="E10" s="6"/>
      <c r="F10" s="2"/>
    </row>
    <row r="11" spans="1:6" x14ac:dyDescent="0.25">
      <c r="A11" s="5"/>
      <c r="B11" s="2"/>
      <c r="C11" s="2"/>
      <c r="D11" s="6"/>
      <c r="E11" s="6"/>
      <c r="F11" s="2"/>
    </row>
    <row r="12" spans="1:6" x14ac:dyDescent="0.25">
      <c r="A12" s="5"/>
      <c r="B12" s="2"/>
      <c r="C12" s="2"/>
      <c r="D12" s="6"/>
      <c r="E12" s="6"/>
      <c r="F12" s="2"/>
    </row>
    <row r="13" spans="1:6" x14ac:dyDescent="0.25">
      <c r="A13" s="5"/>
      <c r="B13" s="2"/>
      <c r="C13" s="2"/>
      <c r="D13" s="6"/>
      <c r="E13" s="6"/>
      <c r="F13" s="2"/>
    </row>
    <row r="14" spans="1:6" x14ac:dyDescent="0.25">
      <c r="A14" s="5"/>
      <c r="B14" s="2"/>
      <c r="C14" s="2"/>
      <c r="D14" s="6"/>
      <c r="E14" s="6"/>
      <c r="F14" s="2"/>
    </row>
    <row r="15" spans="1:6" x14ac:dyDescent="0.25">
      <c r="A15" s="5"/>
      <c r="B15" s="2"/>
      <c r="C15" s="2"/>
      <c r="D15" s="6"/>
      <c r="E15" s="6"/>
      <c r="F15" s="2"/>
    </row>
    <row r="16" spans="1:6" x14ac:dyDescent="0.25">
      <c r="A16" s="5"/>
      <c r="B16" s="2"/>
      <c r="C16" s="2"/>
      <c r="D16" s="6"/>
      <c r="E16" s="6"/>
      <c r="F16" s="2"/>
    </row>
    <row r="17" spans="1:6" x14ac:dyDescent="0.25">
      <c r="A17" s="5"/>
      <c r="B17" s="2"/>
      <c r="C17" s="2"/>
      <c r="D17" s="6"/>
      <c r="E17" s="6"/>
      <c r="F17" s="2"/>
    </row>
    <row r="18" spans="1:6" x14ac:dyDescent="0.25">
      <c r="A18" s="5"/>
      <c r="B18" s="2"/>
      <c r="C18" s="2"/>
      <c r="D18" s="6"/>
      <c r="E18" s="6"/>
      <c r="F18" s="2"/>
    </row>
    <row r="19" spans="1:6" x14ac:dyDescent="0.25">
      <c r="A19" s="5"/>
      <c r="B19" s="2"/>
      <c r="C19" s="2"/>
      <c r="D19" s="6"/>
      <c r="E19" s="6"/>
      <c r="F19" s="2"/>
    </row>
    <row r="20" spans="1:6" x14ac:dyDescent="0.25">
      <c r="A20" s="5"/>
      <c r="B20" s="2"/>
      <c r="C20" s="2"/>
      <c r="D20" s="6"/>
      <c r="E20" s="6"/>
      <c r="F20" s="2"/>
    </row>
    <row r="21" spans="1:6" x14ac:dyDescent="0.25">
      <c r="A21" s="5"/>
      <c r="B21" s="2"/>
      <c r="C21" s="2"/>
      <c r="D21" s="6"/>
      <c r="E21" s="6"/>
      <c r="F21" s="2"/>
    </row>
    <row r="22" spans="1:6" x14ac:dyDescent="0.25">
      <c r="A22" s="5"/>
      <c r="B22" s="2"/>
      <c r="C22" s="2"/>
      <c r="D22" s="6"/>
      <c r="E22" s="6"/>
      <c r="F22" s="2"/>
    </row>
    <row r="23" spans="1:6" x14ac:dyDescent="0.25">
      <c r="A23" s="5"/>
      <c r="B23" s="2"/>
      <c r="C23" s="2"/>
      <c r="D23" s="6"/>
      <c r="E23" s="6"/>
      <c r="F23" s="2"/>
    </row>
    <row r="24" spans="1:6" x14ac:dyDescent="0.25">
      <c r="A24" s="5"/>
      <c r="B24" s="2"/>
      <c r="C24" s="2"/>
      <c r="D24" s="6"/>
      <c r="E24" s="6"/>
      <c r="F24" s="2"/>
    </row>
    <row r="25" spans="1:6" x14ac:dyDescent="0.25">
      <c r="A25" s="5"/>
      <c r="B25" s="2"/>
      <c r="C25" s="2"/>
      <c r="D25" s="6"/>
      <c r="E25" s="6"/>
      <c r="F25" s="2"/>
    </row>
    <row r="26" spans="1:6" x14ac:dyDescent="0.25">
      <c r="A26" s="5"/>
      <c r="B26" s="2"/>
      <c r="C26" s="2"/>
      <c r="D26" s="6"/>
      <c r="E26" s="6"/>
      <c r="F26" s="2"/>
    </row>
    <row r="27" spans="1:6" x14ac:dyDescent="0.25">
      <c r="A27" s="5"/>
      <c r="B27" s="2"/>
      <c r="C27" s="2"/>
      <c r="D27" s="6"/>
      <c r="E27" s="6"/>
      <c r="F27" s="2"/>
    </row>
    <row r="28" spans="1:6" x14ac:dyDescent="0.25">
      <c r="A28" s="5"/>
      <c r="B28" s="2"/>
      <c r="C28" s="2"/>
      <c r="D28" s="6"/>
      <c r="E28" s="6"/>
      <c r="F28" s="2"/>
    </row>
    <row r="29" spans="1:6" x14ac:dyDescent="0.25">
      <c r="A29" s="5"/>
      <c r="B29" s="2"/>
      <c r="C29" s="2"/>
      <c r="D29" s="6"/>
      <c r="E29" s="6"/>
      <c r="F29" s="2"/>
    </row>
    <row r="30" spans="1:6" x14ac:dyDescent="0.25">
      <c r="A30" s="5"/>
      <c r="B30" s="2"/>
      <c r="C30" s="2"/>
      <c r="D30" s="6"/>
      <c r="E30" s="6"/>
      <c r="F30" s="2"/>
    </row>
    <row r="31" spans="1:6" x14ac:dyDescent="0.25">
      <c r="A31" s="5"/>
      <c r="B31" s="2"/>
      <c r="C31" s="2"/>
      <c r="D31" s="6"/>
      <c r="E31" s="6"/>
      <c r="F31" s="2"/>
    </row>
    <row r="32" spans="1:6" x14ac:dyDescent="0.25">
      <c r="A32" s="5"/>
      <c r="B32" s="2"/>
      <c r="C32" s="2"/>
      <c r="D32" s="6"/>
      <c r="E32" s="6"/>
      <c r="F32" s="2"/>
    </row>
    <row r="33" spans="1:6" x14ac:dyDescent="0.25">
      <c r="A33" s="5"/>
      <c r="B33" s="2"/>
      <c r="C33" s="2"/>
      <c r="D33" s="6"/>
      <c r="E33" s="6"/>
      <c r="F33" s="2"/>
    </row>
    <row r="34" spans="1:6" x14ac:dyDescent="0.25">
      <c r="A34" s="5"/>
      <c r="B34" s="2"/>
      <c r="C34" s="2"/>
      <c r="D34" s="6"/>
      <c r="E34" s="6"/>
      <c r="F34" s="2"/>
    </row>
    <row r="35" spans="1:6" x14ac:dyDescent="0.25">
      <c r="A35" s="5"/>
      <c r="B35" s="2"/>
      <c r="C35" s="2"/>
      <c r="D35" s="6"/>
      <c r="E35" s="6"/>
      <c r="F35" s="2"/>
    </row>
    <row r="36" spans="1:6" x14ac:dyDescent="0.25">
      <c r="A36" s="5"/>
      <c r="B36" s="2"/>
      <c r="C36" s="2"/>
      <c r="D36" s="6"/>
      <c r="E36" s="6"/>
      <c r="F36" s="2"/>
    </row>
    <row r="37" spans="1:6" x14ac:dyDescent="0.25">
      <c r="A37" s="5"/>
      <c r="B37" s="2"/>
      <c r="C37" s="2"/>
      <c r="D37" s="6"/>
      <c r="E37" s="6"/>
      <c r="F37" s="2"/>
    </row>
    <row r="38" spans="1:6" x14ac:dyDescent="0.25">
      <c r="A38" s="5"/>
      <c r="B38" s="2"/>
      <c r="C38" s="2"/>
      <c r="D38" s="6"/>
      <c r="E38" s="6"/>
      <c r="F38" s="2"/>
    </row>
    <row r="39" spans="1:6" x14ac:dyDescent="0.25">
      <c r="A39" s="5"/>
      <c r="B39" s="2"/>
      <c r="C39" s="2"/>
      <c r="D39" s="6"/>
      <c r="E39" s="6"/>
      <c r="F39" s="2"/>
    </row>
    <row r="40" spans="1:6" x14ac:dyDescent="0.25">
      <c r="A40" s="5"/>
      <c r="B40" s="2"/>
      <c r="C40" s="2"/>
      <c r="D40" s="6"/>
      <c r="E40" s="6"/>
      <c r="F40" s="2"/>
    </row>
    <row r="41" spans="1:6" x14ac:dyDescent="0.25">
      <c r="A41" s="5"/>
      <c r="B41" s="2"/>
      <c r="C41" s="2"/>
      <c r="D41" s="6"/>
      <c r="E41" s="6"/>
      <c r="F41" s="2"/>
    </row>
    <row r="42" spans="1:6" x14ac:dyDescent="0.25">
      <c r="A42" s="5"/>
      <c r="B42" s="2"/>
      <c r="C42" s="2"/>
      <c r="D42" s="6"/>
      <c r="E42" s="6"/>
      <c r="F42" s="2"/>
    </row>
    <row r="43" spans="1:6" x14ac:dyDescent="0.25">
      <c r="A43" s="5"/>
      <c r="B43" s="2"/>
      <c r="C43" s="2"/>
      <c r="D43" s="6"/>
      <c r="E43" s="6"/>
      <c r="F43" s="2"/>
    </row>
    <row r="44" spans="1:6" x14ac:dyDescent="0.25">
      <c r="A44" s="5"/>
      <c r="B44" s="2"/>
      <c r="C44" s="2"/>
      <c r="D44" s="6"/>
      <c r="E44" s="6"/>
      <c r="F44" s="2"/>
    </row>
    <row r="45" spans="1:6" x14ac:dyDescent="0.25">
      <c r="A45" s="5"/>
      <c r="B45" s="2"/>
      <c r="C45" s="2"/>
      <c r="D45" s="6"/>
      <c r="E45" s="6"/>
      <c r="F45" s="2"/>
    </row>
    <row r="46" spans="1:6" x14ac:dyDescent="0.25">
      <c r="A46" s="5"/>
      <c r="B46" s="2"/>
      <c r="C46" s="2"/>
      <c r="D46" s="6"/>
      <c r="E46" s="6"/>
      <c r="F46" s="2"/>
    </row>
    <row r="47" spans="1:6" x14ac:dyDescent="0.25">
      <c r="A47" s="5"/>
      <c r="B47" s="2"/>
      <c r="C47" s="2"/>
      <c r="D47" s="6"/>
      <c r="E47" s="6"/>
      <c r="F47" s="2"/>
    </row>
    <row r="48" spans="1:6" x14ac:dyDescent="0.25">
      <c r="A48" s="5"/>
      <c r="B48" s="2"/>
      <c r="C48" s="2"/>
      <c r="D48" s="6"/>
      <c r="E48" s="6"/>
      <c r="F48" s="2"/>
    </row>
    <row r="49" spans="1:6" x14ac:dyDescent="0.25">
      <c r="A49" s="5"/>
      <c r="B49" s="2"/>
      <c r="C49" s="2"/>
      <c r="D49" s="6"/>
      <c r="E49" s="6"/>
      <c r="F49" s="2"/>
    </row>
    <row r="50" spans="1:6" x14ac:dyDescent="0.25">
      <c r="A50" s="5"/>
      <c r="B50" s="2"/>
      <c r="C50" s="2"/>
      <c r="D50" s="6"/>
      <c r="E50" s="6"/>
      <c r="F50" s="2"/>
    </row>
    <row r="51" spans="1:6" x14ac:dyDescent="0.25">
      <c r="A51" s="5"/>
      <c r="B51" s="2"/>
      <c r="C51" s="2"/>
      <c r="D51" s="6"/>
      <c r="E51" s="6"/>
      <c r="F51" s="2"/>
    </row>
    <row r="52" spans="1:6" x14ac:dyDescent="0.25">
      <c r="A52" s="5"/>
      <c r="B52" s="2"/>
      <c r="C52" s="2"/>
      <c r="D52" s="6"/>
      <c r="E52" s="6"/>
      <c r="F52" s="2"/>
    </row>
    <row r="53" spans="1:6" x14ac:dyDescent="0.25">
      <c r="A53" s="5"/>
      <c r="B53" s="2"/>
      <c r="C53" s="2"/>
      <c r="D53" s="6"/>
      <c r="E53" s="6"/>
      <c r="F53" s="2"/>
    </row>
    <row r="54" spans="1:6" x14ac:dyDescent="0.25">
      <c r="A54" s="5"/>
      <c r="B54" s="2"/>
      <c r="C54" s="2"/>
      <c r="D54" s="6"/>
      <c r="E54" s="6"/>
      <c r="F54" s="2"/>
    </row>
    <row r="55" spans="1:6" x14ac:dyDescent="0.25">
      <c r="A55" s="5"/>
      <c r="B55" s="2"/>
      <c r="C55" s="2"/>
      <c r="D55" s="6"/>
      <c r="E55" s="6"/>
      <c r="F55" s="2"/>
    </row>
    <row r="56" spans="1:6" x14ac:dyDescent="0.25">
      <c r="A56" s="5"/>
      <c r="B56" s="2"/>
      <c r="C56" s="2"/>
      <c r="D56" s="6"/>
      <c r="E56" s="6"/>
      <c r="F56" s="2"/>
    </row>
    <row r="57" spans="1:6" x14ac:dyDescent="0.25">
      <c r="A57" s="5"/>
      <c r="B57" s="2"/>
      <c r="C57" s="2"/>
      <c r="D57" s="6"/>
      <c r="E57" s="6"/>
      <c r="F57" s="2"/>
    </row>
    <row r="58" spans="1:6" x14ac:dyDescent="0.25">
      <c r="A58" s="5"/>
      <c r="B58" s="2"/>
      <c r="C58" s="2"/>
      <c r="D58" s="6"/>
      <c r="E58" s="6"/>
      <c r="F58" s="2"/>
    </row>
    <row r="59" spans="1:6" x14ac:dyDescent="0.25">
      <c r="A59" s="5"/>
      <c r="B59" s="2"/>
      <c r="C59" s="2"/>
      <c r="D59" s="6"/>
      <c r="E59" s="6"/>
      <c r="F59" s="2"/>
    </row>
    <row r="60" spans="1:6" x14ac:dyDescent="0.25">
      <c r="A60" s="5"/>
      <c r="B60" s="2"/>
      <c r="C60" s="2"/>
      <c r="D60" s="6"/>
      <c r="E60" s="6"/>
      <c r="F60" s="2"/>
    </row>
    <row r="61" spans="1:6" x14ac:dyDescent="0.25">
      <c r="A61" s="5"/>
      <c r="B61" s="2"/>
      <c r="C61" s="2"/>
      <c r="D61" s="6"/>
      <c r="E61" s="6"/>
      <c r="F61" s="2"/>
    </row>
    <row r="62" spans="1:6" x14ac:dyDescent="0.25">
      <c r="A62" s="5"/>
      <c r="B62" s="2"/>
      <c r="C62" s="2"/>
      <c r="D62" s="6"/>
      <c r="E62" s="6"/>
      <c r="F62" s="2"/>
    </row>
    <row r="63" spans="1:6" x14ac:dyDescent="0.25">
      <c r="A63" s="5"/>
      <c r="B63" s="2"/>
      <c r="C63" s="2"/>
      <c r="D63" s="6"/>
      <c r="E63" s="6"/>
      <c r="F63" s="2"/>
    </row>
    <row r="64" spans="1:6" x14ac:dyDescent="0.25">
      <c r="A64" s="5"/>
      <c r="B64" s="2"/>
      <c r="C64" s="2"/>
      <c r="D64" s="6"/>
      <c r="E64" s="6"/>
      <c r="F64" s="2"/>
    </row>
    <row r="65" spans="1:6" x14ac:dyDescent="0.25">
      <c r="A65" s="5"/>
      <c r="B65" s="2"/>
      <c r="C65" s="2"/>
      <c r="D65" s="6"/>
      <c r="E65" s="6"/>
      <c r="F65" s="2"/>
    </row>
    <row r="66" spans="1:6" x14ac:dyDescent="0.25">
      <c r="A66" s="5"/>
      <c r="B66" s="2"/>
      <c r="C66" s="2"/>
      <c r="D66" s="6"/>
      <c r="E66" s="6"/>
      <c r="F66" s="2"/>
    </row>
    <row r="67" spans="1:6" x14ac:dyDescent="0.25">
      <c r="A67" s="5"/>
      <c r="B67" s="2"/>
      <c r="C67" s="2"/>
      <c r="D67" s="6"/>
      <c r="E67" s="6"/>
      <c r="F67" s="2"/>
    </row>
    <row r="68" spans="1:6" x14ac:dyDescent="0.25">
      <c r="A68" s="5"/>
      <c r="B68" s="2"/>
      <c r="C68" s="2"/>
      <c r="D68" s="6"/>
      <c r="E68" s="6"/>
      <c r="F68" s="2"/>
    </row>
    <row r="69" spans="1:6" x14ac:dyDescent="0.25">
      <c r="A69" s="5"/>
      <c r="B69" s="2"/>
      <c r="C69" s="2"/>
      <c r="D69" s="6"/>
      <c r="E69" s="6"/>
      <c r="F69" s="2"/>
    </row>
    <row r="70" spans="1:6" x14ac:dyDescent="0.25">
      <c r="A70" s="5"/>
      <c r="B70" s="2"/>
      <c r="C70" s="2"/>
      <c r="D70" s="6"/>
      <c r="E70" s="6"/>
      <c r="F70" s="2"/>
    </row>
    <row r="71" spans="1:6" x14ac:dyDescent="0.25">
      <c r="A71" s="5"/>
      <c r="B71" s="2"/>
      <c r="C71" s="2"/>
      <c r="D71" s="6"/>
      <c r="E71" s="6"/>
      <c r="F71" s="2"/>
    </row>
    <row r="72" spans="1:6" x14ac:dyDescent="0.25">
      <c r="A72" s="5"/>
      <c r="B72" s="2"/>
      <c r="C72" s="2"/>
      <c r="D72" s="6"/>
      <c r="E72" s="6"/>
      <c r="F72" s="2"/>
    </row>
    <row r="73" spans="1:6" x14ac:dyDescent="0.25">
      <c r="A73" s="5"/>
      <c r="B73" s="2"/>
      <c r="C73" s="2"/>
      <c r="D73" s="6"/>
      <c r="E73" s="6"/>
      <c r="F73" s="2"/>
    </row>
    <row r="74" spans="1:6" x14ac:dyDescent="0.25">
      <c r="A74" s="5"/>
      <c r="B74" s="2"/>
      <c r="C74" s="2"/>
      <c r="D74" s="6"/>
      <c r="E74" s="6"/>
      <c r="F74" s="2"/>
    </row>
    <row r="75" spans="1:6" x14ac:dyDescent="0.25">
      <c r="A75" s="5"/>
      <c r="B75" s="2"/>
      <c r="C75" s="2"/>
      <c r="D75" s="6"/>
      <c r="E75" s="6"/>
      <c r="F75" s="2"/>
    </row>
    <row r="76" spans="1:6" x14ac:dyDescent="0.25">
      <c r="A76" s="5"/>
      <c r="B76" s="2"/>
      <c r="C76" s="2"/>
      <c r="D76" s="6"/>
      <c r="E76" s="6"/>
      <c r="F76" s="2"/>
    </row>
    <row r="77" spans="1:6" x14ac:dyDescent="0.25">
      <c r="A77" s="5"/>
      <c r="B77" s="2"/>
      <c r="C77" s="2"/>
      <c r="D77" s="6"/>
      <c r="E77" s="6"/>
      <c r="F77" s="2"/>
    </row>
    <row r="78" spans="1:6" x14ac:dyDescent="0.25">
      <c r="A78" s="5"/>
      <c r="B78" s="2"/>
      <c r="C78" s="2"/>
      <c r="D78" s="6"/>
      <c r="E78" s="6"/>
      <c r="F78" s="2"/>
    </row>
    <row r="79" spans="1:6" x14ac:dyDescent="0.25">
      <c r="A79" s="5"/>
      <c r="B79" s="2"/>
      <c r="C79" s="2"/>
      <c r="D79" s="6"/>
      <c r="E79" s="6"/>
      <c r="F79" s="2"/>
    </row>
    <row r="80" spans="1:6" x14ac:dyDescent="0.25">
      <c r="A80" s="5"/>
      <c r="B80" s="2"/>
      <c r="C80" s="2"/>
      <c r="D80" s="6"/>
      <c r="E80" s="6"/>
      <c r="F80" s="2"/>
    </row>
    <row r="81" spans="1:6" x14ac:dyDescent="0.25">
      <c r="A81" s="5"/>
      <c r="B81" s="2"/>
      <c r="C81" s="2"/>
      <c r="D81" s="6"/>
      <c r="E81" s="6"/>
      <c r="F81" s="2"/>
    </row>
    <row r="82" spans="1:6" x14ac:dyDescent="0.25">
      <c r="A82" s="5"/>
      <c r="B82" s="2"/>
      <c r="C82" s="2"/>
      <c r="D82" s="6"/>
      <c r="E82" s="6"/>
      <c r="F82" s="2"/>
    </row>
    <row r="83" spans="1:6" x14ac:dyDescent="0.25">
      <c r="A83" s="5"/>
      <c r="B83" s="2"/>
      <c r="C83" s="2"/>
      <c r="D83" s="6"/>
      <c r="E83" s="6"/>
      <c r="F83" s="2"/>
    </row>
    <row r="84" spans="1:6" x14ac:dyDescent="0.25">
      <c r="A84" s="5"/>
      <c r="B84" s="2"/>
      <c r="C84" s="2"/>
      <c r="D84" s="6"/>
      <c r="E84" s="6"/>
      <c r="F84" s="2"/>
    </row>
    <row r="85" spans="1:6" x14ac:dyDescent="0.25">
      <c r="A85" s="5"/>
      <c r="B85" s="2"/>
      <c r="C85" s="2"/>
      <c r="D85" s="6"/>
      <c r="E85" s="6"/>
      <c r="F85" s="2"/>
    </row>
    <row r="86" spans="1:6" x14ac:dyDescent="0.25">
      <c r="A86" s="5"/>
      <c r="B86" s="2"/>
      <c r="C86" s="2"/>
      <c r="D86" s="6"/>
      <c r="E86" s="6"/>
      <c r="F86" s="2"/>
    </row>
    <row r="87" spans="1:6" x14ac:dyDescent="0.25">
      <c r="A87" s="5"/>
      <c r="B87" s="2"/>
      <c r="C87" s="2"/>
      <c r="D87" s="6"/>
      <c r="E87" s="6"/>
      <c r="F87" s="2"/>
    </row>
    <row r="88" spans="1:6" x14ac:dyDescent="0.25">
      <c r="A88" s="5"/>
      <c r="B88" s="2"/>
      <c r="C88" s="2"/>
      <c r="D88" s="6"/>
      <c r="E88" s="6"/>
      <c r="F88" s="2"/>
    </row>
    <row r="89" spans="1:6" x14ac:dyDescent="0.25">
      <c r="A89" s="5"/>
      <c r="B89" s="2"/>
      <c r="C89" s="2"/>
      <c r="D89" s="6"/>
      <c r="E89" s="6"/>
      <c r="F89" s="2"/>
    </row>
    <row r="90" spans="1:6" x14ac:dyDescent="0.25">
      <c r="A90" s="5"/>
      <c r="B90" s="2"/>
      <c r="C90" s="2"/>
      <c r="D90" s="6"/>
      <c r="E90" s="6"/>
      <c r="F90" s="2"/>
    </row>
    <row r="91" spans="1:6" x14ac:dyDescent="0.25">
      <c r="A91" s="5"/>
      <c r="B91" s="2"/>
      <c r="C91" s="2"/>
      <c r="D91" s="6"/>
      <c r="E91" s="6"/>
      <c r="F91" s="2"/>
    </row>
    <row r="92" spans="1:6" x14ac:dyDescent="0.25">
      <c r="A92" s="5"/>
      <c r="B92" s="2"/>
      <c r="C92" s="2"/>
      <c r="D92" s="6"/>
      <c r="E92" s="6"/>
      <c r="F92" s="2"/>
    </row>
    <row r="93" spans="1:6" x14ac:dyDescent="0.25">
      <c r="A93" s="5"/>
      <c r="B93" s="2"/>
      <c r="C93" s="2"/>
      <c r="D93" s="6"/>
      <c r="E93" s="6"/>
      <c r="F93" s="2"/>
    </row>
    <row r="94" spans="1:6" x14ac:dyDescent="0.25">
      <c r="A94" s="5"/>
      <c r="B94" s="2"/>
      <c r="C94" s="2"/>
      <c r="D94" s="6"/>
      <c r="E94" s="6"/>
      <c r="F94" s="2"/>
    </row>
    <row r="95" spans="1:6" x14ac:dyDescent="0.25">
      <c r="A95" s="5"/>
      <c r="B95" s="2"/>
      <c r="C95" s="2"/>
      <c r="D95" s="6"/>
      <c r="E95" s="6"/>
      <c r="F95" s="2"/>
    </row>
    <row r="96" spans="1:6" x14ac:dyDescent="0.25">
      <c r="A96" s="5"/>
      <c r="B96" s="2"/>
      <c r="C96" s="2"/>
      <c r="D96" s="6"/>
      <c r="E96" s="6"/>
      <c r="F96" s="2"/>
    </row>
    <row r="97" spans="1:6" x14ac:dyDescent="0.25">
      <c r="A97" s="5"/>
      <c r="B97" s="2"/>
      <c r="C97" s="2"/>
      <c r="D97" s="6"/>
      <c r="E97" s="6"/>
      <c r="F97" s="2"/>
    </row>
    <row r="98" spans="1:6" x14ac:dyDescent="0.25">
      <c r="A98" s="5"/>
      <c r="B98" s="2"/>
      <c r="C98" s="2"/>
      <c r="D98" s="6"/>
      <c r="E98" s="6"/>
      <c r="F98" s="2"/>
    </row>
    <row r="99" spans="1:6" x14ac:dyDescent="0.25">
      <c r="A99" s="5"/>
      <c r="B99" s="2"/>
      <c r="C99" s="2"/>
      <c r="D99" s="6"/>
      <c r="E99" s="6"/>
      <c r="F99" s="2"/>
    </row>
    <row r="100" spans="1:6" x14ac:dyDescent="0.25">
      <c r="A100" s="5"/>
      <c r="B100" s="2"/>
      <c r="C100" s="2"/>
      <c r="D100" s="6"/>
      <c r="E100" s="6"/>
      <c r="F100" s="2"/>
    </row>
    <row r="101" spans="1:6" x14ac:dyDescent="0.25">
      <c r="A101" s="5"/>
      <c r="B101" s="2"/>
      <c r="C101" s="2"/>
      <c r="D101" s="6"/>
      <c r="E101" s="6"/>
      <c r="F101" s="2"/>
    </row>
    <row r="102" spans="1:6" x14ac:dyDescent="0.25">
      <c r="A102" s="5"/>
      <c r="B102" s="2"/>
      <c r="C102" s="2"/>
      <c r="D102" s="6"/>
      <c r="E102" s="6"/>
      <c r="F102" s="2"/>
    </row>
    <row r="103" spans="1:6" x14ac:dyDescent="0.25">
      <c r="A103" s="5"/>
      <c r="B103" s="2"/>
      <c r="C103" s="2"/>
      <c r="D103" s="6"/>
      <c r="E103" s="6"/>
      <c r="F103" s="2"/>
    </row>
    <row r="104" spans="1:6" x14ac:dyDescent="0.25">
      <c r="A104" s="5"/>
      <c r="B104" s="2"/>
      <c r="C104" s="2"/>
      <c r="D104" s="6"/>
      <c r="E104" s="6"/>
      <c r="F104" s="2"/>
    </row>
    <row r="105" spans="1:6" x14ac:dyDescent="0.25">
      <c r="A105" s="5"/>
      <c r="B105" s="2"/>
      <c r="C105" s="2"/>
      <c r="D105" s="6"/>
      <c r="E105" s="6"/>
      <c r="F105" s="2"/>
    </row>
    <row r="106" spans="1:6" x14ac:dyDescent="0.25">
      <c r="A106" s="5"/>
      <c r="B106" s="2"/>
      <c r="C106" s="2"/>
      <c r="D106" s="6"/>
      <c r="E106" s="6"/>
      <c r="F106" s="2"/>
    </row>
    <row r="107" spans="1:6" x14ac:dyDescent="0.25">
      <c r="A107" s="5"/>
      <c r="B107" s="2"/>
      <c r="C107" s="2"/>
      <c r="D107" s="6"/>
      <c r="E107" s="6"/>
      <c r="F107" s="2"/>
    </row>
    <row r="108" spans="1:6" x14ac:dyDescent="0.25">
      <c r="A108" s="5"/>
      <c r="B108" s="2"/>
      <c r="C108" s="2"/>
      <c r="D108" s="6"/>
      <c r="E108" s="6"/>
      <c r="F108" s="2"/>
    </row>
    <row r="109" spans="1:6" x14ac:dyDescent="0.25">
      <c r="A109" s="5"/>
      <c r="B109" s="2"/>
      <c r="C109" s="2"/>
      <c r="D109" s="6"/>
      <c r="E109" s="6"/>
      <c r="F109" s="2"/>
    </row>
    <row r="110" spans="1:6" x14ac:dyDescent="0.25">
      <c r="A110" s="5"/>
      <c r="B110" s="2"/>
      <c r="C110" s="2"/>
      <c r="D110" s="6"/>
      <c r="E110" s="6"/>
      <c r="F110" s="2"/>
    </row>
    <row r="111" spans="1:6" x14ac:dyDescent="0.25">
      <c r="A111" s="5"/>
      <c r="B111" s="2"/>
      <c r="C111" s="2"/>
      <c r="D111" s="6"/>
      <c r="E111" s="6"/>
      <c r="F111" s="2"/>
    </row>
    <row r="112" spans="1:6" x14ac:dyDescent="0.25">
      <c r="A112" s="5"/>
      <c r="B112" s="2"/>
      <c r="C112" s="2"/>
      <c r="D112" s="6"/>
      <c r="E112" s="6"/>
      <c r="F112" s="2"/>
    </row>
    <row r="113" spans="1:6" x14ac:dyDescent="0.25">
      <c r="A113" s="5"/>
      <c r="B113" s="2"/>
      <c r="C113" s="2"/>
      <c r="D113" s="6"/>
      <c r="E113" s="6"/>
      <c r="F113" s="2"/>
    </row>
    <row r="114" spans="1:6" x14ac:dyDescent="0.25">
      <c r="A114" s="5"/>
      <c r="B114" s="2"/>
      <c r="C114" s="2"/>
      <c r="D114" s="6"/>
      <c r="E114" s="6"/>
      <c r="F114" s="2"/>
    </row>
    <row r="115" spans="1:6" x14ac:dyDescent="0.25">
      <c r="A115" s="5"/>
      <c r="B115" s="2"/>
      <c r="C115" s="2"/>
      <c r="D115" s="6"/>
      <c r="E115" s="6"/>
      <c r="F115" s="2"/>
    </row>
    <row r="116" spans="1:6" x14ac:dyDescent="0.25">
      <c r="A116" s="5"/>
      <c r="B116" s="2"/>
      <c r="C116" s="2"/>
      <c r="D116" s="6"/>
      <c r="E116" s="6"/>
      <c r="F116" s="2"/>
    </row>
    <row r="117" spans="1:6" x14ac:dyDescent="0.25">
      <c r="A117" s="5"/>
      <c r="B117" s="2"/>
      <c r="C117" s="2"/>
      <c r="D117" s="6"/>
      <c r="E117" s="6"/>
      <c r="F117" s="2"/>
    </row>
    <row r="118" spans="1:6" x14ac:dyDescent="0.25">
      <c r="A118" s="5"/>
      <c r="B118" s="2"/>
      <c r="C118" s="2"/>
      <c r="D118" s="6"/>
      <c r="E118" s="6"/>
      <c r="F118" s="2"/>
    </row>
    <row r="119" spans="1:6" x14ac:dyDescent="0.25">
      <c r="A119" s="5"/>
      <c r="B119" s="2"/>
      <c r="C119" s="2"/>
      <c r="D119" s="6"/>
      <c r="E119" s="6"/>
      <c r="F119" s="2"/>
    </row>
    <row r="120" spans="1:6" x14ac:dyDescent="0.25">
      <c r="A120" s="5"/>
      <c r="B120" s="2"/>
      <c r="C120" s="2"/>
      <c r="D120" s="6"/>
      <c r="E120" s="6"/>
      <c r="F120" s="2"/>
    </row>
    <row r="121" spans="1:6" x14ac:dyDescent="0.25">
      <c r="A121" s="5"/>
      <c r="B121" s="2"/>
      <c r="C121" s="2"/>
      <c r="D121" s="6"/>
      <c r="E121" s="6"/>
      <c r="F121" s="2"/>
    </row>
    <row r="122" spans="1:6" x14ac:dyDescent="0.25">
      <c r="A122" s="5"/>
      <c r="B122" s="2"/>
      <c r="C122" s="2"/>
      <c r="D122" s="6"/>
      <c r="E122" s="6"/>
      <c r="F122" s="2"/>
    </row>
    <row r="123" spans="1:6" x14ac:dyDescent="0.25">
      <c r="A123" s="5"/>
      <c r="B123" s="2"/>
      <c r="C123" s="2"/>
      <c r="D123" s="6"/>
      <c r="E123" s="6"/>
      <c r="F123" s="2"/>
    </row>
    <row r="124" spans="1:6" x14ac:dyDescent="0.25">
      <c r="A124" s="5"/>
      <c r="B124" s="2"/>
      <c r="C124" s="2"/>
      <c r="D124" s="6"/>
      <c r="E124" s="6"/>
      <c r="F124" s="2"/>
    </row>
    <row r="125" spans="1:6" x14ac:dyDescent="0.25">
      <c r="A125" s="5"/>
      <c r="B125" s="2"/>
      <c r="C125" s="2"/>
      <c r="D125" s="6"/>
      <c r="E125" s="6"/>
      <c r="F125" s="2"/>
    </row>
    <row r="126" spans="1:6" x14ac:dyDescent="0.25">
      <c r="A126" s="5"/>
      <c r="B126" s="2"/>
      <c r="C126" s="2"/>
      <c r="D126" s="6"/>
      <c r="E126" s="6"/>
      <c r="F126" s="2"/>
    </row>
    <row r="127" spans="1:6" x14ac:dyDescent="0.25">
      <c r="A127" s="5"/>
      <c r="B127" s="2"/>
      <c r="C127" s="2"/>
      <c r="D127" s="6"/>
      <c r="E127" s="6"/>
      <c r="F127" s="2"/>
    </row>
    <row r="128" spans="1:6" x14ac:dyDescent="0.25">
      <c r="A128" s="5"/>
      <c r="B128" s="2"/>
      <c r="C128" s="2"/>
      <c r="D128" s="6"/>
      <c r="E128" s="6"/>
      <c r="F128" s="2"/>
    </row>
    <row r="129" spans="1:6" x14ac:dyDescent="0.25">
      <c r="A129" s="5"/>
      <c r="B129" s="2"/>
      <c r="C129" s="2"/>
      <c r="D129" s="6"/>
      <c r="E129" s="6"/>
      <c r="F129" s="2"/>
    </row>
    <row r="130" spans="1:6" x14ac:dyDescent="0.25">
      <c r="A130" s="5"/>
      <c r="B130" s="2"/>
      <c r="C130" s="2"/>
      <c r="D130" s="6"/>
      <c r="E130" s="6"/>
      <c r="F130" s="2"/>
    </row>
    <row r="131" spans="1:6" x14ac:dyDescent="0.25">
      <c r="A131" s="5"/>
      <c r="B131" s="2"/>
      <c r="C131" s="2"/>
      <c r="D131" s="6"/>
      <c r="E131" s="6"/>
      <c r="F131" s="2"/>
    </row>
    <row r="132" spans="1:6" x14ac:dyDescent="0.25">
      <c r="A132" s="5"/>
      <c r="B132" s="2"/>
      <c r="C132" s="2"/>
      <c r="D132" s="6"/>
      <c r="E132" s="6"/>
      <c r="F132" s="2"/>
    </row>
    <row r="133" spans="1:6" x14ac:dyDescent="0.25">
      <c r="A133" s="5"/>
      <c r="B133" s="2"/>
      <c r="C133" s="2"/>
      <c r="D133" s="6"/>
      <c r="E133" s="6"/>
      <c r="F133" s="2"/>
    </row>
    <row r="134" spans="1:6" x14ac:dyDescent="0.25">
      <c r="A134" s="5"/>
      <c r="B134" s="2"/>
      <c r="C134" s="2"/>
      <c r="D134" s="6"/>
      <c r="E134" s="6"/>
      <c r="F134" s="2"/>
    </row>
    <row r="135" spans="1:6" x14ac:dyDescent="0.25">
      <c r="A135" s="5"/>
      <c r="B135" s="2"/>
      <c r="C135" s="2"/>
      <c r="D135" s="6"/>
      <c r="E135" s="6"/>
      <c r="F135" s="2"/>
    </row>
    <row r="136" spans="1:6" x14ac:dyDescent="0.25">
      <c r="A136" s="5"/>
      <c r="B136" s="2"/>
      <c r="C136" s="2"/>
      <c r="D136" s="6"/>
      <c r="E136" s="6"/>
      <c r="F136" s="2"/>
    </row>
    <row r="137" spans="1:6" x14ac:dyDescent="0.25">
      <c r="A137" s="5"/>
      <c r="B137" s="2"/>
      <c r="C137" s="2"/>
      <c r="D137" s="6"/>
      <c r="E137" s="6"/>
      <c r="F137" s="2"/>
    </row>
    <row r="138" spans="1:6" x14ac:dyDescent="0.25">
      <c r="A138" s="5"/>
      <c r="B138" s="2"/>
      <c r="C138" s="2"/>
      <c r="D138" s="6"/>
      <c r="E138" s="6"/>
      <c r="F138" s="2"/>
    </row>
    <row r="139" spans="1:6" x14ac:dyDescent="0.25">
      <c r="A139" s="5"/>
      <c r="B139" s="2"/>
      <c r="C139" s="2"/>
      <c r="D139" s="6"/>
      <c r="E139" s="6"/>
      <c r="F139" s="2"/>
    </row>
    <row r="140" spans="1:6" x14ac:dyDescent="0.25">
      <c r="A140" s="5"/>
      <c r="B140" s="2"/>
      <c r="C140" s="2"/>
      <c r="D140" s="6"/>
      <c r="E140" s="6"/>
      <c r="F140" s="2"/>
    </row>
    <row r="141" spans="1:6" x14ac:dyDescent="0.25">
      <c r="A141" s="5"/>
      <c r="B141" s="2"/>
      <c r="C141" s="2"/>
      <c r="D141" s="6"/>
      <c r="E141" s="6"/>
      <c r="F141" s="2"/>
    </row>
    <row r="142" spans="1:6" x14ac:dyDescent="0.25">
      <c r="A142" s="5"/>
      <c r="B142" s="2"/>
      <c r="C142" s="2"/>
      <c r="D142" s="6"/>
      <c r="E142" s="6"/>
      <c r="F142" s="2"/>
    </row>
    <row r="143" spans="1:6" x14ac:dyDescent="0.25">
      <c r="A143" s="5"/>
      <c r="B143" s="2"/>
      <c r="C143" s="2"/>
      <c r="D143" s="6"/>
      <c r="E143" s="6"/>
      <c r="F143" s="2"/>
    </row>
    <row r="144" spans="1:6" x14ac:dyDescent="0.25">
      <c r="A144" s="5"/>
      <c r="B144" s="2"/>
      <c r="C144" s="2"/>
      <c r="D144" s="6"/>
      <c r="E144" s="6"/>
      <c r="F144" s="2"/>
    </row>
    <row r="145" spans="1:6" x14ac:dyDescent="0.25">
      <c r="A145" s="5"/>
      <c r="B145" s="2"/>
      <c r="C145" s="2"/>
      <c r="D145" s="6"/>
      <c r="E145" s="6"/>
      <c r="F145" s="2"/>
    </row>
    <row r="146" spans="1:6" x14ac:dyDescent="0.25">
      <c r="A146" s="5"/>
      <c r="B146" s="2"/>
      <c r="C146" s="2"/>
      <c r="D146" s="6"/>
      <c r="E146" s="6"/>
      <c r="F146" s="2"/>
    </row>
    <row r="147" spans="1:6" x14ac:dyDescent="0.25">
      <c r="A147" s="5"/>
      <c r="B147" s="2"/>
      <c r="C147" s="2"/>
      <c r="D147" s="6"/>
      <c r="E147" s="6"/>
      <c r="F147" s="2"/>
    </row>
    <row r="148" spans="1:6" x14ac:dyDescent="0.25">
      <c r="A148" s="5"/>
      <c r="B148" s="2"/>
      <c r="C148" s="2"/>
      <c r="D148" s="6"/>
      <c r="E148" s="6"/>
      <c r="F148" s="2"/>
    </row>
    <row r="149" spans="1:6" x14ac:dyDescent="0.25">
      <c r="A149" s="5"/>
      <c r="B149" s="2"/>
      <c r="C149" s="2"/>
      <c r="D149" s="6"/>
      <c r="E149" s="6"/>
      <c r="F149" s="2"/>
    </row>
    <row r="150" spans="1:6" x14ac:dyDescent="0.25">
      <c r="A150" s="5"/>
      <c r="B150" s="2"/>
      <c r="C150" s="2"/>
      <c r="D150" s="6"/>
      <c r="E150" s="6"/>
      <c r="F150" s="2"/>
    </row>
    <row r="151" spans="1:6" x14ac:dyDescent="0.25">
      <c r="A151" s="5"/>
      <c r="B151" s="2"/>
      <c r="C151" s="2"/>
      <c r="D151" s="6"/>
      <c r="E151" s="6"/>
      <c r="F151" s="2"/>
    </row>
    <row r="152" spans="1:6" x14ac:dyDescent="0.25">
      <c r="A152" s="5"/>
      <c r="B152" s="2"/>
      <c r="C152" s="2"/>
      <c r="D152" s="6"/>
      <c r="E152" s="6"/>
      <c r="F152" s="2"/>
    </row>
    <row r="153" spans="1:6" x14ac:dyDescent="0.25">
      <c r="A153" s="5"/>
      <c r="B153" s="2"/>
      <c r="C153" s="2"/>
      <c r="D153" s="6"/>
      <c r="E153" s="6"/>
      <c r="F153" s="2"/>
    </row>
    <row r="154" spans="1:6" x14ac:dyDescent="0.25">
      <c r="A154" s="5"/>
      <c r="B154" s="2"/>
      <c r="C154" s="2"/>
      <c r="D154" s="6"/>
      <c r="E154" s="6"/>
      <c r="F154" s="2"/>
    </row>
    <row r="155" spans="1:6" x14ac:dyDescent="0.25">
      <c r="A155" s="5"/>
      <c r="B155" s="2"/>
      <c r="C155" s="2"/>
      <c r="D155" s="6"/>
      <c r="E155" s="6"/>
      <c r="F155" s="2"/>
    </row>
    <row r="156" spans="1:6" x14ac:dyDescent="0.25">
      <c r="A156" s="5"/>
      <c r="B156" s="2"/>
      <c r="C156" s="2"/>
      <c r="D156" s="6"/>
      <c r="E156" s="6"/>
      <c r="F156" s="2"/>
    </row>
    <row r="157" spans="1:6" x14ac:dyDescent="0.25">
      <c r="A157" s="5"/>
      <c r="B157" s="2"/>
      <c r="C157" s="2"/>
      <c r="D157" s="6"/>
      <c r="E157" s="6"/>
      <c r="F157" s="2"/>
    </row>
    <row r="158" spans="1:6" x14ac:dyDescent="0.25">
      <c r="A158" s="5"/>
      <c r="B158" s="2"/>
      <c r="C158" s="2"/>
      <c r="D158" s="6"/>
      <c r="E158" s="6"/>
      <c r="F158" s="2"/>
    </row>
    <row r="159" spans="1:6" x14ac:dyDescent="0.25">
      <c r="A159" s="5"/>
      <c r="B159" s="2"/>
      <c r="C159" s="2"/>
      <c r="D159" s="6"/>
      <c r="E159" s="6"/>
      <c r="F159" s="2"/>
    </row>
    <row r="160" spans="1:6" x14ac:dyDescent="0.25">
      <c r="A160" s="5"/>
      <c r="B160" s="2"/>
      <c r="C160" s="2"/>
      <c r="D160" s="6"/>
      <c r="E160" s="6"/>
      <c r="F160" s="2"/>
    </row>
    <row r="161" spans="1:6" x14ac:dyDescent="0.25">
      <c r="A161" s="5"/>
      <c r="B161" s="2"/>
      <c r="C161" s="2"/>
      <c r="D161" s="6"/>
      <c r="E161" s="6"/>
      <c r="F161" s="2"/>
    </row>
    <row r="162" spans="1:6" x14ac:dyDescent="0.25">
      <c r="A162" s="5"/>
      <c r="B162" s="2"/>
      <c r="C162" s="2"/>
      <c r="D162" s="6"/>
      <c r="E162" s="6"/>
      <c r="F162" s="2"/>
    </row>
    <row r="163" spans="1:6" x14ac:dyDescent="0.25">
      <c r="A163" s="5"/>
      <c r="B163" s="2"/>
      <c r="C163" s="2"/>
      <c r="D163" s="6"/>
      <c r="E163" s="6"/>
      <c r="F163" s="2"/>
    </row>
    <row r="164" spans="1:6" x14ac:dyDescent="0.25">
      <c r="A164" s="5"/>
      <c r="B164" s="2"/>
      <c r="C164" s="2"/>
      <c r="D164" s="6"/>
      <c r="E164" s="6"/>
      <c r="F164" s="2"/>
    </row>
    <row r="165" spans="1:6" x14ac:dyDescent="0.25">
      <c r="A165" s="5"/>
      <c r="B165" s="2"/>
      <c r="C165" s="2"/>
      <c r="D165" s="6"/>
      <c r="E165" s="6"/>
      <c r="F165" s="2"/>
    </row>
    <row r="166" spans="1:6" x14ac:dyDescent="0.25">
      <c r="A166" s="5"/>
      <c r="B166" s="2"/>
      <c r="C166" s="2"/>
      <c r="D166" s="6"/>
      <c r="E166" s="6"/>
      <c r="F166" s="2"/>
    </row>
    <row r="167" spans="1:6" x14ac:dyDescent="0.25">
      <c r="A167" s="5"/>
      <c r="B167" s="2"/>
      <c r="C167" s="2"/>
      <c r="D167" s="6"/>
      <c r="E167" s="6"/>
      <c r="F167" s="2"/>
    </row>
    <row r="168" spans="1:6" x14ac:dyDescent="0.25">
      <c r="A168" s="5"/>
      <c r="B168" s="2"/>
      <c r="C168" s="2"/>
      <c r="D168" s="6"/>
      <c r="E168" s="6"/>
      <c r="F168" s="2"/>
    </row>
    <row r="169" spans="1:6" x14ac:dyDescent="0.25">
      <c r="A169" s="5"/>
      <c r="B169" s="2"/>
      <c r="C169" s="2"/>
      <c r="D169" s="6"/>
      <c r="E169" s="6"/>
      <c r="F169" s="2"/>
    </row>
    <row r="170" spans="1:6" x14ac:dyDescent="0.25">
      <c r="A170" s="5"/>
      <c r="B170" s="2"/>
      <c r="C170" s="2"/>
      <c r="D170" s="6"/>
      <c r="E170" s="6"/>
      <c r="F170" s="2"/>
    </row>
    <row r="171" spans="1:6" x14ac:dyDescent="0.25">
      <c r="A171" s="5"/>
      <c r="B171" s="2"/>
      <c r="C171" s="2"/>
      <c r="D171" s="6"/>
      <c r="E171" s="6"/>
      <c r="F171" s="2"/>
    </row>
    <row r="172" spans="1:6" x14ac:dyDescent="0.25">
      <c r="A172" s="5"/>
      <c r="B172" s="2"/>
      <c r="C172" s="2"/>
      <c r="D172" s="6"/>
      <c r="E172" s="6"/>
      <c r="F172" s="2"/>
    </row>
    <row r="173" spans="1:6" x14ac:dyDescent="0.25">
      <c r="A173" s="5"/>
      <c r="B173" s="2"/>
      <c r="C173" s="2"/>
      <c r="D173" s="6"/>
      <c r="E173" s="6"/>
      <c r="F173" s="2"/>
    </row>
    <row r="174" spans="1:6" x14ac:dyDescent="0.25">
      <c r="A174" s="5"/>
      <c r="B174" s="2"/>
      <c r="C174" s="2"/>
      <c r="D174" s="6"/>
      <c r="E174" s="6"/>
      <c r="F174" s="2"/>
    </row>
    <row r="175" spans="1:6" x14ac:dyDescent="0.25">
      <c r="A175" s="5"/>
      <c r="B175" s="2"/>
      <c r="C175" s="2"/>
      <c r="D175" s="6"/>
      <c r="E175" s="6"/>
      <c r="F175" s="2"/>
    </row>
    <row r="176" spans="1:6" x14ac:dyDescent="0.25">
      <c r="A176" s="5"/>
      <c r="B176" s="2"/>
      <c r="C176" s="2"/>
      <c r="D176" s="6"/>
      <c r="E176" s="6"/>
      <c r="F176" s="2"/>
    </row>
    <row r="177" spans="1:6" x14ac:dyDescent="0.25">
      <c r="A177" s="5"/>
      <c r="B177" s="2"/>
      <c r="C177" s="2"/>
      <c r="D177" s="6"/>
      <c r="E177" s="6"/>
      <c r="F177" s="2"/>
    </row>
    <row r="178" spans="1:6" x14ac:dyDescent="0.25">
      <c r="A178" s="5"/>
      <c r="B178" s="2"/>
      <c r="C178" s="2"/>
      <c r="D178" s="6"/>
      <c r="E178" s="6"/>
      <c r="F178" s="2"/>
    </row>
    <row r="179" spans="1:6" x14ac:dyDescent="0.25">
      <c r="A179" s="5"/>
      <c r="B179" s="2"/>
      <c r="C179" s="2"/>
      <c r="D179" s="6"/>
      <c r="E179" s="6"/>
      <c r="F179" s="2"/>
    </row>
    <row r="180" spans="1:6" x14ac:dyDescent="0.25">
      <c r="A180" s="5"/>
      <c r="B180" s="2"/>
      <c r="C180" s="2"/>
      <c r="D180" s="6"/>
      <c r="E180" s="6"/>
      <c r="F180" s="2"/>
    </row>
    <row r="181" spans="1:6" x14ac:dyDescent="0.25">
      <c r="A181" s="5"/>
      <c r="B181" s="2"/>
      <c r="C181" s="2"/>
      <c r="D181" s="6"/>
      <c r="E181" s="6"/>
      <c r="F181" s="2"/>
    </row>
    <row r="182" spans="1:6" x14ac:dyDescent="0.25">
      <c r="A182" s="5"/>
      <c r="B182" s="2"/>
      <c r="C182" s="2"/>
      <c r="D182" s="6"/>
      <c r="E182" s="6"/>
      <c r="F182" s="2"/>
    </row>
    <row r="183" spans="1:6" x14ac:dyDescent="0.25">
      <c r="A183" s="5"/>
      <c r="B183" s="2"/>
      <c r="C183" s="2"/>
      <c r="D183" s="6"/>
      <c r="E183" s="6"/>
      <c r="F183" s="2"/>
    </row>
    <row r="184" spans="1:6" x14ac:dyDescent="0.25">
      <c r="A184" s="5"/>
      <c r="B184" s="2"/>
      <c r="C184" s="2"/>
      <c r="D184" s="6"/>
      <c r="E184" s="6"/>
      <c r="F184" s="2"/>
    </row>
    <row r="185" spans="1:6" x14ac:dyDescent="0.25">
      <c r="A185" s="5"/>
      <c r="B185" s="2"/>
      <c r="C185" s="2"/>
      <c r="D185" s="6"/>
      <c r="E185" s="6"/>
      <c r="F185" s="2"/>
    </row>
    <row r="186" spans="1:6" x14ac:dyDescent="0.25">
      <c r="A186" s="5"/>
      <c r="B186" s="2"/>
      <c r="C186" s="2"/>
      <c r="D186" s="6"/>
      <c r="E186" s="6"/>
      <c r="F186" s="2"/>
    </row>
    <row r="187" spans="1:6" x14ac:dyDescent="0.25">
      <c r="A187" s="5"/>
      <c r="B187" s="2"/>
      <c r="C187" s="2"/>
      <c r="D187" s="6"/>
      <c r="E187" s="6"/>
      <c r="F187" s="2"/>
    </row>
    <row r="188" spans="1:6" x14ac:dyDescent="0.25">
      <c r="A188" s="5"/>
      <c r="B188" s="2"/>
      <c r="C188" s="2"/>
      <c r="D188" s="6"/>
      <c r="E188" s="6"/>
      <c r="F188" s="2"/>
    </row>
    <row r="189" spans="1:6" x14ac:dyDescent="0.25">
      <c r="A189" s="5"/>
      <c r="B189" s="2"/>
      <c r="C189" s="2"/>
      <c r="D189" s="6"/>
      <c r="E189" s="6"/>
      <c r="F189" s="2"/>
    </row>
    <row r="190" spans="1:6" x14ac:dyDescent="0.25">
      <c r="A190" s="5"/>
      <c r="B190" s="2"/>
      <c r="C190" s="2"/>
      <c r="D190" s="6"/>
      <c r="E190" s="6"/>
      <c r="F190" s="2"/>
    </row>
    <row r="191" spans="1:6" x14ac:dyDescent="0.25">
      <c r="A191" s="5"/>
      <c r="B191" s="2"/>
      <c r="C191" s="2"/>
      <c r="D191" s="6"/>
      <c r="E191" s="6"/>
      <c r="F191" s="2"/>
    </row>
    <row r="192" spans="1:6" x14ac:dyDescent="0.25">
      <c r="A192" s="5"/>
      <c r="B192" s="2"/>
      <c r="C192" s="2"/>
      <c r="D192" s="6"/>
      <c r="E192" s="6"/>
      <c r="F192" s="2"/>
    </row>
    <row r="193" spans="1:6" x14ac:dyDescent="0.25">
      <c r="A193" s="5"/>
      <c r="B193" s="2"/>
      <c r="C193" s="2"/>
      <c r="D193" s="6"/>
      <c r="E193" s="6"/>
      <c r="F193" s="2"/>
    </row>
    <row r="194" spans="1:6" x14ac:dyDescent="0.25">
      <c r="A194" s="5"/>
      <c r="B194" s="2"/>
      <c r="C194" s="2"/>
      <c r="D194" s="6"/>
      <c r="E194" s="6"/>
      <c r="F194" s="2"/>
    </row>
    <row r="195" spans="1:6" x14ac:dyDescent="0.25">
      <c r="A195" s="5"/>
      <c r="B195" s="2"/>
      <c r="C195" s="2"/>
      <c r="D195" s="6"/>
      <c r="E195" s="6"/>
      <c r="F195" s="2"/>
    </row>
    <row r="196" spans="1:6" x14ac:dyDescent="0.25">
      <c r="A196" s="5"/>
      <c r="B196" s="2"/>
      <c r="C196" s="2"/>
      <c r="D196" s="6"/>
      <c r="E196" s="6"/>
      <c r="F196" s="2"/>
    </row>
    <row r="197" spans="1:6" x14ac:dyDescent="0.25">
      <c r="A197" s="5"/>
      <c r="B197" s="2"/>
      <c r="C197" s="2"/>
      <c r="D197" s="6"/>
      <c r="E197" s="6"/>
      <c r="F197" s="2"/>
    </row>
    <row r="198" spans="1:6" x14ac:dyDescent="0.25">
      <c r="A198" s="5"/>
      <c r="B198" s="2"/>
      <c r="C198" s="2"/>
      <c r="D198" s="6"/>
      <c r="E198" s="6"/>
      <c r="F198" s="2"/>
    </row>
    <row r="199" spans="1:6" x14ac:dyDescent="0.25">
      <c r="A199" s="5"/>
      <c r="B199" s="2"/>
      <c r="C199" s="2"/>
      <c r="D199" s="6"/>
      <c r="E199" s="6"/>
      <c r="F199" s="2"/>
    </row>
    <row r="200" spans="1:6" x14ac:dyDescent="0.25">
      <c r="A200" s="5"/>
      <c r="B200" s="2"/>
      <c r="C200" s="2"/>
      <c r="D200" s="6"/>
      <c r="E200" s="6"/>
      <c r="F200" s="2"/>
    </row>
    <row r="201" spans="1:6" x14ac:dyDescent="0.25">
      <c r="A201" s="5"/>
      <c r="B201" s="2"/>
      <c r="C201" s="2"/>
      <c r="D201" s="6"/>
      <c r="E201" s="6"/>
      <c r="F201" s="2"/>
    </row>
    <row r="202" spans="1:6" x14ac:dyDescent="0.25">
      <c r="A202" s="5"/>
      <c r="B202" s="2"/>
      <c r="C202" s="2"/>
      <c r="D202" s="6"/>
      <c r="E202" s="6"/>
      <c r="F202" s="2"/>
    </row>
    <row r="203" spans="1:6" x14ac:dyDescent="0.25">
      <c r="A203" s="5"/>
      <c r="B203" s="2"/>
      <c r="C203" s="2"/>
      <c r="D203" s="6"/>
      <c r="E203" s="6"/>
      <c r="F203" s="2"/>
    </row>
    <row r="204" spans="1:6" x14ac:dyDescent="0.25">
      <c r="A204" s="5"/>
      <c r="B204" s="2"/>
      <c r="C204" s="2"/>
      <c r="D204" s="6"/>
      <c r="E204" s="6"/>
      <c r="F204" s="2"/>
    </row>
    <row r="205" spans="1:6" x14ac:dyDescent="0.25">
      <c r="A205" s="5"/>
      <c r="B205" s="2"/>
      <c r="C205" s="2"/>
      <c r="D205" s="6"/>
      <c r="E205" s="6"/>
      <c r="F205" s="2"/>
    </row>
    <row r="206" spans="1:6" x14ac:dyDescent="0.25">
      <c r="A206" s="5"/>
      <c r="B206" s="2"/>
      <c r="C206" s="2"/>
      <c r="D206" s="6"/>
      <c r="E206" s="6"/>
      <c r="F206" s="2"/>
    </row>
    <row r="207" spans="1:6" x14ac:dyDescent="0.25">
      <c r="A207" s="5"/>
      <c r="B207" s="2"/>
      <c r="C207" s="2"/>
      <c r="D207" s="6"/>
      <c r="E207" s="6"/>
      <c r="F207" s="2"/>
    </row>
    <row r="208" spans="1:6" x14ac:dyDescent="0.25">
      <c r="A208" s="5"/>
      <c r="B208" s="2"/>
      <c r="C208" s="2"/>
      <c r="D208" s="6"/>
      <c r="E208" s="6"/>
      <c r="F208" s="2"/>
    </row>
    <row r="209" spans="1:6" x14ac:dyDescent="0.25">
      <c r="A209" s="5"/>
      <c r="B209" s="2"/>
      <c r="C209" s="2"/>
      <c r="D209" s="6"/>
      <c r="E209" s="6"/>
      <c r="F209" s="2"/>
    </row>
    <row r="210" spans="1:6" x14ac:dyDescent="0.25">
      <c r="A210" s="5"/>
      <c r="B210" s="2"/>
      <c r="C210" s="2"/>
      <c r="D210" s="6"/>
      <c r="E210" s="6"/>
      <c r="F210" s="2"/>
    </row>
    <row r="211" spans="1:6" x14ac:dyDescent="0.25">
      <c r="A211" s="5"/>
      <c r="B211" s="2"/>
      <c r="C211" s="2"/>
      <c r="D211" s="6"/>
      <c r="E211" s="6"/>
      <c r="F211" s="2"/>
    </row>
    <row r="212" spans="1:6" x14ac:dyDescent="0.25">
      <c r="A212" s="5"/>
      <c r="B212" s="2"/>
      <c r="C212" s="2"/>
      <c r="D212" s="6"/>
      <c r="E212" s="6"/>
      <c r="F212" s="2"/>
    </row>
    <row r="213" spans="1:6" x14ac:dyDescent="0.25">
      <c r="A213" s="5"/>
      <c r="B213" s="2"/>
      <c r="C213" s="2"/>
      <c r="D213" s="6"/>
      <c r="E213" s="6"/>
      <c r="F213" s="2"/>
    </row>
    <row r="214" spans="1:6" x14ac:dyDescent="0.25">
      <c r="A214" s="5"/>
      <c r="B214" s="2"/>
      <c r="C214" s="2"/>
      <c r="D214" s="6"/>
      <c r="E214" s="6"/>
      <c r="F214" s="2"/>
    </row>
    <row r="215" spans="1:6" x14ac:dyDescent="0.25">
      <c r="A215" s="5"/>
      <c r="B215" s="2"/>
      <c r="C215" s="2"/>
      <c r="D215" s="6"/>
      <c r="E215" s="6"/>
      <c r="F215" s="2"/>
    </row>
    <row r="216" spans="1:6" x14ac:dyDescent="0.25">
      <c r="A216" s="5"/>
      <c r="B216" s="2"/>
      <c r="C216" s="2"/>
      <c r="D216" s="6"/>
      <c r="E216" s="6"/>
      <c r="F216" s="2"/>
    </row>
    <row r="217" spans="1:6" x14ac:dyDescent="0.25">
      <c r="A217" s="5"/>
      <c r="B217" s="2"/>
      <c r="C217" s="2"/>
      <c r="D217" s="6"/>
      <c r="E217" s="6"/>
      <c r="F217" s="2"/>
    </row>
    <row r="218" spans="1:6" x14ac:dyDescent="0.25">
      <c r="A218" s="5"/>
      <c r="B218" s="2"/>
      <c r="C218" s="2"/>
      <c r="D218" s="6"/>
      <c r="E218" s="6"/>
      <c r="F218" s="2"/>
    </row>
    <row r="219" spans="1:6" x14ac:dyDescent="0.25">
      <c r="A219" s="5"/>
      <c r="B219" s="2"/>
      <c r="C219" s="2"/>
      <c r="D219" s="6"/>
      <c r="E219" s="6"/>
      <c r="F219" s="2"/>
    </row>
    <row r="220" spans="1:6" x14ac:dyDescent="0.25">
      <c r="A220" s="5"/>
      <c r="B220" s="2"/>
      <c r="C220" s="2"/>
      <c r="D220" s="6"/>
      <c r="E220" s="6"/>
      <c r="F220" s="2"/>
    </row>
    <row r="221" spans="1:6" x14ac:dyDescent="0.25">
      <c r="A221" s="5"/>
      <c r="B221" s="2"/>
      <c r="C221" s="2"/>
      <c r="D221" s="6"/>
      <c r="E221" s="6"/>
      <c r="F221" s="2"/>
    </row>
    <row r="222" spans="1:6" x14ac:dyDescent="0.25">
      <c r="A222" s="5"/>
      <c r="B222" s="2"/>
      <c r="C222" s="2"/>
      <c r="D222" s="6"/>
      <c r="E222" s="6"/>
      <c r="F222" s="2"/>
    </row>
    <row r="223" spans="1:6" x14ac:dyDescent="0.25">
      <c r="A223" s="5"/>
      <c r="B223" s="2"/>
      <c r="C223" s="2"/>
      <c r="D223" s="6"/>
      <c r="E223" s="6"/>
      <c r="F223" s="2"/>
    </row>
    <row r="224" spans="1:6" x14ac:dyDescent="0.25">
      <c r="A224" s="5"/>
      <c r="B224" s="2"/>
      <c r="C224" s="2"/>
      <c r="D224" s="6"/>
      <c r="E224" s="6"/>
      <c r="F224" s="2"/>
    </row>
    <row r="225" spans="1:6" x14ac:dyDescent="0.25">
      <c r="A225" s="5"/>
      <c r="B225" s="2"/>
      <c r="C225" s="2"/>
      <c r="D225" s="6"/>
      <c r="E225" s="6"/>
      <c r="F225" s="2"/>
    </row>
    <row r="226" spans="1:6" x14ac:dyDescent="0.25">
      <c r="A226" s="5"/>
      <c r="B226" s="2"/>
      <c r="C226" s="2"/>
      <c r="D226" s="6"/>
      <c r="E226" s="6"/>
      <c r="F226" s="2"/>
    </row>
    <row r="227" spans="1:6" x14ac:dyDescent="0.25">
      <c r="A227" s="5"/>
      <c r="B227" s="2"/>
      <c r="C227" s="2"/>
      <c r="D227" s="6"/>
      <c r="E227" s="6"/>
      <c r="F227" s="2"/>
    </row>
    <row r="228" spans="1:6" x14ac:dyDescent="0.25">
      <c r="A228" s="5"/>
      <c r="B228" s="2"/>
      <c r="C228" s="2"/>
      <c r="D228" s="6"/>
      <c r="E228" s="6"/>
      <c r="F228" s="2"/>
    </row>
    <row r="229" spans="1:6" x14ac:dyDescent="0.25">
      <c r="A229" s="5"/>
      <c r="B229" s="2"/>
      <c r="C229" s="2"/>
      <c r="D229" s="6"/>
      <c r="E229" s="6"/>
      <c r="F229" s="2"/>
    </row>
    <row r="230" spans="1:6" x14ac:dyDescent="0.25">
      <c r="A230" s="5"/>
      <c r="B230" s="2"/>
      <c r="C230" s="2"/>
      <c r="D230" s="6"/>
      <c r="E230" s="6"/>
      <c r="F230" s="2"/>
    </row>
    <row r="231" spans="1:6" x14ac:dyDescent="0.25">
      <c r="A231" s="5"/>
      <c r="B231" s="2"/>
      <c r="C231" s="2"/>
      <c r="D231" s="6"/>
      <c r="E231" s="6"/>
      <c r="F231" s="2"/>
    </row>
    <row r="232" spans="1:6" x14ac:dyDescent="0.25">
      <c r="A232" s="5"/>
      <c r="B232" s="2"/>
      <c r="C232" s="2"/>
      <c r="D232" s="6"/>
      <c r="E232" s="6"/>
      <c r="F232" s="2"/>
    </row>
    <row r="233" spans="1:6" x14ac:dyDescent="0.25">
      <c r="A233" s="5"/>
      <c r="B233" s="2"/>
      <c r="C233" s="2"/>
      <c r="D233" s="6"/>
      <c r="E233" s="6"/>
      <c r="F233" s="2"/>
    </row>
    <row r="234" spans="1:6" x14ac:dyDescent="0.25">
      <c r="A234" s="5"/>
      <c r="B234" s="2"/>
      <c r="C234" s="2"/>
      <c r="D234" s="6"/>
      <c r="E234" s="6"/>
      <c r="F234" s="2"/>
    </row>
    <row r="235" spans="1:6" x14ac:dyDescent="0.25">
      <c r="A235" s="5"/>
      <c r="B235" s="2"/>
      <c r="C235" s="2"/>
      <c r="D235" s="6"/>
      <c r="E235" s="6"/>
      <c r="F235" s="2"/>
    </row>
    <row r="236" spans="1:6" x14ac:dyDescent="0.25">
      <c r="A236" s="5"/>
      <c r="B236" s="2"/>
      <c r="C236" s="2"/>
      <c r="D236" s="6"/>
      <c r="E236" s="6"/>
      <c r="F236" s="2"/>
    </row>
    <row r="237" spans="1:6" x14ac:dyDescent="0.25">
      <c r="A237" s="5"/>
      <c r="B237" s="2"/>
      <c r="C237" s="2"/>
      <c r="D237" s="6"/>
      <c r="E237" s="6"/>
      <c r="F237" s="2"/>
    </row>
    <row r="238" spans="1:6" x14ac:dyDescent="0.25">
      <c r="A238" s="5"/>
      <c r="B238" s="2"/>
      <c r="C238" s="2"/>
      <c r="D238" s="6"/>
      <c r="E238" s="6"/>
      <c r="F238" s="2"/>
    </row>
    <row r="239" spans="1:6" x14ac:dyDescent="0.25">
      <c r="A239" s="5"/>
      <c r="B239" s="2"/>
      <c r="C239" s="2"/>
      <c r="D239" s="6"/>
      <c r="E239" s="6"/>
      <c r="F239" s="2"/>
    </row>
    <row r="240" spans="1:6" x14ac:dyDescent="0.25">
      <c r="A240" s="5"/>
      <c r="B240" s="2"/>
      <c r="C240" s="2"/>
      <c r="D240" s="6"/>
      <c r="E240" s="6"/>
      <c r="F240" s="2"/>
    </row>
    <row r="241" spans="1:6" x14ac:dyDescent="0.25">
      <c r="A241" s="5"/>
      <c r="B241" s="2"/>
      <c r="C241" s="2"/>
      <c r="D241" s="6"/>
      <c r="E241" s="6"/>
      <c r="F241" s="2"/>
    </row>
    <row r="242" spans="1:6" x14ac:dyDescent="0.25">
      <c r="A242" s="5"/>
      <c r="B242" s="2"/>
      <c r="C242" s="2"/>
      <c r="D242" s="6"/>
      <c r="E242" s="6"/>
      <c r="F242" s="2"/>
    </row>
    <row r="243" spans="1:6" x14ac:dyDescent="0.25">
      <c r="A243" s="5"/>
      <c r="B243" s="2"/>
      <c r="C243" s="2"/>
      <c r="D243" s="6"/>
      <c r="E243" s="6"/>
      <c r="F243" s="2"/>
    </row>
    <row r="244" spans="1:6" x14ac:dyDescent="0.25">
      <c r="A244" s="5"/>
      <c r="B244" s="2"/>
      <c r="C244" s="2"/>
      <c r="D244" s="6"/>
      <c r="E244" s="6"/>
      <c r="F244" s="2"/>
    </row>
    <row r="245" spans="1:6" x14ac:dyDescent="0.25">
      <c r="A245" s="5"/>
      <c r="B245" s="2"/>
      <c r="C245" s="2"/>
      <c r="D245" s="6"/>
      <c r="E245" s="6"/>
      <c r="F245" s="2"/>
    </row>
    <row r="246" spans="1:6" x14ac:dyDescent="0.25">
      <c r="A246" s="5"/>
      <c r="B246" s="2"/>
      <c r="C246" s="2"/>
      <c r="D246" s="6"/>
      <c r="E246" s="6"/>
      <c r="F246" s="2"/>
    </row>
    <row r="247" spans="1:6" x14ac:dyDescent="0.25">
      <c r="A247" s="5"/>
      <c r="B247" s="2"/>
      <c r="C247" s="2"/>
      <c r="D247" s="6"/>
      <c r="E247" s="6"/>
      <c r="F247" s="2"/>
    </row>
    <row r="248" spans="1:6" x14ac:dyDescent="0.25">
      <c r="A248" s="5"/>
      <c r="B248" s="2"/>
      <c r="C248" s="2"/>
      <c r="D248" s="6"/>
      <c r="E248" s="6"/>
      <c r="F248" s="2"/>
    </row>
    <row r="249" spans="1:6" x14ac:dyDescent="0.25">
      <c r="A249" s="5"/>
      <c r="B249" s="2"/>
      <c r="C249" s="2"/>
      <c r="D249" s="6"/>
      <c r="E249" s="6"/>
      <c r="F249" s="2"/>
    </row>
    <row r="250" spans="1:6" x14ac:dyDescent="0.25">
      <c r="A250" s="5"/>
      <c r="B250" s="2"/>
      <c r="C250" s="2"/>
      <c r="D250" s="6"/>
      <c r="E250" s="6"/>
      <c r="F250" s="2"/>
    </row>
    <row r="251" spans="1:6" x14ac:dyDescent="0.25">
      <c r="A251" s="5"/>
      <c r="B251" s="2"/>
      <c r="C251" s="2"/>
      <c r="D251" s="6"/>
      <c r="E251" s="6"/>
      <c r="F251" s="2"/>
    </row>
    <row r="252" spans="1:6" x14ac:dyDescent="0.25">
      <c r="A252" s="5"/>
      <c r="B252" s="2"/>
      <c r="C252" s="2"/>
      <c r="D252" s="6"/>
      <c r="E252" s="6"/>
      <c r="F252" s="2"/>
    </row>
    <row r="253" spans="1:6" x14ac:dyDescent="0.25">
      <c r="A253" s="5"/>
      <c r="B253" s="2"/>
      <c r="C253" s="2"/>
      <c r="D253" s="6"/>
      <c r="E253" s="6"/>
      <c r="F253" s="2"/>
    </row>
    <row r="254" spans="1:6" x14ac:dyDescent="0.25">
      <c r="A254" s="5"/>
      <c r="B254" s="2"/>
      <c r="C254" s="2"/>
      <c r="D254" s="6"/>
      <c r="E254" s="6"/>
      <c r="F254" s="2"/>
    </row>
    <row r="255" spans="1:6" x14ac:dyDescent="0.25">
      <c r="A255" s="5"/>
      <c r="B255" s="2"/>
      <c r="C255" s="2"/>
      <c r="D255" s="6"/>
      <c r="E255" s="6"/>
      <c r="F255" s="2"/>
    </row>
    <row r="256" spans="1:6" x14ac:dyDescent="0.25">
      <c r="A256" s="5"/>
      <c r="B256" s="2"/>
      <c r="C256" s="2"/>
      <c r="D256" s="6"/>
      <c r="E256" s="6"/>
      <c r="F256" s="2"/>
    </row>
    <row r="257" spans="1:6" x14ac:dyDescent="0.25">
      <c r="A257" s="5"/>
      <c r="B257" s="2"/>
      <c r="C257" s="2"/>
      <c r="D257" s="6"/>
      <c r="E257" s="6"/>
      <c r="F257" s="2"/>
    </row>
    <row r="258" spans="1:6" x14ac:dyDescent="0.25">
      <c r="A258" s="5"/>
      <c r="B258" s="2"/>
      <c r="C258" s="2"/>
      <c r="D258" s="6"/>
      <c r="E258" s="6"/>
      <c r="F258" s="2"/>
    </row>
    <row r="259" spans="1:6" x14ac:dyDescent="0.25">
      <c r="A259" s="5"/>
      <c r="B259" s="2"/>
      <c r="C259" s="2"/>
      <c r="D259" s="6"/>
      <c r="E259" s="6"/>
      <c r="F259" s="2"/>
    </row>
    <row r="260" spans="1:6" x14ac:dyDescent="0.25">
      <c r="A260" s="5"/>
      <c r="B260" s="2"/>
      <c r="C260" s="2"/>
      <c r="D260" s="6"/>
      <c r="E260" s="6"/>
      <c r="F260" s="2"/>
    </row>
    <row r="261" spans="1:6" x14ac:dyDescent="0.25">
      <c r="A261" s="5"/>
      <c r="B261" s="2"/>
      <c r="C261" s="2"/>
      <c r="D261" s="6"/>
      <c r="E261" s="6"/>
      <c r="F261" s="2"/>
    </row>
    <row r="262" spans="1:6" x14ac:dyDescent="0.25">
      <c r="A262" s="5"/>
      <c r="B262" s="2"/>
      <c r="C262" s="2"/>
      <c r="D262" s="6"/>
      <c r="E262" s="6"/>
      <c r="F262" s="2"/>
    </row>
    <row r="263" spans="1:6" x14ac:dyDescent="0.25">
      <c r="A263" s="5"/>
      <c r="B263" s="2"/>
      <c r="C263" s="2"/>
      <c r="D263" s="6"/>
      <c r="E263" s="6"/>
      <c r="F263" s="2"/>
    </row>
    <row r="264" spans="1:6" x14ac:dyDescent="0.25">
      <c r="A264" s="5"/>
      <c r="B264" s="2"/>
      <c r="C264" s="2"/>
      <c r="D264" s="6"/>
      <c r="E264" s="6"/>
      <c r="F264" s="2"/>
    </row>
    <row r="265" spans="1:6" x14ac:dyDescent="0.25">
      <c r="A265" s="5"/>
      <c r="B265" s="2"/>
      <c r="C265" s="2"/>
      <c r="D265" s="6"/>
      <c r="E265" s="6"/>
      <c r="F265" s="2"/>
    </row>
    <row r="266" spans="1:6" x14ac:dyDescent="0.25">
      <c r="A266" s="5"/>
      <c r="B266" s="2"/>
      <c r="C266" s="2"/>
      <c r="D266" s="6"/>
      <c r="E266" s="6"/>
      <c r="F266" s="2"/>
    </row>
    <row r="267" spans="1:6" x14ac:dyDescent="0.25">
      <c r="A267" s="5"/>
      <c r="B267" s="2"/>
      <c r="C267" s="2"/>
      <c r="D267" s="6"/>
      <c r="E267" s="6"/>
      <c r="F267" s="2"/>
    </row>
    <row r="268" spans="1:6" x14ac:dyDescent="0.25">
      <c r="A268" s="5"/>
      <c r="B268" s="2"/>
      <c r="C268" s="2"/>
      <c r="D268" s="6"/>
      <c r="E268" s="6"/>
      <c r="F268" s="2"/>
    </row>
    <row r="269" spans="1:6" x14ac:dyDescent="0.25">
      <c r="A269" s="5"/>
      <c r="B269" s="2"/>
      <c r="C269" s="2"/>
      <c r="D269" s="6"/>
      <c r="E269" s="6"/>
      <c r="F269" s="2"/>
    </row>
    <row r="270" spans="1:6" x14ac:dyDescent="0.25">
      <c r="A270" s="5"/>
      <c r="B270" s="2"/>
      <c r="C270" s="2"/>
      <c r="D270" s="6"/>
      <c r="E270" s="6"/>
      <c r="F270" s="2"/>
    </row>
    <row r="271" spans="1:6" x14ac:dyDescent="0.25">
      <c r="A271" s="5"/>
      <c r="B271" s="2"/>
      <c r="C271" s="2"/>
      <c r="D271" s="6"/>
      <c r="E271" s="6"/>
      <c r="F271" s="2"/>
    </row>
    <row r="272" spans="1:6" x14ac:dyDescent="0.25">
      <c r="A272" s="5"/>
      <c r="B272" s="2"/>
      <c r="C272" s="2"/>
      <c r="D272" s="6"/>
      <c r="E272" s="6"/>
      <c r="F272" s="2"/>
    </row>
    <row r="273" spans="1:6" x14ac:dyDescent="0.25">
      <c r="A273" s="5"/>
      <c r="B273" s="2"/>
      <c r="C273" s="2"/>
      <c r="D273" s="6"/>
      <c r="E273" s="6"/>
      <c r="F273" s="2"/>
    </row>
    <row r="274" spans="1:6" x14ac:dyDescent="0.25">
      <c r="A274" s="5"/>
      <c r="B274" s="2"/>
      <c r="C274" s="2"/>
      <c r="D274" s="6"/>
      <c r="E274" s="6"/>
      <c r="F274" s="2"/>
    </row>
    <row r="275" spans="1:6" x14ac:dyDescent="0.25">
      <c r="A275" s="5"/>
      <c r="B275" s="2"/>
      <c r="C275" s="2"/>
      <c r="D275" s="6"/>
      <c r="E275" s="6"/>
      <c r="F275" s="2"/>
    </row>
    <row r="276" spans="1:6" x14ac:dyDescent="0.25">
      <c r="A276" s="5"/>
      <c r="B276" s="2"/>
      <c r="C276" s="2"/>
      <c r="D276" s="6"/>
      <c r="E276" s="6"/>
      <c r="F276" s="2"/>
    </row>
    <row r="277" spans="1:6" x14ac:dyDescent="0.25">
      <c r="A277" s="5"/>
      <c r="B277" s="2"/>
      <c r="C277" s="2"/>
      <c r="D277" s="6"/>
      <c r="E277" s="6"/>
      <c r="F277" s="2"/>
    </row>
    <row r="278" spans="1:6" x14ac:dyDescent="0.25">
      <c r="A278" s="5"/>
      <c r="B278" s="2"/>
      <c r="C278" s="2"/>
      <c r="D278" s="6"/>
      <c r="E278" s="6"/>
      <c r="F278" s="2"/>
    </row>
    <row r="279" spans="1:6" x14ac:dyDescent="0.25">
      <c r="A279" s="5"/>
      <c r="B279" s="2"/>
      <c r="C279" s="2"/>
      <c r="D279" s="6"/>
      <c r="E279" s="6"/>
      <c r="F279" s="2"/>
    </row>
    <row r="280" spans="1:6" x14ac:dyDescent="0.25">
      <c r="A280" s="5"/>
      <c r="B280" s="2"/>
      <c r="C280" s="2"/>
      <c r="D280" s="6"/>
      <c r="E280" s="6"/>
      <c r="F280" s="2"/>
    </row>
    <row r="281" spans="1:6" x14ac:dyDescent="0.25">
      <c r="A281" s="5"/>
      <c r="B281" s="2"/>
      <c r="C281" s="2"/>
      <c r="D281" s="6"/>
      <c r="E281" s="6"/>
      <c r="F281" s="2"/>
    </row>
    <row r="282" spans="1:6" x14ac:dyDescent="0.25">
      <c r="A282" s="5"/>
      <c r="B282" s="2"/>
      <c r="C282" s="2"/>
      <c r="D282" s="6"/>
      <c r="E282" s="6"/>
      <c r="F282" s="2"/>
    </row>
    <row r="283" spans="1:6" x14ac:dyDescent="0.25">
      <c r="A283" s="5"/>
      <c r="B283" s="2"/>
      <c r="C283" s="2"/>
      <c r="D283" s="6"/>
      <c r="E283" s="6"/>
      <c r="F283" s="2"/>
    </row>
    <row r="284" spans="1:6" x14ac:dyDescent="0.25">
      <c r="A284" s="5"/>
      <c r="B284" s="2"/>
      <c r="C284" s="2"/>
      <c r="D284" s="6"/>
      <c r="E284" s="6"/>
      <c r="F284" s="2"/>
    </row>
    <row r="285" spans="1:6" x14ac:dyDescent="0.25">
      <c r="A285" s="5"/>
      <c r="B285" s="2"/>
      <c r="C285" s="2"/>
      <c r="D285" s="6"/>
      <c r="E285" s="6"/>
      <c r="F285" s="2"/>
    </row>
    <row r="286" spans="1:6" x14ac:dyDescent="0.25">
      <c r="A286" s="5"/>
      <c r="B286" s="2"/>
      <c r="C286" s="2"/>
      <c r="D286" s="6"/>
      <c r="E286" s="6"/>
      <c r="F286" s="2"/>
    </row>
    <row r="287" spans="1:6" x14ac:dyDescent="0.25">
      <c r="A287" s="5"/>
      <c r="B287" s="2"/>
      <c r="C287" s="2"/>
      <c r="D287" s="6"/>
      <c r="E287" s="6"/>
      <c r="F287" s="2"/>
    </row>
    <row r="288" spans="1:6" x14ac:dyDescent="0.25">
      <c r="A288" s="5"/>
      <c r="B288" s="2"/>
      <c r="C288" s="2"/>
      <c r="D288" s="6"/>
      <c r="E288" s="6"/>
      <c r="F288" s="2"/>
    </row>
    <row r="289" spans="1:6" x14ac:dyDescent="0.25">
      <c r="A289" s="5"/>
      <c r="B289" s="2"/>
      <c r="C289" s="2"/>
      <c r="D289" s="6"/>
      <c r="E289" s="6"/>
      <c r="F289" s="2"/>
    </row>
    <row r="290" spans="1:6" x14ac:dyDescent="0.25">
      <c r="A290" s="5"/>
      <c r="B290" s="2"/>
      <c r="C290" s="2"/>
      <c r="D290" s="6"/>
      <c r="E290" s="6"/>
      <c r="F290" s="2"/>
    </row>
    <row r="291" spans="1:6" x14ac:dyDescent="0.25">
      <c r="A291" s="5"/>
      <c r="B291" s="2"/>
      <c r="C291" s="2"/>
      <c r="D291" s="6"/>
      <c r="E291" s="6"/>
      <c r="F291" s="2"/>
    </row>
    <row r="292" spans="1:6" x14ac:dyDescent="0.25">
      <c r="A292" s="5"/>
      <c r="B292" s="2"/>
      <c r="C292" s="2"/>
      <c r="D292" s="6"/>
      <c r="E292" s="6"/>
      <c r="F292" s="2"/>
    </row>
    <row r="293" spans="1:6" x14ac:dyDescent="0.25">
      <c r="A293" s="5"/>
      <c r="B293" s="2"/>
      <c r="C293" s="2"/>
      <c r="D293" s="6"/>
      <c r="E293" s="6"/>
      <c r="F293" s="2"/>
    </row>
    <row r="294" spans="1:6" x14ac:dyDescent="0.25">
      <c r="A294" s="5"/>
      <c r="B294" s="2"/>
      <c r="C294" s="2"/>
      <c r="D294" s="6"/>
      <c r="E294" s="6"/>
      <c r="F294" s="2"/>
    </row>
    <row r="295" spans="1:6" x14ac:dyDescent="0.25">
      <c r="A295" s="5"/>
      <c r="B295" s="2"/>
      <c r="C295" s="2"/>
      <c r="D295" s="6"/>
      <c r="E295" s="6"/>
      <c r="F295" s="2"/>
    </row>
    <row r="296" spans="1:6" x14ac:dyDescent="0.25">
      <c r="A296" s="5"/>
      <c r="B296" s="2"/>
      <c r="C296" s="2"/>
      <c r="D296" s="6"/>
      <c r="E296" s="6"/>
      <c r="F296" s="2"/>
    </row>
    <row r="297" spans="1:6" x14ac:dyDescent="0.25">
      <c r="A297" s="5"/>
      <c r="B297" s="2"/>
      <c r="C297" s="2"/>
      <c r="D297" s="6"/>
      <c r="E297" s="6"/>
      <c r="F297" s="2"/>
    </row>
    <row r="298" spans="1:6" x14ac:dyDescent="0.25">
      <c r="A298" s="5"/>
      <c r="B298" s="2"/>
      <c r="C298" s="2"/>
      <c r="D298" s="6"/>
      <c r="E298" s="6"/>
      <c r="F298" s="2"/>
    </row>
    <row r="299" spans="1:6" x14ac:dyDescent="0.25">
      <c r="A299" s="5"/>
      <c r="B299" s="2"/>
      <c r="C299" s="2"/>
      <c r="D299" s="6"/>
      <c r="E299" s="6"/>
      <c r="F299" s="2"/>
    </row>
    <row r="300" spans="1:6" x14ac:dyDescent="0.25">
      <c r="A300" s="5"/>
      <c r="B300" s="2"/>
      <c r="C300" s="2"/>
      <c r="D300" s="6"/>
      <c r="E300" s="6"/>
      <c r="F300" s="2"/>
    </row>
    <row r="301" spans="1:6" x14ac:dyDescent="0.25">
      <c r="A301" s="5"/>
      <c r="B301" s="2"/>
      <c r="C301" s="2"/>
      <c r="D301" s="6"/>
      <c r="E301" s="6"/>
      <c r="F301" s="2"/>
    </row>
    <row r="302" spans="1:6" x14ac:dyDescent="0.25">
      <c r="A302" s="5"/>
      <c r="B302" s="2"/>
      <c r="C302" s="2"/>
      <c r="D302" s="6"/>
      <c r="E302" s="6"/>
      <c r="F302" s="2"/>
    </row>
    <row r="303" spans="1:6" x14ac:dyDescent="0.25">
      <c r="A303" s="5"/>
      <c r="B303" s="2"/>
      <c r="C303" s="2"/>
      <c r="D303" s="6"/>
      <c r="E303" s="6"/>
      <c r="F303" s="2"/>
    </row>
    <row r="304" spans="1:6" x14ac:dyDescent="0.25">
      <c r="A304" s="5"/>
      <c r="B304" s="2"/>
      <c r="C304" s="2"/>
      <c r="D304" s="6"/>
      <c r="E304" s="6"/>
      <c r="F304" s="2"/>
    </row>
    <row r="305" spans="1:6" x14ac:dyDescent="0.25">
      <c r="A305" s="5"/>
      <c r="B305" s="2"/>
      <c r="C305" s="2"/>
      <c r="D305" s="6"/>
      <c r="E305" s="6"/>
      <c r="F305" s="2"/>
    </row>
    <row r="306" spans="1:6" x14ac:dyDescent="0.25">
      <c r="A306" s="5"/>
      <c r="B306" s="2"/>
      <c r="C306" s="2"/>
      <c r="D306" s="6"/>
      <c r="E306" s="6"/>
      <c r="F306" s="2"/>
    </row>
    <row r="307" spans="1:6" x14ac:dyDescent="0.25">
      <c r="A307" s="5"/>
      <c r="B307" s="2"/>
      <c r="C307" s="2"/>
      <c r="D307" s="6"/>
      <c r="E307" s="6"/>
      <c r="F307" s="2"/>
    </row>
    <row r="308" spans="1:6" x14ac:dyDescent="0.25">
      <c r="A308" s="5"/>
      <c r="B308" s="2"/>
      <c r="C308" s="2"/>
      <c r="D308" s="6"/>
      <c r="E308" s="6"/>
      <c r="F308" s="2"/>
    </row>
    <row r="309" spans="1:6" x14ac:dyDescent="0.25">
      <c r="A309" s="5"/>
      <c r="B309" s="2"/>
      <c r="C309" s="2"/>
      <c r="D309" s="6"/>
      <c r="E309" s="6"/>
      <c r="F309" s="2"/>
    </row>
    <row r="310" spans="1:6" x14ac:dyDescent="0.25">
      <c r="A310" s="5"/>
      <c r="B310" s="2"/>
      <c r="C310" s="2"/>
      <c r="D310" s="6"/>
      <c r="E310" s="6"/>
      <c r="F310" s="2"/>
    </row>
    <row r="311" spans="1:6" x14ac:dyDescent="0.25">
      <c r="A311" s="5"/>
      <c r="B311" s="2"/>
      <c r="C311" s="2"/>
      <c r="D311" s="6"/>
      <c r="E311" s="6"/>
      <c r="F311" s="2"/>
    </row>
    <row r="312" spans="1:6" x14ac:dyDescent="0.25">
      <c r="A312" s="5"/>
      <c r="B312" s="2"/>
      <c r="C312" s="2"/>
      <c r="D312" s="6"/>
      <c r="E312" s="6"/>
      <c r="F312" s="2"/>
    </row>
    <row r="313" spans="1:6" x14ac:dyDescent="0.25">
      <c r="A313" s="5"/>
      <c r="B313" s="2"/>
      <c r="C313" s="2"/>
      <c r="D313" s="6"/>
      <c r="E313" s="6"/>
      <c r="F313" s="2"/>
    </row>
    <row r="314" spans="1:6" x14ac:dyDescent="0.25">
      <c r="A314" s="5"/>
      <c r="B314" s="2"/>
      <c r="C314" s="2"/>
      <c r="D314" s="6"/>
      <c r="E314" s="6"/>
      <c r="F314" s="2"/>
    </row>
    <row r="315" spans="1:6" x14ac:dyDescent="0.25">
      <c r="A315" s="5"/>
      <c r="B315" s="2"/>
      <c r="C315" s="2"/>
      <c r="D315" s="6"/>
      <c r="E315" s="6"/>
      <c r="F315" s="2"/>
    </row>
    <row r="316" spans="1:6" x14ac:dyDescent="0.25">
      <c r="A316" s="5"/>
      <c r="B316" s="2"/>
      <c r="C316" s="2"/>
      <c r="D316" s="6"/>
      <c r="E316" s="6"/>
      <c r="F316" s="2"/>
    </row>
    <row r="317" spans="1:6" x14ac:dyDescent="0.25">
      <c r="A317" s="5"/>
      <c r="B317" s="2"/>
      <c r="C317" s="2"/>
      <c r="D317" s="6"/>
      <c r="E317" s="6"/>
      <c r="F317" s="2"/>
    </row>
    <row r="318" spans="1:6" x14ac:dyDescent="0.25">
      <c r="A318" s="5"/>
      <c r="B318" s="2"/>
      <c r="C318" s="2"/>
      <c r="D318" s="6"/>
      <c r="E318" s="6"/>
      <c r="F318" s="2"/>
    </row>
    <row r="319" spans="1:6" x14ac:dyDescent="0.25">
      <c r="A319" s="5"/>
      <c r="B319" s="2"/>
      <c r="C319" s="2"/>
      <c r="D319" s="6"/>
      <c r="E319" s="6"/>
      <c r="F319" s="2"/>
    </row>
    <row r="320" spans="1:6" x14ac:dyDescent="0.25">
      <c r="A320" s="5"/>
      <c r="B320" s="2"/>
      <c r="C320" s="2"/>
      <c r="D320" s="6"/>
      <c r="E320" s="6"/>
      <c r="F320" s="2"/>
    </row>
    <row r="321" spans="1:6" x14ac:dyDescent="0.25">
      <c r="A321" s="5"/>
      <c r="B321" s="2"/>
      <c r="C321" s="2"/>
      <c r="D321" s="6"/>
      <c r="E321" s="6"/>
      <c r="F321" s="2"/>
    </row>
    <row r="322" spans="1:6" x14ac:dyDescent="0.25">
      <c r="A322" s="5"/>
      <c r="B322" s="2"/>
      <c r="C322" s="2"/>
      <c r="D322" s="6"/>
      <c r="E322" s="6"/>
      <c r="F322" s="2"/>
    </row>
    <row r="323" spans="1:6" x14ac:dyDescent="0.25">
      <c r="A323" s="5"/>
      <c r="B323" s="2"/>
      <c r="C323" s="2"/>
      <c r="D323" s="6"/>
      <c r="E323" s="6"/>
      <c r="F323" s="2"/>
    </row>
    <row r="324" spans="1:6" x14ac:dyDescent="0.25">
      <c r="A324" s="5"/>
      <c r="B324" s="2"/>
      <c r="C324" s="2"/>
      <c r="D324" s="6"/>
      <c r="E324" s="6"/>
      <c r="F324" s="2"/>
    </row>
    <row r="325" spans="1:6" x14ac:dyDescent="0.25">
      <c r="A325" s="5"/>
      <c r="B325" s="2"/>
      <c r="C325" s="2"/>
      <c r="D325" s="6"/>
      <c r="E325" s="6"/>
      <c r="F325" s="2"/>
    </row>
    <row r="326" spans="1:6" x14ac:dyDescent="0.25">
      <c r="A326" s="5"/>
      <c r="B326" s="2"/>
      <c r="C326" s="2"/>
      <c r="D326" s="6"/>
      <c r="E326" s="6"/>
      <c r="F326" s="2"/>
    </row>
    <row r="327" spans="1:6" x14ac:dyDescent="0.25">
      <c r="A327" s="5"/>
      <c r="B327" s="2"/>
      <c r="C327" s="2"/>
      <c r="D327" s="6"/>
      <c r="E327" s="6"/>
      <c r="F327" s="2"/>
    </row>
    <row r="328" spans="1:6" x14ac:dyDescent="0.25">
      <c r="A328" s="5"/>
      <c r="B328" s="2"/>
      <c r="C328" s="2"/>
      <c r="D328" s="6"/>
      <c r="E328" s="6"/>
      <c r="F328" s="2"/>
    </row>
    <row r="329" spans="1:6" x14ac:dyDescent="0.25">
      <c r="A329" s="5"/>
      <c r="B329" s="2"/>
      <c r="C329" s="2"/>
      <c r="D329" s="6"/>
      <c r="E329" s="6"/>
      <c r="F329" s="2"/>
    </row>
    <row r="330" spans="1:6" x14ac:dyDescent="0.25">
      <c r="A330" s="5"/>
      <c r="B330" s="2"/>
      <c r="C330" s="2"/>
      <c r="D330" s="6"/>
      <c r="E330" s="6"/>
      <c r="F330" s="2"/>
    </row>
    <row r="331" spans="1:6" x14ac:dyDescent="0.25">
      <c r="A331" s="5"/>
      <c r="B331" s="2"/>
      <c r="C331" s="2"/>
      <c r="D331" s="6"/>
      <c r="E331" s="6"/>
      <c r="F331" s="2"/>
    </row>
    <row r="332" spans="1:6" x14ac:dyDescent="0.25">
      <c r="A332" s="5"/>
      <c r="B332" s="2"/>
      <c r="C332" s="2"/>
      <c r="D332" s="6"/>
      <c r="E332" s="6"/>
      <c r="F332" s="2"/>
    </row>
    <row r="333" spans="1:6" x14ac:dyDescent="0.25">
      <c r="A333" s="5"/>
      <c r="B333" s="2"/>
      <c r="C333" s="2"/>
      <c r="D333" s="6"/>
      <c r="E333" s="6"/>
      <c r="F333" s="2"/>
    </row>
    <row r="334" spans="1:6" x14ac:dyDescent="0.25">
      <c r="A334" s="5"/>
      <c r="B334" s="2"/>
      <c r="C334" s="2"/>
      <c r="D334" s="6"/>
      <c r="E334" s="6"/>
      <c r="F334" s="2"/>
    </row>
    <row r="335" spans="1:6" x14ac:dyDescent="0.25">
      <c r="A335" s="5"/>
      <c r="B335" s="2"/>
      <c r="C335" s="2"/>
      <c r="D335" s="6"/>
      <c r="E335" s="6"/>
      <c r="F335" s="2"/>
    </row>
    <row r="336" spans="1:6" x14ac:dyDescent="0.25">
      <c r="A336" s="5"/>
      <c r="B336" s="2"/>
      <c r="C336" s="2"/>
      <c r="D336" s="6"/>
      <c r="E336" s="6"/>
      <c r="F336" s="2"/>
    </row>
    <row r="337" spans="1:6" x14ac:dyDescent="0.25">
      <c r="A337" s="5"/>
      <c r="B337" s="2"/>
      <c r="C337" s="2"/>
      <c r="D337" s="6"/>
      <c r="E337" s="6"/>
      <c r="F337" s="2"/>
    </row>
    <row r="338" spans="1:6" x14ac:dyDescent="0.25">
      <c r="A338" s="5"/>
      <c r="B338" s="2"/>
      <c r="C338" s="2"/>
      <c r="D338" s="6"/>
      <c r="E338" s="6"/>
      <c r="F338" s="2"/>
    </row>
    <row r="339" spans="1:6" x14ac:dyDescent="0.25">
      <c r="A339" s="5"/>
      <c r="B339" s="2"/>
      <c r="C339" s="2"/>
      <c r="D339" s="6"/>
      <c r="E339" s="6"/>
      <c r="F339" s="2"/>
    </row>
    <row r="340" spans="1:6" x14ac:dyDescent="0.25">
      <c r="A340" s="5"/>
      <c r="B340" s="2"/>
      <c r="C340" s="2"/>
      <c r="D340" s="6"/>
      <c r="E340" s="6"/>
      <c r="F340" s="2"/>
    </row>
    <row r="341" spans="1:6" x14ac:dyDescent="0.25">
      <c r="A341" s="5"/>
      <c r="B341" s="2"/>
      <c r="C341" s="2"/>
      <c r="D341" s="6"/>
      <c r="E341" s="6"/>
      <c r="F341" s="2"/>
    </row>
    <row r="342" spans="1:6" x14ac:dyDescent="0.25">
      <c r="A342" s="5"/>
      <c r="B342" s="2"/>
      <c r="C342" s="2"/>
      <c r="D342" s="6"/>
      <c r="E342" s="6"/>
      <c r="F342" s="2"/>
    </row>
    <row r="343" spans="1:6" x14ac:dyDescent="0.25">
      <c r="A343" s="5"/>
      <c r="B343" s="2"/>
      <c r="C343" s="2"/>
      <c r="D343" s="6"/>
      <c r="E343" s="6"/>
      <c r="F343" s="2"/>
    </row>
    <row r="344" spans="1:6" x14ac:dyDescent="0.25">
      <c r="A344" s="5"/>
      <c r="B344" s="2"/>
      <c r="C344" s="2"/>
      <c r="D344" s="6"/>
      <c r="E344" s="6"/>
      <c r="F344" s="2"/>
    </row>
    <row r="345" spans="1:6" x14ac:dyDescent="0.25">
      <c r="A345" s="5"/>
      <c r="B345" s="2"/>
      <c r="C345" s="2"/>
      <c r="D345" s="6"/>
      <c r="E345" s="6"/>
      <c r="F345" s="2"/>
    </row>
    <row r="346" spans="1:6" x14ac:dyDescent="0.25">
      <c r="A346" s="5"/>
      <c r="B346" s="2"/>
      <c r="C346" s="2"/>
      <c r="D346" s="6"/>
      <c r="E346" s="6"/>
      <c r="F346" s="2"/>
    </row>
    <row r="347" spans="1:6" x14ac:dyDescent="0.25">
      <c r="A347" s="5"/>
      <c r="B347" s="2"/>
      <c r="C347" s="2"/>
      <c r="D347" s="6"/>
      <c r="E347" s="6"/>
      <c r="F347" s="2"/>
    </row>
    <row r="348" spans="1:6" x14ac:dyDescent="0.25">
      <c r="A348" s="5"/>
      <c r="B348" s="2"/>
      <c r="C348" s="2"/>
      <c r="D348" s="6"/>
      <c r="E348" s="6"/>
      <c r="F348" s="2"/>
    </row>
    <row r="349" spans="1:6" x14ac:dyDescent="0.25">
      <c r="A349" s="5"/>
      <c r="B349" s="2"/>
      <c r="C349" s="2"/>
      <c r="D349" s="6"/>
      <c r="E349" s="6"/>
      <c r="F349" s="2"/>
    </row>
    <row r="350" spans="1:6" x14ac:dyDescent="0.25">
      <c r="A350" s="5"/>
      <c r="B350" s="2"/>
      <c r="C350" s="2"/>
      <c r="D350" s="6"/>
      <c r="E350" s="6"/>
      <c r="F350" s="2"/>
    </row>
    <row r="351" spans="1:6" x14ac:dyDescent="0.25">
      <c r="A351" s="5"/>
      <c r="B351" s="2"/>
      <c r="C351" s="2"/>
      <c r="D351" s="6"/>
      <c r="E351" s="6"/>
      <c r="F351" s="2"/>
    </row>
    <row r="352" spans="1:6" x14ac:dyDescent="0.25">
      <c r="A352" s="5"/>
      <c r="B352" s="2"/>
      <c r="C352" s="2"/>
      <c r="D352" s="6"/>
      <c r="E352" s="6"/>
      <c r="F352" s="2"/>
    </row>
    <row r="353" spans="1:6" x14ac:dyDescent="0.25">
      <c r="A353" s="5"/>
      <c r="B353" s="2"/>
      <c r="C353" s="2"/>
      <c r="D353" s="6"/>
      <c r="E353" s="6"/>
      <c r="F353" s="2"/>
    </row>
    <row r="354" spans="1:6" x14ac:dyDescent="0.25">
      <c r="A354" s="5"/>
      <c r="B354" s="2"/>
      <c r="C354" s="2"/>
      <c r="D354" s="6"/>
      <c r="E354" s="6"/>
      <c r="F354" s="2"/>
    </row>
    <row r="355" spans="1:6" x14ac:dyDescent="0.25">
      <c r="A355" s="5"/>
      <c r="B355" s="2"/>
      <c r="C355" s="2"/>
      <c r="D355" s="6"/>
      <c r="E355" s="6"/>
      <c r="F355" s="2"/>
    </row>
    <row r="356" spans="1:6" x14ac:dyDescent="0.25">
      <c r="A356" s="5"/>
      <c r="B356" s="2"/>
      <c r="C356" s="2"/>
      <c r="D356" s="6"/>
      <c r="E356" s="6"/>
      <c r="F356" s="2"/>
    </row>
    <row r="357" spans="1:6" x14ac:dyDescent="0.25">
      <c r="A357" s="5"/>
      <c r="B357" s="2"/>
      <c r="C357" s="2"/>
      <c r="D357" s="6"/>
      <c r="E357" s="6"/>
      <c r="F357" s="2"/>
    </row>
    <row r="358" spans="1:6" x14ac:dyDescent="0.25">
      <c r="A358" s="5"/>
      <c r="B358" s="2"/>
      <c r="C358" s="2"/>
      <c r="D358" s="6"/>
      <c r="E358" s="6"/>
      <c r="F358" s="2"/>
    </row>
    <row r="359" spans="1:6" x14ac:dyDescent="0.25">
      <c r="A359" s="5"/>
      <c r="B359" s="2"/>
      <c r="C359" s="2"/>
      <c r="D359" s="6"/>
      <c r="E359" s="6"/>
      <c r="F359" s="2"/>
    </row>
    <row r="360" spans="1:6" x14ac:dyDescent="0.25">
      <c r="A360" s="5"/>
      <c r="B360" s="2"/>
      <c r="C360" s="2"/>
      <c r="D360" s="6"/>
      <c r="E360" s="6"/>
      <c r="F360" s="2"/>
    </row>
    <row r="361" spans="1:6" x14ac:dyDescent="0.25">
      <c r="A361" s="5"/>
      <c r="B361" s="2"/>
      <c r="C361" s="2"/>
      <c r="D361" s="6"/>
      <c r="E361" s="6"/>
      <c r="F361" s="2"/>
    </row>
    <row r="362" spans="1:6" x14ac:dyDescent="0.25">
      <c r="A362" s="5"/>
      <c r="B362" s="2"/>
      <c r="C362" s="2"/>
      <c r="D362" s="6"/>
      <c r="E362" s="6"/>
      <c r="F362" s="2"/>
    </row>
    <row r="363" spans="1:6" x14ac:dyDescent="0.25">
      <c r="A363" s="5"/>
      <c r="B363" s="2"/>
      <c r="C363" s="2"/>
      <c r="D363" s="6"/>
      <c r="E363" s="6"/>
      <c r="F363" s="2"/>
    </row>
    <row r="364" spans="1:6" x14ac:dyDescent="0.25">
      <c r="A364" s="5"/>
      <c r="B364" s="2"/>
      <c r="C364" s="2"/>
      <c r="D364" s="6"/>
      <c r="E364" s="6"/>
      <c r="F364" s="2"/>
    </row>
    <row r="365" spans="1:6" x14ac:dyDescent="0.25">
      <c r="A365" s="5"/>
      <c r="B365" s="2"/>
      <c r="C365" s="2"/>
      <c r="D365" s="6"/>
      <c r="E365" s="6"/>
      <c r="F365" s="2"/>
    </row>
    <row r="366" spans="1:6" x14ac:dyDescent="0.25">
      <c r="A366" s="5"/>
      <c r="B366" s="2"/>
      <c r="C366" s="2"/>
      <c r="D366" s="6"/>
      <c r="E366" s="6"/>
      <c r="F366" s="2"/>
    </row>
    <row r="367" spans="1:6" x14ac:dyDescent="0.25">
      <c r="A367" s="5"/>
      <c r="B367" s="2"/>
      <c r="C367" s="2"/>
      <c r="D367" s="6"/>
      <c r="E367" s="6"/>
      <c r="F367" s="2"/>
    </row>
    <row r="368" spans="1:6" x14ac:dyDescent="0.25">
      <c r="A368" s="5"/>
      <c r="B368" s="2"/>
      <c r="C368" s="2"/>
      <c r="D368" s="6"/>
      <c r="E368" s="6"/>
      <c r="F368" s="2"/>
    </row>
    <row r="369" spans="1:6" x14ac:dyDescent="0.25">
      <c r="A369" s="5"/>
      <c r="B369" s="2"/>
      <c r="C369" s="2"/>
      <c r="D369" s="6"/>
      <c r="E369" s="6"/>
      <c r="F369" s="2"/>
    </row>
    <row r="370" spans="1:6" x14ac:dyDescent="0.25">
      <c r="A370" s="5"/>
      <c r="B370" s="2"/>
      <c r="C370" s="2"/>
      <c r="D370" s="6"/>
      <c r="E370" s="6"/>
      <c r="F370" s="2"/>
    </row>
    <row r="371" spans="1:6" x14ac:dyDescent="0.25">
      <c r="A371" s="5"/>
      <c r="B371" s="2"/>
      <c r="C371" s="2"/>
      <c r="D371" s="6"/>
      <c r="E371" s="6"/>
      <c r="F371" s="2"/>
    </row>
    <row r="372" spans="1:6" x14ac:dyDescent="0.25">
      <c r="A372" s="5"/>
      <c r="B372" s="2"/>
      <c r="C372" s="2"/>
      <c r="D372" s="6"/>
      <c r="E372" s="6"/>
      <c r="F372" s="2"/>
    </row>
    <row r="373" spans="1:6" x14ac:dyDescent="0.25">
      <c r="A373" s="5"/>
      <c r="B373" s="2"/>
      <c r="C373" s="2"/>
      <c r="D373" s="6"/>
      <c r="E373" s="6"/>
      <c r="F373" s="2"/>
    </row>
    <row r="374" spans="1:6" x14ac:dyDescent="0.25">
      <c r="A374" s="5"/>
      <c r="B374" s="2"/>
      <c r="C374" s="2"/>
      <c r="D374" s="6"/>
      <c r="E374" s="6"/>
      <c r="F374" s="2"/>
    </row>
    <row r="375" spans="1:6" x14ac:dyDescent="0.25">
      <c r="A375" s="5"/>
      <c r="B375" s="2"/>
      <c r="C375" s="2"/>
      <c r="D375" s="6"/>
      <c r="E375" s="6"/>
      <c r="F375" s="2"/>
    </row>
    <row r="376" spans="1:6" x14ac:dyDescent="0.25">
      <c r="A376" s="5"/>
      <c r="B376" s="2"/>
      <c r="C376" s="2"/>
      <c r="D376" s="6"/>
      <c r="E376" s="6"/>
      <c r="F376" s="2"/>
    </row>
    <row r="377" spans="1:6" x14ac:dyDescent="0.25">
      <c r="A377" s="5"/>
      <c r="B377" s="2"/>
      <c r="C377" s="2"/>
      <c r="D377" s="6"/>
      <c r="E377" s="6"/>
      <c r="F377" s="2"/>
    </row>
    <row r="378" spans="1:6" x14ac:dyDescent="0.25">
      <c r="A378" s="5"/>
      <c r="B378" s="2"/>
      <c r="C378" s="2"/>
      <c r="D378" s="6"/>
      <c r="E378" s="6"/>
      <c r="F378" s="2"/>
    </row>
    <row r="379" spans="1:6" x14ac:dyDescent="0.25">
      <c r="A379" s="5"/>
      <c r="B379" s="2"/>
      <c r="C379" s="2"/>
      <c r="D379" s="6"/>
      <c r="E379" s="6"/>
      <c r="F379" s="2"/>
    </row>
    <row r="380" spans="1:6" x14ac:dyDescent="0.25">
      <c r="A380" s="5"/>
      <c r="B380" s="2"/>
      <c r="C380" s="2"/>
      <c r="D380" s="6"/>
      <c r="E380" s="6"/>
      <c r="F380" s="2"/>
    </row>
    <row r="381" spans="1:6" x14ac:dyDescent="0.25">
      <c r="A381" s="5"/>
      <c r="B381" s="2"/>
      <c r="C381" s="2"/>
      <c r="D381" s="6"/>
      <c r="E381" s="6"/>
      <c r="F381" s="2"/>
    </row>
    <row r="382" spans="1:6" x14ac:dyDescent="0.25">
      <c r="A382" s="5"/>
      <c r="B382" s="2"/>
      <c r="C382" s="2"/>
      <c r="D382" s="6"/>
      <c r="E382" s="6"/>
      <c r="F382" s="2"/>
    </row>
    <row r="383" spans="1:6" x14ac:dyDescent="0.25">
      <c r="A383" s="5"/>
      <c r="B383" s="2"/>
      <c r="C383" s="2"/>
      <c r="D383" s="6"/>
      <c r="E383" s="6"/>
      <c r="F383" s="2"/>
    </row>
    <row r="384" spans="1:6" x14ac:dyDescent="0.25">
      <c r="A384" s="5"/>
      <c r="B384" s="2"/>
      <c r="C384" s="2"/>
      <c r="D384" s="6"/>
      <c r="E384" s="6"/>
      <c r="F384" s="2"/>
    </row>
    <row r="385" spans="1:6" x14ac:dyDescent="0.25">
      <c r="A385" s="5"/>
      <c r="B385" s="2"/>
      <c r="C385" s="2"/>
      <c r="D385" s="6"/>
      <c r="E385" s="6"/>
      <c r="F385" s="2"/>
    </row>
    <row r="386" spans="1:6" x14ac:dyDescent="0.25">
      <c r="A386" s="5"/>
      <c r="B386" s="2"/>
      <c r="C386" s="2"/>
      <c r="D386" s="6"/>
      <c r="E386" s="6"/>
      <c r="F386" s="2"/>
    </row>
    <row r="387" spans="1:6" x14ac:dyDescent="0.25">
      <c r="A387" s="5"/>
      <c r="B387" s="2"/>
      <c r="C387" s="2"/>
      <c r="D387" s="6"/>
      <c r="E387" s="6"/>
      <c r="F387" s="2"/>
    </row>
    <row r="388" spans="1:6" x14ac:dyDescent="0.25">
      <c r="A388" s="5"/>
      <c r="B388" s="2"/>
      <c r="C388" s="2"/>
      <c r="D388" s="6"/>
      <c r="E388" s="6"/>
      <c r="F388" s="2"/>
    </row>
    <row r="389" spans="1:6" x14ac:dyDescent="0.25">
      <c r="A389" s="5"/>
      <c r="B389" s="2"/>
      <c r="C389" s="2"/>
      <c r="D389" s="6"/>
      <c r="E389" s="6"/>
      <c r="F389" s="2"/>
    </row>
    <row r="390" spans="1:6" x14ac:dyDescent="0.25">
      <c r="A390" s="5"/>
      <c r="B390" s="2"/>
      <c r="C390" s="2"/>
      <c r="D390" s="6"/>
      <c r="E390" s="6"/>
      <c r="F390" s="2"/>
    </row>
    <row r="391" spans="1:6" x14ac:dyDescent="0.25">
      <c r="A391" s="5"/>
      <c r="B391" s="2"/>
      <c r="C391" s="2"/>
      <c r="D391" s="6"/>
      <c r="E391" s="6"/>
      <c r="F391" s="2"/>
    </row>
    <row r="392" spans="1:6" x14ac:dyDescent="0.25">
      <c r="A392" s="5"/>
      <c r="B392" s="2"/>
      <c r="C392" s="2"/>
      <c r="D392" s="6"/>
      <c r="E392" s="6"/>
      <c r="F392" s="2"/>
    </row>
    <row r="393" spans="1:6" x14ac:dyDescent="0.25">
      <c r="A393" s="5"/>
      <c r="B393" s="2"/>
      <c r="C393" s="2"/>
      <c r="D393" s="6"/>
      <c r="E393" s="6"/>
      <c r="F393" s="2"/>
    </row>
    <row r="394" spans="1:6" x14ac:dyDescent="0.25">
      <c r="A394" s="5"/>
      <c r="B394" s="2"/>
      <c r="C394" s="2"/>
      <c r="D394" s="6"/>
      <c r="E394" s="6"/>
      <c r="F394" s="2"/>
    </row>
    <row r="395" spans="1:6" x14ac:dyDescent="0.25">
      <c r="A395" s="5"/>
      <c r="B395" s="2"/>
      <c r="C395" s="2"/>
      <c r="D395" s="6"/>
      <c r="E395" s="6"/>
      <c r="F395" s="2"/>
    </row>
    <row r="396" spans="1:6" x14ac:dyDescent="0.25">
      <c r="A396" s="5"/>
      <c r="B396" s="2"/>
      <c r="C396" s="2"/>
      <c r="D396" s="6"/>
      <c r="E396" s="6"/>
      <c r="F396" s="2"/>
    </row>
    <row r="397" spans="1:6" x14ac:dyDescent="0.25">
      <c r="A397" s="5"/>
      <c r="B397" s="2"/>
      <c r="C397" s="2"/>
      <c r="D397" s="6"/>
      <c r="E397" s="6"/>
      <c r="F397" s="2"/>
    </row>
    <row r="398" spans="1:6" x14ac:dyDescent="0.25">
      <c r="A398" s="5"/>
      <c r="B398" s="2"/>
      <c r="C398" s="2"/>
      <c r="D398" s="6"/>
      <c r="E398" s="6"/>
      <c r="F398" s="2"/>
    </row>
    <row r="399" spans="1:6" x14ac:dyDescent="0.25">
      <c r="A399" s="5"/>
      <c r="B399" s="2"/>
      <c r="C399" s="2"/>
      <c r="D399" s="6"/>
      <c r="E399" s="6"/>
      <c r="F399" s="2"/>
    </row>
    <row r="400" spans="1:6" x14ac:dyDescent="0.25">
      <c r="A400" s="5"/>
      <c r="B400" s="2"/>
      <c r="C400" s="2"/>
      <c r="D400" s="6"/>
      <c r="E400" s="6"/>
      <c r="F400" s="2"/>
    </row>
    <row r="401" spans="1:6" x14ac:dyDescent="0.25">
      <c r="A401" s="5"/>
      <c r="B401" s="2"/>
      <c r="C401" s="2"/>
      <c r="D401" s="6"/>
      <c r="E401" s="6"/>
      <c r="F401" s="2"/>
    </row>
    <row r="402" spans="1:6" x14ac:dyDescent="0.25">
      <c r="A402" s="5"/>
      <c r="B402" s="2"/>
      <c r="C402" s="2"/>
      <c r="D402" s="6"/>
      <c r="E402" s="6"/>
      <c r="F402" s="2"/>
    </row>
    <row r="403" spans="1:6" x14ac:dyDescent="0.25">
      <c r="A403" s="5"/>
      <c r="B403" s="2"/>
      <c r="C403" s="2"/>
      <c r="D403" s="6"/>
      <c r="E403" s="6"/>
      <c r="F403" s="2"/>
    </row>
    <row r="404" spans="1:6" x14ac:dyDescent="0.25">
      <c r="A404" s="5"/>
      <c r="B404" s="2"/>
      <c r="C404" s="2"/>
      <c r="D404" s="6"/>
      <c r="E404" s="6"/>
      <c r="F404" s="2"/>
    </row>
    <row r="405" spans="1:6" x14ac:dyDescent="0.25">
      <c r="A405" s="5"/>
      <c r="B405" s="2"/>
      <c r="C405" s="2"/>
      <c r="D405" s="6"/>
      <c r="E405" s="6"/>
      <c r="F405" s="2"/>
    </row>
    <row r="406" spans="1:6" x14ac:dyDescent="0.25">
      <c r="A406" s="5"/>
      <c r="B406" s="2"/>
      <c r="C406" s="2"/>
      <c r="D406" s="6"/>
      <c r="E406" s="6"/>
      <c r="F406" s="2"/>
    </row>
    <row r="407" spans="1:6" x14ac:dyDescent="0.25">
      <c r="A407" s="5"/>
      <c r="B407" s="2"/>
      <c r="C407" s="2"/>
      <c r="D407" s="6"/>
      <c r="E407" s="6"/>
      <c r="F407" s="2"/>
    </row>
    <row r="408" spans="1:6" x14ac:dyDescent="0.25">
      <c r="A408" s="5"/>
      <c r="B408" s="2"/>
      <c r="C408" s="2"/>
      <c r="D408" s="6"/>
      <c r="E408" s="6"/>
      <c r="F408" s="2"/>
    </row>
    <row r="409" spans="1:6" x14ac:dyDescent="0.25">
      <c r="A409" s="5"/>
      <c r="B409" s="2"/>
      <c r="C409" s="2"/>
      <c r="D409" s="6"/>
      <c r="E409" s="6"/>
      <c r="F409" s="2"/>
    </row>
    <row r="410" spans="1:6" x14ac:dyDescent="0.25">
      <c r="A410" s="5"/>
      <c r="B410" s="2"/>
      <c r="C410" s="2"/>
      <c r="D410" s="6"/>
      <c r="E410" s="6"/>
      <c r="F410" s="2"/>
    </row>
    <row r="411" spans="1:6" x14ac:dyDescent="0.25">
      <c r="A411" s="5"/>
      <c r="B411" s="2"/>
      <c r="C411" s="2"/>
      <c r="D411" s="6"/>
      <c r="E411" s="6"/>
      <c r="F411" s="2"/>
    </row>
    <row r="412" spans="1:6" x14ac:dyDescent="0.25">
      <c r="A412" s="5"/>
      <c r="B412" s="2"/>
      <c r="C412" s="2"/>
      <c r="D412" s="6"/>
      <c r="E412" s="6"/>
      <c r="F412" s="2"/>
    </row>
    <row r="413" spans="1:6" x14ac:dyDescent="0.25">
      <c r="A413" s="5"/>
      <c r="B413" s="2"/>
      <c r="C413" s="2"/>
      <c r="D413" s="6"/>
      <c r="E413" s="6"/>
      <c r="F413" s="2"/>
    </row>
    <row r="414" spans="1:6" x14ac:dyDescent="0.25">
      <c r="A414" s="5"/>
      <c r="B414" s="2"/>
      <c r="C414" s="2"/>
      <c r="D414" s="6"/>
      <c r="E414" s="6"/>
      <c r="F414" s="2"/>
    </row>
    <row r="415" spans="1:6" x14ac:dyDescent="0.25">
      <c r="A415" s="5"/>
      <c r="B415" s="2"/>
      <c r="C415" s="2"/>
      <c r="D415" s="6"/>
      <c r="E415" s="6"/>
      <c r="F415" s="2"/>
    </row>
    <row r="416" spans="1:6" x14ac:dyDescent="0.25">
      <c r="A416" s="5"/>
      <c r="B416" s="2"/>
      <c r="C416" s="2"/>
      <c r="D416" s="6"/>
      <c r="E416" s="6"/>
      <c r="F416" s="2"/>
    </row>
    <row r="417" spans="1:6" x14ac:dyDescent="0.25">
      <c r="A417" s="5"/>
      <c r="B417" s="2"/>
      <c r="C417" s="2"/>
      <c r="D417" s="6"/>
      <c r="E417" s="6"/>
      <c r="F417" s="2"/>
    </row>
    <row r="418" spans="1:6" x14ac:dyDescent="0.25">
      <c r="A418" s="5"/>
      <c r="B418" s="2"/>
      <c r="C418" s="2"/>
      <c r="D418" s="6"/>
      <c r="E418" s="6"/>
      <c r="F418" s="2"/>
    </row>
    <row r="419" spans="1:6" x14ac:dyDescent="0.25">
      <c r="A419" s="5"/>
      <c r="B419" s="2"/>
      <c r="C419" s="2"/>
      <c r="D419" s="6"/>
      <c r="E419" s="6"/>
      <c r="F419" s="2"/>
    </row>
    <row r="420" spans="1:6" x14ac:dyDescent="0.25">
      <c r="A420" s="5"/>
      <c r="B420" s="2"/>
      <c r="C420" s="2"/>
      <c r="D420" s="6"/>
      <c r="E420" s="6"/>
      <c r="F420" s="2"/>
    </row>
    <row r="421" spans="1:6" x14ac:dyDescent="0.25">
      <c r="A421" s="5"/>
      <c r="B421" s="2"/>
      <c r="C421" s="2"/>
      <c r="D421" s="6"/>
      <c r="E421" s="6"/>
      <c r="F421" s="2"/>
    </row>
    <row r="422" spans="1:6" x14ac:dyDescent="0.25">
      <c r="A422" s="5"/>
      <c r="B422" s="2"/>
      <c r="C422" s="2"/>
      <c r="D422" s="6"/>
      <c r="E422" s="6"/>
      <c r="F422" s="2"/>
    </row>
    <row r="423" spans="1:6" x14ac:dyDescent="0.25">
      <c r="A423" s="5"/>
      <c r="B423" s="2"/>
      <c r="C423" s="2"/>
      <c r="D423" s="6"/>
      <c r="E423" s="6"/>
      <c r="F423" s="2"/>
    </row>
    <row r="424" spans="1:6" x14ac:dyDescent="0.25">
      <c r="A424" s="5"/>
      <c r="B424" s="2"/>
      <c r="C424" s="2"/>
      <c r="D424" s="6"/>
      <c r="E424" s="6"/>
      <c r="F424" s="2"/>
    </row>
    <row r="425" spans="1:6" x14ac:dyDescent="0.25">
      <c r="A425" s="5"/>
      <c r="B425" s="2"/>
      <c r="C425" s="2"/>
      <c r="D425" s="6"/>
      <c r="E425" s="6"/>
      <c r="F425" s="2"/>
    </row>
    <row r="426" spans="1:6" x14ac:dyDescent="0.25">
      <c r="A426" s="5"/>
      <c r="B426" s="2"/>
      <c r="C426" s="2"/>
      <c r="D426" s="6"/>
      <c r="E426" s="6"/>
      <c r="F426" s="2"/>
    </row>
    <row r="427" spans="1:6" x14ac:dyDescent="0.25">
      <c r="A427" s="5"/>
      <c r="B427" s="2"/>
      <c r="C427" s="2"/>
      <c r="D427" s="6"/>
      <c r="E427" s="6"/>
      <c r="F427" s="2"/>
    </row>
    <row r="428" spans="1:6" x14ac:dyDescent="0.25">
      <c r="A428" s="5"/>
      <c r="B428" s="2"/>
      <c r="C428" s="2"/>
      <c r="D428" s="6"/>
      <c r="E428" s="6"/>
      <c r="F428" s="2"/>
    </row>
    <row r="429" spans="1:6" x14ac:dyDescent="0.25">
      <c r="A429" s="5"/>
      <c r="B429" s="2"/>
      <c r="C429" s="2"/>
      <c r="D429" s="6"/>
      <c r="E429" s="6"/>
      <c r="F429" s="2"/>
    </row>
    <row r="430" spans="1:6" x14ac:dyDescent="0.25">
      <c r="A430" s="5"/>
      <c r="B430" s="2"/>
      <c r="C430" s="2"/>
      <c r="D430" s="6"/>
      <c r="E430" s="6"/>
      <c r="F430" s="2"/>
    </row>
    <row r="431" spans="1:6" x14ac:dyDescent="0.25">
      <c r="A431" s="5"/>
      <c r="B431" s="2"/>
      <c r="C431" s="2"/>
      <c r="D431" s="6"/>
      <c r="E431" s="6"/>
      <c r="F431" s="2"/>
    </row>
    <row r="432" spans="1:6" x14ac:dyDescent="0.25">
      <c r="A432" s="5"/>
      <c r="B432" s="2"/>
      <c r="C432" s="2"/>
      <c r="D432" s="6"/>
      <c r="E432" s="6"/>
      <c r="F432" s="2"/>
    </row>
    <row r="433" spans="1:6" x14ac:dyDescent="0.25">
      <c r="A433" s="5"/>
      <c r="B433" s="2"/>
      <c r="C433" s="2"/>
      <c r="D433" s="6"/>
      <c r="E433" s="6"/>
      <c r="F433" s="2"/>
    </row>
    <row r="434" spans="1:6" x14ac:dyDescent="0.25">
      <c r="A434" s="5"/>
      <c r="B434" s="2"/>
      <c r="C434" s="2"/>
      <c r="D434" s="6"/>
      <c r="E434" s="6"/>
      <c r="F434" s="2"/>
    </row>
    <row r="435" spans="1:6" x14ac:dyDescent="0.25">
      <c r="A435" s="5"/>
      <c r="B435" s="2"/>
      <c r="C435" s="2"/>
      <c r="D435" s="6"/>
      <c r="E435" s="6"/>
      <c r="F435" s="2"/>
    </row>
    <row r="436" spans="1:6" x14ac:dyDescent="0.25">
      <c r="A436" s="5"/>
      <c r="B436" s="2"/>
      <c r="C436" s="2"/>
      <c r="D436" s="6"/>
      <c r="E436" s="6"/>
      <c r="F436" s="2"/>
    </row>
    <row r="437" spans="1:6" x14ac:dyDescent="0.25">
      <c r="A437" s="5"/>
      <c r="B437" s="2"/>
      <c r="C437" s="2"/>
      <c r="D437" s="6"/>
      <c r="E437" s="6"/>
      <c r="F437" s="2"/>
    </row>
    <row r="438" spans="1:6" x14ac:dyDescent="0.25">
      <c r="A438" s="5"/>
      <c r="B438" s="2"/>
      <c r="C438" s="2"/>
      <c r="D438" s="6"/>
      <c r="E438" s="6"/>
      <c r="F438" s="2"/>
    </row>
    <row r="439" spans="1:6" x14ac:dyDescent="0.25">
      <c r="A439" s="5"/>
      <c r="B439" s="2"/>
      <c r="C439" s="2"/>
      <c r="D439" s="6"/>
      <c r="E439" s="6"/>
      <c r="F439" s="2"/>
    </row>
    <row r="440" spans="1:6" x14ac:dyDescent="0.25">
      <c r="A440" s="5"/>
      <c r="B440" s="2"/>
      <c r="C440" s="2"/>
      <c r="D440" s="6"/>
      <c r="E440" s="6"/>
      <c r="F440" s="2"/>
    </row>
    <row r="441" spans="1:6" x14ac:dyDescent="0.25">
      <c r="A441" s="5"/>
      <c r="B441" s="2"/>
      <c r="C441" s="2"/>
      <c r="D441" s="6"/>
      <c r="E441" s="6"/>
      <c r="F441" s="2"/>
    </row>
    <row r="442" spans="1:6" x14ac:dyDescent="0.25">
      <c r="A442" s="5"/>
      <c r="B442" s="2"/>
      <c r="C442" s="2"/>
      <c r="D442" s="6"/>
      <c r="E442" s="6"/>
      <c r="F442" s="2"/>
    </row>
    <row r="443" spans="1:6" x14ac:dyDescent="0.25">
      <c r="A443" s="5"/>
      <c r="B443" s="2"/>
      <c r="C443" s="2"/>
      <c r="D443" s="6"/>
      <c r="E443" s="6"/>
      <c r="F443" s="2"/>
    </row>
    <row r="444" spans="1:6" x14ac:dyDescent="0.25">
      <c r="A444" s="5"/>
      <c r="B444" s="2"/>
      <c r="C444" s="2"/>
      <c r="D444" s="6"/>
      <c r="E444" s="6"/>
      <c r="F444" s="2"/>
    </row>
    <row r="445" spans="1:6" x14ac:dyDescent="0.25">
      <c r="A445" s="5"/>
      <c r="B445" s="2"/>
      <c r="C445" s="2"/>
      <c r="D445" s="6"/>
      <c r="E445" s="6"/>
      <c r="F445" s="2"/>
    </row>
    <row r="446" spans="1:6" x14ac:dyDescent="0.25">
      <c r="A446" s="5"/>
      <c r="B446" s="2"/>
      <c r="C446" s="2"/>
      <c r="D446" s="6"/>
      <c r="E446" s="6"/>
      <c r="F446" s="2"/>
    </row>
    <row r="447" spans="1:6" x14ac:dyDescent="0.25">
      <c r="A447" s="5"/>
      <c r="B447" s="2"/>
      <c r="C447" s="2"/>
      <c r="D447" s="6"/>
      <c r="E447" s="6"/>
      <c r="F447" s="2"/>
    </row>
    <row r="448" spans="1:6" x14ac:dyDescent="0.25">
      <c r="A448" s="5"/>
      <c r="B448" s="2"/>
      <c r="C448" s="2"/>
      <c r="D448" s="6"/>
      <c r="E448" s="6"/>
      <c r="F448" s="2"/>
    </row>
    <row r="449" spans="1:6" x14ac:dyDescent="0.25">
      <c r="A449" s="5"/>
      <c r="B449" s="2"/>
      <c r="C449" s="2"/>
      <c r="D449" s="6"/>
      <c r="E449" s="6"/>
      <c r="F449" s="2"/>
    </row>
    <row r="450" spans="1:6" x14ac:dyDescent="0.25">
      <c r="A450" s="5"/>
      <c r="B450" s="2"/>
      <c r="C450" s="2"/>
      <c r="D450" s="6"/>
      <c r="E450" s="6"/>
      <c r="F450" s="2"/>
    </row>
    <row r="451" spans="1:6" x14ac:dyDescent="0.25">
      <c r="A451" s="5"/>
      <c r="B451" s="2"/>
      <c r="C451" s="2"/>
      <c r="D451" s="6"/>
      <c r="E451" s="6"/>
      <c r="F451" s="2"/>
    </row>
    <row r="452" spans="1:6" x14ac:dyDescent="0.25">
      <c r="A452" s="5"/>
      <c r="B452" s="2"/>
      <c r="C452" s="2"/>
      <c r="D452" s="6"/>
      <c r="E452" s="6"/>
      <c r="F452" s="2"/>
    </row>
    <row r="453" spans="1:6" x14ac:dyDescent="0.25">
      <c r="A453" s="5"/>
      <c r="B453" s="2"/>
      <c r="C453" s="2"/>
      <c r="D453" s="6"/>
      <c r="E453" s="6"/>
      <c r="F453" s="2"/>
    </row>
    <row r="454" spans="1:6" x14ac:dyDescent="0.25">
      <c r="A454" s="5"/>
      <c r="B454" s="2"/>
      <c r="C454" s="2"/>
      <c r="D454" s="6"/>
      <c r="E454" s="6"/>
      <c r="F454" s="2"/>
    </row>
    <row r="455" spans="1:6" x14ac:dyDescent="0.25">
      <c r="A455" s="5"/>
      <c r="B455" s="2"/>
      <c r="C455" s="2"/>
      <c r="D455" s="6"/>
      <c r="E455" s="6"/>
      <c r="F455" s="2"/>
    </row>
    <row r="456" spans="1:6" x14ac:dyDescent="0.25">
      <c r="A456" s="5"/>
      <c r="B456" s="2"/>
      <c r="C456" s="2"/>
      <c r="D456" s="6"/>
      <c r="E456" s="6"/>
      <c r="F456" s="2"/>
    </row>
    <row r="457" spans="1:6" x14ac:dyDescent="0.25">
      <c r="A457" s="5"/>
      <c r="B457" s="2"/>
      <c r="C457" s="2"/>
      <c r="D457" s="6"/>
      <c r="E457" s="6"/>
      <c r="F457" s="2"/>
    </row>
    <row r="458" spans="1:6" x14ac:dyDescent="0.25">
      <c r="A458" s="5"/>
      <c r="B458" s="2"/>
      <c r="C458" s="2"/>
      <c r="D458" s="6"/>
      <c r="E458" s="6"/>
      <c r="F458" s="2"/>
    </row>
    <row r="459" spans="1:6" x14ac:dyDescent="0.25">
      <c r="A459" s="5"/>
      <c r="B459" s="2"/>
      <c r="C459" s="2"/>
      <c r="D459" s="6"/>
      <c r="E459" s="6"/>
      <c r="F459" s="2"/>
    </row>
    <row r="460" spans="1:6" x14ac:dyDescent="0.25">
      <c r="A460" s="5"/>
      <c r="B460" s="2"/>
      <c r="C460" s="2"/>
      <c r="D460" s="6"/>
      <c r="E460" s="6"/>
      <c r="F460" s="2"/>
    </row>
    <row r="461" spans="1:6" x14ac:dyDescent="0.25">
      <c r="A461" s="5"/>
      <c r="B461" s="2"/>
      <c r="C461" s="2"/>
      <c r="D461" s="6"/>
      <c r="E461" s="6"/>
      <c r="F461" s="2"/>
    </row>
    <row r="462" spans="1:6" x14ac:dyDescent="0.25">
      <c r="A462" s="5"/>
      <c r="B462" s="2"/>
      <c r="C462" s="2"/>
      <c r="D462" s="6"/>
      <c r="E462" s="6"/>
      <c r="F462" s="2"/>
    </row>
    <row r="463" spans="1:6" x14ac:dyDescent="0.25">
      <c r="A463" s="5"/>
      <c r="B463" s="2"/>
      <c r="C463" s="2"/>
      <c r="D463" s="6"/>
      <c r="E463" s="6"/>
      <c r="F463" s="2"/>
    </row>
    <row r="464" spans="1:6" x14ac:dyDescent="0.25">
      <c r="A464" s="5"/>
      <c r="B464" s="2"/>
      <c r="C464" s="2"/>
      <c r="D464" s="6"/>
      <c r="E464" s="6"/>
      <c r="F464" s="2"/>
    </row>
    <row r="465" spans="1:6" x14ac:dyDescent="0.25">
      <c r="A465" s="5"/>
      <c r="B465" s="2"/>
      <c r="C465" s="2"/>
      <c r="D465" s="6"/>
      <c r="E465" s="6"/>
      <c r="F465" s="2"/>
    </row>
    <row r="466" spans="1:6" x14ac:dyDescent="0.25">
      <c r="A466" s="5"/>
      <c r="B466" s="2"/>
      <c r="C466" s="2"/>
      <c r="D466" s="6"/>
      <c r="E466" s="6"/>
      <c r="F466" s="2"/>
    </row>
    <row r="467" spans="1:6" x14ac:dyDescent="0.25">
      <c r="A467" s="5"/>
      <c r="B467" s="2"/>
      <c r="C467" s="2"/>
      <c r="D467" s="6"/>
      <c r="E467" s="6"/>
      <c r="F467" s="2"/>
    </row>
    <row r="468" spans="1:6" x14ac:dyDescent="0.25">
      <c r="A468" s="5"/>
      <c r="B468" s="2"/>
      <c r="C468" s="2"/>
      <c r="D468" s="6"/>
      <c r="E468" s="6"/>
      <c r="F468" s="2"/>
    </row>
    <row r="469" spans="1:6" x14ac:dyDescent="0.25">
      <c r="A469" s="5"/>
      <c r="B469" s="2"/>
      <c r="C469" s="2"/>
      <c r="D469" s="6"/>
      <c r="E469" s="6"/>
      <c r="F469" s="2"/>
    </row>
    <row r="470" spans="1:6" x14ac:dyDescent="0.25">
      <c r="A470" s="5"/>
      <c r="B470" s="2"/>
      <c r="C470" s="2"/>
      <c r="D470" s="6"/>
      <c r="E470" s="6"/>
      <c r="F470" s="2"/>
    </row>
    <row r="471" spans="1:6" x14ac:dyDescent="0.25">
      <c r="A471" s="5"/>
      <c r="B471" s="2"/>
      <c r="C471" s="2"/>
      <c r="D471" s="6"/>
      <c r="E471" s="6"/>
      <c r="F471" s="2"/>
    </row>
    <row r="472" spans="1:6" x14ac:dyDescent="0.25">
      <c r="A472" s="5"/>
      <c r="B472" s="2"/>
      <c r="C472" s="2"/>
      <c r="D472" s="6"/>
      <c r="E472" s="6"/>
      <c r="F472" s="2"/>
    </row>
    <row r="473" spans="1:6" x14ac:dyDescent="0.25">
      <c r="A473" s="5"/>
      <c r="B473" s="2"/>
      <c r="C473" s="2"/>
      <c r="D473" s="6"/>
      <c r="E473" s="6"/>
      <c r="F473" s="2"/>
    </row>
    <row r="474" spans="1:6" x14ac:dyDescent="0.25">
      <c r="A474" s="5"/>
      <c r="B474" s="2"/>
      <c r="C474" s="2"/>
      <c r="D474" s="6"/>
      <c r="E474" s="6"/>
      <c r="F474" s="2"/>
    </row>
    <row r="475" spans="1:6" x14ac:dyDescent="0.25">
      <c r="A475" s="5"/>
      <c r="B475" s="2"/>
      <c r="C475" s="2"/>
      <c r="D475" s="6"/>
      <c r="E475" s="6"/>
      <c r="F475" s="2"/>
    </row>
    <row r="476" spans="1:6" x14ac:dyDescent="0.25">
      <c r="A476" s="5"/>
      <c r="B476" s="2"/>
      <c r="C476" s="2"/>
      <c r="D476" s="6"/>
      <c r="E476" s="6"/>
      <c r="F476" s="2"/>
    </row>
    <row r="477" spans="1:6" x14ac:dyDescent="0.25">
      <c r="A477" s="5"/>
      <c r="B477" s="2"/>
      <c r="C477" s="2"/>
      <c r="D477" s="6"/>
      <c r="E477" s="6"/>
      <c r="F477" s="2"/>
    </row>
    <row r="478" spans="1:6" x14ac:dyDescent="0.25">
      <c r="A478" s="5"/>
      <c r="B478" s="2"/>
      <c r="C478" s="2"/>
      <c r="D478" s="6"/>
      <c r="E478" s="6"/>
      <c r="F478" s="2"/>
    </row>
    <row r="479" spans="1:6" x14ac:dyDescent="0.25">
      <c r="A479" s="5"/>
      <c r="B479" s="2"/>
      <c r="C479" s="2"/>
      <c r="D479" s="6"/>
      <c r="E479" s="6"/>
      <c r="F479" s="2"/>
    </row>
    <row r="480" spans="1:6" x14ac:dyDescent="0.25">
      <c r="A480" s="5"/>
      <c r="B480" s="2"/>
      <c r="C480" s="2"/>
      <c r="D480" s="6"/>
      <c r="E480" s="6"/>
      <c r="F480" s="2"/>
    </row>
    <row r="481" spans="1:6" x14ac:dyDescent="0.25">
      <c r="A481" s="5"/>
      <c r="B481" s="2"/>
      <c r="C481" s="2"/>
      <c r="D481" s="6"/>
      <c r="E481" s="6"/>
      <c r="F481" s="2"/>
    </row>
    <row r="482" spans="1:6" x14ac:dyDescent="0.25">
      <c r="A482" s="5"/>
      <c r="B482" s="2"/>
      <c r="C482" s="2"/>
      <c r="D482" s="6"/>
      <c r="E482" s="6"/>
      <c r="F482" s="2"/>
    </row>
    <row r="483" spans="1:6" x14ac:dyDescent="0.25">
      <c r="A483" s="5"/>
      <c r="B483" s="2"/>
      <c r="C483" s="2"/>
      <c r="D483" s="6"/>
      <c r="E483" s="6"/>
      <c r="F483" s="2"/>
    </row>
    <row r="484" spans="1:6" x14ac:dyDescent="0.25">
      <c r="A484" s="5"/>
      <c r="B484" s="2"/>
      <c r="C484" s="2"/>
      <c r="D484" s="6"/>
      <c r="E484" s="6"/>
      <c r="F484" s="2"/>
    </row>
    <row r="485" spans="1:6" x14ac:dyDescent="0.25">
      <c r="A485" s="5"/>
      <c r="B485" s="2"/>
      <c r="C485" s="2"/>
      <c r="D485" s="6"/>
      <c r="E485" s="6"/>
      <c r="F485" s="2"/>
    </row>
    <row r="486" spans="1:6" x14ac:dyDescent="0.25">
      <c r="A486" s="5"/>
      <c r="B486" s="2"/>
      <c r="C486" s="2"/>
      <c r="D486" s="6"/>
      <c r="E486" s="6"/>
      <c r="F486" s="2"/>
    </row>
    <row r="487" spans="1:6" x14ac:dyDescent="0.25">
      <c r="A487" s="5"/>
      <c r="B487" s="2"/>
      <c r="C487" s="2"/>
      <c r="D487" s="6"/>
      <c r="E487" s="6"/>
      <c r="F487" s="2"/>
    </row>
    <row r="488" spans="1:6" x14ac:dyDescent="0.25">
      <c r="A488" s="5"/>
      <c r="B488" s="2"/>
      <c r="C488" s="2"/>
      <c r="D488" s="6"/>
      <c r="E488" s="6"/>
      <c r="F488" s="2"/>
    </row>
    <row r="489" spans="1:6" x14ac:dyDescent="0.25">
      <c r="A489" s="5"/>
      <c r="B489" s="2"/>
      <c r="C489" s="2"/>
      <c r="D489" s="6"/>
      <c r="E489" s="6"/>
      <c r="F489" s="2"/>
    </row>
    <row r="490" spans="1:6" x14ac:dyDescent="0.25">
      <c r="A490" s="5"/>
      <c r="B490" s="2"/>
      <c r="C490" s="2"/>
      <c r="D490" s="6"/>
      <c r="E490" s="6"/>
      <c r="F490" s="2"/>
    </row>
    <row r="491" spans="1:6" x14ac:dyDescent="0.25">
      <c r="A491" s="5"/>
      <c r="B491" s="2"/>
      <c r="C491" s="2"/>
      <c r="D491" s="6"/>
      <c r="E491" s="6"/>
      <c r="F491" s="2"/>
    </row>
    <row r="492" spans="1:6" x14ac:dyDescent="0.25">
      <c r="A492" s="5"/>
      <c r="B492" s="2"/>
      <c r="C492" s="2"/>
      <c r="D492" s="6"/>
      <c r="E492" s="6"/>
      <c r="F492" s="2"/>
    </row>
    <row r="493" spans="1:6" x14ac:dyDescent="0.25">
      <c r="A493" s="5"/>
      <c r="B493" s="2"/>
      <c r="C493" s="2"/>
      <c r="D493" s="6"/>
      <c r="E493" s="6"/>
      <c r="F493" s="2"/>
    </row>
    <row r="494" spans="1:6" x14ac:dyDescent="0.25">
      <c r="A494" s="5"/>
      <c r="B494" s="2"/>
      <c r="C494" s="2"/>
      <c r="D494" s="6"/>
      <c r="E494" s="6"/>
      <c r="F494" s="2"/>
    </row>
    <row r="495" spans="1:6" x14ac:dyDescent="0.25">
      <c r="A495" s="5"/>
      <c r="B495" s="2"/>
      <c r="C495" s="2"/>
      <c r="D495" s="6"/>
      <c r="E495" s="6"/>
      <c r="F495" s="2"/>
    </row>
    <row r="496" spans="1:6" x14ac:dyDescent="0.25">
      <c r="A496" s="5"/>
      <c r="B496" s="2"/>
      <c r="C496" s="2"/>
      <c r="D496" s="6"/>
      <c r="E496" s="6"/>
      <c r="F496" s="2"/>
    </row>
    <row r="497" spans="1:6" x14ac:dyDescent="0.25">
      <c r="A497" s="5"/>
      <c r="B497" s="2"/>
      <c r="C497" s="2"/>
      <c r="D497" s="6"/>
      <c r="E497" s="6"/>
      <c r="F497" s="2"/>
    </row>
    <row r="498" spans="1:6" x14ac:dyDescent="0.25">
      <c r="A498" s="5"/>
      <c r="B498" s="2"/>
      <c r="C498" s="2"/>
      <c r="D498" s="6"/>
      <c r="E498" s="6"/>
      <c r="F498" s="2"/>
    </row>
    <row r="499" spans="1:6" x14ac:dyDescent="0.25">
      <c r="A499" s="5"/>
      <c r="B499" s="2"/>
      <c r="C499" s="2"/>
      <c r="D499" s="6"/>
      <c r="E499" s="6"/>
      <c r="F499" s="2"/>
    </row>
    <row r="500" spans="1:6" x14ac:dyDescent="0.25">
      <c r="A500" s="5"/>
      <c r="B500" s="2"/>
      <c r="C500" s="2"/>
      <c r="D500" s="6"/>
      <c r="E500" s="6"/>
      <c r="F500" s="2"/>
    </row>
    <row r="501" spans="1:6" x14ac:dyDescent="0.25">
      <c r="A501" s="5"/>
      <c r="B501" s="2"/>
      <c r="C501" s="2"/>
      <c r="D501" s="6"/>
      <c r="E501" s="6"/>
      <c r="F501" s="2"/>
    </row>
    <row r="502" spans="1:6" x14ac:dyDescent="0.25">
      <c r="A502" s="5"/>
      <c r="B502" s="2"/>
      <c r="C502" s="2"/>
      <c r="D502" s="6"/>
      <c r="E502" s="6"/>
      <c r="F502" s="2"/>
    </row>
    <row r="503" spans="1:6" x14ac:dyDescent="0.25">
      <c r="A503" s="5"/>
      <c r="B503" s="2"/>
      <c r="C503" s="2"/>
      <c r="D503" s="6"/>
      <c r="E503" s="6"/>
      <c r="F503" s="2"/>
    </row>
    <row r="504" spans="1:6" x14ac:dyDescent="0.25">
      <c r="A504" s="5"/>
      <c r="B504" s="2"/>
      <c r="C504" s="2"/>
      <c r="D504" s="6"/>
      <c r="E504" s="6"/>
      <c r="F504" s="2"/>
    </row>
    <row r="505" spans="1:6" x14ac:dyDescent="0.25">
      <c r="A505" s="5"/>
      <c r="B505" s="2"/>
      <c r="C505" s="2"/>
      <c r="D505" s="6"/>
      <c r="E505" s="6"/>
      <c r="F505" s="2"/>
    </row>
    <row r="506" spans="1:6" x14ac:dyDescent="0.25">
      <c r="A506" s="5"/>
      <c r="B506" s="2"/>
      <c r="C506" s="2"/>
      <c r="D506" s="6"/>
      <c r="E506" s="6"/>
      <c r="F506" s="2"/>
    </row>
    <row r="507" spans="1:6" x14ac:dyDescent="0.25">
      <c r="A507" s="5"/>
      <c r="B507" s="2"/>
      <c r="C507" s="2"/>
      <c r="D507" s="6"/>
      <c r="E507" s="6"/>
      <c r="F507" s="2"/>
    </row>
    <row r="508" spans="1:6" x14ac:dyDescent="0.25">
      <c r="A508" s="5"/>
      <c r="B508" s="2"/>
      <c r="C508" s="2"/>
      <c r="D508" s="6"/>
      <c r="E508" s="6"/>
      <c r="F508" s="2"/>
    </row>
    <row r="509" spans="1:6" x14ac:dyDescent="0.25">
      <c r="A509" s="5"/>
      <c r="B509" s="2"/>
      <c r="C509" s="2"/>
      <c r="D509" s="6"/>
      <c r="E509" s="6"/>
      <c r="F509" s="2"/>
    </row>
    <row r="510" spans="1:6" x14ac:dyDescent="0.25">
      <c r="A510" s="5"/>
      <c r="B510" s="2"/>
      <c r="C510" s="2"/>
      <c r="D510" s="6"/>
      <c r="E510" s="6"/>
      <c r="F510" s="2"/>
    </row>
    <row r="511" spans="1:6" x14ac:dyDescent="0.25">
      <c r="A511" s="5"/>
      <c r="B511" s="2"/>
      <c r="C511" s="2"/>
      <c r="D511" s="6"/>
      <c r="E511" s="6"/>
      <c r="F511" s="2"/>
    </row>
    <row r="512" spans="1:6" x14ac:dyDescent="0.25">
      <c r="A512" s="5"/>
      <c r="B512" s="2"/>
      <c r="C512" s="2"/>
      <c r="D512" s="6"/>
      <c r="E512" s="6"/>
      <c r="F512" s="2"/>
    </row>
    <row r="513" spans="1:6" x14ac:dyDescent="0.25">
      <c r="A513" s="5"/>
      <c r="B513" s="2"/>
      <c r="C513" s="2"/>
      <c r="D513" s="6"/>
      <c r="E513" s="6"/>
      <c r="F513" s="2"/>
    </row>
    <row r="514" spans="1:6" x14ac:dyDescent="0.25">
      <c r="A514" s="5"/>
      <c r="B514" s="2"/>
      <c r="C514" s="2"/>
      <c r="D514" s="6"/>
      <c r="E514" s="6"/>
      <c r="F514" s="2"/>
    </row>
    <row r="515" spans="1:6" x14ac:dyDescent="0.25">
      <c r="A515" s="5"/>
      <c r="B515" s="2"/>
      <c r="C515" s="2"/>
      <c r="D515" s="6"/>
      <c r="E515" s="6"/>
      <c r="F515" s="2"/>
    </row>
    <row r="516" spans="1:6" x14ac:dyDescent="0.25">
      <c r="A516" s="5"/>
      <c r="B516" s="2"/>
      <c r="C516" s="2"/>
      <c r="D516" s="6"/>
      <c r="E516" s="6"/>
      <c r="F516" s="2"/>
    </row>
    <row r="517" spans="1:6" x14ac:dyDescent="0.25">
      <c r="A517" s="5"/>
      <c r="B517" s="2"/>
      <c r="C517" s="2"/>
      <c r="D517" s="6"/>
      <c r="E517" s="6"/>
      <c r="F517" s="2"/>
    </row>
    <row r="518" spans="1:6" x14ac:dyDescent="0.25">
      <c r="A518" s="5"/>
      <c r="B518" s="2"/>
      <c r="C518" s="2"/>
      <c r="D518" s="6"/>
      <c r="E518" s="6"/>
      <c r="F518" s="2"/>
    </row>
    <row r="519" spans="1:6" x14ac:dyDescent="0.25">
      <c r="A519" s="5"/>
      <c r="B519" s="2"/>
      <c r="C519" s="2"/>
      <c r="D519" s="6"/>
      <c r="E519" s="6"/>
      <c r="F519" s="2"/>
    </row>
    <row r="520" spans="1:6" x14ac:dyDescent="0.25">
      <c r="A520" s="5"/>
      <c r="B520" s="2"/>
      <c r="C520" s="2"/>
      <c r="D520" s="6"/>
      <c r="E520" s="6"/>
      <c r="F520" s="2"/>
    </row>
    <row r="521" spans="1:6" x14ac:dyDescent="0.25">
      <c r="A521" s="5"/>
      <c r="B521" s="2"/>
      <c r="C521" s="2"/>
      <c r="D521" s="6"/>
      <c r="E521" s="6"/>
      <c r="F521" s="2"/>
    </row>
    <row r="522" spans="1:6" x14ac:dyDescent="0.25">
      <c r="A522" s="5"/>
      <c r="B522" s="2"/>
      <c r="C522" s="2"/>
      <c r="D522" s="6"/>
      <c r="E522" s="6"/>
      <c r="F522" s="2"/>
    </row>
    <row r="523" spans="1:6" x14ac:dyDescent="0.25">
      <c r="A523" s="5"/>
      <c r="B523" s="2"/>
      <c r="C523" s="2"/>
      <c r="D523" s="6"/>
      <c r="E523" s="6"/>
      <c r="F523" s="2"/>
    </row>
    <row r="524" spans="1:6" x14ac:dyDescent="0.25">
      <c r="A524" s="5"/>
      <c r="B524" s="2"/>
      <c r="C524" s="2"/>
      <c r="D524" s="6"/>
      <c r="E524" s="6"/>
      <c r="F524" s="2"/>
    </row>
    <row r="525" spans="1:6" x14ac:dyDescent="0.25">
      <c r="A525" s="5"/>
      <c r="B525" s="2"/>
      <c r="C525" s="2"/>
      <c r="D525" s="6"/>
      <c r="E525" s="6"/>
      <c r="F525" s="2"/>
    </row>
    <row r="526" spans="1:6" x14ac:dyDescent="0.25">
      <c r="A526" s="5"/>
      <c r="B526" s="2"/>
      <c r="C526" s="2"/>
      <c r="D526" s="6"/>
      <c r="E526" s="6"/>
      <c r="F526" s="2"/>
    </row>
    <row r="527" spans="1:6" x14ac:dyDescent="0.25">
      <c r="A527" s="5"/>
      <c r="B527" s="2"/>
      <c r="C527" s="2"/>
      <c r="D527" s="6"/>
      <c r="E527" s="6"/>
      <c r="F527" s="2"/>
    </row>
    <row r="528" spans="1:6" x14ac:dyDescent="0.25">
      <c r="A528" s="5"/>
      <c r="B528" s="2"/>
      <c r="C528" s="2"/>
      <c r="D528" s="6"/>
      <c r="E528" s="6"/>
      <c r="F528" s="2"/>
    </row>
    <row r="529" spans="1:6" x14ac:dyDescent="0.25">
      <c r="A529" s="5"/>
      <c r="B529" s="2"/>
      <c r="C529" s="2"/>
      <c r="D529" s="6"/>
      <c r="E529" s="6"/>
      <c r="F529" s="2"/>
    </row>
    <row r="530" spans="1:6" x14ac:dyDescent="0.25">
      <c r="A530" s="5"/>
      <c r="B530" s="2"/>
      <c r="C530" s="2"/>
      <c r="D530" s="6"/>
      <c r="E530" s="6"/>
      <c r="F530" s="2"/>
    </row>
    <row r="531" spans="1:6" x14ac:dyDescent="0.25">
      <c r="A531" s="5"/>
      <c r="B531" s="2"/>
      <c r="C531" s="2"/>
      <c r="D531" s="6"/>
      <c r="E531" s="6"/>
      <c r="F531" s="2"/>
    </row>
    <row r="532" spans="1:6" x14ac:dyDescent="0.25">
      <c r="A532" s="5"/>
      <c r="B532" s="2"/>
      <c r="C532" s="2"/>
      <c r="D532" s="6"/>
      <c r="E532" s="6"/>
      <c r="F532" s="2"/>
    </row>
    <row r="533" spans="1:6" x14ac:dyDescent="0.25">
      <c r="A533" s="5"/>
      <c r="B533" s="2"/>
      <c r="C533" s="2"/>
      <c r="D533" s="6"/>
      <c r="E533" s="6"/>
      <c r="F533" s="2"/>
    </row>
    <row r="534" spans="1:6" x14ac:dyDescent="0.25">
      <c r="A534" s="5"/>
      <c r="B534" s="2"/>
      <c r="C534" s="2"/>
      <c r="D534" s="6"/>
      <c r="E534" s="6"/>
      <c r="F534" s="2"/>
    </row>
    <row r="535" spans="1:6" x14ac:dyDescent="0.25">
      <c r="A535" s="5"/>
      <c r="B535" s="2"/>
      <c r="C535" s="2"/>
      <c r="D535" s="6"/>
      <c r="E535" s="6"/>
      <c r="F535" s="2"/>
    </row>
    <row r="536" spans="1:6" x14ac:dyDescent="0.25">
      <c r="A536" s="5"/>
      <c r="B536" s="2"/>
      <c r="C536" s="2"/>
      <c r="D536" s="6"/>
      <c r="E536" s="6"/>
      <c r="F536" s="2"/>
    </row>
    <row r="537" spans="1:6" x14ac:dyDescent="0.25">
      <c r="A537" s="5"/>
      <c r="B537" s="2"/>
      <c r="C537" s="2"/>
      <c r="D537" s="6"/>
      <c r="E537" s="6"/>
      <c r="F537" s="2"/>
    </row>
    <row r="538" spans="1:6" x14ac:dyDescent="0.25">
      <c r="A538" s="5"/>
      <c r="B538" s="2"/>
      <c r="C538" s="2"/>
      <c r="D538" s="6"/>
      <c r="E538" s="6"/>
      <c r="F538" s="2"/>
    </row>
    <row r="539" spans="1:6" x14ac:dyDescent="0.25">
      <c r="A539" s="5"/>
      <c r="B539" s="2"/>
      <c r="C539" s="2"/>
      <c r="D539" s="6"/>
      <c r="E539" s="6"/>
      <c r="F539" s="2"/>
    </row>
    <row r="540" spans="1:6" x14ac:dyDescent="0.25">
      <c r="A540" s="5"/>
      <c r="B540" s="2"/>
      <c r="C540" s="2"/>
      <c r="D540" s="6"/>
      <c r="E540" s="6"/>
      <c r="F540" s="2"/>
    </row>
    <row r="541" spans="1:6" x14ac:dyDescent="0.25">
      <c r="A541" s="5"/>
      <c r="B541" s="2"/>
      <c r="C541" s="2"/>
      <c r="D541" s="6"/>
      <c r="E541" s="6"/>
      <c r="F541" s="2"/>
    </row>
    <row r="542" spans="1:6" x14ac:dyDescent="0.25">
      <c r="A542" s="5"/>
      <c r="B542" s="2"/>
      <c r="C542" s="2"/>
      <c r="D542" s="6"/>
      <c r="E542" s="6"/>
      <c r="F542" s="2"/>
    </row>
    <row r="543" spans="1:6" x14ac:dyDescent="0.25">
      <c r="A543" s="5"/>
      <c r="B543" s="2"/>
      <c r="C543" s="2"/>
      <c r="D543" s="6"/>
      <c r="E543" s="6"/>
      <c r="F543" s="2"/>
    </row>
    <row r="544" spans="1:6" x14ac:dyDescent="0.25">
      <c r="A544" s="5"/>
      <c r="B544" s="2"/>
      <c r="C544" s="2"/>
      <c r="D544" s="6"/>
      <c r="E544" s="6"/>
      <c r="F544" s="2"/>
    </row>
    <row r="545" spans="1:6" x14ac:dyDescent="0.25">
      <c r="A545" s="5"/>
      <c r="B545" s="2"/>
      <c r="C545" s="2"/>
      <c r="D545" s="6"/>
      <c r="E545" s="6"/>
      <c r="F545" s="2"/>
    </row>
    <row r="546" spans="1:6" x14ac:dyDescent="0.25">
      <c r="A546" s="5"/>
      <c r="B546" s="2"/>
      <c r="C546" s="2"/>
      <c r="D546" s="6"/>
      <c r="E546" s="6"/>
      <c r="F546" s="2"/>
    </row>
    <row r="547" spans="1:6" x14ac:dyDescent="0.25">
      <c r="A547" s="5"/>
      <c r="B547" s="2"/>
      <c r="C547" s="2"/>
      <c r="D547" s="6"/>
      <c r="E547" s="6"/>
      <c r="F547" s="2"/>
    </row>
    <row r="548" spans="1:6" x14ac:dyDescent="0.25">
      <c r="A548" s="5"/>
      <c r="B548" s="2"/>
      <c r="C548" s="2"/>
      <c r="D548" s="6"/>
      <c r="E548" s="6"/>
      <c r="F548" s="2"/>
    </row>
    <row r="549" spans="1:6" x14ac:dyDescent="0.25">
      <c r="A549" s="5"/>
      <c r="B549" s="2"/>
      <c r="C549" s="2"/>
      <c r="D549" s="6"/>
      <c r="E549" s="6"/>
      <c r="F549" s="2"/>
    </row>
    <row r="550" spans="1:6" x14ac:dyDescent="0.25">
      <c r="A550" s="5"/>
      <c r="B550" s="2"/>
      <c r="C550" s="2"/>
      <c r="D550" s="6"/>
      <c r="E550" s="6"/>
      <c r="F550" s="2"/>
    </row>
    <row r="551" spans="1:6" x14ac:dyDescent="0.25">
      <c r="A551" s="5"/>
      <c r="B551" s="2"/>
      <c r="C551" s="2"/>
      <c r="D551" s="6"/>
      <c r="E551" s="6"/>
      <c r="F551" s="2"/>
    </row>
    <row r="552" spans="1:6" x14ac:dyDescent="0.25">
      <c r="A552" s="5"/>
      <c r="B552" s="2"/>
      <c r="C552" s="2"/>
      <c r="D552" s="6"/>
      <c r="E552" s="6"/>
      <c r="F552" s="2"/>
    </row>
    <row r="553" spans="1:6" x14ac:dyDescent="0.25">
      <c r="A553" s="5"/>
      <c r="B553" s="2"/>
      <c r="C553" s="2"/>
      <c r="D553" s="6"/>
      <c r="E553" s="6"/>
      <c r="F553" s="2"/>
    </row>
    <row r="554" spans="1:6" x14ac:dyDescent="0.25">
      <c r="A554" s="5"/>
      <c r="B554" s="2"/>
      <c r="C554" s="2"/>
      <c r="D554" s="6"/>
      <c r="E554" s="6"/>
      <c r="F554" s="2"/>
    </row>
    <row r="555" spans="1:6" x14ac:dyDescent="0.25">
      <c r="A555" s="5"/>
      <c r="B555" s="2"/>
      <c r="C555" s="2"/>
      <c r="D555" s="6"/>
      <c r="E555" s="6"/>
      <c r="F555" s="2"/>
    </row>
    <row r="556" spans="1:6" x14ac:dyDescent="0.25">
      <c r="A556" s="5"/>
      <c r="B556" s="2"/>
      <c r="C556" s="2"/>
      <c r="D556" s="6"/>
      <c r="E556" s="6"/>
      <c r="F556" s="2"/>
    </row>
    <row r="557" spans="1:6" x14ac:dyDescent="0.25">
      <c r="A557" s="5"/>
      <c r="B557" s="2"/>
      <c r="C557" s="2"/>
      <c r="D557" s="6"/>
      <c r="E557" s="6"/>
      <c r="F557" s="2"/>
    </row>
    <row r="558" spans="1:6" x14ac:dyDescent="0.25">
      <c r="A558" s="5"/>
      <c r="B558" s="2"/>
      <c r="C558" s="2"/>
      <c r="D558" s="6"/>
      <c r="E558" s="6"/>
      <c r="F558" s="2"/>
    </row>
    <row r="559" spans="1:6" x14ac:dyDescent="0.25">
      <c r="A559" s="5"/>
      <c r="B559" s="2"/>
      <c r="C559" s="2"/>
      <c r="D559" s="6"/>
      <c r="E559" s="6"/>
      <c r="F559" s="2"/>
    </row>
    <row r="560" spans="1:6" x14ac:dyDescent="0.25">
      <c r="A560" s="5"/>
      <c r="B560" s="2"/>
      <c r="C560" s="2"/>
      <c r="D560" s="6"/>
      <c r="E560" s="6"/>
      <c r="F560" s="2"/>
    </row>
    <row r="561" spans="1:6" x14ac:dyDescent="0.25">
      <c r="A561" s="5"/>
      <c r="B561" s="2"/>
      <c r="C561" s="2"/>
      <c r="D561" s="6"/>
      <c r="E561" s="6"/>
      <c r="F561" s="2"/>
    </row>
    <row r="562" spans="1:6" x14ac:dyDescent="0.25">
      <c r="A562" s="5"/>
      <c r="B562" s="2"/>
      <c r="C562" s="2"/>
      <c r="D562" s="6"/>
      <c r="E562" s="6"/>
      <c r="F562" s="2"/>
    </row>
    <row r="563" spans="1:6" x14ac:dyDescent="0.25">
      <c r="A563" s="5"/>
      <c r="B563" s="2"/>
      <c r="C563" s="2"/>
      <c r="D563" s="6"/>
      <c r="E563" s="6"/>
      <c r="F563" s="2"/>
    </row>
    <row r="564" spans="1:6" x14ac:dyDescent="0.25">
      <c r="A564" s="5"/>
      <c r="B564" s="2"/>
      <c r="C564" s="2"/>
      <c r="D564" s="6"/>
      <c r="E564" s="6"/>
      <c r="F564" s="2"/>
    </row>
    <row r="565" spans="1:6" x14ac:dyDescent="0.25">
      <c r="A565" s="5"/>
      <c r="B565" s="2"/>
      <c r="C565" s="2"/>
      <c r="D565" s="6"/>
      <c r="E565" s="6"/>
      <c r="F565" s="2"/>
    </row>
    <row r="566" spans="1:6" x14ac:dyDescent="0.25">
      <c r="A566" s="5"/>
      <c r="B566" s="2"/>
      <c r="C566" s="2"/>
      <c r="D566" s="6"/>
      <c r="E566" s="6"/>
      <c r="F566" s="2"/>
    </row>
    <row r="567" spans="1:6" x14ac:dyDescent="0.25">
      <c r="A567" s="5"/>
      <c r="B567" s="2"/>
      <c r="C567" s="2"/>
      <c r="D567" s="6"/>
      <c r="E567" s="6"/>
      <c r="F567" s="2"/>
    </row>
    <row r="568" spans="1:6" x14ac:dyDescent="0.25">
      <c r="A568" s="5"/>
      <c r="B568" s="2"/>
      <c r="C568" s="2"/>
      <c r="D568" s="6"/>
      <c r="E568" s="6"/>
      <c r="F568" s="2"/>
    </row>
    <row r="569" spans="1:6" x14ac:dyDescent="0.25">
      <c r="A569" s="5"/>
      <c r="B569" s="2"/>
      <c r="C569" s="2"/>
      <c r="D569" s="6"/>
      <c r="E569" s="6"/>
      <c r="F569" s="2"/>
    </row>
    <row r="570" spans="1:6" x14ac:dyDescent="0.25">
      <c r="A570" s="5"/>
      <c r="B570" s="2"/>
      <c r="C570" s="2"/>
      <c r="D570" s="6"/>
      <c r="E570" s="6"/>
      <c r="F570" s="2"/>
    </row>
    <row r="571" spans="1:6" x14ac:dyDescent="0.25">
      <c r="A571" s="5"/>
      <c r="B571" s="2"/>
      <c r="C571" s="2"/>
      <c r="D571" s="6"/>
      <c r="E571" s="6"/>
      <c r="F571" s="2"/>
    </row>
    <row r="572" spans="1:6" x14ac:dyDescent="0.25">
      <c r="A572" s="5"/>
      <c r="B572" s="2"/>
      <c r="C572" s="2"/>
      <c r="D572" s="6"/>
      <c r="E572" s="6"/>
      <c r="F572" s="2"/>
    </row>
    <row r="573" spans="1:6" x14ac:dyDescent="0.25">
      <c r="A573" s="5"/>
      <c r="B573" s="2"/>
      <c r="C573" s="2"/>
      <c r="D573" s="6"/>
      <c r="E573" s="6"/>
      <c r="F573" s="2"/>
    </row>
    <row r="574" spans="1:6" x14ac:dyDescent="0.25">
      <c r="A574" s="5"/>
      <c r="B574" s="2"/>
      <c r="C574" s="2"/>
      <c r="D574" s="6"/>
      <c r="E574" s="6"/>
      <c r="F574" s="2"/>
    </row>
    <row r="575" spans="1:6" x14ac:dyDescent="0.25">
      <c r="A575" s="5"/>
      <c r="B575" s="2"/>
      <c r="C575" s="2"/>
      <c r="D575" s="6"/>
      <c r="E575" s="6"/>
      <c r="F575" s="2"/>
    </row>
    <row r="576" spans="1:6" x14ac:dyDescent="0.25">
      <c r="A576" s="5"/>
      <c r="B576" s="2"/>
      <c r="C576" s="2"/>
      <c r="D576" s="6"/>
      <c r="E576" s="6"/>
      <c r="F576" s="2"/>
    </row>
    <row r="577" spans="1:6" x14ac:dyDescent="0.25">
      <c r="A577" s="5"/>
      <c r="B577" s="2"/>
      <c r="C577" s="2"/>
      <c r="D577" s="6"/>
      <c r="E577" s="6"/>
      <c r="F577" s="2"/>
    </row>
    <row r="578" spans="1:6" x14ac:dyDescent="0.25">
      <c r="A578" s="5"/>
      <c r="B578" s="2"/>
      <c r="C578" s="2"/>
      <c r="D578" s="6"/>
      <c r="E578" s="6"/>
      <c r="F578" s="2"/>
    </row>
    <row r="579" spans="1:6" x14ac:dyDescent="0.25">
      <c r="A579" s="5"/>
      <c r="B579" s="2"/>
      <c r="C579" s="2"/>
      <c r="D579" s="6"/>
      <c r="E579" s="6"/>
      <c r="F579" s="2"/>
    </row>
    <row r="580" spans="1:6" x14ac:dyDescent="0.25">
      <c r="A580" s="5"/>
      <c r="B580" s="2"/>
      <c r="C580" s="2"/>
      <c r="D580" s="6"/>
      <c r="E580" s="6"/>
      <c r="F580" s="2"/>
    </row>
    <row r="581" spans="1:6" x14ac:dyDescent="0.25">
      <c r="A581" s="5"/>
      <c r="B581" s="2"/>
      <c r="C581" s="2"/>
      <c r="D581" s="6"/>
      <c r="E581" s="6"/>
      <c r="F581" s="2"/>
    </row>
    <row r="582" spans="1:6" x14ac:dyDescent="0.25">
      <c r="A582" s="5"/>
      <c r="B582" s="2"/>
      <c r="C582" s="2"/>
      <c r="D582" s="6"/>
      <c r="E582" s="6"/>
      <c r="F582" s="2"/>
    </row>
    <row r="583" spans="1:6" x14ac:dyDescent="0.25">
      <c r="A583" s="5"/>
      <c r="B583" s="2"/>
      <c r="C583" s="2"/>
      <c r="D583" s="6"/>
      <c r="E583" s="6"/>
      <c r="F583" s="2"/>
    </row>
    <row r="584" spans="1:6" x14ac:dyDescent="0.25">
      <c r="A584" s="5"/>
      <c r="B584" s="2"/>
      <c r="C584" s="2"/>
      <c r="D584" s="6"/>
      <c r="E584" s="6"/>
      <c r="F584" s="2"/>
    </row>
    <row r="585" spans="1:6" x14ac:dyDescent="0.25">
      <c r="A585" s="5"/>
      <c r="B585" s="2"/>
      <c r="C585" s="2"/>
      <c r="D585" s="6"/>
      <c r="E585" s="6"/>
      <c r="F585" s="2"/>
    </row>
    <row r="586" spans="1:6" x14ac:dyDescent="0.25">
      <c r="A586" s="5"/>
      <c r="B586" s="2"/>
      <c r="C586" s="2"/>
      <c r="D586" s="6"/>
      <c r="E586" s="6"/>
      <c r="F586" s="2"/>
    </row>
    <row r="587" spans="1:6" x14ac:dyDescent="0.25">
      <c r="A587" s="5"/>
      <c r="B587" s="2"/>
      <c r="C587" s="2"/>
      <c r="D587" s="6"/>
      <c r="E587" s="6"/>
      <c r="F587" s="2"/>
    </row>
    <row r="588" spans="1:6" x14ac:dyDescent="0.25">
      <c r="A588" s="5"/>
      <c r="B588" s="2"/>
      <c r="C588" s="2"/>
      <c r="D588" s="6"/>
      <c r="E588" s="6"/>
      <c r="F588" s="2"/>
    </row>
    <row r="589" spans="1:6" x14ac:dyDescent="0.25">
      <c r="A589" s="5"/>
      <c r="B589" s="2"/>
      <c r="C589" s="2"/>
      <c r="D589" s="6"/>
      <c r="E589" s="6"/>
      <c r="F589" s="2"/>
    </row>
    <row r="590" spans="1:6" x14ac:dyDescent="0.25">
      <c r="A590" s="5"/>
      <c r="B590" s="2"/>
      <c r="C590" s="2"/>
      <c r="D590" s="6"/>
      <c r="E590" s="6"/>
      <c r="F590" s="2"/>
    </row>
    <row r="591" spans="1:6" x14ac:dyDescent="0.25">
      <c r="A591" s="5"/>
      <c r="B591" s="2"/>
      <c r="C591" s="2"/>
      <c r="D591" s="6"/>
      <c r="E591" s="6"/>
      <c r="F591" s="2"/>
    </row>
    <row r="592" spans="1:6" x14ac:dyDescent="0.25">
      <c r="A592" s="5"/>
      <c r="B592" s="2"/>
      <c r="C592" s="2"/>
      <c r="D592" s="6"/>
      <c r="E592" s="6"/>
      <c r="F592" s="2"/>
    </row>
    <row r="593" spans="1:6" x14ac:dyDescent="0.25">
      <c r="A593" s="5"/>
      <c r="B593" s="2"/>
      <c r="C593" s="2"/>
      <c r="D593" s="6"/>
      <c r="E593" s="6"/>
      <c r="F593" s="2"/>
    </row>
    <row r="594" spans="1:6" x14ac:dyDescent="0.25">
      <c r="A594" s="5"/>
      <c r="B594" s="2"/>
      <c r="C594" s="2"/>
      <c r="D594" s="6"/>
      <c r="E594" s="6"/>
      <c r="F594" s="2"/>
    </row>
    <row r="595" spans="1:6" x14ac:dyDescent="0.25">
      <c r="A595" s="5"/>
      <c r="B595" s="2"/>
      <c r="C595" s="2"/>
      <c r="D595" s="6"/>
      <c r="E595" s="6"/>
      <c r="F595" s="2"/>
    </row>
    <row r="596" spans="1:6" x14ac:dyDescent="0.25">
      <c r="A596" s="5"/>
      <c r="B596" s="2"/>
      <c r="C596" s="2"/>
      <c r="D596" s="6"/>
      <c r="E596" s="6"/>
      <c r="F596" s="2"/>
    </row>
    <row r="597" spans="1:6" x14ac:dyDescent="0.25">
      <c r="A597" s="5"/>
      <c r="B597" s="2"/>
      <c r="C597" s="2"/>
      <c r="D597" s="6"/>
      <c r="E597" s="6"/>
      <c r="F597" s="2"/>
    </row>
    <row r="598" spans="1:6" x14ac:dyDescent="0.25">
      <c r="A598" s="5"/>
      <c r="B598" s="2"/>
      <c r="C598" s="2"/>
      <c r="D598" s="6"/>
      <c r="E598" s="6"/>
      <c r="F598" s="2"/>
    </row>
    <row r="599" spans="1:6" x14ac:dyDescent="0.25">
      <c r="A599" s="5"/>
      <c r="B599" s="2"/>
      <c r="C599" s="2"/>
      <c r="D599" s="6"/>
      <c r="E599" s="6"/>
      <c r="F599" s="2"/>
    </row>
    <row r="600" spans="1:6" x14ac:dyDescent="0.25">
      <c r="A600" s="5"/>
      <c r="B600" s="2"/>
      <c r="C600" s="2"/>
      <c r="D600" s="6"/>
      <c r="E600" s="6"/>
      <c r="F600" s="2"/>
    </row>
    <row r="601" spans="1:6" x14ac:dyDescent="0.25">
      <c r="A601" s="5"/>
      <c r="B601" s="2"/>
      <c r="C601" s="2"/>
      <c r="D601" s="6"/>
      <c r="E601" s="6"/>
      <c r="F601" s="2"/>
    </row>
    <row r="602" spans="1:6" x14ac:dyDescent="0.25">
      <c r="A602" s="5"/>
      <c r="B602" s="2"/>
      <c r="C602" s="2"/>
      <c r="D602" s="6"/>
      <c r="E602" s="6"/>
      <c r="F602" s="2"/>
    </row>
    <row r="603" spans="1:6" x14ac:dyDescent="0.25">
      <c r="A603" s="5"/>
      <c r="B603" s="2"/>
      <c r="C603" s="2"/>
      <c r="D603" s="6"/>
      <c r="E603" s="6"/>
      <c r="F603" s="2"/>
    </row>
    <row r="604" spans="1:6" x14ac:dyDescent="0.25">
      <c r="A604" s="5"/>
      <c r="B604" s="2"/>
      <c r="C604" s="2"/>
      <c r="D604" s="6"/>
      <c r="E604" s="6"/>
      <c r="F604" s="2"/>
    </row>
    <row r="605" spans="1:6" x14ac:dyDescent="0.25">
      <c r="A605" s="5"/>
      <c r="B605" s="2"/>
      <c r="C605" s="2"/>
      <c r="D605" s="6"/>
      <c r="E605" s="6"/>
      <c r="F605" s="2"/>
    </row>
    <row r="606" spans="1:6" x14ac:dyDescent="0.25">
      <c r="A606" s="5"/>
      <c r="B606" s="2"/>
      <c r="C606" s="2"/>
      <c r="D606" s="6"/>
      <c r="E606" s="6"/>
      <c r="F606" s="2"/>
    </row>
    <row r="607" spans="1:6" x14ac:dyDescent="0.25">
      <c r="A607" s="5"/>
      <c r="B607" s="2"/>
      <c r="C607" s="2"/>
      <c r="D607" s="6"/>
      <c r="E607" s="6"/>
      <c r="F607" s="2"/>
    </row>
    <row r="608" spans="1:6" x14ac:dyDescent="0.25">
      <c r="A608" s="5"/>
      <c r="B608" s="2"/>
      <c r="C608" s="2"/>
      <c r="D608" s="6"/>
      <c r="E608" s="6"/>
      <c r="F608" s="2"/>
    </row>
    <row r="609" spans="1:6" x14ac:dyDescent="0.25">
      <c r="A609" s="5"/>
      <c r="B609" s="2"/>
      <c r="C609" s="2"/>
      <c r="D609" s="6"/>
      <c r="E609" s="6"/>
      <c r="F609" s="2"/>
    </row>
    <row r="610" spans="1:6" x14ac:dyDescent="0.25">
      <c r="A610" s="5"/>
      <c r="B610" s="2"/>
      <c r="C610" s="2"/>
      <c r="D610" s="6"/>
      <c r="E610" s="6"/>
      <c r="F610" s="2"/>
    </row>
    <row r="611" spans="1:6" x14ac:dyDescent="0.25">
      <c r="A611" s="5"/>
      <c r="B611" s="2"/>
      <c r="C611" s="2"/>
      <c r="D611" s="6"/>
      <c r="E611" s="6"/>
      <c r="F611" s="2"/>
    </row>
    <row r="612" spans="1:6" x14ac:dyDescent="0.25">
      <c r="A612" s="5"/>
      <c r="B612" s="2"/>
      <c r="C612" s="2"/>
      <c r="D612" s="6"/>
      <c r="E612" s="6"/>
      <c r="F612" s="2"/>
    </row>
    <row r="613" spans="1:6" x14ac:dyDescent="0.25">
      <c r="A613" s="5"/>
      <c r="B613" s="2"/>
      <c r="C613" s="2"/>
      <c r="D613" s="6"/>
      <c r="E613" s="6"/>
      <c r="F613" s="2"/>
    </row>
    <row r="614" spans="1:6" x14ac:dyDescent="0.25">
      <c r="A614" s="5"/>
      <c r="B614" s="2"/>
      <c r="C614" s="2"/>
      <c r="D614" s="6"/>
      <c r="E614" s="6"/>
      <c r="F614" s="2"/>
    </row>
    <row r="615" spans="1:6" x14ac:dyDescent="0.25">
      <c r="A615" s="5"/>
      <c r="B615" s="2"/>
      <c r="C615" s="2"/>
      <c r="D615" s="6"/>
      <c r="E615" s="6"/>
      <c r="F615" s="2"/>
    </row>
    <row r="616" spans="1:6" x14ac:dyDescent="0.25">
      <c r="A616" s="5"/>
      <c r="B616" s="2"/>
      <c r="C616" s="2"/>
      <c r="D616" s="6"/>
      <c r="E616" s="6"/>
      <c r="F616" s="2"/>
    </row>
    <row r="617" spans="1:6" x14ac:dyDescent="0.25">
      <c r="A617" s="5"/>
      <c r="B617" s="2"/>
      <c r="C617" s="2"/>
      <c r="D617" s="6"/>
      <c r="E617" s="6"/>
      <c r="F617" s="2"/>
    </row>
    <row r="618" spans="1:6" x14ac:dyDescent="0.25">
      <c r="A618" s="5"/>
      <c r="B618" s="2"/>
      <c r="C618" s="2"/>
      <c r="D618" s="6"/>
      <c r="E618" s="6"/>
      <c r="F618" s="2"/>
    </row>
    <row r="619" spans="1:6" x14ac:dyDescent="0.25">
      <c r="A619" s="5"/>
      <c r="B619" s="2"/>
      <c r="C619" s="2"/>
      <c r="D619" s="6"/>
      <c r="E619" s="6"/>
      <c r="F619" s="2"/>
    </row>
    <row r="620" spans="1:6" x14ac:dyDescent="0.25">
      <c r="A620" s="5"/>
      <c r="B620" s="2"/>
      <c r="C620" s="2"/>
      <c r="D620" s="6"/>
      <c r="E620" s="6"/>
      <c r="F620" s="2"/>
    </row>
    <row r="621" spans="1:6" x14ac:dyDescent="0.25">
      <c r="A621" s="5"/>
      <c r="B621" s="2"/>
      <c r="C621" s="2"/>
      <c r="D621" s="6"/>
      <c r="E621" s="6"/>
      <c r="F621" s="2"/>
    </row>
    <row r="622" spans="1:6" x14ac:dyDescent="0.25">
      <c r="A622" s="5"/>
      <c r="B622" s="2"/>
      <c r="C622" s="2"/>
      <c r="D622" s="6"/>
      <c r="E622" s="6"/>
      <c r="F622" s="2"/>
    </row>
    <row r="623" spans="1:6" x14ac:dyDescent="0.25">
      <c r="A623" s="5"/>
      <c r="B623" s="2"/>
      <c r="C623" s="2"/>
      <c r="D623" s="6"/>
      <c r="E623" s="6"/>
      <c r="F623" s="2"/>
    </row>
    <row r="624" spans="1:6" x14ac:dyDescent="0.25">
      <c r="A624" s="5"/>
      <c r="B624" s="2"/>
      <c r="C624" s="2"/>
      <c r="D624" s="6"/>
      <c r="E624" s="6"/>
      <c r="F624" s="2"/>
    </row>
    <row r="625" spans="1:6" x14ac:dyDescent="0.25">
      <c r="A625" s="5"/>
      <c r="B625" s="2"/>
      <c r="C625" s="2"/>
      <c r="D625" s="6"/>
      <c r="E625" s="6"/>
      <c r="F625" s="2"/>
    </row>
    <row r="626" spans="1:6" x14ac:dyDescent="0.25">
      <c r="A626" s="5"/>
      <c r="B626" s="2"/>
      <c r="C626" s="2"/>
      <c r="D626" s="6"/>
      <c r="E626" s="6"/>
      <c r="F626" s="2"/>
    </row>
    <row r="627" spans="1:6" x14ac:dyDescent="0.25">
      <c r="A627" s="5"/>
      <c r="B627" s="2"/>
      <c r="C627" s="2"/>
      <c r="D627" s="6"/>
      <c r="E627" s="6"/>
      <c r="F627" s="2"/>
    </row>
    <row r="628" spans="1:6" x14ac:dyDescent="0.25">
      <c r="A628" s="5"/>
      <c r="B628" s="2"/>
      <c r="C628" s="2"/>
      <c r="D628" s="6"/>
      <c r="E628" s="6"/>
      <c r="F628" s="2"/>
    </row>
    <row r="629" spans="1:6" x14ac:dyDescent="0.25">
      <c r="A629" s="5"/>
      <c r="B629" s="2"/>
      <c r="C629" s="2"/>
      <c r="D629" s="6"/>
      <c r="E629" s="6"/>
      <c r="F629" s="2"/>
    </row>
    <row r="630" spans="1:6" x14ac:dyDescent="0.25">
      <c r="A630" s="5"/>
      <c r="B630" s="2"/>
      <c r="C630" s="2"/>
      <c r="D630" s="6"/>
      <c r="E630" s="6"/>
      <c r="F630" s="2"/>
    </row>
    <row r="631" spans="1:6" x14ac:dyDescent="0.25">
      <c r="A631" s="5"/>
      <c r="B631" s="2"/>
      <c r="C631" s="2"/>
      <c r="D631" s="6"/>
      <c r="E631" s="6"/>
      <c r="F631" s="2"/>
    </row>
    <row r="632" spans="1:6" x14ac:dyDescent="0.25">
      <c r="A632" s="5"/>
      <c r="B632" s="2"/>
      <c r="C632" s="2"/>
      <c r="D632" s="6"/>
      <c r="E632" s="6"/>
      <c r="F632" s="2"/>
    </row>
    <row r="633" spans="1:6" x14ac:dyDescent="0.25">
      <c r="A633" s="5"/>
      <c r="B633" s="2"/>
      <c r="C633" s="2"/>
      <c r="D633" s="6"/>
      <c r="E633" s="6"/>
      <c r="F633" s="2"/>
    </row>
    <row r="634" spans="1:6" x14ac:dyDescent="0.25">
      <c r="A634" s="5"/>
      <c r="B634" s="2"/>
      <c r="C634" s="2"/>
      <c r="D634" s="6"/>
      <c r="E634" s="6"/>
      <c r="F634" s="2"/>
    </row>
    <row r="635" spans="1:6" x14ac:dyDescent="0.25">
      <c r="A635" s="5"/>
      <c r="B635" s="2"/>
      <c r="C635" s="2"/>
      <c r="D635" s="6"/>
      <c r="E635" s="6"/>
      <c r="F635" s="2"/>
    </row>
    <row r="636" spans="1:6" x14ac:dyDescent="0.25">
      <c r="A636" s="5"/>
      <c r="B636" s="2"/>
      <c r="C636" s="2"/>
      <c r="D636" s="6"/>
      <c r="E636" s="6"/>
      <c r="F636" s="2"/>
    </row>
    <row r="637" spans="1:6" x14ac:dyDescent="0.25">
      <c r="A637" s="5"/>
      <c r="B637" s="2"/>
      <c r="C637" s="2"/>
      <c r="D637" s="6"/>
      <c r="E637" s="6"/>
      <c r="F637" s="2"/>
    </row>
    <row r="638" spans="1:6" x14ac:dyDescent="0.25">
      <c r="A638" s="5"/>
      <c r="B638" s="2"/>
      <c r="C638" s="2"/>
      <c r="D638" s="6"/>
      <c r="E638" s="6"/>
      <c r="F638" s="2"/>
    </row>
    <row r="639" spans="1:6" x14ac:dyDescent="0.25">
      <c r="A639" s="5"/>
      <c r="B639" s="2"/>
      <c r="C639" s="2"/>
      <c r="D639" s="6"/>
      <c r="E639" s="6"/>
      <c r="F639" s="2"/>
    </row>
    <row r="640" spans="1:6" x14ac:dyDescent="0.25">
      <c r="A640" s="5"/>
      <c r="B640" s="2"/>
      <c r="C640" s="2"/>
      <c r="D640" s="6"/>
      <c r="E640" s="6"/>
      <c r="F640" s="2"/>
    </row>
    <row r="641" spans="1:6" x14ac:dyDescent="0.25">
      <c r="A641" s="5"/>
      <c r="B641" s="2"/>
      <c r="C641" s="2"/>
      <c r="D641" s="6"/>
      <c r="E641" s="6"/>
      <c r="F641" s="2"/>
    </row>
    <row r="642" spans="1:6" x14ac:dyDescent="0.25">
      <c r="A642" s="5"/>
      <c r="B642" s="2"/>
      <c r="C642" s="2"/>
      <c r="D642" s="6"/>
      <c r="E642" s="6"/>
      <c r="F642" s="2"/>
    </row>
    <row r="643" spans="1:6" x14ac:dyDescent="0.25">
      <c r="A643" s="5"/>
      <c r="B643" s="2"/>
      <c r="C643" s="2"/>
      <c r="D643" s="6"/>
      <c r="E643" s="6"/>
      <c r="F643" s="2"/>
    </row>
    <row r="644" spans="1:6" x14ac:dyDescent="0.25">
      <c r="A644" s="5"/>
      <c r="B644" s="2"/>
      <c r="C644" s="2"/>
      <c r="D644" s="6"/>
      <c r="E644" s="6"/>
      <c r="F644" s="2"/>
    </row>
    <row r="645" spans="1:6" x14ac:dyDescent="0.25">
      <c r="A645" s="5"/>
      <c r="B645" s="2"/>
      <c r="C645" s="2"/>
      <c r="D645" s="6"/>
      <c r="E645" s="6"/>
      <c r="F645" s="2"/>
    </row>
    <row r="646" spans="1:6" x14ac:dyDescent="0.25">
      <c r="A646" s="5"/>
      <c r="B646" s="2"/>
      <c r="C646" s="2"/>
      <c r="D646" s="6"/>
      <c r="E646" s="6"/>
      <c r="F646" s="2"/>
    </row>
    <row r="647" spans="1:6" x14ac:dyDescent="0.25">
      <c r="A647" s="5"/>
      <c r="B647" s="2"/>
      <c r="C647" s="2"/>
      <c r="D647" s="6"/>
      <c r="E647" s="6"/>
      <c r="F647" s="2"/>
    </row>
    <row r="648" spans="1:6" x14ac:dyDescent="0.25">
      <c r="A648" s="5"/>
      <c r="B648" s="2"/>
      <c r="C648" s="2"/>
      <c r="D648" s="6"/>
      <c r="E648" s="6"/>
      <c r="F648" s="2"/>
    </row>
    <row r="649" spans="1:6" x14ac:dyDescent="0.25">
      <c r="A649" s="5"/>
      <c r="B649" s="2"/>
      <c r="C649" s="2"/>
      <c r="D649" s="6"/>
      <c r="E649" s="6"/>
      <c r="F649" s="2"/>
    </row>
    <row r="650" spans="1:6" x14ac:dyDescent="0.25">
      <c r="A650" s="5"/>
      <c r="B650" s="2"/>
      <c r="C650" s="2"/>
      <c r="D650" s="6"/>
      <c r="E650" s="6"/>
      <c r="F650" s="2"/>
    </row>
    <row r="651" spans="1:6" x14ac:dyDescent="0.25">
      <c r="A651" s="5"/>
      <c r="B651" s="2"/>
      <c r="C651" s="2"/>
      <c r="D651" s="6"/>
      <c r="E651" s="6"/>
      <c r="F651" s="2"/>
    </row>
    <row r="652" spans="1:6" x14ac:dyDescent="0.25">
      <c r="A652" s="5"/>
      <c r="B652" s="2"/>
      <c r="C652" s="2"/>
      <c r="D652" s="6"/>
      <c r="E652" s="6"/>
      <c r="F652" s="2"/>
    </row>
    <row r="653" spans="1:6" x14ac:dyDescent="0.25">
      <c r="A653" s="5"/>
      <c r="B653" s="2"/>
      <c r="C653" s="2"/>
      <c r="D653" s="6"/>
      <c r="E653" s="6"/>
      <c r="F653" s="2"/>
    </row>
    <row r="654" spans="1:6" x14ac:dyDescent="0.25">
      <c r="A654" s="5"/>
      <c r="B654" s="2"/>
      <c r="C654" s="2"/>
      <c r="D654" s="6"/>
      <c r="E654" s="6"/>
      <c r="F654" s="2"/>
    </row>
    <row r="655" spans="1:6" x14ac:dyDescent="0.25">
      <c r="A655" s="5"/>
      <c r="B655" s="2"/>
      <c r="C655" s="2"/>
      <c r="D655" s="6"/>
      <c r="E655" s="6"/>
      <c r="F655" s="2"/>
    </row>
    <row r="656" spans="1:6" x14ac:dyDescent="0.25">
      <c r="A656" s="5"/>
      <c r="B656" s="2"/>
      <c r="C656" s="2"/>
      <c r="D656" s="6"/>
      <c r="E656" s="6"/>
      <c r="F656" s="2"/>
    </row>
    <row r="657" spans="1:6" x14ac:dyDescent="0.25">
      <c r="A657" s="5"/>
      <c r="B657" s="2"/>
      <c r="C657" s="2"/>
      <c r="D657" s="6"/>
      <c r="E657" s="6"/>
      <c r="F657" s="2"/>
    </row>
    <row r="658" spans="1:6" x14ac:dyDescent="0.25">
      <c r="A658" s="5"/>
      <c r="B658" s="2"/>
      <c r="C658" s="2"/>
      <c r="D658" s="6"/>
      <c r="E658" s="6"/>
      <c r="F658" s="2"/>
    </row>
    <row r="659" spans="1:6" x14ac:dyDescent="0.25">
      <c r="A659" s="5"/>
      <c r="B659" s="2"/>
      <c r="C659" s="2"/>
      <c r="D659" s="6"/>
      <c r="E659" s="6"/>
      <c r="F659" s="2"/>
    </row>
    <row r="660" spans="1:6" x14ac:dyDescent="0.25">
      <c r="A660" s="5"/>
      <c r="B660" s="2"/>
      <c r="C660" s="2"/>
      <c r="D660" s="6"/>
      <c r="E660" s="6"/>
      <c r="F660" s="2"/>
    </row>
    <row r="661" spans="1:6" x14ac:dyDescent="0.25">
      <c r="A661" s="5"/>
      <c r="B661" s="2"/>
      <c r="C661" s="2"/>
      <c r="D661" s="6"/>
      <c r="E661" s="6"/>
      <c r="F661" s="2"/>
    </row>
    <row r="662" spans="1:6" x14ac:dyDescent="0.25">
      <c r="A662" s="5"/>
      <c r="B662" s="2"/>
      <c r="C662" s="2"/>
      <c r="D662" s="6"/>
      <c r="E662" s="6"/>
      <c r="F662" s="2"/>
    </row>
    <row r="663" spans="1:6" x14ac:dyDescent="0.25">
      <c r="A663" s="5"/>
      <c r="B663" s="2"/>
      <c r="C663" s="2"/>
      <c r="D663" s="6"/>
      <c r="E663" s="6"/>
      <c r="F663" s="2"/>
    </row>
    <row r="664" spans="1:6" x14ac:dyDescent="0.25">
      <c r="A664" s="5"/>
      <c r="B664" s="2"/>
      <c r="C664" s="2"/>
      <c r="D664" s="6"/>
      <c r="E664" s="6"/>
      <c r="F664" s="2"/>
    </row>
    <row r="665" spans="1:6" x14ac:dyDescent="0.25">
      <c r="A665" s="5"/>
      <c r="B665" s="2"/>
      <c r="C665" s="2"/>
      <c r="D665" s="6"/>
      <c r="E665" s="6"/>
      <c r="F665" s="2"/>
    </row>
    <row r="666" spans="1:6" x14ac:dyDescent="0.25">
      <c r="A666" s="5"/>
      <c r="B666" s="2"/>
      <c r="C666" s="2"/>
      <c r="D666" s="6"/>
      <c r="E666" s="6"/>
      <c r="F666" s="2"/>
    </row>
    <row r="667" spans="1:6" x14ac:dyDescent="0.25">
      <c r="A667" s="5"/>
      <c r="B667" s="2"/>
      <c r="C667" s="2"/>
      <c r="D667" s="6"/>
      <c r="E667" s="6"/>
      <c r="F667" s="2"/>
    </row>
    <row r="668" spans="1:6" x14ac:dyDescent="0.25">
      <c r="A668" s="5"/>
      <c r="B668" s="2"/>
      <c r="C668" s="2"/>
      <c r="D668" s="6"/>
      <c r="E668" s="6"/>
      <c r="F668" s="2"/>
    </row>
    <row r="669" spans="1:6" x14ac:dyDescent="0.25">
      <c r="A669" s="5"/>
      <c r="B669" s="2"/>
      <c r="C669" s="2"/>
      <c r="D669" s="6"/>
      <c r="E669" s="6"/>
      <c r="F669" s="2"/>
    </row>
    <row r="670" spans="1:6" x14ac:dyDescent="0.25">
      <c r="A670" s="5"/>
      <c r="B670" s="2"/>
      <c r="C670" s="2"/>
      <c r="D670" s="6"/>
      <c r="E670" s="6"/>
      <c r="F670" s="2"/>
    </row>
    <row r="671" spans="1:6" x14ac:dyDescent="0.25">
      <c r="A671" s="5"/>
      <c r="B671" s="2"/>
      <c r="C671" s="2"/>
      <c r="D671" s="6"/>
      <c r="E671" s="6"/>
      <c r="F671" s="2"/>
    </row>
    <row r="672" spans="1:6" x14ac:dyDescent="0.25">
      <c r="A672" s="5"/>
      <c r="B672" s="2"/>
      <c r="C672" s="2"/>
      <c r="D672" s="6"/>
      <c r="E672" s="6"/>
      <c r="F672" s="2"/>
    </row>
    <row r="673" spans="1:6" x14ac:dyDescent="0.25">
      <c r="A673" s="5"/>
      <c r="B673" s="2"/>
      <c r="C673" s="2"/>
      <c r="D673" s="6"/>
      <c r="E673" s="6"/>
      <c r="F673" s="2"/>
    </row>
    <row r="674" spans="1:6" x14ac:dyDescent="0.25">
      <c r="A674" s="5"/>
      <c r="B674" s="2"/>
      <c r="C674" s="2"/>
      <c r="D674" s="6"/>
      <c r="E674" s="6"/>
      <c r="F674" s="2"/>
    </row>
    <row r="675" spans="1:6" x14ac:dyDescent="0.25">
      <c r="A675" s="5"/>
      <c r="B675" s="2"/>
      <c r="C675" s="2"/>
      <c r="D675" s="6"/>
      <c r="E675" s="6"/>
      <c r="F675" s="2"/>
    </row>
    <row r="676" spans="1:6" x14ac:dyDescent="0.25">
      <c r="A676" s="5"/>
      <c r="B676" s="2"/>
      <c r="C676" s="2"/>
      <c r="D676" s="6"/>
      <c r="E676" s="6"/>
      <c r="F676" s="2"/>
    </row>
    <row r="677" spans="1:6" x14ac:dyDescent="0.25">
      <c r="A677" s="5"/>
      <c r="B677" s="2"/>
      <c r="C677" s="2"/>
      <c r="D677" s="6"/>
      <c r="E677" s="6"/>
      <c r="F677" s="2"/>
    </row>
    <row r="678" spans="1:6" x14ac:dyDescent="0.25">
      <c r="A678" s="5"/>
      <c r="B678" s="2"/>
      <c r="C678" s="2"/>
      <c r="D678" s="6"/>
      <c r="E678" s="6"/>
      <c r="F678" s="2"/>
    </row>
    <row r="679" spans="1:6" x14ac:dyDescent="0.25">
      <c r="A679" s="5"/>
      <c r="B679" s="2"/>
      <c r="C679" s="2"/>
      <c r="D679" s="6"/>
      <c r="E679" s="6"/>
      <c r="F679" s="2"/>
    </row>
    <row r="680" spans="1:6" x14ac:dyDescent="0.25">
      <c r="A680" s="5"/>
      <c r="B680" s="2"/>
      <c r="C680" s="2"/>
      <c r="D680" s="6"/>
      <c r="E680" s="6"/>
      <c r="F680" s="2"/>
    </row>
    <row r="681" spans="1:6" x14ac:dyDescent="0.25">
      <c r="A681" s="5"/>
      <c r="B681" s="2"/>
      <c r="C681" s="2"/>
      <c r="D681" s="6"/>
      <c r="E681" s="6"/>
      <c r="F681" s="2"/>
    </row>
    <row r="682" spans="1:6" x14ac:dyDescent="0.25">
      <c r="A682" s="5"/>
      <c r="B682" s="2"/>
      <c r="C682" s="2"/>
      <c r="D682" s="6"/>
      <c r="E682" s="6"/>
      <c r="F682" s="2"/>
    </row>
    <row r="683" spans="1:6" x14ac:dyDescent="0.25">
      <c r="A683" s="5"/>
      <c r="B683" s="2"/>
      <c r="C683" s="2"/>
      <c r="D683" s="6"/>
      <c r="E683" s="6"/>
      <c r="F683" s="2"/>
    </row>
    <row r="684" spans="1:6" x14ac:dyDescent="0.25">
      <c r="A684" s="5"/>
      <c r="B684" s="2"/>
      <c r="C684" s="2"/>
      <c r="D684" s="6"/>
      <c r="E684" s="6"/>
      <c r="F684" s="2"/>
    </row>
    <row r="685" spans="1:6" x14ac:dyDescent="0.25">
      <c r="A685" s="5"/>
      <c r="B685" s="2"/>
      <c r="C685" s="2"/>
      <c r="D685" s="6"/>
      <c r="E685" s="6"/>
      <c r="F685" s="2"/>
    </row>
    <row r="686" spans="1:6" x14ac:dyDescent="0.25">
      <c r="A686" s="5"/>
      <c r="B686" s="2"/>
      <c r="C686" s="2"/>
      <c r="D686" s="6"/>
      <c r="E686" s="6"/>
      <c r="F686" s="2"/>
    </row>
    <row r="687" spans="1:6" x14ac:dyDescent="0.25">
      <c r="A687" s="5"/>
      <c r="B687" s="2"/>
      <c r="C687" s="2"/>
      <c r="D687" s="6"/>
      <c r="E687" s="6"/>
      <c r="F687" s="2"/>
    </row>
    <row r="688" spans="1:6" x14ac:dyDescent="0.25">
      <c r="A688" s="5"/>
      <c r="B688" s="2"/>
      <c r="C688" s="2"/>
      <c r="D688" s="6"/>
      <c r="E688" s="6"/>
      <c r="F688" s="2"/>
    </row>
    <row r="689" spans="1:6" x14ac:dyDescent="0.25">
      <c r="A689" s="5"/>
      <c r="B689" s="2"/>
      <c r="C689" s="2"/>
      <c r="D689" s="6"/>
      <c r="E689" s="6"/>
      <c r="F689" s="2"/>
    </row>
    <row r="690" spans="1:6" x14ac:dyDescent="0.25">
      <c r="A690" s="5"/>
      <c r="B690" s="2"/>
      <c r="C690" s="2"/>
      <c r="D690" s="6"/>
      <c r="E690" s="6"/>
      <c r="F690" s="2"/>
    </row>
    <row r="691" spans="1:6" x14ac:dyDescent="0.25">
      <c r="A691" s="5"/>
      <c r="B691" s="2"/>
      <c r="C691" s="2"/>
      <c r="D691" s="6"/>
      <c r="E691" s="6"/>
      <c r="F691" s="2"/>
    </row>
    <row r="692" spans="1:6" x14ac:dyDescent="0.25">
      <c r="A692" s="5"/>
      <c r="B692" s="2"/>
      <c r="C692" s="2"/>
      <c r="D692" s="6"/>
      <c r="E692" s="6"/>
      <c r="F692" s="2"/>
    </row>
    <row r="693" spans="1:6" x14ac:dyDescent="0.25">
      <c r="A693" s="5"/>
      <c r="B693" s="2"/>
      <c r="C693" s="2"/>
      <c r="D693" s="6"/>
      <c r="E693" s="6"/>
      <c r="F693" s="2"/>
    </row>
    <row r="694" spans="1:6" x14ac:dyDescent="0.25">
      <c r="A694" s="5"/>
      <c r="B694" s="2"/>
      <c r="C694" s="2"/>
      <c r="D694" s="6"/>
      <c r="E694" s="6"/>
      <c r="F694" s="2"/>
    </row>
    <row r="695" spans="1:6" x14ac:dyDescent="0.25">
      <c r="A695" s="5"/>
      <c r="B695" s="2"/>
      <c r="C695" s="2"/>
      <c r="D695" s="6"/>
      <c r="E695" s="6"/>
      <c r="F695" s="2"/>
    </row>
    <row r="696" spans="1:6" x14ac:dyDescent="0.25">
      <c r="A696" s="5"/>
      <c r="B696" s="2"/>
      <c r="C696" s="2"/>
      <c r="D696" s="6"/>
      <c r="E696" s="6"/>
      <c r="F696" s="2"/>
    </row>
    <row r="697" spans="1:6" x14ac:dyDescent="0.25">
      <c r="A697" s="5"/>
      <c r="B697" s="2"/>
      <c r="C697" s="2"/>
      <c r="D697" s="6"/>
      <c r="E697" s="6"/>
      <c r="F697" s="2"/>
    </row>
    <row r="698" spans="1:6" x14ac:dyDescent="0.25">
      <c r="A698" s="5"/>
      <c r="B698" s="2"/>
      <c r="C698" s="2"/>
      <c r="D698" s="6"/>
      <c r="E698" s="6"/>
      <c r="F698" s="2"/>
    </row>
    <row r="699" spans="1:6" x14ac:dyDescent="0.25">
      <c r="A699" s="5"/>
      <c r="B699" s="2"/>
      <c r="C699" s="2"/>
      <c r="D699" s="6"/>
      <c r="E699" s="6"/>
      <c r="F699" s="2"/>
    </row>
    <row r="700" spans="1:6" x14ac:dyDescent="0.25">
      <c r="A700" s="5"/>
      <c r="B700" s="2"/>
      <c r="C700" s="2"/>
      <c r="D700" s="6"/>
      <c r="E700" s="6"/>
      <c r="F700" s="2"/>
    </row>
    <row r="701" spans="1:6" x14ac:dyDescent="0.25">
      <c r="A701" s="5"/>
      <c r="B701" s="2"/>
      <c r="C701" s="2"/>
      <c r="D701" s="6"/>
      <c r="E701" s="6"/>
      <c r="F701" s="2"/>
    </row>
    <row r="702" spans="1:6" x14ac:dyDescent="0.25">
      <c r="A702" s="5"/>
      <c r="B702" s="2"/>
      <c r="C702" s="2"/>
      <c r="D702" s="6"/>
      <c r="E702" s="6"/>
      <c r="F702" s="2"/>
    </row>
    <row r="703" spans="1:6" x14ac:dyDescent="0.25">
      <c r="A703" s="5"/>
      <c r="B703" s="2"/>
      <c r="C703" s="2"/>
      <c r="D703" s="6"/>
      <c r="E703" s="6"/>
      <c r="F703" s="2"/>
    </row>
    <row r="704" spans="1:6" x14ac:dyDescent="0.25">
      <c r="A704" s="5"/>
      <c r="B704" s="2"/>
      <c r="C704" s="2"/>
      <c r="D704" s="6"/>
      <c r="E704" s="6"/>
      <c r="F704" s="2"/>
    </row>
    <row r="705" spans="1:6" x14ac:dyDescent="0.25">
      <c r="A705" s="5"/>
      <c r="B705" s="2"/>
      <c r="C705" s="2"/>
      <c r="D705" s="6"/>
      <c r="E705" s="6"/>
      <c r="F705" s="2"/>
    </row>
    <row r="706" spans="1:6" x14ac:dyDescent="0.25">
      <c r="A706" s="5"/>
      <c r="B706" s="2"/>
      <c r="C706" s="2"/>
      <c r="D706" s="6"/>
      <c r="E706" s="6"/>
      <c r="F706" s="2"/>
    </row>
    <row r="707" spans="1:6" x14ac:dyDescent="0.25">
      <c r="A707" s="5"/>
      <c r="B707" s="2"/>
      <c r="C707" s="2"/>
      <c r="D707" s="6"/>
      <c r="E707" s="6"/>
      <c r="F707" s="2"/>
    </row>
    <row r="708" spans="1:6" x14ac:dyDescent="0.25">
      <c r="A708" s="5"/>
      <c r="B708" s="2"/>
      <c r="C708" s="2"/>
      <c r="D708" s="6"/>
      <c r="E708" s="6"/>
      <c r="F708" s="2"/>
    </row>
    <row r="709" spans="1:6" x14ac:dyDescent="0.25">
      <c r="A709" s="5"/>
      <c r="B709" s="2"/>
      <c r="C709" s="2"/>
      <c r="D709" s="6"/>
      <c r="E709" s="6"/>
      <c r="F709" s="2"/>
    </row>
    <row r="710" spans="1:6" x14ac:dyDescent="0.25">
      <c r="A710" s="5"/>
      <c r="B710" s="2"/>
      <c r="C710" s="2"/>
      <c r="D710" s="6"/>
      <c r="E710" s="6"/>
      <c r="F710" s="2"/>
    </row>
    <row r="711" spans="1:6" x14ac:dyDescent="0.25">
      <c r="A711" s="5"/>
      <c r="B711" s="2"/>
      <c r="C711" s="2"/>
      <c r="D711" s="6"/>
      <c r="E711" s="6"/>
      <c r="F711" s="2"/>
    </row>
    <row r="712" spans="1:6" x14ac:dyDescent="0.25">
      <c r="A712" s="5"/>
      <c r="B712" s="2"/>
      <c r="C712" s="2"/>
      <c r="D712" s="6"/>
      <c r="E712" s="6"/>
      <c r="F712" s="2"/>
    </row>
    <row r="713" spans="1:6" x14ac:dyDescent="0.25">
      <c r="A713" s="5"/>
      <c r="B713" s="2"/>
      <c r="C713" s="2"/>
      <c r="D713" s="6"/>
      <c r="E713" s="6"/>
      <c r="F713" s="2"/>
    </row>
    <row r="714" spans="1:6" x14ac:dyDescent="0.25">
      <c r="A714" s="5"/>
      <c r="B714" s="2"/>
      <c r="C714" s="2"/>
      <c r="D714" s="6"/>
      <c r="E714" s="6"/>
      <c r="F714" s="2"/>
    </row>
    <row r="715" spans="1:6" x14ac:dyDescent="0.25">
      <c r="A715" s="5"/>
      <c r="B715" s="2"/>
      <c r="C715" s="2"/>
      <c r="D715" s="6"/>
      <c r="E715" s="6"/>
      <c r="F715" s="2"/>
    </row>
    <row r="716" spans="1:6" x14ac:dyDescent="0.25">
      <c r="A716" s="5"/>
      <c r="B716" s="2"/>
      <c r="C716" s="2"/>
      <c r="D716" s="6"/>
      <c r="E716" s="6"/>
      <c r="F716" s="2"/>
    </row>
    <row r="717" spans="1:6" x14ac:dyDescent="0.25">
      <c r="A717" s="5"/>
      <c r="B717" s="2"/>
      <c r="C717" s="2"/>
      <c r="D717" s="6"/>
      <c r="E717" s="6"/>
      <c r="F717" s="2"/>
    </row>
    <row r="718" spans="1:6" x14ac:dyDescent="0.25">
      <c r="A718" s="5"/>
      <c r="B718" s="2"/>
      <c r="C718" s="2"/>
      <c r="D718" s="6"/>
      <c r="E718" s="6"/>
      <c r="F718" s="2"/>
    </row>
    <row r="719" spans="1:6" x14ac:dyDescent="0.25">
      <c r="A719" s="5"/>
      <c r="B719" s="2"/>
      <c r="C719" s="2"/>
      <c r="D719" s="6"/>
      <c r="E719" s="6"/>
      <c r="F719" s="2"/>
    </row>
    <row r="720" spans="1:6" x14ac:dyDescent="0.25">
      <c r="A720" s="5"/>
      <c r="B720" s="2"/>
      <c r="C720" s="2"/>
      <c r="D720" s="6"/>
      <c r="E720" s="6"/>
      <c r="F720" s="2"/>
    </row>
    <row r="721" spans="1:6" x14ac:dyDescent="0.25">
      <c r="A721" s="5"/>
      <c r="B721" s="2"/>
      <c r="C721" s="2"/>
      <c r="D721" s="6"/>
      <c r="E721" s="6"/>
      <c r="F721" s="2"/>
    </row>
    <row r="722" spans="1:6" x14ac:dyDescent="0.25">
      <c r="A722" s="5"/>
      <c r="B722" s="2"/>
      <c r="C722" s="2"/>
      <c r="D722" s="6"/>
      <c r="E722" s="6"/>
      <c r="F722" s="2"/>
    </row>
    <row r="723" spans="1:6" x14ac:dyDescent="0.25">
      <c r="A723" s="5"/>
      <c r="B723" s="2"/>
      <c r="C723" s="2"/>
      <c r="D723" s="6"/>
      <c r="E723" s="6"/>
      <c r="F723" s="2"/>
    </row>
    <row r="724" spans="1:6" x14ac:dyDescent="0.25">
      <c r="A724" s="5"/>
      <c r="B724" s="2"/>
      <c r="C724" s="2"/>
      <c r="D724" s="6"/>
      <c r="E724" s="6"/>
      <c r="F724" s="2"/>
    </row>
    <row r="725" spans="1:6" x14ac:dyDescent="0.25">
      <c r="A725" s="5"/>
      <c r="B725" s="2"/>
      <c r="C725" s="2"/>
      <c r="D725" s="6"/>
      <c r="E725" s="6"/>
      <c r="F725" s="2"/>
    </row>
    <row r="726" spans="1:6" x14ac:dyDescent="0.25">
      <c r="A726" s="5"/>
      <c r="B726" s="2"/>
      <c r="C726" s="2"/>
      <c r="D726" s="6"/>
      <c r="E726" s="6"/>
      <c r="F726" s="2"/>
    </row>
    <row r="727" spans="1:6" x14ac:dyDescent="0.25">
      <c r="A727" s="5"/>
      <c r="B727" s="2"/>
      <c r="C727" s="2"/>
      <c r="D727" s="6"/>
      <c r="E727" s="6"/>
      <c r="F727" s="2"/>
    </row>
    <row r="728" spans="1:6" x14ac:dyDescent="0.25">
      <c r="A728" s="5"/>
      <c r="B728" s="2"/>
      <c r="C728" s="2"/>
      <c r="D728" s="6"/>
      <c r="E728" s="6"/>
      <c r="F728" s="2"/>
    </row>
    <row r="729" spans="1:6" x14ac:dyDescent="0.25">
      <c r="A729" s="5"/>
      <c r="B729" s="2"/>
      <c r="C729" s="2"/>
      <c r="D729" s="6"/>
      <c r="E729" s="6"/>
      <c r="F729" s="2"/>
    </row>
    <row r="730" spans="1:6" x14ac:dyDescent="0.25">
      <c r="A730" s="5"/>
      <c r="B730" s="2"/>
      <c r="C730" s="2"/>
      <c r="D730" s="6"/>
      <c r="E730" s="6"/>
      <c r="F730" s="2"/>
    </row>
    <row r="731" spans="1:6" x14ac:dyDescent="0.25">
      <c r="A731" s="5"/>
      <c r="B731" s="2"/>
      <c r="C731" s="2"/>
      <c r="D731" s="6"/>
      <c r="E731" s="6"/>
      <c r="F731" s="2"/>
    </row>
    <row r="732" spans="1:6" x14ac:dyDescent="0.25">
      <c r="A732" s="5"/>
      <c r="B732" s="2"/>
      <c r="C732" s="2"/>
      <c r="D732" s="6"/>
      <c r="E732" s="6"/>
      <c r="F732" s="2"/>
    </row>
    <row r="733" spans="1:6" x14ac:dyDescent="0.25">
      <c r="A733" s="5"/>
      <c r="B733" s="2"/>
      <c r="C733" s="2"/>
      <c r="D733" s="6"/>
      <c r="E733" s="6"/>
      <c r="F733" s="2"/>
    </row>
    <row r="734" spans="1:6" x14ac:dyDescent="0.25">
      <c r="A734" s="5"/>
      <c r="B734" s="2"/>
      <c r="C734" s="2"/>
      <c r="D734" s="6"/>
      <c r="E734" s="6"/>
      <c r="F734" s="2"/>
    </row>
    <row r="735" spans="1:6" x14ac:dyDescent="0.25">
      <c r="A735" s="5"/>
      <c r="B735" s="2"/>
      <c r="C735" s="2"/>
      <c r="D735" s="6"/>
      <c r="E735" s="6"/>
      <c r="F735" s="2"/>
    </row>
    <row r="736" spans="1:6" x14ac:dyDescent="0.25">
      <c r="A736" s="5"/>
      <c r="B736" s="2"/>
      <c r="C736" s="2"/>
      <c r="D736" s="6"/>
      <c r="E736" s="6"/>
      <c r="F736" s="2"/>
    </row>
    <row r="737" spans="1:6" x14ac:dyDescent="0.25">
      <c r="A737" s="5"/>
      <c r="B737" s="2"/>
      <c r="C737" s="2"/>
      <c r="D737" s="6"/>
      <c r="E737" s="6"/>
      <c r="F737" s="2"/>
    </row>
    <row r="738" spans="1:6" x14ac:dyDescent="0.25">
      <c r="A738" s="5"/>
      <c r="B738" s="2"/>
      <c r="C738" s="2"/>
      <c r="D738" s="6"/>
      <c r="E738" s="6"/>
      <c r="F738" s="2"/>
    </row>
    <row r="739" spans="1:6" x14ac:dyDescent="0.25">
      <c r="A739" s="5"/>
      <c r="B739" s="2"/>
      <c r="C739" s="2"/>
      <c r="D739" s="6"/>
      <c r="E739" s="6"/>
      <c r="F739" s="2"/>
    </row>
    <row r="740" spans="1:6" x14ac:dyDescent="0.25">
      <c r="A740" s="5"/>
      <c r="B740" s="2"/>
      <c r="C740" s="2"/>
      <c r="D740" s="6"/>
      <c r="E740" s="6"/>
      <c r="F740" s="2"/>
    </row>
    <row r="741" spans="1:6" x14ac:dyDescent="0.25">
      <c r="A741" s="5"/>
      <c r="B741" s="2"/>
      <c r="C741" s="2"/>
      <c r="D741" s="6"/>
      <c r="E741" s="6"/>
      <c r="F741" s="2"/>
    </row>
    <row r="742" spans="1:6" x14ac:dyDescent="0.25">
      <c r="A742" s="5"/>
      <c r="B742" s="2"/>
      <c r="C742" s="2"/>
      <c r="D742" s="6"/>
      <c r="E742" s="6"/>
      <c r="F742" s="2"/>
    </row>
    <row r="743" spans="1:6" x14ac:dyDescent="0.25">
      <c r="A743" s="5"/>
      <c r="B743" s="2"/>
      <c r="C743" s="2"/>
      <c r="D743" s="6"/>
      <c r="E743" s="6"/>
      <c r="F743" s="2"/>
    </row>
    <row r="744" spans="1:6" x14ac:dyDescent="0.25">
      <c r="A744" s="5"/>
      <c r="B744" s="2"/>
      <c r="C744" s="2"/>
      <c r="D744" s="6"/>
      <c r="E744" s="6"/>
      <c r="F744" s="2"/>
    </row>
    <row r="745" spans="1:6" x14ac:dyDescent="0.25">
      <c r="A745" s="5"/>
      <c r="B745" s="2"/>
      <c r="C745" s="2"/>
      <c r="D745" s="6"/>
      <c r="E745" s="6"/>
      <c r="F745" s="2"/>
    </row>
    <row r="746" spans="1:6" x14ac:dyDescent="0.25">
      <c r="A746" s="5"/>
      <c r="B746" s="2"/>
      <c r="C746" s="2"/>
      <c r="D746" s="6"/>
      <c r="E746" s="6"/>
      <c r="F746" s="2"/>
    </row>
    <row r="747" spans="1:6" x14ac:dyDescent="0.25">
      <c r="A747" s="5"/>
      <c r="B747" s="2"/>
      <c r="C747" s="2"/>
      <c r="D747" s="6"/>
      <c r="E747" s="6"/>
      <c r="F747" s="2"/>
    </row>
    <row r="748" spans="1:6" x14ac:dyDescent="0.25">
      <c r="A748" s="5"/>
      <c r="B748" s="2"/>
      <c r="C748" s="2"/>
      <c r="D748" s="6"/>
      <c r="E748" s="6"/>
      <c r="F748" s="2"/>
    </row>
    <row r="749" spans="1:6" x14ac:dyDescent="0.25">
      <c r="A749" s="5"/>
      <c r="B749" s="2"/>
      <c r="C749" s="2"/>
      <c r="D749" s="6"/>
      <c r="E749" s="6"/>
      <c r="F749" s="2"/>
    </row>
    <row r="750" spans="1:6" x14ac:dyDescent="0.25">
      <c r="A750" s="5"/>
      <c r="B750" s="2"/>
      <c r="C750" s="2"/>
      <c r="D750" s="6"/>
      <c r="E750" s="6"/>
      <c r="F750" s="2"/>
    </row>
    <row r="751" spans="1:6" x14ac:dyDescent="0.25">
      <c r="A751" s="5"/>
      <c r="B751" s="2"/>
      <c r="C751" s="2"/>
      <c r="D751" s="6"/>
      <c r="E751" s="6"/>
      <c r="F751" s="2"/>
    </row>
    <row r="752" spans="1:6" x14ac:dyDescent="0.25">
      <c r="A752" s="5"/>
      <c r="B752" s="2"/>
      <c r="C752" s="2"/>
      <c r="D752" s="6"/>
      <c r="E752" s="6"/>
      <c r="F752" s="2"/>
    </row>
    <row r="753" spans="1:6" x14ac:dyDescent="0.25">
      <c r="A753" s="5"/>
      <c r="B753" s="2"/>
      <c r="C753" s="2"/>
      <c r="D753" s="6"/>
      <c r="E753" s="6"/>
      <c r="F753" s="2"/>
    </row>
    <row r="754" spans="1:6" x14ac:dyDescent="0.25">
      <c r="A754" s="5"/>
      <c r="B754" s="2"/>
      <c r="C754" s="2"/>
      <c r="D754" s="6"/>
      <c r="E754" s="6"/>
      <c r="F754" s="2"/>
    </row>
    <row r="755" spans="1:6" x14ac:dyDescent="0.25">
      <c r="A755" s="5"/>
      <c r="B755" s="2"/>
      <c r="C755" s="2"/>
      <c r="D755" s="6"/>
      <c r="E755" s="6"/>
      <c r="F755" s="2"/>
    </row>
    <row r="756" spans="1:6" x14ac:dyDescent="0.25">
      <c r="A756" s="5"/>
      <c r="B756" s="2"/>
      <c r="C756" s="2"/>
      <c r="D756" s="6"/>
      <c r="E756" s="6"/>
      <c r="F756" s="2"/>
    </row>
    <row r="757" spans="1:6" x14ac:dyDescent="0.25">
      <c r="A757" s="5"/>
      <c r="B757" s="2"/>
      <c r="C757" s="2"/>
      <c r="D757" s="6"/>
      <c r="E757" s="6"/>
      <c r="F757" s="2"/>
    </row>
    <row r="758" spans="1:6" x14ac:dyDescent="0.25">
      <c r="A758" s="5"/>
      <c r="B758" s="2"/>
      <c r="C758" s="2"/>
      <c r="D758" s="6"/>
      <c r="E758" s="6"/>
      <c r="F758" s="2"/>
    </row>
    <row r="759" spans="1:6" x14ac:dyDescent="0.25">
      <c r="A759" s="5"/>
      <c r="B759" s="2"/>
      <c r="C759" s="2"/>
      <c r="D759" s="6"/>
      <c r="E759" s="6"/>
      <c r="F759" s="2"/>
    </row>
    <row r="760" spans="1:6" x14ac:dyDescent="0.25">
      <c r="A760" s="5"/>
      <c r="B760" s="2"/>
      <c r="C760" s="2"/>
      <c r="D760" s="6"/>
      <c r="E760" s="6"/>
      <c r="F760" s="2"/>
    </row>
    <row r="761" spans="1:6" x14ac:dyDescent="0.25">
      <c r="A761" s="5"/>
      <c r="B761" s="2"/>
      <c r="C761" s="2"/>
      <c r="D761" s="6"/>
      <c r="E761" s="6"/>
      <c r="F761" s="2"/>
    </row>
    <row r="762" spans="1:6" x14ac:dyDescent="0.25">
      <c r="A762" s="5"/>
      <c r="B762" s="2"/>
      <c r="C762" s="2"/>
      <c r="D762" s="6"/>
      <c r="E762" s="6"/>
      <c r="F762" s="2"/>
    </row>
    <row r="763" spans="1:6" x14ac:dyDescent="0.25">
      <c r="A763" s="5"/>
      <c r="B763" s="2"/>
      <c r="C763" s="2"/>
      <c r="D763" s="6"/>
      <c r="E763" s="6"/>
      <c r="F763" s="2"/>
    </row>
    <row r="764" spans="1:6" x14ac:dyDescent="0.25">
      <c r="A764" s="5"/>
      <c r="B764" s="2"/>
      <c r="C764" s="2"/>
      <c r="D764" s="6"/>
      <c r="E764" s="6"/>
      <c r="F764" s="2"/>
    </row>
    <row r="765" spans="1:6" x14ac:dyDescent="0.25">
      <c r="A765" s="5"/>
      <c r="B765" s="2"/>
      <c r="C765" s="2"/>
      <c r="D765" s="6"/>
      <c r="E765" s="6"/>
      <c r="F765" s="2"/>
    </row>
    <row r="766" spans="1:6" x14ac:dyDescent="0.25">
      <c r="A766" s="5"/>
      <c r="B766" s="2"/>
      <c r="C766" s="2"/>
      <c r="D766" s="6"/>
      <c r="E766" s="6"/>
      <c r="F766" s="2"/>
    </row>
    <row r="767" spans="1:6" x14ac:dyDescent="0.25">
      <c r="A767" s="5"/>
      <c r="B767" s="2"/>
      <c r="C767" s="2"/>
      <c r="D767" s="6"/>
      <c r="E767" s="6"/>
      <c r="F767" s="2"/>
    </row>
    <row r="768" spans="1:6" x14ac:dyDescent="0.25">
      <c r="A768" s="5"/>
      <c r="B768" s="2"/>
      <c r="C768" s="2"/>
      <c r="D768" s="6"/>
      <c r="E768" s="6"/>
      <c r="F768" s="2"/>
    </row>
    <row r="769" spans="1:6" x14ac:dyDescent="0.25">
      <c r="A769" s="5"/>
      <c r="B769" s="2"/>
      <c r="C769" s="2"/>
      <c r="D769" s="6"/>
      <c r="E769" s="6"/>
      <c r="F769" s="2"/>
    </row>
    <row r="770" spans="1:6" x14ac:dyDescent="0.25">
      <c r="A770" s="5"/>
      <c r="B770" s="2"/>
      <c r="C770" s="2"/>
      <c r="D770" s="6"/>
      <c r="E770" s="6"/>
      <c r="F770" s="2"/>
    </row>
    <row r="771" spans="1:6" x14ac:dyDescent="0.25">
      <c r="A771" s="5"/>
      <c r="B771" s="2"/>
      <c r="C771" s="2"/>
      <c r="D771" s="6"/>
      <c r="E771" s="6"/>
      <c r="F771" s="2"/>
    </row>
    <row r="772" spans="1:6" x14ac:dyDescent="0.25">
      <c r="A772" s="5"/>
      <c r="B772" s="2"/>
      <c r="C772" s="2"/>
      <c r="D772" s="6"/>
      <c r="E772" s="6"/>
      <c r="F772" s="2"/>
    </row>
    <row r="773" spans="1:6" x14ac:dyDescent="0.25">
      <c r="A773" s="5"/>
      <c r="B773" s="2"/>
      <c r="C773" s="2"/>
      <c r="D773" s="6"/>
      <c r="E773" s="6"/>
      <c r="F773" s="2"/>
    </row>
    <row r="774" spans="1:6" x14ac:dyDescent="0.25">
      <c r="A774" s="5"/>
      <c r="B774" s="2"/>
      <c r="C774" s="2"/>
      <c r="D774" s="6"/>
      <c r="E774" s="6"/>
      <c r="F774" s="2"/>
    </row>
    <row r="775" spans="1:6" x14ac:dyDescent="0.25">
      <c r="A775" s="5"/>
      <c r="B775" s="2"/>
      <c r="C775" s="2"/>
      <c r="D775" s="6"/>
      <c r="E775" s="6"/>
      <c r="F775" s="2"/>
    </row>
    <row r="776" spans="1:6" x14ac:dyDescent="0.25">
      <c r="A776" s="5"/>
      <c r="B776" s="2"/>
      <c r="C776" s="2"/>
      <c r="D776" s="6"/>
      <c r="E776" s="6"/>
      <c r="F776" s="2"/>
    </row>
    <row r="777" spans="1:6" x14ac:dyDescent="0.25">
      <c r="A777" s="5"/>
      <c r="B777" s="2"/>
      <c r="C777" s="2"/>
      <c r="D777" s="6"/>
      <c r="E777" s="6"/>
      <c r="F777" s="2"/>
    </row>
    <row r="778" spans="1:6" x14ac:dyDescent="0.25">
      <c r="A778" s="5"/>
      <c r="B778" s="2"/>
      <c r="C778" s="2"/>
      <c r="D778" s="6"/>
      <c r="E778" s="6"/>
      <c r="F778" s="2"/>
    </row>
    <row r="779" spans="1:6" x14ac:dyDescent="0.25">
      <c r="A779" s="5"/>
      <c r="B779" s="2"/>
      <c r="C779" s="2"/>
      <c r="D779" s="6"/>
      <c r="E779" s="6"/>
      <c r="F779" s="2"/>
    </row>
    <row r="780" spans="1:6" x14ac:dyDescent="0.25">
      <c r="A780" s="5"/>
      <c r="B780" s="2"/>
      <c r="C780" s="2"/>
      <c r="D780" s="6"/>
      <c r="E780" s="6"/>
      <c r="F780" s="2"/>
    </row>
    <row r="781" spans="1:6" x14ac:dyDescent="0.25">
      <c r="A781" s="5"/>
      <c r="B781" s="2"/>
      <c r="C781" s="2"/>
      <c r="D781" s="6"/>
      <c r="E781" s="6"/>
      <c r="F781" s="2"/>
    </row>
    <row r="782" spans="1:6" x14ac:dyDescent="0.25">
      <c r="A782" s="5"/>
      <c r="B782" s="2"/>
      <c r="C782" s="2"/>
      <c r="D782" s="6"/>
      <c r="E782" s="6"/>
      <c r="F782" s="2"/>
    </row>
    <row r="783" spans="1:6" x14ac:dyDescent="0.25">
      <c r="A783" s="5"/>
      <c r="B783" s="2"/>
      <c r="C783" s="2"/>
      <c r="D783" s="6"/>
      <c r="E783" s="6"/>
      <c r="F783" s="2"/>
    </row>
    <row r="784" spans="1:6" x14ac:dyDescent="0.25">
      <c r="A784" s="5"/>
      <c r="B784" s="2"/>
      <c r="C784" s="2"/>
      <c r="D784" s="6"/>
      <c r="E784" s="6"/>
      <c r="F784" s="2"/>
    </row>
    <row r="785" spans="1:6" x14ac:dyDescent="0.25">
      <c r="A785" s="5"/>
      <c r="B785" s="2"/>
      <c r="C785" s="2"/>
      <c r="D785" s="6"/>
      <c r="E785" s="6"/>
      <c r="F785" s="2"/>
    </row>
    <row r="786" spans="1:6" x14ac:dyDescent="0.25">
      <c r="A786" s="5"/>
      <c r="B786" s="2"/>
      <c r="C786" s="2"/>
      <c r="D786" s="6"/>
      <c r="E786" s="6"/>
      <c r="F786" s="2"/>
    </row>
    <row r="787" spans="1:6" x14ac:dyDescent="0.25">
      <c r="A787" s="5"/>
      <c r="B787" s="2"/>
      <c r="C787" s="2"/>
      <c r="D787" s="6"/>
      <c r="E787" s="6"/>
      <c r="F787" s="2"/>
    </row>
    <row r="788" spans="1:6" x14ac:dyDescent="0.25">
      <c r="A788" s="5"/>
      <c r="B788" s="2"/>
      <c r="C788" s="2"/>
      <c r="D788" s="6"/>
      <c r="E788" s="6"/>
      <c r="F788" s="2"/>
    </row>
    <row r="789" spans="1:6" x14ac:dyDescent="0.25">
      <c r="A789" s="5"/>
      <c r="B789" s="2"/>
      <c r="C789" s="2"/>
      <c r="D789" s="6"/>
      <c r="E789" s="6"/>
      <c r="F789" s="2"/>
    </row>
    <row r="790" spans="1:6" x14ac:dyDescent="0.25">
      <c r="A790" s="5"/>
      <c r="B790" s="2"/>
      <c r="C790" s="2"/>
      <c r="D790" s="6"/>
      <c r="E790" s="6"/>
      <c r="F790" s="2"/>
    </row>
    <row r="791" spans="1:6" x14ac:dyDescent="0.25">
      <c r="A791" s="5"/>
      <c r="B791" s="2"/>
      <c r="C791" s="2"/>
      <c r="D791" s="6"/>
      <c r="E791" s="6"/>
      <c r="F791" s="2"/>
    </row>
    <row r="792" spans="1:6" x14ac:dyDescent="0.25">
      <c r="A792" s="5"/>
      <c r="B792" s="2"/>
      <c r="C792" s="2"/>
      <c r="D792" s="6"/>
      <c r="E792" s="6"/>
      <c r="F792" s="2"/>
    </row>
    <row r="793" spans="1:6" x14ac:dyDescent="0.25">
      <c r="A793" s="5"/>
      <c r="B793" s="2"/>
      <c r="C793" s="2"/>
      <c r="D793" s="6"/>
      <c r="E793" s="6"/>
      <c r="F793" s="2"/>
    </row>
    <row r="794" spans="1:6" x14ac:dyDescent="0.25">
      <c r="A794" s="5"/>
      <c r="B794" s="2"/>
      <c r="C794" s="2"/>
      <c r="D794" s="6"/>
      <c r="E794" s="6"/>
      <c r="F794" s="2"/>
    </row>
    <row r="795" spans="1:6" x14ac:dyDescent="0.25">
      <c r="A795" s="5"/>
      <c r="B795" s="2"/>
      <c r="C795" s="2"/>
      <c r="D795" s="6"/>
      <c r="E795" s="6"/>
      <c r="F795" s="2"/>
    </row>
    <row r="796" spans="1:6" x14ac:dyDescent="0.25">
      <c r="A796" s="5"/>
      <c r="B796" s="2"/>
      <c r="C796" s="2"/>
      <c r="D796" s="6"/>
      <c r="E796" s="6"/>
      <c r="F796" s="2"/>
    </row>
    <row r="797" spans="1:6" x14ac:dyDescent="0.25">
      <c r="A797" s="5"/>
      <c r="B797" s="2"/>
      <c r="C797" s="2"/>
      <c r="D797" s="6"/>
      <c r="E797" s="6"/>
      <c r="F797" s="2"/>
    </row>
    <row r="798" spans="1:6" x14ac:dyDescent="0.25">
      <c r="A798" s="5"/>
      <c r="B798" s="2"/>
      <c r="C798" s="2"/>
      <c r="D798" s="6"/>
      <c r="E798" s="6"/>
      <c r="F798" s="2"/>
    </row>
    <row r="799" spans="1:6" x14ac:dyDescent="0.25">
      <c r="A799" s="5"/>
      <c r="B799" s="2"/>
      <c r="C799" s="2"/>
      <c r="D799" s="6"/>
      <c r="E799" s="6"/>
      <c r="F799" s="2"/>
    </row>
    <row r="800" spans="1:6" x14ac:dyDescent="0.25">
      <c r="A800" s="5"/>
      <c r="B800" s="2"/>
      <c r="C800" s="2"/>
      <c r="D800" s="6"/>
      <c r="E800" s="6"/>
      <c r="F800" s="2"/>
    </row>
    <row r="801" spans="1:6" x14ac:dyDescent="0.25">
      <c r="A801" s="5"/>
      <c r="B801" s="2"/>
      <c r="C801" s="2"/>
      <c r="D801" s="6"/>
      <c r="E801" s="6"/>
      <c r="F801" s="2"/>
    </row>
    <row r="802" spans="1:6" x14ac:dyDescent="0.25">
      <c r="A802" s="5"/>
      <c r="B802" s="2"/>
      <c r="C802" s="2"/>
      <c r="D802" s="6"/>
      <c r="E802" s="6"/>
      <c r="F802" s="2"/>
    </row>
    <row r="803" spans="1:6" x14ac:dyDescent="0.25">
      <c r="A803" s="5"/>
      <c r="B803" s="2"/>
      <c r="C803" s="2"/>
      <c r="D803" s="6"/>
      <c r="E803" s="6"/>
      <c r="F803" s="2"/>
    </row>
    <row r="804" spans="1:6" x14ac:dyDescent="0.25">
      <c r="A804" s="5"/>
      <c r="B804" s="2"/>
      <c r="C804" s="2"/>
      <c r="D804" s="6"/>
      <c r="E804" s="6"/>
      <c r="F804" s="2"/>
    </row>
    <row r="805" spans="1:6" x14ac:dyDescent="0.25">
      <c r="A805" s="5"/>
      <c r="B805" s="2"/>
      <c r="C805" s="2"/>
      <c r="D805" s="6"/>
      <c r="E805" s="6"/>
      <c r="F805" s="2"/>
    </row>
    <row r="806" spans="1:6" x14ac:dyDescent="0.25">
      <c r="A806" s="5"/>
      <c r="B806" s="2"/>
      <c r="C806" s="2"/>
      <c r="D806" s="6"/>
      <c r="E806" s="6"/>
      <c r="F806" s="2"/>
    </row>
    <row r="807" spans="1:6" x14ac:dyDescent="0.25">
      <c r="A807" s="5"/>
      <c r="B807" s="2"/>
      <c r="C807" s="2"/>
      <c r="D807" s="6"/>
      <c r="E807" s="6"/>
      <c r="F807" s="2"/>
    </row>
    <row r="808" spans="1:6" x14ac:dyDescent="0.25">
      <c r="A808" s="5"/>
      <c r="B808" s="2"/>
      <c r="C808" s="2"/>
      <c r="D808" s="6"/>
      <c r="E808" s="6"/>
      <c r="F808" s="2"/>
    </row>
    <row r="809" spans="1:6" x14ac:dyDescent="0.25">
      <c r="A809" s="5"/>
      <c r="B809" s="2"/>
      <c r="C809" s="2"/>
      <c r="D809" s="6"/>
      <c r="E809" s="6"/>
      <c r="F809" s="2"/>
    </row>
    <row r="810" spans="1:6" x14ac:dyDescent="0.25">
      <c r="A810" s="5"/>
      <c r="B810" s="2"/>
      <c r="C810" s="2"/>
      <c r="D810" s="6"/>
      <c r="E810" s="6"/>
      <c r="F810" s="2"/>
    </row>
    <row r="811" spans="1:6" x14ac:dyDescent="0.25">
      <c r="A811" s="5"/>
      <c r="B811" s="2"/>
      <c r="C811" s="2"/>
      <c r="D811" s="6"/>
      <c r="E811" s="6"/>
      <c r="F811" s="2"/>
    </row>
    <row r="812" spans="1:6" x14ac:dyDescent="0.25">
      <c r="A812" s="5"/>
      <c r="B812" s="2"/>
      <c r="C812" s="2"/>
      <c r="D812" s="6"/>
      <c r="E812" s="6"/>
      <c r="F812" s="2"/>
    </row>
    <row r="813" spans="1:6" x14ac:dyDescent="0.25">
      <c r="A813" s="5"/>
      <c r="B813" s="2"/>
      <c r="C813" s="2"/>
      <c r="D813" s="6"/>
      <c r="E813" s="6"/>
      <c r="F813" s="2"/>
    </row>
    <row r="814" spans="1:6" x14ac:dyDescent="0.25">
      <c r="A814" s="5"/>
      <c r="B814" s="2"/>
      <c r="C814" s="2"/>
      <c r="D814" s="6"/>
      <c r="E814" s="6"/>
      <c r="F814" s="2"/>
    </row>
    <row r="815" spans="1:6" x14ac:dyDescent="0.25">
      <c r="A815" s="5"/>
      <c r="B815" s="2"/>
      <c r="C815" s="2"/>
      <c r="D815" s="6"/>
      <c r="E815" s="6"/>
      <c r="F815" s="2"/>
    </row>
    <row r="816" spans="1:6" x14ac:dyDescent="0.25">
      <c r="A816" s="5"/>
      <c r="B816" s="2"/>
      <c r="C816" s="2"/>
      <c r="D816" s="6"/>
      <c r="E816" s="6"/>
      <c r="F816" s="2"/>
    </row>
    <row r="817" spans="1:6" x14ac:dyDescent="0.25">
      <c r="A817" s="5"/>
      <c r="B817" s="2"/>
      <c r="C817" s="2"/>
      <c r="D817" s="6"/>
      <c r="E817" s="6"/>
      <c r="F817" s="2"/>
    </row>
    <row r="818" spans="1:6" x14ac:dyDescent="0.25">
      <c r="A818" s="5"/>
      <c r="B818" s="2"/>
      <c r="C818" s="2"/>
      <c r="D818" s="6"/>
      <c r="E818" s="6"/>
      <c r="F818" s="2"/>
    </row>
    <row r="819" spans="1:6" x14ac:dyDescent="0.25">
      <c r="A819" s="5"/>
      <c r="B819" s="2"/>
      <c r="C819" s="2"/>
      <c r="D819" s="7"/>
      <c r="E819" s="7"/>
      <c r="F819" s="2"/>
    </row>
    <row r="820" spans="1:6" x14ac:dyDescent="0.25">
      <c r="A820" s="5"/>
      <c r="B820" s="2"/>
      <c r="C820" s="2"/>
      <c r="D820" s="7"/>
      <c r="E820" s="7"/>
      <c r="F820" s="2"/>
    </row>
    <row r="821" spans="1:6" x14ac:dyDescent="0.25">
      <c r="A821" s="5"/>
      <c r="B821" s="2"/>
      <c r="C821" s="2"/>
      <c r="D821" s="7"/>
      <c r="E821" s="7"/>
      <c r="F821" s="2"/>
    </row>
    <row r="822" spans="1:6" x14ac:dyDescent="0.25">
      <c r="A822" s="5"/>
      <c r="B822" s="2"/>
      <c r="C822" s="2"/>
      <c r="D822" s="7"/>
      <c r="E822" s="7"/>
      <c r="F822" s="2"/>
    </row>
    <row r="823" spans="1:6" x14ac:dyDescent="0.25">
      <c r="A823" s="5"/>
      <c r="B823" s="2"/>
      <c r="C823" s="2"/>
      <c r="D823" s="7"/>
      <c r="E823" s="7"/>
      <c r="F823" s="2"/>
    </row>
    <row r="824" spans="1:6" x14ac:dyDescent="0.25">
      <c r="A824" s="5"/>
      <c r="B824" s="2"/>
      <c r="C824" s="2"/>
      <c r="D824" s="7"/>
      <c r="E824" s="7"/>
      <c r="F824" s="2"/>
    </row>
    <row r="825" spans="1:6" x14ac:dyDescent="0.25">
      <c r="A825" s="5"/>
      <c r="B825" s="2"/>
      <c r="C825" s="2"/>
      <c r="D825" s="7"/>
      <c r="E825" s="7"/>
      <c r="F825" s="2"/>
    </row>
    <row r="826" spans="1:6" x14ac:dyDescent="0.25">
      <c r="A826" s="5"/>
      <c r="B826" s="2"/>
      <c r="C826" s="2"/>
      <c r="D826" s="7"/>
      <c r="E826" s="7"/>
      <c r="F826" s="2"/>
    </row>
    <row r="827" spans="1:6" x14ac:dyDescent="0.25">
      <c r="A827" s="5"/>
      <c r="B827" s="2"/>
      <c r="C827" s="2"/>
      <c r="D827" s="7"/>
      <c r="E827" s="7"/>
      <c r="F827" s="2"/>
    </row>
    <row r="828" spans="1:6" x14ac:dyDescent="0.25">
      <c r="A828" s="5"/>
      <c r="B828" s="2"/>
      <c r="C828" s="2"/>
      <c r="D828" s="7"/>
      <c r="E828" s="7"/>
      <c r="F828" s="2"/>
    </row>
    <row r="829" spans="1:6" x14ac:dyDescent="0.25">
      <c r="A829" s="5"/>
      <c r="B829" s="2"/>
      <c r="C829" s="2"/>
      <c r="D829" s="6"/>
      <c r="E829" s="6"/>
      <c r="F829" s="2"/>
    </row>
    <row r="830" spans="1:6" x14ac:dyDescent="0.25">
      <c r="A830" s="5"/>
      <c r="B830" s="2"/>
      <c r="C830" s="2"/>
      <c r="D830" s="6"/>
      <c r="E830" s="6"/>
      <c r="F830" s="2"/>
    </row>
    <row r="831" spans="1:6" x14ac:dyDescent="0.25">
      <c r="A831" s="5"/>
      <c r="B831" s="2"/>
      <c r="C831" s="2"/>
      <c r="D831" s="6"/>
      <c r="E831" s="6"/>
      <c r="F831" s="2"/>
    </row>
    <row r="832" spans="1:6" x14ac:dyDescent="0.25">
      <c r="A832" s="5"/>
      <c r="B832" s="2"/>
      <c r="C832" s="2"/>
      <c r="D832" s="6"/>
      <c r="E832" s="6"/>
      <c r="F832" s="2"/>
    </row>
    <row r="833" spans="1:6" x14ac:dyDescent="0.25">
      <c r="A833" s="5"/>
      <c r="B833" s="2"/>
      <c r="C833" s="2"/>
      <c r="D833" s="6"/>
      <c r="E833" s="6"/>
      <c r="F833" s="2"/>
    </row>
    <row r="834" spans="1:6" x14ac:dyDescent="0.25">
      <c r="A834" s="5"/>
      <c r="B834" s="2"/>
      <c r="C834" s="2"/>
      <c r="D834" s="6"/>
      <c r="E834" s="6"/>
      <c r="F834" s="2"/>
    </row>
    <row r="835" spans="1:6" x14ac:dyDescent="0.25">
      <c r="A835" s="5"/>
      <c r="B835" s="2"/>
      <c r="C835" s="2"/>
      <c r="D835" s="6"/>
      <c r="E835" s="6"/>
      <c r="F835" s="2"/>
    </row>
    <row r="836" spans="1:6" x14ac:dyDescent="0.25">
      <c r="A836" s="5"/>
      <c r="B836" s="2"/>
      <c r="C836" s="2"/>
      <c r="D836" s="6"/>
      <c r="E836" s="6"/>
      <c r="F836" s="2"/>
    </row>
    <row r="837" spans="1:6" x14ac:dyDescent="0.25">
      <c r="A837" s="5"/>
      <c r="B837" s="2"/>
      <c r="C837" s="2"/>
      <c r="D837" s="6"/>
      <c r="E837" s="6"/>
      <c r="F837" s="2"/>
    </row>
    <row r="838" spans="1:6" x14ac:dyDescent="0.25">
      <c r="A838" s="5"/>
      <c r="B838" s="2"/>
      <c r="C838" s="2"/>
      <c r="D838" s="6"/>
      <c r="E838" s="6"/>
      <c r="F838" s="2"/>
    </row>
    <row r="839" spans="1:6" x14ac:dyDescent="0.25">
      <c r="A839" s="5"/>
      <c r="B839" s="2"/>
      <c r="C839" s="2"/>
      <c r="D839" s="6"/>
      <c r="E839" s="6"/>
      <c r="F839" s="2"/>
    </row>
    <row r="840" spans="1:6" x14ac:dyDescent="0.25">
      <c r="A840" s="5"/>
      <c r="B840" s="2"/>
      <c r="C840" s="2"/>
      <c r="D840" s="6"/>
      <c r="E840" s="6"/>
      <c r="F840" s="2"/>
    </row>
    <row r="841" spans="1:6" x14ac:dyDescent="0.25">
      <c r="A841" s="5"/>
      <c r="B841" s="2"/>
      <c r="C841" s="2"/>
      <c r="D841" s="6"/>
      <c r="E841" s="6"/>
      <c r="F841" s="2"/>
    </row>
    <row r="842" spans="1:6" x14ac:dyDescent="0.25">
      <c r="A842" s="5"/>
      <c r="B842" s="2"/>
      <c r="C842" s="2"/>
      <c r="D842" s="6"/>
      <c r="E842" s="6"/>
      <c r="F842" s="2"/>
    </row>
    <row r="843" spans="1:6" x14ac:dyDescent="0.25">
      <c r="A843" s="5"/>
      <c r="B843" s="2"/>
      <c r="C843" s="2"/>
      <c r="D843" s="6"/>
      <c r="E843" s="6"/>
      <c r="F843" s="2"/>
    </row>
    <row r="844" spans="1:6" x14ac:dyDescent="0.25">
      <c r="A844" s="5"/>
      <c r="B844" s="2"/>
      <c r="C844" s="2"/>
      <c r="D844" s="6"/>
      <c r="E844" s="6"/>
      <c r="F844" s="2"/>
    </row>
    <row r="845" spans="1:6" x14ac:dyDescent="0.25">
      <c r="A845" s="5"/>
      <c r="B845" s="2"/>
      <c r="C845" s="2"/>
      <c r="D845" s="6"/>
      <c r="E845" s="6"/>
      <c r="F845" s="2"/>
    </row>
    <row r="846" spans="1:6" x14ac:dyDescent="0.25">
      <c r="A846" s="5"/>
      <c r="B846" s="2"/>
      <c r="C846" s="2"/>
      <c r="D846" s="6"/>
      <c r="E846" s="6"/>
      <c r="F846" s="2"/>
    </row>
    <row r="847" spans="1:6" x14ac:dyDescent="0.25">
      <c r="A847" s="5"/>
      <c r="B847" s="2"/>
      <c r="C847" s="2"/>
      <c r="D847" s="6"/>
      <c r="E847" s="6"/>
      <c r="F847" s="2"/>
    </row>
    <row r="848" spans="1:6" x14ac:dyDescent="0.25">
      <c r="A848" s="5"/>
      <c r="B848" s="2"/>
      <c r="C848" s="2"/>
      <c r="D848" s="6"/>
      <c r="E848" s="6"/>
      <c r="F848" s="2"/>
    </row>
    <row r="849" spans="1:6" x14ac:dyDescent="0.25">
      <c r="A849" s="5"/>
      <c r="B849" s="2"/>
      <c r="C849" s="2"/>
      <c r="D849" s="6"/>
      <c r="E849" s="6"/>
      <c r="F849" s="2"/>
    </row>
    <row r="850" spans="1:6" x14ac:dyDescent="0.25">
      <c r="A850" s="5"/>
      <c r="B850" s="2"/>
      <c r="C850" s="2"/>
      <c r="D850" s="6"/>
      <c r="E850" s="6"/>
      <c r="F850" s="2"/>
    </row>
    <row r="851" spans="1:6" x14ac:dyDescent="0.25">
      <c r="A851" s="5"/>
      <c r="B851" s="2"/>
      <c r="C851" s="2"/>
      <c r="D851" s="6"/>
      <c r="E851" s="6"/>
      <c r="F851" s="2"/>
    </row>
    <row r="852" spans="1:6" x14ac:dyDescent="0.25">
      <c r="A852" s="5"/>
      <c r="B852" s="2"/>
      <c r="C852" s="2"/>
      <c r="D852" s="6"/>
      <c r="E852" s="6"/>
      <c r="F852" s="2"/>
    </row>
    <row r="853" spans="1:6" x14ac:dyDescent="0.25">
      <c r="A853" s="5"/>
      <c r="B853" s="2"/>
      <c r="C853" s="2"/>
      <c r="D853" s="6"/>
      <c r="E853" s="6"/>
      <c r="F853" s="2"/>
    </row>
    <row r="854" spans="1:6" x14ac:dyDescent="0.25">
      <c r="A854" s="5"/>
      <c r="B854" s="2"/>
      <c r="C854" s="2"/>
      <c r="D854" s="6"/>
      <c r="E854" s="6"/>
      <c r="F854" s="2"/>
    </row>
    <row r="855" spans="1:6" x14ac:dyDescent="0.25">
      <c r="A855" s="5"/>
      <c r="B855" s="2"/>
      <c r="C855" s="2"/>
      <c r="D855" s="6"/>
      <c r="E855" s="6"/>
      <c r="F855" s="2"/>
    </row>
    <row r="856" spans="1:6" x14ac:dyDescent="0.25">
      <c r="A856" s="5"/>
      <c r="B856" s="2"/>
      <c r="C856" s="2"/>
      <c r="D856" s="6"/>
      <c r="E856" s="6"/>
      <c r="F856" s="2"/>
    </row>
    <row r="857" spans="1:6" x14ac:dyDescent="0.25">
      <c r="A857" s="5"/>
      <c r="B857" s="2"/>
      <c r="C857" s="2"/>
      <c r="D857" s="6"/>
      <c r="E857" s="6"/>
      <c r="F857" s="2"/>
    </row>
    <row r="858" spans="1:6" x14ac:dyDescent="0.25">
      <c r="A858" s="5"/>
      <c r="B858" s="2"/>
      <c r="C858" s="2"/>
      <c r="D858" s="6"/>
      <c r="E858" s="6"/>
      <c r="F858" s="2"/>
    </row>
    <row r="859" spans="1:6" x14ac:dyDescent="0.25">
      <c r="A859" s="5"/>
      <c r="B859" s="2"/>
      <c r="C859" s="2"/>
      <c r="D859" s="6"/>
      <c r="E859" s="6"/>
      <c r="F859" s="2"/>
    </row>
    <row r="860" spans="1:6" x14ac:dyDescent="0.25">
      <c r="A860" s="5"/>
      <c r="B860" s="2"/>
      <c r="C860" s="2"/>
      <c r="D860" s="6"/>
      <c r="E860" s="6"/>
      <c r="F860" s="2"/>
    </row>
    <row r="861" spans="1:6" x14ac:dyDescent="0.25">
      <c r="A861" s="5"/>
      <c r="B861" s="2"/>
      <c r="C861" s="2"/>
      <c r="D861" s="6"/>
      <c r="E861" s="6"/>
      <c r="F861" s="2"/>
    </row>
    <row r="862" spans="1:6" x14ac:dyDescent="0.25">
      <c r="A862" s="5"/>
      <c r="B862" s="2"/>
      <c r="C862" s="2"/>
      <c r="D862" s="6"/>
      <c r="E862" s="6"/>
      <c r="F862" s="2"/>
    </row>
    <row r="863" spans="1:6" x14ac:dyDescent="0.25">
      <c r="A863" s="5"/>
      <c r="B863" s="2"/>
      <c r="C863" s="2"/>
      <c r="D863" s="6"/>
      <c r="E863" s="6"/>
      <c r="F863" s="2"/>
    </row>
    <row r="864" spans="1:6" x14ac:dyDescent="0.25">
      <c r="A864" s="5"/>
      <c r="B864" s="2"/>
      <c r="C864" s="2"/>
      <c r="D864" s="6"/>
      <c r="E864" s="6"/>
      <c r="F864" s="2"/>
    </row>
    <row r="865" spans="1:6" x14ac:dyDescent="0.25">
      <c r="A865" s="5"/>
      <c r="B865" s="2"/>
      <c r="C865" s="2"/>
      <c r="D865" s="6"/>
      <c r="E865" s="6"/>
      <c r="F865" s="2"/>
    </row>
    <row r="866" spans="1:6" x14ac:dyDescent="0.25">
      <c r="A866" s="5"/>
      <c r="B866" s="2"/>
      <c r="C866" s="2"/>
      <c r="D866" s="6"/>
      <c r="E866" s="6"/>
      <c r="F866" s="2"/>
    </row>
    <row r="867" spans="1:6" x14ac:dyDescent="0.25">
      <c r="A867" s="5"/>
      <c r="B867" s="2"/>
      <c r="C867" s="2"/>
      <c r="D867" s="6"/>
      <c r="E867" s="6"/>
      <c r="F867" s="2"/>
    </row>
    <row r="868" spans="1:6" x14ac:dyDescent="0.25">
      <c r="A868" s="5"/>
      <c r="B868" s="2"/>
      <c r="C868" s="2"/>
      <c r="D868" s="6"/>
      <c r="E868" s="6"/>
      <c r="F868" s="2"/>
    </row>
    <row r="869" spans="1:6" x14ac:dyDescent="0.25">
      <c r="A869" s="5"/>
      <c r="B869" s="2"/>
      <c r="C869" s="2"/>
      <c r="D869" s="6"/>
      <c r="E869" s="6"/>
      <c r="F869" s="2"/>
    </row>
    <row r="870" spans="1:6" x14ac:dyDescent="0.25">
      <c r="A870" s="5"/>
      <c r="B870" s="2"/>
      <c r="C870" s="2"/>
      <c r="D870" s="6"/>
      <c r="E870" s="6"/>
      <c r="F870" s="2"/>
    </row>
    <row r="871" spans="1:6" x14ac:dyDescent="0.25">
      <c r="A871" s="5"/>
      <c r="B871" s="2"/>
      <c r="C871" s="2"/>
      <c r="D871" s="6"/>
      <c r="E871" s="6"/>
      <c r="F871" s="2"/>
    </row>
    <row r="872" spans="1:6" x14ac:dyDescent="0.25">
      <c r="A872" s="5"/>
      <c r="B872" s="2"/>
      <c r="C872" s="2"/>
      <c r="D872" s="6"/>
      <c r="E872" s="6"/>
      <c r="F872" s="2"/>
    </row>
    <row r="873" spans="1:6" x14ac:dyDescent="0.25">
      <c r="A873" s="5"/>
      <c r="B873" s="2"/>
      <c r="C873" s="2"/>
      <c r="D873" s="6"/>
      <c r="E873" s="6"/>
      <c r="F873" s="2"/>
    </row>
    <row r="874" spans="1:6" x14ac:dyDescent="0.25">
      <c r="A874" s="5"/>
      <c r="B874" s="2"/>
      <c r="C874" s="2"/>
      <c r="D874" s="6"/>
      <c r="E874" s="6"/>
      <c r="F874" s="2"/>
    </row>
    <row r="875" spans="1:6" x14ac:dyDescent="0.25">
      <c r="A875" s="5"/>
      <c r="B875" s="2"/>
      <c r="C875" s="2"/>
      <c r="D875" s="6"/>
      <c r="E875" s="6"/>
      <c r="F875" s="2"/>
    </row>
    <row r="876" spans="1:6" x14ac:dyDescent="0.25">
      <c r="A876" s="5"/>
      <c r="B876" s="2"/>
      <c r="C876" s="2"/>
      <c r="D876" s="6"/>
      <c r="E876" s="6"/>
      <c r="F876" s="2"/>
    </row>
    <row r="877" spans="1:6" x14ac:dyDescent="0.25">
      <c r="A877" s="5"/>
      <c r="B877" s="2"/>
      <c r="C877" s="2"/>
      <c r="D877" s="6"/>
      <c r="E877" s="6"/>
      <c r="F877" s="2"/>
    </row>
    <row r="878" spans="1:6" x14ac:dyDescent="0.25">
      <c r="A878" s="5"/>
      <c r="B878" s="2"/>
      <c r="C878" s="2"/>
      <c r="D878" s="6"/>
      <c r="E878" s="6"/>
      <c r="F878" s="2"/>
    </row>
    <row r="879" spans="1:6" x14ac:dyDescent="0.25">
      <c r="A879" s="5"/>
      <c r="B879" s="2"/>
      <c r="C879" s="2"/>
      <c r="D879" s="6"/>
      <c r="E879" s="6"/>
      <c r="F879" s="2"/>
    </row>
    <row r="880" spans="1:6" x14ac:dyDescent="0.25">
      <c r="A880" s="5"/>
      <c r="B880" s="2"/>
      <c r="C880" s="2"/>
      <c r="D880" s="6"/>
      <c r="E880" s="6"/>
      <c r="F880" s="2"/>
    </row>
    <row r="881" spans="1:6" x14ac:dyDescent="0.25">
      <c r="A881" s="5"/>
      <c r="B881" s="2"/>
      <c r="C881" s="2"/>
      <c r="D881" s="6"/>
      <c r="E881" s="6"/>
      <c r="F881" s="2"/>
    </row>
    <row r="882" spans="1:6" x14ac:dyDescent="0.25">
      <c r="A882" s="5"/>
      <c r="B882" s="2"/>
      <c r="C882" s="2"/>
      <c r="D882" s="6"/>
      <c r="E882" s="6"/>
      <c r="F882" s="2"/>
    </row>
    <row r="883" spans="1:6" x14ac:dyDescent="0.25">
      <c r="A883" s="5"/>
      <c r="B883" s="2"/>
      <c r="C883" s="2"/>
      <c r="D883" s="6"/>
      <c r="E883" s="6"/>
      <c r="F883" s="2"/>
    </row>
    <row r="884" spans="1:6" x14ac:dyDescent="0.25">
      <c r="A884" s="5"/>
      <c r="B884" s="2"/>
      <c r="C884" s="2"/>
      <c r="D884" s="6"/>
      <c r="E884" s="6"/>
      <c r="F884" s="2"/>
    </row>
    <row r="885" spans="1:6" x14ac:dyDescent="0.25">
      <c r="A885" s="5"/>
      <c r="B885" s="2"/>
      <c r="C885" s="2"/>
      <c r="D885" s="6"/>
      <c r="E885" s="6"/>
      <c r="F885" s="2"/>
    </row>
    <row r="886" spans="1:6" x14ac:dyDescent="0.25">
      <c r="A886" s="5"/>
      <c r="B886" s="2"/>
      <c r="C886" s="2"/>
      <c r="D886" s="6"/>
      <c r="E886" s="6"/>
      <c r="F886" s="2"/>
    </row>
    <row r="887" spans="1:6" x14ac:dyDescent="0.25">
      <c r="A887" s="5"/>
      <c r="B887" s="2"/>
      <c r="C887" s="2"/>
      <c r="D887" s="6"/>
      <c r="E887" s="6"/>
      <c r="F887" s="2"/>
    </row>
    <row r="888" spans="1:6" x14ac:dyDescent="0.25">
      <c r="A888" s="5"/>
      <c r="B888" s="2"/>
      <c r="C888" s="2"/>
      <c r="D888" s="6"/>
      <c r="E888" s="6"/>
      <c r="F888" s="2"/>
    </row>
    <row r="889" spans="1:6" x14ac:dyDescent="0.25">
      <c r="A889" s="5"/>
      <c r="B889" s="2"/>
      <c r="C889" s="2"/>
      <c r="D889" s="6"/>
      <c r="E889" s="6"/>
      <c r="F889" s="2"/>
    </row>
    <row r="890" spans="1:6" x14ac:dyDescent="0.25">
      <c r="A890" s="5"/>
      <c r="B890" s="2"/>
      <c r="C890" s="2"/>
      <c r="D890" s="6"/>
      <c r="E890" s="6"/>
      <c r="F890" s="2"/>
    </row>
    <row r="891" spans="1:6" x14ac:dyDescent="0.25">
      <c r="A891" s="5"/>
      <c r="B891" s="2"/>
      <c r="C891" s="2"/>
      <c r="D891" s="6"/>
      <c r="E891" s="6"/>
      <c r="F891" s="2"/>
    </row>
    <row r="892" spans="1:6" x14ac:dyDescent="0.25">
      <c r="A892" s="5"/>
      <c r="B892" s="2"/>
      <c r="C892" s="2"/>
      <c r="D892" s="6"/>
      <c r="E892" s="6"/>
      <c r="F892" s="2"/>
    </row>
    <row r="893" spans="1:6" x14ac:dyDescent="0.25">
      <c r="A893" s="5"/>
      <c r="B893" s="2"/>
      <c r="C893" s="2"/>
      <c r="D893" s="6"/>
      <c r="E893" s="6"/>
      <c r="F893" s="2"/>
    </row>
    <row r="894" spans="1:6" x14ac:dyDescent="0.25">
      <c r="A894" s="5"/>
      <c r="B894" s="2"/>
      <c r="C894" s="2"/>
      <c r="D894" s="6"/>
      <c r="E894" s="6"/>
      <c r="F894" s="2"/>
    </row>
    <row r="895" spans="1:6" x14ac:dyDescent="0.25">
      <c r="A895" s="5"/>
      <c r="B895" s="2"/>
      <c r="C895" s="2"/>
      <c r="D895" s="6"/>
      <c r="E895" s="6"/>
      <c r="F895" s="2"/>
    </row>
    <row r="896" spans="1:6" x14ac:dyDescent="0.25">
      <c r="A896" s="5"/>
      <c r="B896" s="2"/>
      <c r="C896" s="2"/>
      <c r="D896" s="6"/>
      <c r="E896" s="6"/>
      <c r="F896" s="2"/>
    </row>
    <row r="897" spans="1:6" x14ac:dyDescent="0.25">
      <c r="A897" s="5"/>
      <c r="B897" s="2"/>
      <c r="C897" s="2"/>
      <c r="D897" s="6"/>
      <c r="E897" s="6"/>
      <c r="F897" s="2"/>
    </row>
    <row r="898" spans="1:6" x14ac:dyDescent="0.25">
      <c r="A898" s="5"/>
      <c r="B898" s="2"/>
      <c r="C898" s="2"/>
      <c r="D898" s="6"/>
      <c r="E898" s="6"/>
      <c r="F898" s="2"/>
    </row>
    <row r="899" spans="1:6" x14ac:dyDescent="0.25">
      <c r="A899" s="5"/>
      <c r="B899" s="2"/>
      <c r="C899" s="2"/>
      <c r="D899" s="6"/>
      <c r="E899" s="6"/>
      <c r="F899" s="2"/>
    </row>
    <row r="900" spans="1:6" x14ac:dyDescent="0.25">
      <c r="A900" s="5"/>
      <c r="B900" s="2"/>
      <c r="C900" s="2"/>
      <c r="D900" s="6"/>
      <c r="E900" s="6"/>
      <c r="F900" s="2"/>
    </row>
    <row r="901" spans="1:6" x14ac:dyDescent="0.25">
      <c r="A901" s="5"/>
      <c r="B901" s="2"/>
      <c r="C901" s="2"/>
      <c r="D901" s="6"/>
      <c r="E901" s="6"/>
      <c r="F901" s="2"/>
    </row>
    <row r="902" spans="1:6" x14ac:dyDescent="0.25">
      <c r="A902" s="5"/>
      <c r="B902" s="2"/>
      <c r="C902" s="2"/>
      <c r="D902" s="6"/>
      <c r="E902" s="6"/>
      <c r="F902" s="2"/>
    </row>
    <row r="903" spans="1:6" x14ac:dyDescent="0.25">
      <c r="A903" s="5"/>
      <c r="B903" s="2"/>
      <c r="C903" s="2"/>
      <c r="D903" s="6"/>
      <c r="E903" s="6"/>
      <c r="F903" s="2"/>
    </row>
    <row r="904" spans="1:6" x14ac:dyDescent="0.25">
      <c r="A904" s="5"/>
      <c r="B904" s="2"/>
      <c r="C904" s="2"/>
      <c r="D904" s="6"/>
      <c r="E904" s="6"/>
      <c r="F904" s="2"/>
    </row>
    <row r="905" spans="1:6" x14ac:dyDescent="0.25">
      <c r="A905" s="5"/>
      <c r="B905" s="2"/>
      <c r="C905" s="2"/>
      <c r="D905" s="6"/>
      <c r="E905" s="6"/>
      <c r="F905" s="2"/>
    </row>
    <row r="906" spans="1:6" x14ac:dyDescent="0.25">
      <c r="A906" s="5"/>
      <c r="B906" s="2"/>
      <c r="C906" s="2"/>
      <c r="D906" s="6"/>
      <c r="E906" s="6"/>
      <c r="F906" s="2"/>
    </row>
    <row r="907" spans="1:6" x14ac:dyDescent="0.25">
      <c r="A907" s="5"/>
      <c r="B907" s="2"/>
      <c r="C907" s="2"/>
      <c r="D907" s="6"/>
      <c r="E907" s="6"/>
      <c r="F907" s="2"/>
    </row>
    <row r="908" spans="1:6" x14ac:dyDescent="0.25">
      <c r="A908" s="5"/>
      <c r="B908" s="2"/>
      <c r="C908" s="2"/>
      <c r="D908" s="6"/>
      <c r="E908" s="6"/>
      <c r="F908" s="2"/>
    </row>
    <row r="909" spans="1:6" x14ac:dyDescent="0.25">
      <c r="A909" s="5"/>
      <c r="B909" s="2"/>
      <c r="C909" s="2"/>
      <c r="D909" s="6"/>
      <c r="E909" s="6"/>
      <c r="F909" s="2"/>
    </row>
    <row r="910" spans="1:6" x14ac:dyDescent="0.25">
      <c r="A910" s="5"/>
      <c r="B910" s="2"/>
      <c r="C910" s="2"/>
      <c r="D910" s="6"/>
      <c r="E910" s="6"/>
      <c r="F910" s="2"/>
    </row>
    <row r="911" spans="1:6" x14ac:dyDescent="0.25">
      <c r="A911" s="5"/>
      <c r="B911" s="2"/>
      <c r="C911" s="2"/>
      <c r="D911" s="6"/>
      <c r="E911" s="6"/>
      <c r="F911" s="2"/>
    </row>
    <row r="912" spans="1:6" x14ac:dyDescent="0.25">
      <c r="A912" s="5"/>
      <c r="B912" s="2"/>
      <c r="C912" s="2"/>
      <c r="D912" s="6"/>
      <c r="E912" s="6"/>
      <c r="F912" s="2"/>
    </row>
    <row r="913" spans="1:6" x14ac:dyDescent="0.25">
      <c r="A913" s="5"/>
      <c r="B913" s="2"/>
      <c r="C913" s="2"/>
      <c r="D913" s="6"/>
      <c r="E913" s="6"/>
      <c r="F913" s="2"/>
    </row>
    <row r="914" spans="1:6" x14ac:dyDescent="0.25">
      <c r="A914" s="5"/>
      <c r="B914" s="2"/>
      <c r="C914" s="2"/>
      <c r="D914" s="6"/>
      <c r="E914" s="6"/>
      <c r="F914" s="2"/>
    </row>
    <row r="915" spans="1:6" x14ac:dyDescent="0.25">
      <c r="A915" s="5"/>
      <c r="B915" s="2"/>
      <c r="C915" s="2"/>
      <c r="D915" s="6"/>
      <c r="E915" s="6"/>
      <c r="F915" s="2"/>
    </row>
    <row r="916" spans="1:6" x14ac:dyDescent="0.25">
      <c r="A916" s="5"/>
      <c r="B916" s="2"/>
      <c r="C916" s="2"/>
      <c r="D916" s="6"/>
      <c r="E916" s="6"/>
      <c r="F916" s="2"/>
    </row>
    <row r="917" spans="1:6" x14ac:dyDescent="0.25">
      <c r="A917" s="5"/>
      <c r="B917" s="2"/>
      <c r="C917" s="2"/>
      <c r="D917" s="6"/>
      <c r="E917" s="6"/>
      <c r="F917" s="2"/>
    </row>
    <row r="918" spans="1:6" x14ac:dyDescent="0.25">
      <c r="A918" s="5"/>
      <c r="B918" s="2"/>
      <c r="C918" s="2"/>
      <c r="D918" s="6"/>
      <c r="E918" s="6"/>
      <c r="F918" s="2"/>
    </row>
    <row r="919" spans="1:6" x14ac:dyDescent="0.25">
      <c r="A919" s="5"/>
      <c r="B919" s="2"/>
      <c r="C919" s="2"/>
      <c r="D919" s="6"/>
      <c r="E919" s="6"/>
      <c r="F919" s="2"/>
    </row>
    <row r="920" spans="1:6" x14ac:dyDescent="0.25">
      <c r="A920" s="5"/>
      <c r="B920" s="2"/>
      <c r="C920" s="2"/>
      <c r="D920" s="6"/>
      <c r="E920" s="6"/>
      <c r="F920" s="2"/>
    </row>
    <row r="921" spans="1:6" x14ac:dyDescent="0.25">
      <c r="A921" s="5"/>
      <c r="B921" s="2"/>
      <c r="C921" s="2"/>
      <c r="D921" s="6"/>
      <c r="E921" s="6"/>
      <c r="F921" s="2"/>
    </row>
    <row r="922" spans="1:6" x14ac:dyDescent="0.25">
      <c r="A922" s="5"/>
      <c r="B922" s="2"/>
      <c r="C922" s="2"/>
      <c r="D922" s="6"/>
      <c r="E922" s="6"/>
      <c r="F922" s="2"/>
    </row>
    <row r="923" spans="1:6" x14ac:dyDescent="0.25">
      <c r="A923" s="5"/>
      <c r="B923" s="2"/>
      <c r="C923" s="2"/>
      <c r="D923" s="6"/>
      <c r="E923" s="6"/>
      <c r="F923" s="2"/>
    </row>
    <row r="924" spans="1:6" x14ac:dyDescent="0.25">
      <c r="A924" s="5"/>
      <c r="B924" s="2"/>
      <c r="C924" s="2"/>
      <c r="D924" s="6"/>
      <c r="E924" s="6"/>
      <c r="F924" s="2"/>
    </row>
    <row r="925" spans="1:6" x14ac:dyDescent="0.25">
      <c r="A925" s="5"/>
      <c r="B925" s="2"/>
      <c r="C925" s="2"/>
      <c r="D925" s="6"/>
      <c r="E925" s="6"/>
      <c r="F925" s="2"/>
    </row>
    <row r="926" spans="1:6" x14ac:dyDescent="0.25">
      <c r="A926" s="5"/>
      <c r="B926" s="2"/>
      <c r="C926" s="2"/>
      <c r="D926" s="6"/>
      <c r="E926" s="6"/>
      <c r="F926" s="2"/>
    </row>
    <row r="927" spans="1:6" x14ac:dyDescent="0.25">
      <c r="A927" s="5"/>
      <c r="B927" s="2"/>
      <c r="C927" s="2"/>
      <c r="D927" s="6"/>
      <c r="E927" s="6"/>
      <c r="F927" s="2"/>
    </row>
    <row r="928" spans="1:6" x14ac:dyDescent="0.25">
      <c r="A928" s="5"/>
      <c r="B928" s="2"/>
      <c r="C928" s="2"/>
      <c r="D928" s="6"/>
      <c r="E928" s="6"/>
      <c r="F928" s="2"/>
    </row>
    <row r="929" spans="1:6" x14ac:dyDescent="0.25">
      <c r="A929" s="5"/>
      <c r="B929" s="2"/>
      <c r="C929" s="2"/>
      <c r="D929" s="6"/>
      <c r="E929" s="6"/>
      <c r="F929" s="2"/>
    </row>
    <row r="930" spans="1:6" x14ac:dyDescent="0.25">
      <c r="A930" s="5"/>
      <c r="B930" s="2"/>
      <c r="C930" s="2"/>
      <c r="D930" s="6"/>
      <c r="E930" s="6"/>
      <c r="F930" s="2"/>
    </row>
    <row r="931" spans="1:6" x14ac:dyDescent="0.25">
      <c r="A931" s="5"/>
      <c r="B931" s="2"/>
      <c r="C931" s="2"/>
      <c r="D931" s="6"/>
      <c r="E931" s="6"/>
      <c r="F931" s="2"/>
    </row>
    <row r="932" spans="1:6" x14ac:dyDescent="0.25">
      <c r="A932" s="5"/>
      <c r="B932" s="2"/>
      <c r="C932" s="2"/>
      <c r="D932" s="6"/>
      <c r="E932" s="6"/>
      <c r="F932" s="2"/>
    </row>
    <row r="933" spans="1:6" x14ac:dyDescent="0.25">
      <c r="A933" s="5"/>
      <c r="B933" s="2"/>
      <c r="C933" s="2"/>
      <c r="D933" s="6"/>
      <c r="E933" s="6"/>
      <c r="F933" s="2"/>
    </row>
    <row r="934" spans="1:6" x14ac:dyDescent="0.25">
      <c r="A934" s="5"/>
      <c r="B934" s="2"/>
      <c r="C934" s="2"/>
      <c r="D934" s="6"/>
      <c r="E934" s="6"/>
      <c r="F934" s="2"/>
    </row>
    <row r="935" spans="1:6" x14ac:dyDescent="0.25">
      <c r="A935" s="5"/>
      <c r="B935" s="2"/>
      <c r="C935" s="2"/>
      <c r="D935" s="6"/>
      <c r="E935" s="6"/>
      <c r="F935" s="2"/>
    </row>
    <row r="936" spans="1:6" x14ac:dyDescent="0.25">
      <c r="A936" s="5"/>
      <c r="B936" s="2"/>
      <c r="C936" s="2"/>
      <c r="D936" s="6"/>
      <c r="E936" s="6"/>
      <c r="F936" s="2"/>
    </row>
    <row r="937" spans="1:6" x14ac:dyDescent="0.25">
      <c r="A937" s="5"/>
      <c r="B937" s="2"/>
      <c r="C937" s="2"/>
      <c r="D937" s="6"/>
      <c r="E937" s="6"/>
      <c r="F937" s="2"/>
    </row>
    <row r="938" spans="1:6" x14ac:dyDescent="0.25">
      <c r="A938" s="5"/>
      <c r="B938" s="2"/>
      <c r="C938" s="2"/>
      <c r="D938" s="6"/>
      <c r="E938" s="6"/>
      <c r="F938" s="2"/>
    </row>
    <row r="939" spans="1:6" x14ac:dyDescent="0.25">
      <c r="A939" s="5"/>
      <c r="B939" s="2"/>
      <c r="C939" s="2"/>
      <c r="D939" s="6"/>
      <c r="E939" s="6"/>
      <c r="F939" s="2"/>
    </row>
    <row r="940" spans="1:6" x14ac:dyDescent="0.25">
      <c r="A940" s="5"/>
      <c r="B940" s="2"/>
      <c r="C940" s="2"/>
      <c r="D940" s="6"/>
      <c r="E940" s="6"/>
      <c r="F940" s="2"/>
    </row>
    <row r="941" spans="1:6" x14ac:dyDescent="0.25">
      <c r="A941" s="5"/>
      <c r="B941" s="2"/>
      <c r="C941" s="2"/>
      <c r="D941" s="6"/>
      <c r="E941" s="6"/>
      <c r="F941" s="2"/>
    </row>
    <row r="942" spans="1:6" x14ac:dyDescent="0.25">
      <c r="A942" s="5"/>
      <c r="B942" s="2"/>
      <c r="C942" s="2"/>
      <c r="D942" s="6"/>
      <c r="E942" s="6"/>
      <c r="F942" s="2"/>
    </row>
    <row r="943" spans="1:6" x14ac:dyDescent="0.25">
      <c r="A943" s="5"/>
      <c r="B943" s="2"/>
      <c r="C943" s="2"/>
      <c r="D943" s="6"/>
      <c r="E943" s="6"/>
      <c r="F943" s="2"/>
    </row>
    <row r="944" spans="1:6" x14ac:dyDescent="0.25">
      <c r="A944" s="5"/>
      <c r="B944" s="2"/>
      <c r="C944" s="2"/>
      <c r="D944" s="6"/>
      <c r="E944" s="6"/>
      <c r="F944" s="2"/>
    </row>
    <row r="945" spans="1:6" x14ac:dyDescent="0.25">
      <c r="A945" s="5"/>
      <c r="B945" s="2"/>
      <c r="C945" s="2"/>
      <c r="D945" s="6"/>
      <c r="E945" s="6"/>
      <c r="F945" s="2"/>
    </row>
    <row r="946" spans="1:6" x14ac:dyDescent="0.25">
      <c r="A946" s="5"/>
      <c r="B946" s="2"/>
      <c r="C946" s="2"/>
      <c r="D946" s="6"/>
      <c r="E946" s="6"/>
      <c r="F946" s="2"/>
    </row>
    <row r="947" spans="1:6" x14ac:dyDescent="0.25">
      <c r="A947" s="5"/>
      <c r="B947" s="2"/>
      <c r="C947" s="2"/>
      <c r="D947" s="6"/>
      <c r="E947" s="6"/>
      <c r="F947" s="2"/>
    </row>
    <row r="948" spans="1:6" x14ac:dyDescent="0.25">
      <c r="A948" s="5"/>
      <c r="B948" s="2"/>
      <c r="C948" s="2"/>
      <c r="D948" s="6"/>
      <c r="E948" s="6"/>
      <c r="F948" s="2"/>
    </row>
    <row r="949" spans="1:6" x14ac:dyDescent="0.25">
      <c r="A949" s="5"/>
      <c r="B949" s="2"/>
      <c r="C949" s="2"/>
      <c r="D949" s="6"/>
      <c r="E949" s="6"/>
      <c r="F949" s="2"/>
    </row>
    <row r="950" spans="1:6" x14ac:dyDescent="0.25">
      <c r="A950" s="5"/>
      <c r="B950" s="2"/>
      <c r="C950" s="2"/>
      <c r="D950" s="6"/>
      <c r="E950" s="6"/>
      <c r="F950" s="2"/>
    </row>
    <row r="951" spans="1:6" x14ac:dyDescent="0.25">
      <c r="A951" s="5"/>
      <c r="B951" s="2"/>
      <c r="C951" s="2"/>
      <c r="D951" s="6"/>
      <c r="E951" s="6"/>
      <c r="F951" s="2"/>
    </row>
    <row r="952" spans="1:6" x14ac:dyDescent="0.25">
      <c r="A952" s="5"/>
      <c r="B952" s="2"/>
      <c r="C952" s="2"/>
      <c r="D952" s="6"/>
      <c r="E952" s="6"/>
      <c r="F952" s="2"/>
    </row>
    <row r="953" spans="1:6" x14ac:dyDescent="0.25">
      <c r="A953" s="5"/>
      <c r="B953" s="2"/>
      <c r="C953" s="2"/>
      <c r="D953" s="6"/>
      <c r="E953" s="6"/>
      <c r="F953" s="2"/>
    </row>
    <row r="954" spans="1:6" x14ac:dyDescent="0.25">
      <c r="A954" s="5"/>
      <c r="B954" s="2"/>
      <c r="C954" s="2"/>
      <c r="D954" s="6"/>
      <c r="E954" s="6"/>
      <c r="F954" s="2"/>
    </row>
    <row r="955" spans="1:6" x14ac:dyDescent="0.25">
      <c r="A955" s="5"/>
      <c r="B955" s="2"/>
      <c r="C955" s="2"/>
      <c r="D955" s="6"/>
      <c r="E955" s="6"/>
      <c r="F955" s="2"/>
    </row>
    <row r="956" spans="1:6" x14ac:dyDescent="0.25">
      <c r="A956" s="5"/>
      <c r="B956" s="2"/>
      <c r="C956" s="2"/>
      <c r="D956" s="6"/>
      <c r="E956" s="6"/>
      <c r="F956" s="2"/>
    </row>
    <row r="957" spans="1:6" x14ac:dyDescent="0.25">
      <c r="A957" s="5"/>
      <c r="B957" s="2"/>
      <c r="C957" s="2"/>
      <c r="D957" s="6"/>
      <c r="E957" s="6"/>
      <c r="F957" s="2"/>
    </row>
    <row r="958" spans="1:6" x14ac:dyDescent="0.25">
      <c r="A958" s="5"/>
      <c r="B958" s="2"/>
      <c r="C958" s="2"/>
      <c r="D958" s="6"/>
      <c r="E958" s="6"/>
      <c r="F958" s="2"/>
    </row>
    <row r="959" spans="1:6" x14ac:dyDescent="0.25">
      <c r="A959" s="5"/>
      <c r="B959" s="2"/>
      <c r="C959" s="2"/>
      <c r="D959" s="6"/>
      <c r="E959" s="6"/>
      <c r="F959" s="2"/>
    </row>
    <row r="960" spans="1:6" x14ac:dyDescent="0.25">
      <c r="A960" s="5"/>
      <c r="B960" s="2"/>
      <c r="C960" s="2"/>
      <c r="D960" s="6"/>
      <c r="E960" s="6"/>
      <c r="F960" s="2"/>
    </row>
    <row r="961" spans="1:6" x14ac:dyDescent="0.25">
      <c r="A961" s="5"/>
      <c r="B961" s="2"/>
      <c r="C961" s="2"/>
      <c r="D961" s="6"/>
      <c r="E961" s="6"/>
      <c r="F961" s="2"/>
    </row>
    <row r="962" spans="1:6" x14ac:dyDescent="0.25">
      <c r="A962" s="5"/>
      <c r="B962" s="2"/>
      <c r="C962" s="2"/>
      <c r="D962" s="6"/>
      <c r="E962" s="6"/>
      <c r="F962" s="2"/>
    </row>
    <row r="963" spans="1:6" x14ac:dyDescent="0.25">
      <c r="A963" s="5"/>
      <c r="B963" s="2"/>
      <c r="C963" s="2"/>
      <c r="D963" s="6"/>
      <c r="E963" s="6"/>
      <c r="F963" s="2"/>
    </row>
    <row r="964" spans="1:6" x14ac:dyDescent="0.25">
      <c r="A964" s="5"/>
      <c r="B964" s="2"/>
      <c r="C964" s="2"/>
      <c r="D964" s="6"/>
      <c r="E964" s="6"/>
      <c r="F964" s="2"/>
    </row>
    <row r="965" spans="1:6" x14ac:dyDescent="0.25">
      <c r="A965" s="5"/>
      <c r="B965" s="2"/>
      <c r="C965" s="2"/>
      <c r="D965" s="6"/>
      <c r="E965" s="6"/>
      <c r="F965" s="2"/>
    </row>
    <row r="966" spans="1:6" x14ac:dyDescent="0.25">
      <c r="A966" s="5"/>
      <c r="B966" s="2"/>
      <c r="C966" s="2"/>
      <c r="D966" s="6"/>
      <c r="E966" s="6"/>
      <c r="F966" s="2"/>
    </row>
    <row r="967" spans="1:6" x14ac:dyDescent="0.25">
      <c r="A967" s="5"/>
      <c r="B967" s="2"/>
      <c r="C967" s="2"/>
      <c r="D967" s="6"/>
      <c r="E967" s="6"/>
      <c r="F967" s="2"/>
    </row>
    <row r="968" spans="1:6" x14ac:dyDescent="0.25">
      <c r="A968" s="5"/>
      <c r="B968" s="2"/>
      <c r="C968" s="2"/>
      <c r="D968" s="6"/>
      <c r="E968" s="6"/>
      <c r="F968" s="2"/>
    </row>
    <row r="969" spans="1:6" x14ac:dyDescent="0.25">
      <c r="A969" s="5"/>
      <c r="B969" s="2"/>
      <c r="C969" s="2"/>
      <c r="D969" s="6"/>
      <c r="E969" s="6"/>
      <c r="F969" s="2"/>
    </row>
    <row r="970" spans="1:6" x14ac:dyDescent="0.25">
      <c r="A970" s="5"/>
      <c r="B970" s="2"/>
      <c r="C970" s="2"/>
      <c r="D970" s="6"/>
      <c r="E970" s="6"/>
      <c r="F970" s="2"/>
    </row>
    <row r="971" spans="1:6" x14ac:dyDescent="0.25">
      <c r="A971" s="5"/>
      <c r="B971" s="2"/>
      <c r="C971" s="2"/>
      <c r="D971" s="6"/>
      <c r="E971" s="6"/>
      <c r="F971" s="2"/>
    </row>
    <row r="972" spans="1:6" x14ac:dyDescent="0.25">
      <c r="A972" s="5"/>
      <c r="B972" s="2"/>
      <c r="C972" s="2"/>
      <c r="D972" s="6"/>
      <c r="E972" s="6"/>
      <c r="F972" s="2"/>
    </row>
    <row r="973" spans="1:6" x14ac:dyDescent="0.25">
      <c r="A973" s="5"/>
      <c r="B973" s="2"/>
      <c r="C973" s="2"/>
      <c r="D973" s="6"/>
      <c r="E973" s="6"/>
      <c r="F973" s="2"/>
    </row>
    <row r="974" spans="1:6" x14ac:dyDescent="0.25">
      <c r="A974" s="5"/>
      <c r="B974" s="2"/>
      <c r="C974" s="2"/>
      <c r="D974" s="6"/>
      <c r="E974" s="6"/>
      <c r="F974" s="2"/>
    </row>
    <row r="975" spans="1:6" x14ac:dyDescent="0.25">
      <c r="A975" s="5"/>
      <c r="B975" s="2"/>
      <c r="C975" s="2"/>
      <c r="D975" s="6"/>
      <c r="E975" s="6"/>
      <c r="F975" s="2"/>
    </row>
    <row r="976" spans="1:6" x14ac:dyDescent="0.25">
      <c r="A976" s="5"/>
      <c r="B976" s="2"/>
      <c r="C976" s="2"/>
      <c r="D976" s="6"/>
      <c r="E976" s="6"/>
      <c r="F976" s="2"/>
    </row>
    <row r="977" spans="1:6" x14ac:dyDescent="0.25">
      <c r="A977" s="5"/>
      <c r="B977" s="2"/>
      <c r="C977" s="2"/>
      <c r="D977" s="6"/>
      <c r="E977" s="6"/>
      <c r="F977" s="2"/>
    </row>
    <row r="978" spans="1:6" x14ac:dyDescent="0.25">
      <c r="A978" s="5"/>
      <c r="B978" s="2"/>
      <c r="C978" s="2"/>
      <c r="D978" s="6"/>
      <c r="E978" s="6"/>
      <c r="F978" s="2"/>
    </row>
    <row r="979" spans="1:6" x14ac:dyDescent="0.25">
      <c r="A979" s="5"/>
      <c r="B979" s="2"/>
      <c r="C979" s="2"/>
      <c r="D979" s="6"/>
      <c r="E979" s="6"/>
      <c r="F979" s="2"/>
    </row>
    <row r="980" spans="1:6" x14ac:dyDescent="0.25">
      <c r="A980" s="5"/>
      <c r="B980" s="2"/>
      <c r="C980" s="2"/>
      <c r="D980" s="6"/>
      <c r="E980" s="6"/>
      <c r="F980" s="2"/>
    </row>
    <row r="981" spans="1:6" x14ac:dyDescent="0.25">
      <c r="A981" s="5"/>
      <c r="B981" s="2"/>
      <c r="C981" s="2"/>
      <c r="D981" s="6"/>
      <c r="E981" s="6"/>
      <c r="F981" s="2"/>
    </row>
    <row r="982" spans="1:6" x14ac:dyDescent="0.25">
      <c r="A982" s="5"/>
      <c r="B982" s="2"/>
      <c r="C982" s="2"/>
      <c r="D982" s="6"/>
      <c r="E982" s="6"/>
      <c r="F982" s="2"/>
    </row>
    <row r="983" spans="1:6" x14ac:dyDescent="0.25">
      <c r="A983" s="5"/>
      <c r="B983" s="2"/>
      <c r="C983" s="2"/>
      <c r="D983" s="6"/>
      <c r="E983" s="6"/>
      <c r="F983" s="2"/>
    </row>
    <row r="984" spans="1:6" x14ac:dyDescent="0.25">
      <c r="A984" s="5"/>
      <c r="B984" s="2"/>
      <c r="C984" s="2"/>
      <c r="D984" s="6"/>
      <c r="E984" s="6"/>
      <c r="F984" s="2"/>
    </row>
    <row r="985" spans="1:6" x14ac:dyDescent="0.25">
      <c r="A985" s="5"/>
      <c r="B985" s="2"/>
      <c r="C985" s="2"/>
      <c r="D985" s="6"/>
      <c r="E985" s="6"/>
      <c r="F985" s="2"/>
    </row>
    <row r="986" spans="1:6" x14ac:dyDescent="0.25">
      <c r="A986" s="5"/>
      <c r="B986" s="2"/>
      <c r="C986" s="2"/>
      <c r="D986" s="6"/>
      <c r="E986" s="6"/>
      <c r="F986" s="2"/>
    </row>
    <row r="987" spans="1:6" x14ac:dyDescent="0.25">
      <c r="A987" s="5"/>
      <c r="B987" s="2"/>
      <c r="C987" s="2"/>
      <c r="D987" s="6"/>
      <c r="E987" s="6"/>
      <c r="F987" s="2"/>
    </row>
    <row r="988" spans="1:6" x14ac:dyDescent="0.25">
      <c r="A988" s="5"/>
      <c r="B988" s="2"/>
      <c r="C988" s="2"/>
      <c r="D988" s="6"/>
      <c r="E988" s="6"/>
      <c r="F988" s="2"/>
    </row>
    <row r="989" spans="1:6" x14ac:dyDescent="0.25">
      <c r="A989" s="5"/>
      <c r="B989" s="2"/>
      <c r="C989" s="2"/>
      <c r="D989" s="6"/>
      <c r="E989" s="6"/>
      <c r="F989" s="2"/>
    </row>
    <row r="990" spans="1:6" x14ac:dyDescent="0.25">
      <c r="A990" s="5"/>
      <c r="B990" s="2"/>
      <c r="C990" s="2"/>
      <c r="D990" s="6"/>
      <c r="E990" s="6"/>
      <c r="F990" s="2"/>
    </row>
    <row r="991" spans="1:6" x14ac:dyDescent="0.25">
      <c r="A991" s="5"/>
      <c r="B991" s="2"/>
      <c r="C991" s="2"/>
      <c r="D991" s="6"/>
      <c r="E991" s="6"/>
      <c r="F991" s="2"/>
    </row>
    <row r="992" spans="1:6" x14ac:dyDescent="0.25">
      <c r="A992" s="5"/>
      <c r="B992" s="2"/>
      <c r="C992" s="2"/>
      <c r="D992" s="6"/>
      <c r="E992" s="6"/>
      <c r="F992" s="2"/>
    </row>
    <row r="993" spans="1:6" x14ac:dyDescent="0.25">
      <c r="A993" s="5"/>
      <c r="B993" s="2"/>
      <c r="C993" s="2"/>
      <c r="D993" s="6"/>
      <c r="E993" s="6"/>
      <c r="F993" s="2"/>
    </row>
    <row r="994" spans="1:6" x14ac:dyDescent="0.25">
      <c r="A994" s="5"/>
      <c r="B994" s="2"/>
      <c r="C994" s="2"/>
      <c r="D994" s="6"/>
      <c r="E994" s="6"/>
      <c r="F994" s="2"/>
    </row>
    <row r="995" spans="1:6" x14ac:dyDescent="0.25">
      <c r="A995" s="5"/>
      <c r="B995" s="2"/>
      <c r="C995" s="2"/>
      <c r="D995" s="6"/>
      <c r="E995" s="6"/>
      <c r="F995" s="2"/>
    </row>
    <row r="996" spans="1:6" x14ac:dyDescent="0.25">
      <c r="A996" s="5"/>
      <c r="B996" s="2"/>
      <c r="C996" s="2"/>
      <c r="D996" s="6"/>
      <c r="E996" s="6"/>
      <c r="F996" s="2"/>
    </row>
    <row r="997" spans="1:6" x14ac:dyDescent="0.25">
      <c r="A997" s="5"/>
      <c r="B997" s="2"/>
      <c r="C997" s="2"/>
      <c r="D997" s="6"/>
      <c r="E997" s="6"/>
      <c r="F997" s="2"/>
    </row>
    <row r="998" spans="1:6" x14ac:dyDescent="0.25">
      <c r="A998" s="5"/>
      <c r="B998" s="2"/>
      <c r="C998" s="2"/>
      <c r="D998" s="6"/>
      <c r="E998" s="6"/>
      <c r="F998" s="2"/>
    </row>
    <row r="999" spans="1:6" x14ac:dyDescent="0.25">
      <c r="A999" s="5"/>
      <c r="B999" s="2"/>
      <c r="C999" s="2"/>
      <c r="D999" s="6"/>
      <c r="E999" s="6"/>
      <c r="F999" s="2"/>
    </row>
    <row r="1000" spans="1:6" x14ac:dyDescent="0.25">
      <c r="A1000" s="5"/>
      <c r="B1000" s="2"/>
      <c r="C1000" s="2"/>
      <c r="D1000" s="6"/>
      <c r="E1000" s="6"/>
      <c r="F1000" s="2"/>
    </row>
    <row r="1001" spans="1:6" x14ac:dyDescent="0.25">
      <c r="A1001" s="5"/>
      <c r="B1001" s="2"/>
      <c r="C1001" s="2"/>
      <c r="D1001" s="6"/>
      <c r="E1001" s="6"/>
      <c r="F1001" s="2"/>
    </row>
    <row r="1002" spans="1:6" x14ac:dyDescent="0.25">
      <c r="A1002" s="5"/>
      <c r="B1002" s="2"/>
      <c r="C1002" s="2"/>
      <c r="D1002" s="6"/>
      <c r="E1002" s="6"/>
      <c r="F1002" s="2"/>
    </row>
    <row r="1003" spans="1:6" x14ac:dyDescent="0.25">
      <c r="A1003" s="5"/>
      <c r="B1003" s="2"/>
      <c r="C1003" s="2"/>
      <c r="D1003" s="6"/>
      <c r="E1003" s="6"/>
      <c r="F1003" s="2"/>
    </row>
    <row r="1004" spans="1:6" x14ac:dyDescent="0.25">
      <c r="A1004" s="5"/>
      <c r="B1004" s="2"/>
      <c r="C1004" s="2"/>
      <c r="D1004" s="6"/>
      <c r="E1004" s="6"/>
      <c r="F1004" s="2"/>
    </row>
    <row r="1005" spans="1:6" x14ac:dyDescent="0.25">
      <c r="A1005" s="5"/>
      <c r="B1005" s="2"/>
      <c r="C1005" s="2"/>
      <c r="D1005" s="6"/>
      <c r="E1005" s="6"/>
      <c r="F1005" s="2"/>
    </row>
    <row r="1006" spans="1:6" x14ac:dyDescent="0.25">
      <c r="A1006" s="5"/>
      <c r="B1006" s="2"/>
      <c r="C1006" s="2"/>
      <c r="D1006" s="6"/>
      <c r="E1006" s="6"/>
      <c r="F1006" s="2"/>
    </row>
    <row r="1007" spans="1:6" x14ac:dyDescent="0.25">
      <c r="A1007" s="5"/>
      <c r="B1007" s="2"/>
      <c r="C1007" s="2"/>
      <c r="D1007" s="6"/>
      <c r="E1007" s="6"/>
      <c r="F1007" s="2"/>
    </row>
    <row r="1008" spans="1:6" x14ac:dyDescent="0.25">
      <c r="A1008" s="5"/>
      <c r="B1008" s="2"/>
      <c r="C1008" s="2"/>
      <c r="D1008" s="6"/>
      <c r="E1008" s="6"/>
      <c r="F1008" s="2"/>
    </row>
    <row r="1009" spans="1:6" x14ac:dyDescent="0.25">
      <c r="A1009" s="5"/>
      <c r="B1009" s="2"/>
      <c r="C1009" s="2"/>
      <c r="D1009" s="6"/>
      <c r="E1009" s="6"/>
      <c r="F1009" s="2"/>
    </row>
    <row r="1010" spans="1:6" x14ac:dyDescent="0.25">
      <c r="A1010" s="5"/>
      <c r="B1010" s="2"/>
      <c r="C1010" s="2"/>
      <c r="D1010" s="6"/>
      <c r="E1010" s="6"/>
      <c r="F1010" s="2"/>
    </row>
    <row r="1011" spans="1:6" x14ac:dyDescent="0.25">
      <c r="A1011" s="5"/>
      <c r="B1011" s="2"/>
      <c r="C1011" s="2"/>
      <c r="D1011" s="6"/>
      <c r="E1011" s="6"/>
      <c r="F1011" s="2"/>
    </row>
    <row r="1012" spans="1:6" x14ac:dyDescent="0.25">
      <c r="A1012" s="5"/>
      <c r="B1012" s="2"/>
      <c r="C1012" s="2"/>
      <c r="D1012" s="6"/>
      <c r="E1012" s="6"/>
      <c r="F1012" s="2"/>
    </row>
    <row r="1013" spans="1:6" x14ac:dyDescent="0.25">
      <c r="A1013" s="5"/>
      <c r="B1013" s="2"/>
      <c r="C1013" s="2"/>
      <c r="D1013" s="6"/>
      <c r="E1013" s="6"/>
      <c r="F1013" s="2"/>
    </row>
    <row r="1014" spans="1:6" x14ac:dyDescent="0.25">
      <c r="A1014" s="5"/>
      <c r="B1014" s="2"/>
      <c r="C1014" s="2"/>
      <c r="D1014" s="6"/>
      <c r="E1014" s="6"/>
      <c r="F1014" s="2"/>
    </row>
    <row r="1015" spans="1:6" x14ac:dyDescent="0.25">
      <c r="A1015" s="5"/>
      <c r="B1015" s="2"/>
      <c r="C1015" s="2"/>
      <c r="D1015" s="6"/>
      <c r="E1015" s="6"/>
      <c r="F1015" s="2"/>
    </row>
    <row r="1016" spans="1:6" x14ac:dyDescent="0.25">
      <c r="A1016" s="5"/>
      <c r="B1016" s="2"/>
      <c r="C1016" s="2"/>
      <c r="D1016" s="6"/>
      <c r="E1016" s="6"/>
      <c r="F1016" s="2"/>
    </row>
    <row r="1017" spans="1:6" x14ac:dyDescent="0.25">
      <c r="A1017" s="5"/>
      <c r="B1017" s="2"/>
      <c r="C1017" s="2"/>
      <c r="D1017" s="6"/>
      <c r="E1017" s="6"/>
      <c r="F1017" s="2"/>
    </row>
    <row r="1018" spans="1:6" x14ac:dyDescent="0.25">
      <c r="A1018" s="5"/>
      <c r="B1018" s="2"/>
      <c r="C1018" s="2"/>
      <c r="D1018" s="6"/>
      <c r="E1018" s="6"/>
      <c r="F1018" s="2"/>
    </row>
    <row r="1019" spans="1:6" x14ac:dyDescent="0.25">
      <c r="A1019" s="5"/>
      <c r="B1019" s="2"/>
      <c r="C1019" s="2"/>
      <c r="D1019" s="6"/>
      <c r="E1019" s="6"/>
      <c r="F1019" s="2"/>
    </row>
    <row r="1020" spans="1:6" x14ac:dyDescent="0.25">
      <c r="A1020" s="5"/>
      <c r="B1020" s="2"/>
      <c r="C1020" s="2"/>
      <c r="D1020" s="6"/>
      <c r="E1020" s="6"/>
      <c r="F1020" s="2"/>
    </row>
    <row r="1021" spans="1:6" x14ac:dyDescent="0.25">
      <c r="A1021" s="5"/>
      <c r="B1021" s="2"/>
      <c r="C1021" s="2"/>
      <c r="D1021" s="6"/>
      <c r="E1021" s="6"/>
      <c r="F1021" s="2"/>
    </row>
    <row r="1022" spans="1:6" x14ac:dyDescent="0.25">
      <c r="A1022" s="5"/>
      <c r="B1022" s="2"/>
      <c r="C1022" s="2"/>
      <c r="D1022" s="6"/>
      <c r="E1022" s="6"/>
      <c r="F1022" s="2"/>
    </row>
    <row r="1023" spans="1:6" x14ac:dyDescent="0.25">
      <c r="A1023" s="5"/>
      <c r="B1023" s="2"/>
      <c r="C1023" s="2"/>
      <c r="D1023" s="6"/>
      <c r="E1023" s="6"/>
      <c r="F1023" s="2"/>
    </row>
    <row r="1024" spans="1:6" x14ac:dyDescent="0.25">
      <c r="A1024" s="5"/>
      <c r="B1024" s="2"/>
      <c r="C1024" s="2"/>
      <c r="D1024" s="6"/>
      <c r="E1024" s="6"/>
      <c r="F1024" s="2"/>
    </row>
    <row r="1025" spans="1:6" x14ac:dyDescent="0.25">
      <c r="A1025" s="5"/>
      <c r="B1025" s="2"/>
      <c r="C1025" s="2"/>
      <c r="D1025" s="6"/>
      <c r="E1025" s="6"/>
      <c r="F1025" s="2"/>
    </row>
    <row r="1026" spans="1:6" x14ac:dyDescent="0.25">
      <c r="A1026" s="5"/>
      <c r="B1026" s="2"/>
      <c r="C1026" s="2"/>
      <c r="D1026" s="6"/>
      <c r="E1026" s="6"/>
      <c r="F1026" s="2"/>
    </row>
    <row r="1027" spans="1:6" x14ac:dyDescent="0.25">
      <c r="A1027" s="5"/>
      <c r="B1027" s="2"/>
      <c r="C1027" s="2"/>
      <c r="D1027" s="6"/>
      <c r="E1027" s="6"/>
      <c r="F1027" s="2"/>
    </row>
    <row r="1028" spans="1:6" x14ac:dyDescent="0.25">
      <c r="A1028" s="5"/>
      <c r="B1028" s="2"/>
      <c r="C1028" s="2"/>
      <c r="D1028" s="6"/>
      <c r="E1028" s="6"/>
      <c r="F1028" s="2"/>
    </row>
    <row r="1029" spans="1:6" x14ac:dyDescent="0.25">
      <c r="A1029" s="5"/>
      <c r="B1029" s="2"/>
      <c r="C1029" s="2"/>
      <c r="D1029" s="6"/>
      <c r="E1029" s="6"/>
      <c r="F1029" s="2"/>
    </row>
    <row r="1030" spans="1:6" x14ac:dyDescent="0.25">
      <c r="A1030" s="5"/>
      <c r="B1030" s="2"/>
      <c r="C1030" s="2"/>
      <c r="D1030" s="6"/>
      <c r="E1030" s="6"/>
      <c r="F1030" s="2"/>
    </row>
    <row r="1031" spans="1:6" x14ac:dyDescent="0.25">
      <c r="A1031" s="5"/>
      <c r="B1031" s="2"/>
      <c r="C1031" s="2"/>
      <c r="D1031" s="6"/>
      <c r="E1031" s="6"/>
      <c r="F1031" s="2"/>
    </row>
    <row r="1032" spans="1:6" x14ac:dyDescent="0.25">
      <c r="A1032" s="5"/>
      <c r="B1032" s="2"/>
      <c r="C1032" s="2"/>
      <c r="D1032" s="6"/>
      <c r="E1032" s="6"/>
      <c r="F1032" s="2"/>
    </row>
    <row r="1033" spans="1:6" x14ac:dyDescent="0.25">
      <c r="A1033" s="5"/>
      <c r="B1033" s="2"/>
      <c r="C1033" s="2"/>
      <c r="D1033" s="6"/>
      <c r="E1033" s="6"/>
      <c r="F1033" s="2"/>
    </row>
    <row r="1034" spans="1:6" x14ac:dyDescent="0.25">
      <c r="A1034" s="5"/>
      <c r="B1034" s="2"/>
      <c r="C1034" s="2"/>
      <c r="D1034" s="6"/>
      <c r="E1034" s="6"/>
      <c r="F1034" s="2"/>
    </row>
    <row r="1035" spans="1:6" x14ac:dyDescent="0.25">
      <c r="A1035" s="5"/>
      <c r="B1035" s="2"/>
      <c r="C1035" s="2"/>
      <c r="D1035" s="6"/>
      <c r="E1035" s="6"/>
      <c r="F1035" s="2"/>
    </row>
    <row r="1036" spans="1:6" x14ac:dyDescent="0.25">
      <c r="A1036" s="5"/>
      <c r="B1036" s="2"/>
      <c r="C1036" s="2"/>
      <c r="D1036" s="6"/>
      <c r="E1036" s="6"/>
      <c r="F1036" s="2"/>
    </row>
    <row r="1037" spans="1:6" x14ac:dyDescent="0.25">
      <c r="A1037" s="5"/>
      <c r="B1037" s="2"/>
      <c r="C1037" s="2"/>
      <c r="D1037" s="6"/>
      <c r="E1037" s="6"/>
      <c r="F1037" s="2"/>
    </row>
    <row r="1038" spans="1:6" x14ac:dyDescent="0.25">
      <c r="A1038" s="5"/>
      <c r="B1038" s="2"/>
      <c r="C1038" s="2"/>
      <c r="D1038" s="6"/>
      <c r="E1038" s="6"/>
      <c r="F1038" s="2"/>
    </row>
    <row r="1039" spans="1:6" x14ac:dyDescent="0.25">
      <c r="A1039" s="5"/>
      <c r="B1039" s="2"/>
      <c r="C1039" s="2"/>
      <c r="D1039" s="6"/>
      <c r="E1039" s="6"/>
      <c r="F1039" s="2"/>
    </row>
    <row r="1040" spans="1:6" x14ac:dyDescent="0.25">
      <c r="A1040" s="5"/>
      <c r="B1040" s="2"/>
      <c r="C1040" s="2"/>
      <c r="D1040" s="6"/>
      <c r="E1040" s="6"/>
      <c r="F1040" s="2"/>
    </row>
    <row r="1041" spans="1:6" x14ac:dyDescent="0.25">
      <c r="A1041" s="5"/>
      <c r="B1041" s="2"/>
      <c r="C1041" s="2"/>
      <c r="D1041" s="6"/>
      <c r="E1041" s="6"/>
      <c r="F1041" s="2"/>
    </row>
    <row r="1042" spans="1:6" x14ac:dyDescent="0.25">
      <c r="A1042" s="5"/>
      <c r="B1042" s="2"/>
      <c r="C1042" s="2"/>
      <c r="D1042" s="6"/>
      <c r="E1042" s="6"/>
      <c r="F1042" s="2"/>
    </row>
    <row r="1043" spans="1:6" x14ac:dyDescent="0.25">
      <c r="A1043" s="5"/>
      <c r="B1043" s="2"/>
      <c r="C1043" s="2"/>
      <c r="D1043" s="6"/>
      <c r="E1043" s="6"/>
      <c r="F1043" s="2"/>
    </row>
    <row r="1044" spans="1:6" x14ac:dyDescent="0.25">
      <c r="A1044" s="5"/>
      <c r="B1044" s="2"/>
      <c r="C1044" s="2"/>
      <c r="D1044" s="6"/>
      <c r="E1044" s="6"/>
      <c r="F1044" s="2"/>
    </row>
    <row r="1045" spans="1:6" x14ac:dyDescent="0.25">
      <c r="A1045" s="5"/>
      <c r="B1045" s="2"/>
      <c r="C1045" s="2"/>
      <c r="D1045" s="6"/>
      <c r="E1045" s="6"/>
      <c r="F1045" s="2"/>
    </row>
    <row r="1046" spans="1:6" x14ac:dyDescent="0.25">
      <c r="A1046" s="5"/>
      <c r="B1046" s="2"/>
      <c r="C1046" s="2"/>
      <c r="D1046" s="6"/>
      <c r="E1046" s="6"/>
      <c r="F1046" s="2"/>
    </row>
    <row r="1047" spans="1:6" x14ac:dyDescent="0.25">
      <c r="A1047" s="5"/>
      <c r="B1047" s="2"/>
      <c r="C1047" s="2"/>
      <c r="D1047" s="6"/>
      <c r="E1047" s="6"/>
      <c r="F1047" s="2"/>
    </row>
    <row r="1048" spans="1:6" x14ac:dyDescent="0.25">
      <c r="A1048" s="5"/>
      <c r="B1048" s="2"/>
      <c r="C1048" s="2"/>
      <c r="D1048" s="6"/>
      <c r="E1048" s="6"/>
      <c r="F1048" s="2"/>
    </row>
    <row r="1049" spans="1:6" x14ac:dyDescent="0.25">
      <c r="A1049" s="5"/>
      <c r="B1049" s="2"/>
      <c r="C1049" s="2"/>
      <c r="D1049" s="6"/>
      <c r="E1049" s="6"/>
      <c r="F1049" s="2"/>
    </row>
    <row r="1050" spans="1:6" x14ac:dyDescent="0.25">
      <c r="A1050" s="5"/>
      <c r="B1050" s="2"/>
      <c r="C1050" s="2"/>
      <c r="D1050" s="6"/>
      <c r="E1050" s="6"/>
      <c r="F1050" s="2"/>
    </row>
    <row r="1051" spans="1:6" x14ac:dyDescent="0.25">
      <c r="A1051" s="5"/>
      <c r="B1051" s="2"/>
      <c r="C1051" s="2"/>
      <c r="D1051" s="6"/>
      <c r="E1051" s="6"/>
      <c r="F1051" s="2"/>
    </row>
    <row r="1052" spans="1:6" x14ac:dyDescent="0.25">
      <c r="A1052" s="5"/>
      <c r="B1052" s="2"/>
      <c r="C1052" s="2"/>
      <c r="D1052" s="6"/>
      <c r="E1052" s="6"/>
      <c r="F1052" s="2"/>
    </row>
    <row r="1053" spans="1:6" x14ac:dyDescent="0.25">
      <c r="A1053" s="5"/>
      <c r="B1053" s="2"/>
      <c r="C1053" s="2"/>
      <c r="D1053" s="6"/>
      <c r="E1053" s="6"/>
      <c r="F1053" s="2"/>
    </row>
    <row r="1054" spans="1:6" x14ac:dyDescent="0.25">
      <c r="A1054" s="5"/>
      <c r="B1054" s="2"/>
      <c r="C1054" s="2"/>
      <c r="D1054" s="6"/>
      <c r="E1054" s="6"/>
      <c r="F1054" s="2"/>
    </row>
    <row r="1055" spans="1:6" x14ac:dyDescent="0.25">
      <c r="A1055" s="5"/>
      <c r="B1055" s="2"/>
      <c r="C1055" s="2"/>
      <c r="D1055" s="6"/>
      <c r="E1055" s="6"/>
      <c r="F1055" s="2"/>
    </row>
    <row r="1056" spans="1:6" x14ac:dyDescent="0.25">
      <c r="A1056" s="5"/>
      <c r="B1056" s="2"/>
      <c r="C1056" s="2"/>
      <c r="D1056" s="6"/>
      <c r="E1056" s="6"/>
      <c r="F1056" s="2"/>
    </row>
    <row r="1057" spans="1:6" x14ac:dyDescent="0.25">
      <c r="A1057" s="5"/>
      <c r="B1057" s="2"/>
      <c r="C1057" s="2"/>
      <c r="D1057" s="6"/>
      <c r="E1057" s="6"/>
      <c r="F1057" s="2"/>
    </row>
    <row r="1058" spans="1:6" x14ac:dyDescent="0.25">
      <c r="A1058" s="5"/>
      <c r="B1058" s="2"/>
      <c r="C1058" s="2"/>
      <c r="D1058" s="6"/>
      <c r="E1058" s="6"/>
      <c r="F1058" s="2"/>
    </row>
    <row r="1059" spans="1:6" x14ac:dyDescent="0.25">
      <c r="A1059" s="5"/>
      <c r="B1059" s="2"/>
      <c r="C1059" s="2"/>
      <c r="D1059" s="6"/>
      <c r="E1059" s="6"/>
      <c r="F1059" s="2"/>
    </row>
    <row r="1060" spans="1:6" x14ac:dyDescent="0.25">
      <c r="A1060" s="5"/>
      <c r="B1060" s="2"/>
      <c r="C1060" s="2"/>
      <c r="D1060" s="6"/>
      <c r="E1060" s="6"/>
      <c r="F1060" s="2"/>
    </row>
    <row r="1061" spans="1:6" x14ac:dyDescent="0.25">
      <c r="A1061" s="5"/>
      <c r="B1061" s="2"/>
      <c r="C1061" s="2"/>
      <c r="D1061" s="6"/>
      <c r="E1061" s="6"/>
      <c r="F1061" s="2"/>
    </row>
    <row r="1062" spans="1:6" x14ac:dyDescent="0.25">
      <c r="A1062" s="5"/>
      <c r="B1062" s="2"/>
      <c r="C1062" s="2"/>
      <c r="D1062" s="6"/>
      <c r="E1062" s="6"/>
      <c r="F1062" s="2"/>
    </row>
    <row r="1063" spans="1:6" x14ac:dyDescent="0.25">
      <c r="A1063" s="5"/>
      <c r="B1063" s="2"/>
      <c r="C1063" s="2"/>
      <c r="D1063" s="6"/>
      <c r="E1063" s="6"/>
      <c r="F1063" s="2"/>
    </row>
    <row r="1064" spans="1:6" x14ac:dyDescent="0.25">
      <c r="A1064" s="5"/>
      <c r="B1064" s="2"/>
      <c r="C1064" s="2"/>
      <c r="D1064" s="6"/>
      <c r="E1064" s="6"/>
      <c r="F1064" s="2"/>
    </row>
    <row r="1065" spans="1:6" x14ac:dyDescent="0.25">
      <c r="A1065" s="5"/>
      <c r="B1065" s="2"/>
      <c r="C1065" s="2"/>
      <c r="D1065" s="6"/>
      <c r="E1065" s="6"/>
      <c r="F1065" s="2"/>
    </row>
    <row r="1066" spans="1:6" x14ac:dyDescent="0.25">
      <c r="A1066" s="5"/>
      <c r="B1066" s="2"/>
      <c r="C1066" s="2"/>
      <c r="D1066" s="6"/>
      <c r="E1066" s="6"/>
      <c r="F1066" s="2"/>
    </row>
    <row r="1067" spans="1:6" x14ac:dyDescent="0.25">
      <c r="A1067" s="5"/>
      <c r="B1067" s="2"/>
      <c r="C1067" s="2"/>
      <c r="D1067" s="6"/>
      <c r="E1067" s="6"/>
      <c r="F1067" s="2"/>
    </row>
    <row r="1068" spans="1:6" x14ac:dyDescent="0.25">
      <c r="A1068" s="5"/>
      <c r="B1068" s="2"/>
      <c r="C1068" s="2"/>
      <c r="D1068" s="6"/>
      <c r="E1068" s="6"/>
      <c r="F1068" s="2"/>
    </row>
    <row r="1069" spans="1:6" x14ac:dyDescent="0.25">
      <c r="A1069" s="5"/>
      <c r="B1069" s="2"/>
      <c r="C1069" s="2"/>
      <c r="D1069" s="6"/>
      <c r="E1069" s="6"/>
      <c r="F1069" s="2"/>
    </row>
    <row r="1070" spans="1:6" x14ac:dyDescent="0.25">
      <c r="A1070" s="5"/>
      <c r="B1070" s="2"/>
      <c r="C1070" s="2"/>
      <c r="D1070" s="6"/>
      <c r="E1070" s="6"/>
      <c r="F1070" s="2"/>
    </row>
    <row r="1071" spans="1:6" x14ac:dyDescent="0.25">
      <c r="A1071" s="5"/>
      <c r="B1071" s="2"/>
      <c r="C1071" s="2"/>
      <c r="D1071" s="6"/>
      <c r="E1071" s="6"/>
      <c r="F1071" s="2"/>
    </row>
    <row r="1072" spans="1:6" x14ac:dyDescent="0.25">
      <c r="A1072" s="5"/>
      <c r="B1072" s="2"/>
      <c r="C1072" s="2"/>
      <c r="D1072" s="6"/>
      <c r="E1072" s="6"/>
      <c r="F1072" s="2"/>
    </row>
    <row r="1073" spans="1:6" x14ac:dyDescent="0.25">
      <c r="A1073" s="5"/>
      <c r="B1073" s="2"/>
      <c r="C1073" s="2"/>
      <c r="D1073" s="6"/>
      <c r="E1073" s="6"/>
      <c r="F1073" s="2"/>
    </row>
    <row r="1074" spans="1:6" x14ac:dyDescent="0.25">
      <c r="A1074" s="5"/>
      <c r="B1074" s="2"/>
      <c r="C1074" s="2"/>
      <c r="D1074" s="6"/>
      <c r="E1074" s="6"/>
      <c r="F1074" s="2"/>
    </row>
    <row r="1075" spans="1:6" x14ac:dyDescent="0.25">
      <c r="A1075" s="5"/>
      <c r="B1075" s="2"/>
      <c r="C1075" s="2"/>
      <c r="D1075" s="6"/>
      <c r="E1075" s="6"/>
      <c r="F1075" s="2"/>
    </row>
    <row r="1076" spans="1:6" x14ac:dyDescent="0.25">
      <c r="A1076" s="5"/>
      <c r="B1076" s="2"/>
      <c r="C1076" s="2"/>
      <c r="D1076" s="6"/>
      <c r="E1076" s="6"/>
      <c r="F1076" s="2"/>
    </row>
    <row r="1077" spans="1:6" x14ac:dyDescent="0.25">
      <c r="A1077" s="5"/>
      <c r="B1077" s="2"/>
      <c r="C1077" s="2"/>
      <c r="D1077" s="6"/>
      <c r="E1077" s="6"/>
      <c r="F1077" s="2"/>
    </row>
    <row r="1078" spans="1:6" x14ac:dyDescent="0.25">
      <c r="A1078" s="5"/>
      <c r="B1078" s="2"/>
      <c r="C1078" s="2"/>
      <c r="D1078" s="6"/>
      <c r="E1078" s="6"/>
      <c r="F1078" s="2"/>
    </row>
    <row r="1079" spans="1:6" x14ac:dyDescent="0.25">
      <c r="A1079" s="5"/>
      <c r="B1079" s="2"/>
      <c r="C1079" s="2"/>
      <c r="D1079" s="6"/>
      <c r="E1079" s="6"/>
      <c r="F1079" s="2"/>
    </row>
    <row r="1080" spans="1:6" x14ac:dyDescent="0.25">
      <c r="A1080" s="5"/>
      <c r="B1080" s="2"/>
      <c r="C1080" s="2"/>
      <c r="D1080" s="6"/>
      <c r="E1080" s="6"/>
      <c r="F1080" s="2"/>
    </row>
    <row r="1081" spans="1:6" x14ac:dyDescent="0.25">
      <c r="A1081" s="5"/>
      <c r="B1081" s="2"/>
      <c r="C1081" s="2"/>
      <c r="D1081" s="6"/>
      <c r="E1081" s="6"/>
      <c r="F1081" s="2"/>
    </row>
    <row r="1082" spans="1:6" x14ac:dyDescent="0.25">
      <c r="A1082" s="5"/>
      <c r="B1082" s="2"/>
      <c r="C1082" s="2"/>
      <c r="D1082" s="6"/>
      <c r="E1082" s="6"/>
      <c r="F1082" s="2"/>
    </row>
    <row r="1083" spans="1:6" x14ac:dyDescent="0.25">
      <c r="A1083" s="5"/>
      <c r="B1083" s="2"/>
      <c r="C1083" s="2"/>
      <c r="D1083" s="6"/>
      <c r="E1083" s="6"/>
      <c r="F1083" s="2"/>
    </row>
    <row r="1084" spans="1:6" x14ac:dyDescent="0.25">
      <c r="A1084" s="5"/>
      <c r="B1084" s="2"/>
      <c r="C1084" s="2"/>
      <c r="D1084" s="6"/>
      <c r="E1084" s="6"/>
      <c r="F1084" s="2"/>
    </row>
    <row r="1085" spans="1:6" x14ac:dyDescent="0.25">
      <c r="A1085" s="5"/>
      <c r="B1085" s="2"/>
      <c r="C1085" s="2"/>
      <c r="D1085" s="6"/>
      <c r="E1085" s="6"/>
      <c r="F1085" s="2"/>
    </row>
    <row r="1086" spans="1:6" x14ac:dyDescent="0.25">
      <c r="A1086" s="5"/>
      <c r="B1086" s="2"/>
      <c r="C1086" s="2"/>
      <c r="D1086" s="6"/>
      <c r="E1086" s="6"/>
      <c r="F1086" s="2"/>
    </row>
    <row r="1087" spans="1:6" x14ac:dyDescent="0.25">
      <c r="A1087" s="5"/>
      <c r="B1087" s="2"/>
      <c r="C1087" s="2"/>
      <c r="D1087" s="6"/>
      <c r="E1087" s="6"/>
      <c r="F1087" s="2"/>
    </row>
    <row r="1088" spans="1:6" x14ac:dyDescent="0.25">
      <c r="A1088" s="5"/>
      <c r="B1088" s="2"/>
      <c r="C1088" s="2"/>
      <c r="D1088" s="6"/>
      <c r="E1088" s="6"/>
      <c r="F1088" s="2"/>
    </row>
    <row r="1089" spans="1:6" x14ac:dyDescent="0.25">
      <c r="A1089" s="5"/>
      <c r="B1089" s="2"/>
      <c r="C1089" s="2"/>
      <c r="D1089" s="6"/>
      <c r="E1089" s="6"/>
      <c r="F1089" s="2"/>
    </row>
    <row r="1090" spans="1:6" x14ac:dyDescent="0.25">
      <c r="A1090" s="5"/>
      <c r="B1090" s="2"/>
      <c r="C1090" s="2"/>
      <c r="D1090" s="6"/>
      <c r="E1090" s="6"/>
      <c r="F1090" s="2"/>
    </row>
    <row r="1091" spans="1:6" x14ac:dyDescent="0.25">
      <c r="A1091" s="5"/>
      <c r="B1091" s="2"/>
      <c r="C1091" s="2"/>
      <c r="D1091" s="6"/>
      <c r="E1091" s="6"/>
      <c r="F1091" s="2"/>
    </row>
    <row r="1092" spans="1:6" x14ac:dyDescent="0.25">
      <c r="A1092" s="5"/>
      <c r="B1092" s="2"/>
      <c r="C1092" s="2"/>
      <c r="D1092" s="6"/>
      <c r="E1092" s="6"/>
      <c r="F1092" s="2"/>
    </row>
    <row r="1093" spans="1:6" x14ac:dyDescent="0.25">
      <c r="A1093" s="5"/>
      <c r="B1093" s="2"/>
      <c r="C1093" s="2"/>
      <c r="D1093" s="6"/>
      <c r="E1093" s="6"/>
      <c r="F1093" s="2"/>
    </row>
    <row r="1094" spans="1:6" x14ac:dyDescent="0.25">
      <c r="A1094" s="5"/>
      <c r="B1094" s="2"/>
      <c r="C1094" s="2"/>
      <c r="D1094" s="6"/>
      <c r="E1094" s="6"/>
      <c r="F1094" s="2"/>
    </row>
    <row r="1095" spans="1:6" x14ac:dyDescent="0.25">
      <c r="A1095" s="5"/>
      <c r="B1095" s="2"/>
      <c r="C1095" s="2"/>
      <c r="D1095" s="6"/>
      <c r="E1095" s="6"/>
      <c r="F1095" s="2"/>
    </row>
    <row r="1096" spans="1:6" x14ac:dyDescent="0.25">
      <c r="A1096" s="5"/>
      <c r="B1096" s="2"/>
      <c r="C1096" s="2"/>
      <c r="D1096" s="6"/>
      <c r="E1096" s="6"/>
      <c r="F1096" s="2"/>
    </row>
    <row r="1097" spans="1:6" x14ac:dyDescent="0.25">
      <c r="A1097" s="5"/>
      <c r="B1097" s="2"/>
      <c r="C1097" s="2"/>
      <c r="D1097" s="6"/>
      <c r="E1097" s="6"/>
      <c r="F1097" s="2"/>
    </row>
    <row r="1098" spans="1:6" x14ac:dyDescent="0.25">
      <c r="A1098" s="5"/>
      <c r="B1098" s="2"/>
      <c r="C1098" s="2"/>
      <c r="D1098" s="6"/>
      <c r="E1098" s="6"/>
      <c r="F1098" s="2"/>
    </row>
    <row r="1099" spans="1:6" x14ac:dyDescent="0.25">
      <c r="A1099" s="5"/>
      <c r="B1099" s="2"/>
      <c r="C1099" s="2"/>
      <c r="D1099" s="6"/>
      <c r="E1099" s="6"/>
      <c r="F1099" s="2"/>
    </row>
    <row r="1100" spans="1:6" x14ac:dyDescent="0.25">
      <c r="A1100" s="5"/>
      <c r="B1100" s="2"/>
      <c r="C1100" s="2"/>
      <c r="D1100" s="6"/>
      <c r="E1100" s="6"/>
      <c r="F1100" s="2"/>
    </row>
    <row r="1101" spans="1:6" x14ac:dyDescent="0.25">
      <c r="A1101" s="5"/>
      <c r="B1101" s="2"/>
      <c r="C1101" s="2"/>
      <c r="D1101" s="6"/>
      <c r="E1101" s="6"/>
      <c r="F1101" s="2"/>
    </row>
    <row r="1102" spans="1:6" x14ac:dyDescent="0.25">
      <c r="A1102" s="5"/>
      <c r="B1102" s="2"/>
      <c r="C1102" s="2"/>
      <c r="D1102" s="6"/>
      <c r="E1102" s="6"/>
      <c r="F1102" s="2"/>
    </row>
    <row r="1103" spans="1:6" x14ac:dyDescent="0.25">
      <c r="A1103" s="5"/>
      <c r="B1103" s="2"/>
      <c r="C1103" s="2"/>
      <c r="D1103" s="6"/>
      <c r="E1103" s="6"/>
      <c r="F1103" s="2"/>
    </row>
    <row r="1104" spans="1:6" x14ac:dyDescent="0.25">
      <c r="A1104" s="5"/>
      <c r="B1104" s="2"/>
      <c r="C1104" s="2"/>
      <c r="D1104" s="6"/>
      <c r="E1104" s="6"/>
      <c r="F1104" s="2"/>
    </row>
    <row r="1105" spans="1:6" x14ac:dyDescent="0.25">
      <c r="A1105" s="5"/>
      <c r="B1105" s="2"/>
      <c r="C1105" s="2"/>
      <c r="D1105" s="6"/>
      <c r="E1105" s="6"/>
      <c r="F1105" s="2"/>
    </row>
    <row r="1106" spans="1:6" x14ac:dyDescent="0.25">
      <c r="A1106" s="5"/>
      <c r="B1106" s="2"/>
      <c r="C1106" s="2"/>
      <c r="D1106" s="6"/>
      <c r="E1106" s="6"/>
      <c r="F1106" s="2"/>
    </row>
    <row r="1107" spans="1:6" x14ac:dyDescent="0.25">
      <c r="A1107" s="5"/>
      <c r="B1107" s="2"/>
      <c r="C1107" s="2"/>
      <c r="D1107" s="6"/>
      <c r="E1107" s="6"/>
      <c r="F1107" s="2"/>
    </row>
    <row r="1108" spans="1:6" x14ac:dyDescent="0.25">
      <c r="A1108" s="5"/>
      <c r="B1108" s="2"/>
      <c r="C1108" s="2"/>
      <c r="D1108" s="6"/>
      <c r="E1108" s="6"/>
      <c r="F1108" s="2"/>
    </row>
    <row r="1109" spans="1:6" x14ac:dyDescent="0.25">
      <c r="A1109" s="5"/>
      <c r="B1109" s="2"/>
      <c r="C1109" s="2"/>
      <c r="D1109" s="6"/>
      <c r="E1109" s="6"/>
      <c r="F1109" s="2"/>
    </row>
    <row r="1110" spans="1:6" x14ac:dyDescent="0.25">
      <c r="A1110" s="5"/>
      <c r="B1110" s="2"/>
      <c r="C1110" s="2"/>
      <c r="D1110" s="6"/>
      <c r="E1110" s="6"/>
      <c r="F1110" s="2"/>
    </row>
    <row r="1111" spans="1:6" x14ac:dyDescent="0.25">
      <c r="A1111" s="5"/>
      <c r="B1111" s="2"/>
      <c r="C1111" s="2"/>
      <c r="D1111" s="6"/>
      <c r="E1111" s="6"/>
      <c r="F1111" s="2"/>
    </row>
    <row r="1112" spans="1:6" x14ac:dyDescent="0.25">
      <c r="A1112" s="5"/>
      <c r="B1112" s="2"/>
      <c r="C1112" s="2"/>
      <c r="D1112" s="6"/>
      <c r="E1112" s="6"/>
      <c r="F1112" s="2"/>
    </row>
    <row r="1113" spans="1:6" x14ac:dyDescent="0.25">
      <c r="A1113" s="5"/>
      <c r="B1113" s="2"/>
      <c r="C1113" s="2"/>
      <c r="D1113" s="6"/>
      <c r="E1113" s="6"/>
      <c r="F1113" s="2"/>
    </row>
    <row r="1114" spans="1:6" x14ac:dyDescent="0.25">
      <c r="A1114" s="5"/>
      <c r="B1114" s="2"/>
      <c r="C1114" s="2"/>
      <c r="D1114" s="6"/>
      <c r="E1114" s="6"/>
      <c r="F1114" s="2"/>
    </row>
    <row r="1115" spans="1:6" x14ac:dyDescent="0.25">
      <c r="A1115" s="5"/>
      <c r="B1115" s="2"/>
      <c r="C1115" s="2"/>
      <c r="D1115" s="6"/>
      <c r="E1115" s="6"/>
      <c r="F1115" s="2"/>
    </row>
    <row r="1116" spans="1:6" x14ac:dyDescent="0.25">
      <c r="A1116" s="5"/>
      <c r="B1116" s="2"/>
      <c r="C1116" s="2"/>
      <c r="D1116" s="6"/>
      <c r="E1116" s="6"/>
      <c r="F1116" s="2"/>
    </row>
    <row r="1117" spans="1:6" x14ac:dyDescent="0.25">
      <c r="A1117" s="5"/>
      <c r="B1117" s="2"/>
      <c r="C1117" s="2"/>
      <c r="D1117" s="6"/>
      <c r="E1117" s="6"/>
      <c r="F1117" s="2"/>
    </row>
    <row r="1118" spans="1:6" x14ac:dyDescent="0.25">
      <c r="A1118" s="5"/>
      <c r="B1118" s="2"/>
      <c r="C1118" s="2"/>
      <c r="D1118" s="6"/>
      <c r="E1118" s="6"/>
      <c r="F1118" s="2"/>
    </row>
    <row r="1119" spans="1:6" x14ac:dyDescent="0.25">
      <c r="A1119" s="5"/>
      <c r="B1119" s="2"/>
      <c r="C1119" s="2"/>
      <c r="D1119" s="6"/>
      <c r="E1119" s="6"/>
      <c r="F1119" s="2"/>
    </row>
    <row r="1120" spans="1:6" x14ac:dyDescent="0.25">
      <c r="A1120" s="5"/>
      <c r="B1120" s="2"/>
      <c r="C1120" s="2"/>
      <c r="D1120" s="6"/>
      <c r="E1120" s="6"/>
      <c r="F1120" s="2"/>
    </row>
    <row r="1121" spans="1:6" x14ac:dyDescent="0.25">
      <c r="A1121" s="5"/>
      <c r="B1121" s="2"/>
      <c r="C1121" s="2"/>
      <c r="D1121" s="6"/>
      <c r="E1121" s="6"/>
      <c r="F1121" s="2"/>
    </row>
    <row r="1122" spans="1:6" x14ac:dyDescent="0.25">
      <c r="A1122" s="5"/>
      <c r="B1122" s="2"/>
      <c r="C1122" s="2"/>
      <c r="D1122" s="6"/>
      <c r="E1122" s="6"/>
      <c r="F1122" s="2"/>
    </row>
    <row r="1123" spans="1:6" x14ac:dyDescent="0.25">
      <c r="A1123" s="5"/>
      <c r="B1123" s="2"/>
      <c r="C1123" s="2"/>
      <c r="D1123" s="6"/>
      <c r="E1123" s="6"/>
      <c r="F1123" s="2"/>
    </row>
    <row r="1124" spans="1:6" x14ac:dyDescent="0.25">
      <c r="A1124" s="5"/>
      <c r="B1124" s="2"/>
      <c r="C1124" s="2"/>
      <c r="D1124" s="6"/>
      <c r="E1124" s="6"/>
      <c r="F1124" s="2"/>
    </row>
    <row r="1125" spans="1:6" x14ac:dyDescent="0.25">
      <c r="A1125" s="5"/>
      <c r="B1125" s="2"/>
      <c r="C1125" s="2"/>
      <c r="D1125" s="6"/>
      <c r="E1125" s="6"/>
      <c r="F1125" s="2"/>
    </row>
    <row r="1126" spans="1:6" x14ac:dyDescent="0.25">
      <c r="A1126" s="5"/>
      <c r="B1126" s="2"/>
      <c r="C1126" s="2"/>
      <c r="D1126" s="6"/>
      <c r="E1126" s="6"/>
      <c r="F1126" s="2"/>
    </row>
    <row r="1127" spans="1:6" x14ac:dyDescent="0.25">
      <c r="A1127" s="5"/>
      <c r="B1127" s="2"/>
      <c r="C1127" s="2"/>
      <c r="D1127" s="6"/>
      <c r="E1127" s="6"/>
      <c r="F1127" s="2"/>
    </row>
    <row r="1128" spans="1:6" x14ac:dyDescent="0.25">
      <c r="A1128" s="5"/>
      <c r="B1128" s="2"/>
      <c r="C1128" s="2"/>
      <c r="D1128" s="6"/>
      <c r="E1128" s="6"/>
      <c r="F1128" s="2"/>
    </row>
    <row r="1129" spans="1:6" x14ac:dyDescent="0.25">
      <c r="A1129" s="5"/>
      <c r="B1129" s="2"/>
      <c r="C1129" s="2"/>
      <c r="D1129" s="6"/>
      <c r="E1129" s="6"/>
      <c r="F1129" s="2"/>
    </row>
    <row r="1130" spans="1:6" x14ac:dyDescent="0.25">
      <c r="A1130" s="5"/>
      <c r="B1130" s="2"/>
      <c r="C1130" s="2"/>
      <c r="D1130" s="6"/>
      <c r="E1130" s="6"/>
      <c r="F1130" s="2"/>
    </row>
    <row r="1131" spans="1:6" x14ac:dyDescent="0.25">
      <c r="A1131" s="5"/>
      <c r="B1131" s="2"/>
      <c r="C1131" s="2"/>
      <c r="D1131" s="6"/>
      <c r="E1131" s="6"/>
      <c r="F1131" s="2"/>
    </row>
    <row r="1132" spans="1:6" x14ac:dyDescent="0.25">
      <c r="A1132" s="5"/>
      <c r="B1132" s="2"/>
      <c r="C1132" s="2"/>
      <c r="D1132" s="6"/>
      <c r="E1132" s="6"/>
      <c r="F1132" s="2"/>
    </row>
    <row r="1133" spans="1:6" x14ac:dyDescent="0.25">
      <c r="A1133" s="5"/>
      <c r="B1133" s="2"/>
      <c r="C1133" s="2"/>
      <c r="D1133" s="6"/>
      <c r="E1133" s="6"/>
      <c r="F1133" s="2"/>
    </row>
    <row r="1134" spans="1:6" x14ac:dyDescent="0.25">
      <c r="A1134" s="5"/>
      <c r="B1134" s="2"/>
      <c r="C1134" s="2"/>
      <c r="D1134" s="6"/>
      <c r="E1134" s="6"/>
      <c r="F1134" s="2"/>
    </row>
    <row r="1135" spans="1:6" x14ac:dyDescent="0.25">
      <c r="A1135" s="5"/>
      <c r="B1135" s="2"/>
      <c r="C1135" s="2"/>
      <c r="D1135" s="6"/>
      <c r="E1135" s="6"/>
      <c r="F1135" s="2"/>
    </row>
    <row r="1136" spans="1:6" x14ac:dyDescent="0.25">
      <c r="A1136" s="5"/>
      <c r="B1136" s="2"/>
      <c r="C1136" s="2"/>
      <c r="D1136" s="6"/>
      <c r="E1136" s="6"/>
      <c r="F1136" s="2"/>
    </row>
    <row r="1137" spans="1:6" x14ac:dyDescent="0.25">
      <c r="A1137" s="5"/>
      <c r="B1137" s="2"/>
      <c r="C1137" s="2"/>
      <c r="D1137" s="6"/>
      <c r="E1137" s="6"/>
      <c r="F1137" s="2"/>
    </row>
    <row r="1138" spans="1:6" x14ac:dyDescent="0.25">
      <c r="A1138" s="5"/>
      <c r="B1138" s="2"/>
      <c r="C1138" s="2"/>
      <c r="D1138" s="6"/>
      <c r="E1138" s="6"/>
      <c r="F1138" s="2"/>
    </row>
    <row r="1139" spans="1:6" x14ac:dyDescent="0.25">
      <c r="A1139" s="5"/>
      <c r="B1139" s="2"/>
      <c r="C1139" s="2"/>
      <c r="D1139" s="6"/>
      <c r="E1139" s="6"/>
      <c r="F1139" s="2"/>
    </row>
    <row r="1140" spans="1:6" x14ac:dyDescent="0.25">
      <c r="A1140" s="5"/>
      <c r="B1140" s="2"/>
      <c r="C1140" s="2"/>
      <c r="D1140" s="6"/>
      <c r="E1140" s="6"/>
      <c r="F1140" s="2"/>
    </row>
    <row r="1141" spans="1:6" x14ac:dyDescent="0.25">
      <c r="A1141" s="5"/>
      <c r="B1141" s="2"/>
      <c r="C1141" s="2"/>
      <c r="D1141" s="6"/>
      <c r="E1141" s="6"/>
      <c r="F1141" s="2"/>
    </row>
    <row r="1142" spans="1:6" x14ac:dyDescent="0.25">
      <c r="A1142" s="5"/>
      <c r="B1142" s="2"/>
      <c r="C1142" s="2"/>
      <c r="D1142" s="6"/>
      <c r="E1142" s="6"/>
      <c r="F1142" s="2"/>
    </row>
    <row r="1143" spans="1:6" x14ac:dyDescent="0.25">
      <c r="A1143" s="5"/>
      <c r="B1143" s="2"/>
      <c r="C1143" s="2"/>
      <c r="D1143" s="6"/>
      <c r="E1143" s="6"/>
      <c r="F1143" s="2"/>
    </row>
    <row r="1144" spans="1:6" x14ac:dyDescent="0.25">
      <c r="A1144" s="5"/>
      <c r="B1144" s="2"/>
      <c r="C1144" s="2"/>
      <c r="D1144" s="6"/>
      <c r="E1144" s="6"/>
      <c r="F1144" s="2"/>
    </row>
    <row r="1145" spans="1:6" x14ac:dyDescent="0.25">
      <c r="A1145" s="5"/>
      <c r="B1145" s="2"/>
      <c r="C1145" s="2"/>
      <c r="D1145" s="6"/>
      <c r="E1145" s="6"/>
      <c r="F1145" s="2"/>
    </row>
    <row r="1146" spans="1:6" x14ac:dyDescent="0.25">
      <c r="A1146" s="5"/>
      <c r="B1146" s="2"/>
      <c r="C1146" s="2"/>
      <c r="D1146" s="6"/>
      <c r="E1146" s="6"/>
      <c r="F1146" s="2"/>
    </row>
    <row r="1147" spans="1:6" x14ac:dyDescent="0.25">
      <c r="A1147" s="5"/>
      <c r="B1147" s="2"/>
      <c r="C1147" s="2"/>
      <c r="D1147" s="6"/>
      <c r="E1147" s="6"/>
      <c r="F1147" s="2"/>
    </row>
    <row r="1148" spans="1:6" x14ac:dyDescent="0.25">
      <c r="A1148" s="5"/>
      <c r="B1148" s="2"/>
      <c r="C1148" s="2"/>
      <c r="D1148" s="6"/>
      <c r="E1148" s="6"/>
      <c r="F1148" s="2"/>
    </row>
    <row r="1149" spans="1:6" x14ac:dyDescent="0.25">
      <c r="A1149" s="5"/>
      <c r="B1149" s="2"/>
      <c r="C1149" s="2"/>
      <c r="D1149" s="6"/>
      <c r="E1149" s="6"/>
      <c r="F1149" s="2"/>
    </row>
    <row r="1150" spans="1:6" x14ac:dyDescent="0.25">
      <c r="A1150" s="5"/>
      <c r="B1150" s="2"/>
      <c r="C1150" s="2"/>
      <c r="D1150" s="6"/>
      <c r="E1150" s="6"/>
      <c r="F1150" s="2"/>
    </row>
    <row r="1151" spans="1:6" x14ac:dyDescent="0.25">
      <c r="A1151" s="5"/>
      <c r="B1151" s="2"/>
      <c r="C1151" s="2"/>
      <c r="D1151" s="6"/>
      <c r="E1151" s="6"/>
      <c r="F1151" s="2"/>
    </row>
    <row r="1152" spans="1:6" x14ac:dyDescent="0.25">
      <c r="A1152" s="5"/>
      <c r="B1152" s="2"/>
      <c r="C1152" s="2"/>
      <c r="D1152" s="6"/>
      <c r="E1152" s="6"/>
      <c r="F1152" s="2"/>
    </row>
    <row r="1153" spans="1:6" x14ac:dyDescent="0.25">
      <c r="A1153" s="5"/>
      <c r="B1153" s="2"/>
      <c r="C1153" s="2"/>
      <c r="D1153" s="6"/>
      <c r="E1153" s="6"/>
      <c r="F1153" s="2"/>
    </row>
    <row r="1154" spans="1:6" x14ac:dyDescent="0.25">
      <c r="A1154" s="5"/>
      <c r="B1154" s="2"/>
      <c r="C1154" s="2"/>
      <c r="D1154" s="6"/>
      <c r="E1154" s="6"/>
      <c r="F1154" s="2"/>
    </row>
    <row r="1155" spans="1:6" x14ac:dyDescent="0.25">
      <c r="A1155" s="5"/>
      <c r="B1155" s="2"/>
      <c r="C1155" s="2"/>
      <c r="D1155" s="6"/>
      <c r="E1155" s="6"/>
      <c r="F1155" s="2"/>
    </row>
    <row r="1156" spans="1:6" x14ac:dyDescent="0.25">
      <c r="A1156" s="5"/>
      <c r="B1156" s="2"/>
      <c r="C1156" s="2"/>
      <c r="D1156" s="6"/>
      <c r="E1156" s="6"/>
      <c r="F1156" s="2"/>
    </row>
    <row r="1157" spans="1:6" x14ac:dyDescent="0.25">
      <c r="A1157" s="5"/>
      <c r="B1157" s="2"/>
      <c r="C1157" s="2"/>
      <c r="D1157" s="6"/>
      <c r="E1157" s="6"/>
      <c r="F1157" s="2"/>
    </row>
    <row r="1158" spans="1:6" x14ac:dyDescent="0.25">
      <c r="A1158" s="5"/>
      <c r="B1158" s="2"/>
      <c r="C1158" s="2"/>
      <c r="D1158" s="6"/>
      <c r="E1158" s="6"/>
      <c r="F1158" s="2"/>
    </row>
    <row r="1159" spans="1:6" x14ac:dyDescent="0.25">
      <c r="A1159" s="5"/>
      <c r="B1159" s="2"/>
      <c r="C1159" s="2"/>
      <c r="D1159" s="6"/>
      <c r="E1159" s="6"/>
      <c r="F1159" s="2"/>
    </row>
    <row r="1160" spans="1:6" x14ac:dyDescent="0.25">
      <c r="A1160" s="5"/>
      <c r="B1160" s="2"/>
      <c r="C1160" s="2"/>
      <c r="D1160" s="6"/>
      <c r="E1160" s="6"/>
      <c r="F1160" s="2"/>
    </row>
    <row r="1161" spans="1:6" x14ac:dyDescent="0.25">
      <c r="A1161" s="5"/>
      <c r="B1161" s="2"/>
      <c r="C1161" s="2"/>
      <c r="D1161" s="6"/>
      <c r="E1161" s="6"/>
      <c r="F1161" s="2"/>
    </row>
    <row r="1162" spans="1:6" x14ac:dyDescent="0.25">
      <c r="A1162" s="5"/>
      <c r="B1162" s="2"/>
      <c r="C1162" s="2"/>
      <c r="D1162" s="6"/>
      <c r="E1162" s="6"/>
      <c r="F1162" s="2"/>
    </row>
    <row r="1163" spans="1:6" x14ac:dyDescent="0.25">
      <c r="A1163" s="5"/>
      <c r="B1163" s="2"/>
      <c r="C1163" s="2"/>
      <c r="D1163" s="6"/>
      <c r="E1163" s="6"/>
      <c r="F1163" s="2"/>
    </row>
    <row r="1164" spans="1:6" x14ac:dyDescent="0.25">
      <c r="A1164" s="5"/>
      <c r="B1164" s="2"/>
      <c r="C1164" s="2"/>
      <c r="D1164" s="6"/>
      <c r="E1164" s="6"/>
      <c r="F1164" s="2"/>
    </row>
    <row r="1165" spans="1:6" x14ac:dyDescent="0.25">
      <c r="A1165" s="5"/>
      <c r="B1165" s="2"/>
      <c r="C1165" s="2"/>
      <c r="D1165" s="6"/>
      <c r="E1165" s="6"/>
      <c r="F1165" s="2"/>
    </row>
    <row r="1166" spans="1:6" x14ac:dyDescent="0.25">
      <c r="A1166" s="5"/>
      <c r="B1166" s="2"/>
      <c r="C1166" s="2"/>
      <c r="D1166" s="6"/>
      <c r="E1166" s="6"/>
      <c r="F1166" s="2"/>
    </row>
    <row r="1167" spans="1:6" x14ac:dyDescent="0.25">
      <c r="A1167" s="5"/>
      <c r="B1167" s="2"/>
      <c r="C1167" s="2"/>
      <c r="D1167" s="6"/>
      <c r="E1167" s="6"/>
      <c r="F1167" s="2"/>
    </row>
    <row r="1168" spans="1:6" x14ac:dyDescent="0.25">
      <c r="A1168" s="5"/>
      <c r="B1168" s="2"/>
      <c r="C1168" s="2"/>
      <c r="D1168" s="6"/>
      <c r="E1168" s="6"/>
      <c r="F1168" s="2"/>
    </row>
    <row r="1169" spans="1:6" x14ac:dyDescent="0.25">
      <c r="A1169" s="5"/>
      <c r="B1169" s="2"/>
      <c r="C1169" s="2"/>
      <c r="D1169" s="6"/>
      <c r="E1169" s="6"/>
      <c r="F1169" s="2"/>
    </row>
    <row r="1170" spans="1:6" x14ac:dyDescent="0.25">
      <c r="A1170" s="5"/>
      <c r="B1170" s="2"/>
      <c r="C1170" s="2"/>
      <c r="D1170" s="6"/>
      <c r="E1170" s="6"/>
      <c r="F1170" s="2"/>
    </row>
    <row r="1171" spans="1:6" x14ac:dyDescent="0.25">
      <c r="A1171" s="5"/>
      <c r="B1171" s="2"/>
      <c r="C1171" s="2"/>
      <c r="D1171" s="6"/>
      <c r="E1171" s="6"/>
      <c r="F1171" s="2"/>
    </row>
    <row r="1172" spans="1:6" x14ac:dyDescent="0.25">
      <c r="A1172" s="5"/>
      <c r="B1172" s="2"/>
      <c r="C1172" s="2"/>
      <c r="D1172" s="6"/>
      <c r="E1172" s="6"/>
      <c r="F1172" s="2"/>
    </row>
    <row r="1173" spans="1:6" x14ac:dyDescent="0.25">
      <c r="A1173" s="5"/>
      <c r="B1173" s="2"/>
      <c r="C1173" s="2"/>
      <c r="D1173" s="6"/>
      <c r="E1173" s="6"/>
      <c r="F1173" s="2"/>
    </row>
    <row r="1174" spans="1:6" x14ac:dyDescent="0.25">
      <c r="A1174" s="5"/>
      <c r="B1174" s="2"/>
      <c r="C1174" s="2"/>
      <c r="D1174" s="6"/>
      <c r="E1174" s="6"/>
      <c r="F1174" s="2"/>
    </row>
    <row r="1175" spans="1:6" x14ac:dyDescent="0.25">
      <c r="A1175" s="5"/>
      <c r="B1175" s="2"/>
      <c r="C1175" s="2"/>
      <c r="D1175" s="6"/>
      <c r="E1175" s="6"/>
      <c r="F1175" s="2"/>
    </row>
    <row r="1176" spans="1:6" x14ac:dyDescent="0.25">
      <c r="A1176" s="5"/>
      <c r="B1176" s="2"/>
      <c r="C1176" s="2"/>
      <c r="D1176" s="6"/>
      <c r="E1176" s="6"/>
      <c r="F1176" s="2"/>
    </row>
    <row r="1177" spans="1:6" x14ac:dyDescent="0.25">
      <c r="A1177" s="5"/>
      <c r="B1177" s="2"/>
      <c r="C1177" s="2"/>
      <c r="D1177" s="6"/>
      <c r="E1177" s="6"/>
      <c r="F1177" s="2"/>
    </row>
    <row r="1178" spans="1:6" x14ac:dyDescent="0.25">
      <c r="A1178" s="5"/>
      <c r="B1178" s="2"/>
      <c r="C1178" s="2"/>
      <c r="D1178" s="6"/>
      <c r="E1178" s="6"/>
      <c r="F1178" s="2"/>
    </row>
    <row r="1179" spans="1:6" x14ac:dyDescent="0.25">
      <c r="A1179" s="5"/>
      <c r="B1179" s="2"/>
      <c r="C1179" s="2"/>
      <c r="D1179" s="6"/>
      <c r="E1179" s="6"/>
      <c r="F1179" s="2"/>
    </row>
    <row r="1180" spans="1:6" x14ac:dyDescent="0.25">
      <c r="A1180" s="5"/>
      <c r="B1180" s="2"/>
      <c r="C1180" s="2"/>
      <c r="D1180" s="6"/>
      <c r="E1180" s="6"/>
      <c r="F1180" s="2"/>
    </row>
    <row r="1181" spans="1:6" x14ac:dyDescent="0.25">
      <c r="A1181" s="5"/>
      <c r="B1181" s="2"/>
      <c r="C1181" s="2"/>
      <c r="D1181" s="6"/>
      <c r="E1181" s="6"/>
      <c r="F1181" s="2"/>
    </row>
    <row r="1182" spans="1:6" x14ac:dyDescent="0.25">
      <c r="A1182" s="5"/>
      <c r="B1182" s="2"/>
      <c r="C1182" s="2"/>
      <c r="D1182" s="6"/>
      <c r="E1182" s="6"/>
      <c r="F1182" s="2"/>
    </row>
    <row r="1183" spans="1:6" x14ac:dyDescent="0.25">
      <c r="A1183" s="5"/>
      <c r="B1183" s="2"/>
      <c r="C1183" s="2"/>
      <c r="D1183" s="6"/>
      <c r="E1183" s="6"/>
      <c r="F1183" s="2"/>
    </row>
    <row r="1184" spans="1:6" x14ac:dyDescent="0.25">
      <c r="A1184" s="5"/>
      <c r="B1184" s="2"/>
      <c r="C1184" s="2"/>
      <c r="D1184" s="6"/>
      <c r="E1184" s="6"/>
      <c r="F1184" s="2"/>
    </row>
    <row r="1185" spans="1:6" x14ac:dyDescent="0.25">
      <c r="A1185" s="5"/>
      <c r="B1185" s="2"/>
      <c r="C1185" s="2"/>
      <c r="D1185" s="6"/>
      <c r="E1185" s="6"/>
      <c r="F1185" s="2"/>
    </row>
    <row r="1186" spans="1:6" x14ac:dyDescent="0.25">
      <c r="A1186" s="5"/>
      <c r="B1186" s="2"/>
      <c r="C1186" s="2"/>
      <c r="D1186" s="6"/>
      <c r="E1186" s="6"/>
      <c r="F1186" s="2"/>
    </row>
    <row r="1187" spans="1:6" x14ac:dyDescent="0.25">
      <c r="A1187" s="5"/>
      <c r="B1187" s="2"/>
      <c r="C1187" s="2"/>
      <c r="D1187" s="6"/>
      <c r="E1187" s="6"/>
      <c r="F1187" s="2"/>
    </row>
    <row r="1188" spans="1:6" x14ac:dyDescent="0.25">
      <c r="A1188" s="5"/>
      <c r="B1188" s="2"/>
      <c r="C1188" s="2"/>
      <c r="D1188" s="6"/>
      <c r="E1188" s="6"/>
      <c r="F1188" s="2"/>
    </row>
    <row r="1189" spans="1:6" x14ac:dyDescent="0.25">
      <c r="A1189" s="5"/>
      <c r="B1189" s="2"/>
      <c r="C1189" s="2"/>
      <c r="D1189" s="6"/>
      <c r="E1189" s="6"/>
      <c r="F1189" s="2"/>
    </row>
    <row r="1190" spans="1:6" x14ac:dyDescent="0.25">
      <c r="A1190" s="5"/>
      <c r="B1190" s="2"/>
      <c r="C1190" s="2"/>
      <c r="D1190" s="6"/>
      <c r="E1190" s="6"/>
      <c r="F1190" s="2"/>
    </row>
    <row r="1191" spans="1:6" x14ac:dyDescent="0.25">
      <c r="A1191" s="5"/>
      <c r="B1191" s="2"/>
      <c r="C1191" s="2"/>
      <c r="D1191" s="6"/>
      <c r="E1191" s="6"/>
      <c r="F1191" s="2"/>
    </row>
    <row r="1192" spans="1:6" x14ac:dyDescent="0.25">
      <c r="A1192" s="5"/>
      <c r="B1192" s="2"/>
      <c r="C1192" s="2"/>
      <c r="D1192" s="6"/>
      <c r="E1192" s="6"/>
      <c r="F1192" s="2"/>
    </row>
    <row r="1193" spans="1:6" x14ac:dyDescent="0.25">
      <c r="A1193" s="5"/>
      <c r="B1193" s="2"/>
      <c r="C1193" s="2"/>
      <c r="D1193" s="6"/>
      <c r="E1193" s="6"/>
      <c r="F1193" s="2"/>
    </row>
    <row r="1194" spans="1:6" x14ac:dyDescent="0.25">
      <c r="A1194" s="5"/>
      <c r="B1194" s="2"/>
      <c r="C1194" s="2"/>
      <c r="D1194" s="6"/>
      <c r="E1194" s="6"/>
      <c r="F1194" s="2"/>
    </row>
    <row r="1195" spans="1:6" x14ac:dyDescent="0.25">
      <c r="A1195" s="5"/>
      <c r="B1195" s="2"/>
      <c r="C1195" s="2"/>
      <c r="D1195" s="6"/>
      <c r="E1195" s="6"/>
      <c r="F1195" s="2"/>
    </row>
    <row r="1196" spans="1:6" x14ac:dyDescent="0.25">
      <c r="A1196" s="5"/>
      <c r="B1196" s="2"/>
      <c r="C1196" s="2"/>
      <c r="D1196" s="6"/>
      <c r="E1196" s="6"/>
      <c r="F1196" s="2"/>
    </row>
    <row r="1197" spans="1:6" x14ac:dyDescent="0.25">
      <c r="A1197" s="5"/>
      <c r="B1197" s="2"/>
      <c r="C1197" s="2"/>
      <c r="D1197" s="6"/>
      <c r="E1197" s="6"/>
      <c r="F1197" s="2"/>
    </row>
    <row r="1198" spans="1:6" x14ac:dyDescent="0.25">
      <c r="A1198" s="5"/>
      <c r="B1198" s="2"/>
      <c r="C1198" s="2"/>
      <c r="D1198" s="6"/>
      <c r="E1198" s="6"/>
      <c r="F1198" s="2"/>
    </row>
    <row r="1199" spans="1:6" x14ac:dyDescent="0.25">
      <c r="A1199" s="5"/>
      <c r="B1199" s="2"/>
      <c r="C1199" s="2"/>
      <c r="D1199" s="6"/>
      <c r="E1199" s="6"/>
      <c r="F1199" s="2"/>
    </row>
    <row r="1200" spans="1:6" x14ac:dyDescent="0.25">
      <c r="A1200" s="5"/>
      <c r="B1200" s="2"/>
      <c r="C1200" s="2"/>
      <c r="D1200" s="6"/>
      <c r="E1200" s="6"/>
      <c r="F1200" s="2"/>
    </row>
    <row r="1201" spans="1:6" x14ac:dyDescent="0.25">
      <c r="A1201" s="5"/>
      <c r="B1201" s="2"/>
      <c r="C1201" s="2"/>
      <c r="D1201" s="6"/>
      <c r="E1201" s="6"/>
      <c r="F1201" s="2"/>
    </row>
    <row r="1202" spans="1:6" x14ac:dyDescent="0.25">
      <c r="A1202" s="5"/>
      <c r="B1202" s="2"/>
      <c r="C1202" s="2"/>
      <c r="D1202" s="6"/>
      <c r="E1202" s="6"/>
      <c r="F1202" s="2"/>
    </row>
    <row r="1203" spans="1:6" x14ac:dyDescent="0.25">
      <c r="A1203" s="5"/>
      <c r="B1203" s="2"/>
      <c r="C1203" s="2"/>
      <c r="D1203" s="6"/>
      <c r="E1203" s="6"/>
      <c r="F1203" s="2"/>
    </row>
    <row r="1204" spans="1:6" x14ac:dyDescent="0.25">
      <c r="A1204" s="5"/>
      <c r="B1204" s="2"/>
      <c r="C1204" s="2"/>
      <c r="D1204" s="6"/>
      <c r="E1204" s="6"/>
      <c r="F1204" s="2"/>
    </row>
    <row r="1205" spans="1:6" x14ac:dyDescent="0.25">
      <c r="A1205" s="5"/>
      <c r="B1205" s="2"/>
      <c r="C1205" s="2"/>
      <c r="D1205" s="6"/>
      <c r="E1205" s="6"/>
      <c r="F1205" s="2"/>
    </row>
    <row r="1206" spans="1:6" x14ac:dyDescent="0.25">
      <c r="A1206" s="5"/>
      <c r="B1206" s="2"/>
      <c r="C1206" s="2"/>
      <c r="D1206" s="6"/>
      <c r="E1206" s="6"/>
      <c r="F1206" s="2"/>
    </row>
    <row r="1207" spans="1:6" x14ac:dyDescent="0.25">
      <c r="A1207" s="5"/>
      <c r="B1207" s="2"/>
      <c r="C1207" s="2"/>
      <c r="D1207" s="6"/>
      <c r="E1207" s="6"/>
      <c r="F1207" s="2"/>
    </row>
    <row r="1208" spans="1:6" x14ac:dyDescent="0.25">
      <c r="A1208" s="5"/>
      <c r="B1208" s="2"/>
      <c r="C1208" s="2"/>
      <c r="D1208" s="6"/>
      <c r="E1208" s="6"/>
      <c r="F1208" s="2"/>
    </row>
    <row r="1209" spans="1:6" x14ac:dyDescent="0.25">
      <c r="A1209" s="5"/>
      <c r="B1209" s="2"/>
      <c r="C1209" s="2"/>
      <c r="D1209" s="6"/>
      <c r="E1209" s="6"/>
      <c r="F1209" s="2"/>
    </row>
    <row r="1210" spans="1:6" x14ac:dyDescent="0.25">
      <c r="A1210" s="5"/>
      <c r="B1210" s="2"/>
      <c r="C1210" s="2"/>
      <c r="D1210" s="6"/>
      <c r="E1210" s="6"/>
      <c r="F1210" s="2"/>
    </row>
    <row r="1211" spans="1:6" x14ac:dyDescent="0.25">
      <c r="A1211" s="5"/>
      <c r="B1211" s="2"/>
      <c r="C1211" s="2"/>
      <c r="D1211" s="6"/>
      <c r="E1211" s="6"/>
      <c r="F1211" s="2"/>
    </row>
    <row r="1212" spans="1:6" x14ac:dyDescent="0.25">
      <c r="A1212" s="5"/>
      <c r="B1212" s="2"/>
      <c r="C1212" s="2"/>
      <c r="D1212" s="6"/>
      <c r="E1212" s="6"/>
      <c r="F1212" s="2"/>
    </row>
    <row r="1213" spans="1:6" x14ac:dyDescent="0.25">
      <c r="A1213" s="5"/>
      <c r="B1213" s="2"/>
      <c r="C1213" s="2"/>
      <c r="D1213" s="6"/>
      <c r="E1213" s="6"/>
      <c r="F1213" s="2"/>
    </row>
    <row r="1214" spans="1:6" x14ac:dyDescent="0.25">
      <c r="A1214" s="5"/>
      <c r="B1214" s="2"/>
      <c r="C1214" s="2"/>
      <c r="D1214" s="6"/>
      <c r="E1214" s="6"/>
      <c r="F1214" s="2"/>
    </row>
    <row r="1215" spans="1:6" x14ac:dyDescent="0.25">
      <c r="A1215" s="5"/>
      <c r="B1215" s="2"/>
      <c r="C1215" s="2"/>
      <c r="D1215" s="6"/>
      <c r="E1215" s="6"/>
      <c r="F1215" s="2"/>
    </row>
    <row r="1216" spans="1:6" x14ac:dyDescent="0.25">
      <c r="A1216" s="5"/>
      <c r="B1216" s="2"/>
      <c r="C1216" s="2"/>
      <c r="D1216" s="6"/>
      <c r="E1216" s="6"/>
      <c r="F1216" s="2"/>
    </row>
    <row r="1217" spans="1:6" x14ac:dyDescent="0.25">
      <c r="A1217" s="5"/>
      <c r="B1217" s="2"/>
      <c r="C1217" s="2"/>
      <c r="D1217" s="6"/>
      <c r="E1217" s="6"/>
      <c r="F1217" s="2"/>
    </row>
    <row r="1218" spans="1:6" x14ac:dyDescent="0.25">
      <c r="A1218" s="5"/>
      <c r="B1218" s="2"/>
      <c r="C1218" s="2"/>
      <c r="D1218" s="6"/>
      <c r="E1218" s="6"/>
      <c r="F1218" s="2"/>
    </row>
    <row r="1219" spans="1:6" x14ac:dyDescent="0.25">
      <c r="A1219" s="5"/>
      <c r="B1219" s="2"/>
      <c r="C1219" s="2"/>
      <c r="D1219" s="6"/>
      <c r="E1219" s="6"/>
      <c r="F1219" s="2"/>
    </row>
    <row r="1220" spans="1:6" x14ac:dyDescent="0.25">
      <c r="A1220" s="5"/>
      <c r="B1220" s="2"/>
      <c r="C1220" s="2"/>
      <c r="D1220" s="6"/>
      <c r="E1220" s="6"/>
      <c r="F1220" s="2"/>
    </row>
    <row r="1221" spans="1:6" x14ac:dyDescent="0.25">
      <c r="A1221" s="5"/>
      <c r="B1221" s="2"/>
      <c r="C1221" s="2"/>
      <c r="D1221" s="6"/>
      <c r="E1221" s="6"/>
      <c r="F1221" s="2"/>
    </row>
    <row r="1222" spans="1:6" x14ac:dyDescent="0.25">
      <c r="A1222" s="5"/>
      <c r="B1222" s="2"/>
      <c r="C1222" s="2"/>
      <c r="D1222" s="6"/>
      <c r="E1222" s="6"/>
      <c r="F1222" s="2"/>
    </row>
    <row r="1223" spans="1:6" x14ac:dyDescent="0.25">
      <c r="A1223" s="5"/>
      <c r="B1223" s="2"/>
      <c r="C1223" s="2"/>
      <c r="D1223" s="6"/>
      <c r="E1223" s="6"/>
      <c r="F1223" s="2"/>
    </row>
    <row r="1224" spans="1:6" x14ac:dyDescent="0.25">
      <c r="A1224" s="5"/>
      <c r="B1224" s="2"/>
      <c r="C1224" s="2"/>
      <c r="D1224" s="6"/>
      <c r="E1224" s="6"/>
      <c r="F1224" s="2"/>
    </row>
    <row r="1225" spans="1:6" x14ac:dyDescent="0.25">
      <c r="A1225" s="5"/>
      <c r="B1225" s="2"/>
      <c r="C1225" s="2"/>
      <c r="D1225" s="6"/>
      <c r="E1225" s="6"/>
      <c r="F1225" s="2"/>
    </row>
    <row r="1226" spans="1:6" x14ac:dyDescent="0.25">
      <c r="A1226" s="5"/>
      <c r="B1226" s="2"/>
      <c r="C1226" s="2"/>
      <c r="D1226" s="6"/>
      <c r="E1226" s="6"/>
      <c r="F1226" s="2"/>
    </row>
    <row r="1227" spans="1:6" x14ac:dyDescent="0.25">
      <c r="A1227" s="5"/>
      <c r="B1227" s="2"/>
      <c r="C1227" s="2"/>
      <c r="D1227" s="6"/>
      <c r="E1227" s="6"/>
      <c r="F1227" s="2"/>
    </row>
    <row r="1228" spans="1:6" x14ac:dyDescent="0.25">
      <c r="A1228" s="5"/>
      <c r="B1228" s="2"/>
      <c r="C1228" s="2"/>
      <c r="D1228" s="6"/>
      <c r="E1228" s="6"/>
      <c r="F1228" s="2"/>
    </row>
    <row r="1229" spans="1:6" x14ac:dyDescent="0.25">
      <c r="A1229" s="5"/>
      <c r="B1229" s="2"/>
      <c r="C1229" s="2"/>
      <c r="D1229" s="6"/>
      <c r="E1229" s="6"/>
      <c r="F1229" s="2"/>
    </row>
    <row r="1230" spans="1:6" x14ac:dyDescent="0.25">
      <c r="A1230" s="5"/>
      <c r="B1230" s="2"/>
      <c r="C1230" s="2"/>
      <c r="D1230" s="6"/>
      <c r="E1230" s="6"/>
      <c r="F1230" s="2"/>
    </row>
    <row r="1231" spans="1:6" x14ac:dyDescent="0.25">
      <c r="A1231" s="5"/>
      <c r="B1231" s="2"/>
      <c r="C1231" s="2"/>
      <c r="D1231" s="6"/>
      <c r="E1231" s="6"/>
      <c r="F1231" s="2"/>
    </row>
    <row r="1232" spans="1:6" x14ac:dyDescent="0.25">
      <c r="A1232" s="5"/>
      <c r="B1232" s="2"/>
      <c r="C1232" s="2"/>
      <c r="D1232" s="6"/>
      <c r="E1232" s="6"/>
      <c r="F1232" s="2"/>
    </row>
    <row r="1233" spans="1:6" x14ac:dyDescent="0.25">
      <c r="A1233" s="5"/>
      <c r="B1233" s="2"/>
      <c r="C1233" s="2"/>
      <c r="D1233" s="6"/>
      <c r="E1233" s="6"/>
      <c r="F1233" s="2"/>
    </row>
    <row r="1234" spans="1:6" x14ac:dyDescent="0.25">
      <c r="A1234" s="5"/>
      <c r="B1234" s="2"/>
      <c r="C1234" s="2"/>
      <c r="D1234" s="6"/>
      <c r="E1234" s="6"/>
      <c r="F1234" s="2"/>
    </row>
    <row r="1235" spans="1:6" x14ac:dyDescent="0.25">
      <c r="A1235" s="5"/>
      <c r="B1235" s="2"/>
      <c r="C1235" s="2"/>
      <c r="D1235" s="6"/>
      <c r="E1235" s="6"/>
      <c r="F1235" s="2"/>
    </row>
    <row r="1236" spans="1:6" x14ac:dyDescent="0.25">
      <c r="A1236" s="5"/>
      <c r="B1236" s="2"/>
      <c r="C1236" s="2"/>
      <c r="D1236" s="6"/>
      <c r="E1236" s="6"/>
      <c r="F1236" s="2"/>
    </row>
    <row r="1237" spans="1:6" x14ac:dyDescent="0.25">
      <c r="A1237" s="5"/>
      <c r="B1237" s="2"/>
      <c r="C1237" s="2"/>
      <c r="D1237" s="6"/>
      <c r="E1237" s="6"/>
      <c r="F1237" s="2"/>
    </row>
    <row r="1238" spans="1:6" x14ac:dyDescent="0.25">
      <c r="A1238" s="5"/>
      <c r="B1238" s="2"/>
      <c r="C1238" s="2"/>
      <c r="D1238" s="6"/>
      <c r="E1238" s="6"/>
      <c r="F1238" s="2"/>
    </row>
    <row r="1239" spans="1:6" x14ac:dyDescent="0.25">
      <c r="A1239" s="5"/>
      <c r="B1239" s="2"/>
      <c r="C1239" s="2"/>
      <c r="D1239" s="6"/>
      <c r="E1239" s="6"/>
      <c r="F1239" s="2"/>
    </row>
    <row r="1240" spans="1:6" x14ac:dyDescent="0.25">
      <c r="A1240" s="5"/>
      <c r="B1240" s="2"/>
      <c r="C1240" s="2"/>
      <c r="D1240" s="6"/>
      <c r="E1240" s="6"/>
      <c r="F1240" s="2"/>
    </row>
    <row r="1241" spans="1:6" x14ac:dyDescent="0.25">
      <c r="A1241" s="5"/>
      <c r="B1241" s="2"/>
      <c r="C1241" s="2"/>
      <c r="D1241" s="6"/>
      <c r="E1241" s="6"/>
      <c r="F1241" s="2"/>
    </row>
    <row r="1242" spans="1:6" x14ac:dyDescent="0.25">
      <c r="A1242" s="5"/>
      <c r="B1242" s="2"/>
      <c r="C1242" s="2"/>
      <c r="D1242" s="6"/>
      <c r="E1242" s="6"/>
      <c r="F1242" s="2"/>
    </row>
    <row r="1243" spans="1:6" x14ac:dyDescent="0.25">
      <c r="A1243" s="5"/>
      <c r="B1243" s="2"/>
      <c r="C1243" s="2"/>
      <c r="D1243" s="6"/>
      <c r="E1243" s="6"/>
      <c r="F1243" s="2"/>
    </row>
    <row r="1244" spans="1:6" x14ac:dyDescent="0.25">
      <c r="A1244" s="5"/>
      <c r="B1244" s="2"/>
      <c r="C1244" s="2"/>
      <c r="D1244" s="6"/>
      <c r="E1244" s="6"/>
      <c r="F1244" s="2"/>
    </row>
    <row r="1245" spans="1:6" x14ac:dyDescent="0.25">
      <c r="A1245" s="5"/>
      <c r="B1245" s="2"/>
      <c r="C1245" s="2"/>
      <c r="D1245" s="6"/>
      <c r="E1245" s="6"/>
      <c r="F1245" s="2"/>
    </row>
    <row r="1246" spans="1:6" x14ac:dyDescent="0.25">
      <c r="A1246" s="5"/>
      <c r="B1246" s="2"/>
      <c r="C1246" s="2"/>
      <c r="D1246" s="6"/>
      <c r="E1246" s="6"/>
      <c r="F1246" s="2"/>
    </row>
    <row r="1247" spans="1:6" x14ac:dyDescent="0.25">
      <c r="A1247" s="5"/>
      <c r="B1247" s="2"/>
      <c r="C1247" s="2"/>
      <c r="D1247" s="6"/>
      <c r="E1247" s="6"/>
      <c r="F1247" s="2"/>
    </row>
    <row r="1248" spans="1:6" x14ac:dyDescent="0.25">
      <c r="A1248" s="5"/>
      <c r="B1248" s="2"/>
      <c r="C1248" s="2"/>
      <c r="D1248" s="6"/>
      <c r="E1248" s="6"/>
      <c r="F1248" s="2"/>
    </row>
    <row r="1249" spans="1:6" x14ac:dyDescent="0.25">
      <c r="A1249" s="5"/>
      <c r="B1249" s="2"/>
      <c r="C1249" s="2"/>
      <c r="D1249" s="6"/>
      <c r="E1249" s="6"/>
      <c r="F1249" s="2"/>
    </row>
    <row r="1250" spans="1:6" x14ac:dyDescent="0.25">
      <c r="A1250" s="5"/>
      <c r="B1250" s="2"/>
      <c r="C1250" s="2"/>
      <c r="D1250" s="6"/>
      <c r="E1250" s="6"/>
      <c r="F1250" s="2"/>
    </row>
    <row r="1251" spans="1:6" x14ac:dyDescent="0.25">
      <c r="A1251" s="5"/>
      <c r="B1251" s="2"/>
      <c r="C1251" s="2"/>
      <c r="D1251" s="6"/>
      <c r="E1251" s="6"/>
      <c r="F1251" s="2"/>
    </row>
    <row r="1252" spans="1:6" x14ac:dyDescent="0.25">
      <c r="A1252" s="5"/>
      <c r="B1252" s="2"/>
      <c r="C1252" s="2"/>
      <c r="D1252" s="6"/>
      <c r="E1252" s="6"/>
      <c r="F1252" s="2"/>
    </row>
    <row r="1253" spans="1:6" x14ac:dyDescent="0.25">
      <c r="A1253" s="5"/>
      <c r="B1253" s="2"/>
      <c r="C1253" s="2"/>
      <c r="D1253" s="6"/>
      <c r="E1253" s="6"/>
      <c r="F1253" s="2"/>
    </row>
    <row r="1254" spans="1:6" x14ac:dyDescent="0.25">
      <c r="A1254" s="5"/>
      <c r="B1254" s="2"/>
      <c r="C1254" s="2"/>
      <c r="D1254" s="6"/>
      <c r="E1254" s="6"/>
      <c r="F1254" s="2"/>
    </row>
    <row r="1255" spans="1:6" x14ac:dyDescent="0.25">
      <c r="A1255" s="5"/>
      <c r="B1255" s="2"/>
      <c r="C1255" s="2"/>
      <c r="D1255" s="6"/>
      <c r="E1255" s="6"/>
      <c r="F1255" s="2"/>
    </row>
    <row r="1256" spans="1:6" x14ac:dyDescent="0.25">
      <c r="A1256" s="5"/>
      <c r="B1256" s="2"/>
      <c r="C1256" s="2"/>
      <c r="D1256" s="6"/>
      <c r="E1256" s="6"/>
      <c r="F1256" s="2"/>
    </row>
    <row r="1257" spans="1:6" x14ac:dyDescent="0.25">
      <c r="A1257" s="5"/>
      <c r="B1257" s="2"/>
      <c r="C1257" s="2"/>
      <c r="D1257" s="6"/>
      <c r="E1257" s="6"/>
      <c r="F1257" s="2"/>
    </row>
    <row r="1258" spans="1:6" x14ac:dyDescent="0.25">
      <c r="A1258" s="5"/>
      <c r="B1258" s="2"/>
      <c r="C1258" s="2"/>
      <c r="D1258" s="6"/>
      <c r="E1258" s="6"/>
      <c r="F1258" s="2"/>
    </row>
    <row r="1259" spans="1:6" x14ac:dyDescent="0.25">
      <c r="A1259" s="5"/>
      <c r="B1259" s="2"/>
      <c r="C1259" s="2"/>
      <c r="D1259" s="6"/>
      <c r="E1259" s="6"/>
      <c r="F1259" s="2"/>
    </row>
    <row r="1260" spans="1:6" x14ac:dyDescent="0.25">
      <c r="A1260" s="5"/>
      <c r="B1260" s="2"/>
      <c r="C1260" s="2"/>
      <c r="D1260" s="6"/>
      <c r="E1260" s="6"/>
      <c r="F1260" s="2"/>
    </row>
    <row r="1261" spans="1:6" x14ac:dyDescent="0.25">
      <c r="A1261" s="5"/>
      <c r="B1261" s="2"/>
      <c r="C1261" s="2"/>
      <c r="D1261" s="6"/>
      <c r="E1261" s="6"/>
      <c r="F1261" s="2"/>
    </row>
    <row r="1262" spans="1:6" x14ac:dyDescent="0.25">
      <c r="A1262" s="5"/>
      <c r="B1262" s="2"/>
      <c r="C1262" s="2"/>
      <c r="D1262" s="6"/>
      <c r="E1262" s="6"/>
      <c r="F1262" s="2"/>
    </row>
    <row r="1263" spans="1:6" x14ac:dyDescent="0.25">
      <c r="A1263" s="5"/>
      <c r="B1263" s="2"/>
      <c r="C1263" s="2"/>
      <c r="D1263" s="6"/>
      <c r="E1263" s="6"/>
      <c r="F1263" s="2"/>
    </row>
    <row r="1264" spans="1:6" x14ac:dyDescent="0.25">
      <c r="A1264" s="5"/>
      <c r="B1264" s="2"/>
      <c r="C1264" s="2"/>
      <c r="D1264" s="6"/>
      <c r="E1264" s="6"/>
      <c r="F1264" s="2"/>
    </row>
    <row r="1265" spans="1:6" x14ac:dyDescent="0.25">
      <c r="A1265" s="5"/>
      <c r="B1265" s="2"/>
      <c r="C1265" s="2"/>
      <c r="D1265" s="6"/>
      <c r="E1265" s="6"/>
      <c r="F1265" s="2"/>
    </row>
    <row r="1266" spans="1:6" x14ac:dyDescent="0.25">
      <c r="A1266" s="5"/>
      <c r="B1266" s="2"/>
      <c r="C1266" s="2"/>
      <c r="D1266" s="6"/>
      <c r="E1266" s="6"/>
      <c r="F1266" s="2"/>
    </row>
    <row r="1267" spans="1:6" x14ac:dyDescent="0.25">
      <c r="A1267" s="5"/>
      <c r="B1267" s="2"/>
      <c r="C1267" s="2"/>
      <c r="D1267" s="6"/>
      <c r="E1267" s="6"/>
      <c r="F1267" s="2"/>
    </row>
    <row r="1268" spans="1:6" x14ac:dyDescent="0.25">
      <c r="A1268" s="5"/>
      <c r="B1268" s="2"/>
      <c r="C1268" s="2"/>
      <c r="D1268" s="6"/>
      <c r="E1268" s="6"/>
      <c r="F1268" s="2"/>
    </row>
    <row r="1269" spans="1:6" x14ac:dyDescent="0.25">
      <c r="A1269" s="5"/>
      <c r="B1269" s="2"/>
      <c r="C1269" s="2"/>
      <c r="D1269" s="6"/>
      <c r="E1269" s="6"/>
      <c r="F1269" s="2"/>
    </row>
    <row r="1270" spans="1:6" x14ac:dyDescent="0.25">
      <c r="A1270" s="5"/>
      <c r="B1270" s="2"/>
      <c r="C1270" s="2"/>
      <c r="D1270" s="6"/>
      <c r="E1270" s="6"/>
      <c r="F1270" s="2"/>
    </row>
    <row r="1271" spans="1:6" x14ac:dyDescent="0.25">
      <c r="A1271" s="5"/>
      <c r="B1271" s="2"/>
      <c r="C1271" s="2"/>
      <c r="D1271" s="6"/>
      <c r="E1271" s="6"/>
      <c r="F1271" s="2"/>
    </row>
    <row r="1272" spans="1:6" x14ac:dyDescent="0.25">
      <c r="A1272" s="5"/>
      <c r="B1272" s="2"/>
      <c r="C1272" s="2"/>
      <c r="D1272" s="6"/>
      <c r="E1272" s="6"/>
      <c r="F1272" s="2"/>
    </row>
    <row r="1273" spans="1:6" x14ac:dyDescent="0.25">
      <c r="A1273" s="5"/>
      <c r="B1273" s="2"/>
      <c r="C1273" s="2"/>
      <c r="D1273" s="6"/>
      <c r="E1273" s="6"/>
      <c r="F1273" s="2"/>
    </row>
    <row r="1274" spans="1:6" x14ac:dyDescent="0.25">
      <c r="A1274" s="5"/>
      <c r="B1274" s="2"/>
      <c r="C1274" s="2"/>
      <c r="D1274" s="6"/>
      <c r="E1274" s="6"/>
      <c r="F1274" s="2"/>
    </row>
    <row r="1275" spans="1:6" x14ac:dyDescent="0.25">
      <c r="A1275" s="5"/>
      <c r="B1275" s="2"/>
      <c r="C1275" s="2"/>
      <c r="D1275" s="6"/>
      <c r="E1275" s="6"/>
      <c r="F1275" s="2"/>
    </row>
    <row r="1276" spans="1:6" x14ac:dyDescent="0.25">
      <c r="A1276" s="5"/>
      <c r="B1276" s="2"/>
      <c r="C1276" s="2"/>
      <c r="D1276" s="6"/>
      <c r="E1276" s="6"/>
      <c r="F1276" s="2"/>
    </row>
    <row r="1277" spans="1:6" x14ac:dyDescent="0.25">
      <c r="A1277" s="5"/>
      <c r="B1277" s="2"/>
      <c r="C1277" s="2"/>
      <c r="D1277" s="6"/>
      <c r="E1277" s="6"/>
      <c r="F1277" s="2"/>
    </row>
    <row r="1278" spans="1:6" x14ac:dyDescent="0.25">
      <c r="A1278" s="5"/>
      <c r="B1278" s="2"/>
      <c r="C1278" s="2"/>
      <c r="D1278" s="6"/>
      <c r="E1278" s="6"/>
      <c r="F1278" s="2"/>
    </row>
    <row r="1279" spans="1:6" x14ac:dyDescent="0.25">
      <c r="A1279" s="5"/>
      <c r="B1279" s="2"/>
      <c r="C1279" s="2"/>
      <c r="D1279" s="6"/>
      <c r="E1279" s="6"/>
      <c r="F1279" s="2"/>
    </row>
    <row r="1280" spans="1:6" x14ac:dyDescent="0.25">
      <c r="A1280" s="5"/>
      <c r="B1280" s="2"/>
      <c r="C1280" s="2"/>
      <c r="D1280" s="6"/>
      <c r="E1280" s="6"/>
      <c r="F1280" s="2"/>
    </row>
    <row r="1281" spans="1:6" x14ac:dyDescent="0.25">
      <c r="A1281" s="5"/>
      <c r="B1281" s="2"/>
      <c r="C1281" s="2"/>
      <c r="D1281" s="6"/>
      <c r="E1281" s="6"/>
      <c r="F1281" s="2"/>
    </row>
    <row r="1282" spans="1:6" x14ac:dyDescent="0.25">
      <c r="A1282" s="5"/>
      <c r="B1282" s="2"/>
      <c r="C1282" s="2"/>
      <c r="D1282" s="6"/>
      <c r="E1282" s="6"/>
      <c r="F1282" s="2"/>
    </row>
    <row r="1283" spans="1:6" x14ac:dyDescent="0.25">
      <c r="A1283" s="5"/>
      <c r="B1283" s="2"/>
      <c r="C1283" s="2"/>
      <c r="D1283" s="6"/>
      <c r="E1283" s="6"/>
      <c r="F1283" s="2"/>
    </row>
    <row r="1284" spans="1:6" x14ac:dyDescent="0.25">
      <c r="A1284" s="5"/>
      <c r="B1284" s="2"/>
      <c r="C1284" s="2"/>
      <c r="D1284" s="6"/>
      <c r="E1284" s="6"/>
      <c r="F1284" s="2"/>
    </row>
    <row r="1285" spans="1:6" x14ac:dyDescent="0.25">
      <c r="A1285" s="5"/>
      <c r="B1285" s="2"/>
      <c r="C1285" s="2"/>
      <c r="D1285" s="6"/>
      <c r="E1285" s="6"/>
      <c r="F1285" s="2"/>
    </row>
    <row r="1286" spans="1:6" x14ac:dyDescent="0.25">
      <c r="A1286" s="5"/>
      <c r="B1286" s="2"/>
      <c r="C1286" s="2"/>
      <c r="D1286" s="6"/>
      <c r="E1286" s="6"/>
      <c r="F1286" s="2"/>
    </row>
    <row r="1287" spans="1:6" x14ac:dyDescent="0.25">
      <c r="A1287" s="5"/>
      <c r="B1287" s="2"/>
      <c r="C1287" s="2"/>
      <c r="D1287" s="6"/>
      <c r="E1287" s="6"/>
      <c r="F1287" s="2"/>
    </row>
    <row r="1288" spans="1:6" x14ac:dyDescent="0.25">
      <c r="A1288" s="5"/>
      <c r="B1288" s="2"/>
      <c r="C1288" s="2"/>
      <c r="D1288" s="6"/>
      <c r="E1288" s="6"/>
      <c r="F1288" s="2"/>
    </row>
    <row r="1289" spans="1:6" x14ac:dyDescent="0.25">
      <c r="A1289" s="5"/>
      <c r="B1289" s="2"/>
      <c r="C1289" s="2"/>
      <c r="D1289" s="6"/>
      <c r="E1289" s="6"/>
      <c r="F1289" s="2"/>
    </row>
    <row r="1290" spans="1:6" x14ac:dyDescent="0.25">
      <c r="A1290" s="5"/>
      <c r="B1290" s="2"/>
      <c r="C1290" s="2"/>
      <c r="D1290" s="6"/>
      <c r="E1290" s="6"/>
      <c r="F1290" s="2"/>
    </row>
    <row r="1291" spans="1:6" x14ac:dyDescent="0.25">
      <c r="A1291" s="5"/>
      <c r="B1291" s="2"/>
      <c r="C1291" s="2"/>
      <c r="D1291" s="6"/>
      <c r="E1291" s="6"/>
      <c r="F1291" s="2"/>
    </row>
    <row r="1292" spans="1:6" x14ac:dyDescent="0.25">
      <c r="A1292" s="5"/>
      <c r="B1292" s="2"/>
      <c r="C1292" s="2"/>
      <c r="D1292" s="6"/>
      <c r="E1292" s="6"/>
      <c r="F1292" s="2"/>
    </row>
    <row r="1293" spans="1:6" x14ac:dyDescent="0.25">
      <c r="A1293" s="5"/>
      <c r="B1293" s="2"/>
      <c r="C1293" s="2"/>
      <c r="D1293" s="6"/>
      <c r="E1293" s="6"/>
      <c r="F1293" s="2"/>
    </row>
    <row r="1294" spans="1:6" x14ac:dyDescent="0.25">
      <c r="A1294" s="5"/>
      <c r="B1294" s="2"/>
      <c r="C1294" s="2"/>
      <c r="D1294" s="6"/>
      <c r="E1294" s="6"/>
      <c r="F1294" s="2"/>
    </row>
    <row r="1295" spans="1:6" x14ac:dyDescent="0.25">
      <c r="A1295" s="5"/>
      <c r="B1295" s="2"/>
      <c r="C1295" s="2"/>
      <c r="D1295" s="6"/>
      <c r="E1295" s="6"/>
      <c r="F1295" s="2"/>
    </row>
    <row r="1296" spans="1:6" x14ac:dyDescent="0.25">
      <c r="A1296" s="5"/>
      <c r="B1296" s="2"/>
      <c r="C1296" s="2"/>
      <c r="D1296" s="6"/>
      <c r="E1296" s="6"/>
      <c r="F1296" s="2"/>
    </row>
    <row r="1297" spans="1:6" x14ac:dyDescent="0.25">
      <c r="A1297" s="5"/>
      <c r="B1297" s="2"/>
      <c r="C1297" s="2"/>
      <c r="D1297" s="6"/>
      <c r="E1297" s="6"/>
      <c r="F1297" s="2"/>
    </row>
    <row r="1298" spans="1:6" x14ac:dyDescent="0.25">
      <c r="A1298" s="5"/>
      <c r="B1298" s="2"/>
      <c r="C1298" s="2"/>
      <c r="D1298" s="6"/>
      <c r="E1298" s="6"/>
      <c r="F1298" s="2"/>
    </row>
    <row r="1299" spans="1:6" x14ac:dyDescent="0.25">
      <c r="A1299" s="5"/>
      <c r="B1299" s="2"/>
      <c r="C1299" s="2"/>
      <c r="D1299" s="6"/>
      <c r="E1299" s="6"/>
      <c r="F1299" s="2"/>
    </row>
    <row r="1300" spans="1:6" x14ac:dyDescent="0.25">
      <c r="A1300" s="5"/>
      <c r="B1300" s="2"/>
      <c r="C1300" s="2"/>
      <c r="D1300" s="6"/>
      <c r="E1300" s="6"/>
      <c r="F1300" s="2"/>
    </row>
    <row r="1301" spans="1:6" x14ac:dyDescent="0.25">
      <c r="A1301" s="5"/>
      <c r="B1301" s="2"/>
      <c r="C1301" s="2"/>
      <c r="D1301" s="6"/>
      <c r="E1301" s="6"/>
      <c r="F1301" s="2"/>
    </row>
    <row r="1302" spans="1:6" x14ac:dyDescent="0.25">
      <c r="A1302" s="5"/>
      <c r="B1302" s="2"/>
      <c r="C1302" s="2"/>
      <c r="D1302" s="6"/>
      <c r="E1302" s="6"/>
      <c r="F1302" s="2"/>
    </row>
    <row r="1303" spans="1:6" x14ac:dyDescent="0.25">
      <c r="A1303" s="5"/>
      <c r="B1303" s="2"/>
      <c r="C1303" s="2"/>
      <c r="D1303" s="6"/>
      <c r="E1303" s="6"/>
      <c r="F1303" s="2"/>
    </row>
    <row r="1304" spans="1:6" x14ac:dyDescent="0.25">
      <c r="A1304" s="5"/>
      <c r="B1304" s="2"/>
      <c r="C1304" s="2"/>
      <c r="D1304" s="6"/>
      <c r="E1304" s="6"/>
      <c r="F1304" s="2"/>
    </row>
    <row r="1305" spans="1:6" x14ac:dyDescent="0.25">
      <c r="A1305" s="5"/>
      <c r="B1305" s="2"/>
      <c r="C1305" s="2"/>
      <c r="D1305" s="6"/>
      <c r="E1305" s="6"/>
      <c r="F1305" s="2"/>
    </row>
    <row r="1306" spans="1:6" x14ac:dyDescent="0.25">
      <c r="A1306" s="5"/>
      <c r="B1306" s="2"/>
      <c r="C1306" s="2"/>
      <c r="D1306" s="6"/>
      <c r="E1306" s="6"/>
      <c r="F1306" s="2"/>
    </row>
    <row r="1307" spans="1:6" x14ac:dyDescent="0.25">
      <c r="A1307" s="5"/>
      <c r="B1307" s="2"/>
      <c r="C1307" s="2"/>
      <c r="D1307" s="6"/>
      <c r="E1307" s="6"/>
      <c r="F1307" s="2"/>
    </row>
    <row r="1308" spans="1:6" x14ac:dyDescent="0.25">
      <c r="A1308" s="5"/>
      <c r="B1308" s="2"/>
      <c r="C1308" s="2"/>
      <c r="D1308" s="6"/>
      <c r="E1308" s="6"/>
      <c r="F1308" s="2"/>
    </row>
    <row r="1309" spans="1:6" x14ac:dyDescent="0.25">
      <c r="A1309" s="5"/>
      <c r="B1309" s="2"/>
      <c r="C1309" s="2"/>
      <c r="D1309" s="6"/>
      <c r="E1309" s="6"/>
      <c r="F1309" s="2"/>
    </row>
    <row r="1310" spans="1:6" x14ac:dyDescent="0.25">
      <c r="A1310" s="5"/>
      <c r="B1310" s="2"/>
      <c r="C1310" s="2"/>
      <c r="D1310" s="6"/>
      <c r="E1310" s="6"/>
      <c r="F1310" s="2"/>
    </row>
    <row r="1311" spans="1:6" x14ac:dyDescent="0.25">
      <c r="A1311" s="5"/>
      <c r="B1311" s="2"/>
      <c r="C1311" s="2"/>
      <c r="D1311" s="6"/>
      <c r="E1311" s="6"/>
      <c r="F1311" s="2"/>
    </row>
    <row r="1312" spans="1:6" x14ac:dyDescent="0.25">
      <c r="A1312" s="5"/>
      <c r="B1312" s="2"/>
      <c r="C1312" s="2"/>
      <c r="D1312" s="6"/>
      <c r="E1312" s="6"/>
      <c r="F1312" s="2"/>
    </row>
    <row r="1313" spans="1:6" x14ac:dyDescent="0.25">
      <c r="A1313" s="5"/>
      <c r="B1313" s="2"/>
      <c r="C1313" s="2"/>
      <c r="D1313" s="6"/>
      <c r="E1313" s="6"/>
      <c r="F1313" s="2"/>
    </row>
    <row r="1314" spans="1:6" x14ac:dyDescent="0.25">
      <c r="A1314" s="5"/>
      <c r="B1314" s="2"/>
      <c r="C1314" s="2"/>
      <c r="D1314" s="6"/>
      <c r="E1314" s="6"/>
      <c r="F1314" s="2"/>
    </row>
    <row r="1315" spans="1:6" x14ac:dyDescent="0.25">
      <c r="A1315" s="5"/>
      <c r="B1315" s="2"/>
      <c r="C1315" s="2"/>
      <c r="D1315" s="6"/>
      <c r="E1315" s="6"/>
      <c r="F1315" s="2"/>
    </row>
    <row r="1316" spans="1:6" x14ac:dyDescent="0.25">
      <c r="A1316" s="5"/>
      <c r="B1316" s="2"/>
      <c r="C1316" s="2"/>
      <c r="D1316" s="6"/>
      <c r="E1316" s="6"/>
      <c r="F1316" s="2"/>
    </row>
    <row r="1317" spans="1:6" x14ac:dyDescent="0.25">
      <c r="A1317" s="5"/>
      <c r="B1317" s="2"/>
      <c r="C1317" s="2"/>
      <c r="D1317" s="6"/>
      <c r="E1317" s="6"/>
      <c r="F1317" s="2"/>
    </row>
    <row r="1318" spans="1:6" x14ac:dyDescent="0.25">
      <c r="A1318" s="5"/>
      <c r="B1318" s="2"/>
      <c r="C1318" s="2"/>
      <c r="D1318" s="6"/>
      <c r="E1318" s="6"/>
      <c r="F1318" s="2"/>
    </row>
    <row r="1319" spans="1:6" x14ac:dyDescent="0.25">
      <c r="A1319" s="5"/>
      <c r="B1319" s="2"/>
      <c r="C1319" s="2"/>
      <c r="D1319" s="6"/>
      <c r="E1319" s="6"/>
      <c r="F1319" s="2"/>
    </row>
    <row r="1320" spans="1:6" x14ac:dyDescent="0.25">
      <c r="A1320" s="5"/>
      <c r="B1320" s="2"/>
      <c r="C1320" s="2"/>
      <c r="D1320" s="6"/>
      <c r="E1320" s="6"/>
      <c r="F1320" s="2"/>
    </row>
    <row r="1321" spans="1:6" x14ac:dyDescent="0.25">
      <c r="A1321" s="5"/>
      <c r="B1321" s="2"/>
      <c r="C1321" s="2"/>
      <c r="D1321" s="6"/>
      <c r="E1321" s="6"/>
      <c r="F1321" s="2"/>
    </row>
    <row r="1322" spans="1:6" x14ac:dyDescent="0.25">
      <c r="A1322" s="5"/>
      <c r="B1322" s="2"/>
      <c r="C1322" s="2"/>
      <c r="D1322" s="6"/>
      <c r="E1322" s="6"/>
      <c r="F1322" s="2"/>
    </row>
    <row r="1323" spans="1:6" x14ac:dyDescent="0.25">
      <c r="A1323" s="5"/>
      <c r="B1323" s="2"/>
      <c r="C1323" s="2"/>
      <c r="D1323" s="6"/>
      <c r="E1323" s="6"/>
      <c r="F1323" s="2"/>
    </row>
    <row r="1324" spans="1:6" x14ac:dyDescent="0.25">
      <c r="A1324" s="5"/>
      <c r="B1324" s="2"/>
      <c r="C1324" s="2"/>
      <c r="D1324" s="6"/>
      <c r="E1324" s="6"/>
      <c r="F1324" s="2"/>
    </row>
    <row r="1325" spans="1:6" x14ac:dyDescent="0.25">
      <c r="A1325" s="5"/>
      <c r="B1325" s="2"/>
      <c r="C1325" s="2"/>
      <c r="D1325" s="6"/>
      <c r="E1325" s="6"/>
      <c r="F1325" s="2"/>
    </row>
    <row r="1326" spans="1:6" x14ac:dyDescent="0.25">
      <c r="A1326" s="5"/>
      <c r="B1326" s="2"/>
      <c r="C1326" s="2"/>
      <c r="D1326" s="6"/>
      <c r="E1326" s="6"/>
      <c r="F1326" s="2"/>
    </row>
    <row r="1327" spans="1:6" x14ac:dyDescent="0.25">
      <c r="A1327" s="5"/>
      <c r="B1327" s="2"/>
      <c r="C1327" s="2"/>
      <c r="D1327" s="6"/>
      <c r="E1327" s="6"/>
      <c r="F1327" s="2"/>
    </row>
    <row r="1328" spans="1:6" x14ac:dyDescent="0.25">
      <c r="A1328" s="5"/>
      <c r="B1328" s="2"/>
      <c r="C1328" s="2"/>
      <c r="D1328" s="6"/>
      <c r="E1328" s="6"/>
      <c r="F1328" s="2"/>
    </row>
    <row r="1329" spans="1:6" x14ac:dyDescent="0.25">
      <c r="A1329" s="5"/>
      <c r="B1329" s="2"/>
      <c r="C1329" s="2"/>
      <c r="D1329" s="6"/>
      <c r="E1329" s="6"/>
      <c r="F1329" s="2"/>
    </row>
    <row r="1330" spans="1:6" x14ac:dyDescent="0.25">
      <c r="A1330" s="5"/>
      <c r="B1330" s="2"/>
      <c r="C1330" s="2"/>
      <c r="D1330" s="6"/>
      <c r="E1330" s="6"/>
      <c r="F1330" s="2"/>
    </row>
    <row r="1331" spans="1:6" x14ac:dyDescent="0.25">
      <c r="A1331" s="5"/>
      <c r="B1331" s="2"/>
      <c r="C1331" s="2"/>
      <c r="D1331" s="6"/>
      <c r="E1331" s="6"/>
      <c r="F1331" s="2"/>
    </row>
    <row r="1332" spans="1:6" x14ac:dyDescent="0.25">
      <c r="A1332" s="5"/>
      <c r="B1332" s="2"/>
      <c r="C1332" s="2"/>
      <c r="D1332" s="6"/>
      <c r="E1332" s="6"/>
      <c r="F1332" s="2"/>
    </row>
    <row r="1333" spans="1:6" x14ac:dyDescent="0.25">
      <c r="A1333" s="5"/>
      <c r="B1333" s="2"/>
      <c r="C1333" s="2"/>
      <c r="D1333" s="6"/>
      <c r="E1333" s="6"/>
      <c r="F1333" s="2"/>
    </row>
    <row r="1334" spans="1:6" x14ac:dyDescent="0.25">
      <c r="A1334" s="5"/>
      <c r="B1334" s="2"/>
      <c r="C1334" s="2"/>
      <c r="D1334" s="6"/>
      <c r="E1334" s="6"/>
      <c r="F1334" s="2"/>
    </row>
    <row r="1335" spans="1:6" x14ac:dyDescent="0.25">
      <c r="A1335" s="5"/>
      <c r="B1335" s="2"/>
      <c r="C1335" s="2"/>
      <c r="D1335" s="6"/>
      <c r="E1335" s="6"/>
      <c r="F1335" s="2"/>
    </row>
    <row r="1336" spans="1:6" x14ac:dyDescent="0.25">
      <c r="A1336" s="5"/>
      <c r="B1336" s="2"/>
      <c r="C1336" s="2"/>
      <c r="D1336" s="6"/>
      <c r="E1336" s="6"/>
      <c r="F1336" s="2"/>
    </row>
    <row r="1337" spans="1:6" x14ac:dyDescent="0.25">
      <c r="A1337" s="5"/>
      <c r="B1337" s="2"/>
      <c r="C1337" s="2"/>
      <c r="D1337" s="6"/>
      <c r="E1337" s="6"/>
      <c r="F1337" s="2"/>
    </row>
    <row r="1338" spans="1:6" x14ac:dyDescent="0.25">
      <c r="A1338" s="5"/>
      <c r="B1338" s="2"/>
      <c r="C1338" s="2"/>
      <c r="D1338" s="6"/>
      <c r="E1338" s="6"/>
      <c r="F1338" s="2"/>
    </row>
    <row r="1339" spans="1:6" x14ac:dyDescent="0.25">
      <c r="A1339" s="5"/>
      <c r="B1339" s="2"/>
      <c r="C1339" s="2"/>
      <c r="D1339" s="6"/>
      <c r="E1339" s="6"/>
      <c r="F1339" s="2"/>
    </row>
    <row r="1340" spans="1:6" x14ac:dyDescent="0.25">
      <c r="A1340" s="5"/>
      <c r="B1340" s="2"/>
      <c r="C1340" s="2"/>
      <c r="D1340" s="6"/>
      <c r="E1340" s="6"/>
      <c r="F1340" s="2"/>
    </row>
    <row r="1341" spans="1:6" x14ac:dyDescent="0.25">
      <c r="A1341" s="5"/>
      <c r="B1341" s="2"/>
      <c r="C1341" s="2"/>
      <c r="D1341" s="6"/>
      <c r="E1341" s="6"/>
      <c r="F1341" s="2"/>
    </row>
    <row r="1342" spans="1:6" x14ac:dyDescent="0.25">
      <c r="A1342" s="5"/>
      <c r="B1342" s="2"/>
      <c r="C1342" s="2"/>
      <c r="D1342" s="6"/>
      <c r="E1342" s="6"/>
      <c r="F1342" s="2"/>
    </row>
    <row r="1343" spans="1:6" x14ac:dyDescent="0.25">
      <c r="A1343" s="5"/>
      <c r="B1343" s="2"/>
      <c r="C1343" s="2"/>
      <c r="D1343" s="6"/>
      <c r="E1343" s="6"/>
      <c r="F1343" s="2"/>
    </row>
    <row r="1344" spans="1:6" x14ac:dyDescent="0.25">
      <c r="A1344" s="5"/>
      <c r="B1344" s="2"/>
      <c r="C1344" s="2"/>
      <c r="D1344" s="6"/>
      <c r="E1344" s="6"/>
      <c r="F1344" s="2"/>
    </row>
    <row r="1345" spans="1:6" x14ac:dyDescent="0.25">
      <c r="A1345" s="5"/>
      <c r="B1345" s="2"/>
      <c r="C1345" s="2"/>
      <c r="D1345" s="6"/>
      <c r="E1345" s="6"/>
      <c r="F1345" s="2"/>
    </row>
    <row r="1346" spans="1:6" x14ac:dyDescent="0.25">
      <c r="A1346" s="5"/>
      <c r="B1346" s="2"/>
      <c r="C1346" s="2"/>
      <c r="D1346" s="6"/>
      <c r="E1346" s="6"/>
      <c r="F1346" s="2"/>
    </row>
    <row r="1347" spans="1:6" x14ac:dyDescent="0.25">
      <c r="A1347" s="5"/>
      <c r="B1347" s="2"/>
      <c r="C1347" s="2"/>
      <c r="D1347" s="6"/>
      <c r="E1347" s="6"/>
      <c r="F1347" s="2"/>
    </row>
    <row r="1348" spans="1:6" x14ac:dyDescent="0.25">
      <c r="A1348" s="5"/>
      <c r="B1348" s="2"/>
      <c r="C1348" s="2"/>
      <c r="D1348" s="6"/>
      <c r="E1348" s="6"/>
      <c r="F1348" s="2"/>
    </row>
    <row r="1349" spans="1:6" x14ac:dyDescent="0.25">
      <c r="A1349" s="5"/>
      <c r="B1349" s="2"/>
      <c r="C1349" s="2"/>
      <c r="D1349" s="6"/>
      <c r="E1349" s="6"/>
      <c r="F1349" s="2"/>
    </row>
    <row r="1350" spans="1:6" x14ac:dyDescent="0.25">
      <c r="A1350" s="5"/>
      <c r="B1350" s="2"/>
      <c r="C1350" s="2"/>
      <c r="D1350" s="6"/>
      <c r="E1350" s="6"/>
      <c r="F1350" s="2"/>
    </row>
    <row r="1351" spans="1:6" x14ac:dyDescent="0.25">
      <c r="A1351" s="5"/>
      <c r="B1351" s="2"/>
      <c r="C1351" s="2"/>
      <c r="D1351" s="6"/>
      <c r="E1351" s="6"/>
      <c r="F1351" s="2"/>
    </row>
    <row r="1352" spans="1:6" x14ac:dyDescent="0.25">
      <c r="A1352" s="5"/>
      <c r="B1352" s="2"/>
      <c r="C1352" s="2"/>
      <c r="D1352" s="6"/>
      <c r="E1352" s="6"/>
      <c r="F1352" s="2"/>
    </row>
    <row r="1353" spans="1:6" x14ac:dyDescent="0.25">
      <c r="A1353" s="5"/>
      <c r="B1353" s="2"/>
      <c r="C1353" s="2"/>
      <c r="D1353" s="6"/>
      <c r="E1353" s="6"/>
      <c r="F1353" s="2"/>
    </row>
    <row r="1354" spans="1:6" x14ac:dyDescent="0.25">
      <c r="A1354" s="5"/>
      <c r="B1354" s="2"/>
      <c r="C1354" s="2"/>
      <c r="D1354" s="6"/>
      <c r="E1354" s="6"/>
      <c r="F1354" s="2"/>
    </row>
    <row r="1355" spans="1:6" x14ac:dyDescent="0.25">
      <c r="A1355" s="5"/>
      <c r="B1355" s="2"/>
      <c r="C1355" s="2"/>
      <c r="D1355" s="6"/>
      <c r="E1355" s="6"/>
      <c r="F1355" s="2"/>
    </row>
    <row r="1356" spans="1:6" x14ac:dyDescent="0.25">
      <c r="A1356" s="5"/>
      <c r="B1356" s="2"/>
      <c r="C1356" s="2"/>
      <c r="D1356" s="6"/>
      <c r="E1356" s="6"/>
      <c r="F1356" s="2"/>
    </row>
    <row r="1357" spans="1:6" x14ac:dyDescent="0.25">
      <c r="A1357" s="5"/>
      <c r="B1357" s="2"/>
      <c r="C1357" s="2"/>
      <c r="D1357" s="6"/>
      <c r="E1357" s="6"/>
      <c r="F1357" s="2"/>
    </row>
    <row r="1358" spans="1:6" x14ac:dyDescent="0.25">
      <c r="A1358" s="5"/>
      <c r="B1358" s="2"/>
      <c r="C1358" s="2"/>
      <c r="D1358" s="6"/>
      <c r="E1358" s="6"/>
      <c r="F1358" s="2"/>
    </row>
    <row r="1359" spans="1:6" x14ac:dyDescent="0.25">
      <c r="A1359" s="5"/>
      <c r="B1359" s="2"/>
      <c r="C1359" s="2"/>
      <c r="D1359" s="6"/>
      <c r="E1359" s="6"/>
      <c r="F1359" s="2"/>
    </row>
    <row r="1360" spans="1:6" x14ac:dyDescent="0.25">
      <c r="A1360" s="5"/>
      <c r="B1360" s="2"/>
      <c r="C1360" s="2"/>
      <c r="D1360" s="6"/>
      <c r="E1360" s="6"/>
      <c r="F1360" s="2"/>
    </row>
    <row r="1361" spans="1:6" x14ac:dyDescent="0.25">
      <c r="A1361" s="5"/>
      <c r="B1361" s="2"/>
      <c r="C1361" s="2"/>
      <c r="D1361" s="6"/>
      <c r="E1361" s="6"/>
      <c r="F1361" s="2"/>
    </row>
    <row r="1362" spans="1:6" x14ac:dyDescent="0.25">
      <c r="A1362" s="5"/>
      <c r="B1362" s="2"/>
      <c r="C1362" s="2"/>
      <c r="D1362" s="6"/>
      <c r="E1362" s="6"/>
      <c r="F1362" s="2"/>
    </row>
    <row r="1363" spans="1:6" x14ac:dyDescent="0.25">
      <c r="A1363" s="5"/>
      <c r="B1363" s="2"/>
      <c r="C1363" s="2"/>
      <c r="D1363" s="6"/>
      <c r="E1363" s="6"/>
      <c r="F1363" s="2"/>
    </row>
    <row r="1364" spans="1:6" x14ac:dyDescent="0.25">
      <c r="A1364" s="5"/>
      <c r="B1364" s="2"/>
      <c r="C1364" s="2"/>
      <c r="D1364" s="6"/>
      <c r="E1364" s="6"/>
      <c r="F1364" s="2"/>
    </row>
    <row r="1365" spans="1:6" x14ac:dyDescent="0.25">
      <c r="A1365" s="5"/>
      <c r="B1365" s="2"/>
      <c r="C1365" s="2"/>
      <c r="D1365" s="6"/>
      <c r="E1365" s="6"/>
      <c r="F1365" s="2"/>
    </row>
    <row r="1366" spans="1:6" x14ac:dyDescent="0.25">
      <c r="A1366" s="5"/>
      <c r="B1366" s="2"/>
      <c r="C1366" s="2"/>
      <c r="D1366" s="6"/>
      <c r="E1366" s="6"/>
      <c r="F1366" s="2"/>
    </row>
    <row r="1367" spans="1:6" x14ac:dyDescent="0.25">
      <c r="A1367" s="5"/>
      <c r="B1367" s="2"/>
      <c r="C1367" s="2"/>
      <c r="D1367" s="6"/>
      <c r="E1367" s="6"/>
      <c r="F1367" s="2"/>
    </row>
    <row r="1368" spans="1:6" x14ac:dyDescent="0.25">
      <c r="A1368" s="5"/>
      <c r="B1368" s="2"/>
      <c r="C1368" s="2"/>
      <c r="D1368" s="6"/>
      <c r="E1368" s="6"/>
      <c r="F1368" s="2"/>
    </row>
    <row r="1369" spans="1:6" x14ac:dyDescent="0.25">
      <c r="A1369" s="5"/>
      <c r="B1369" s="2"/>
      <c r="C1369" s="2"/>
      <c r="D1369" s="6"/>
      <c r="E1369" s="6"/>
      <c r="F1369" s="2"/>
    </row>
    <row r="1370" spans="1:6" x14ac:dyDescent="0.25">
      <c r="A1370" s="5"/>
      <c r="B1370" s="2"/>
      <c r="C1370" s="2"/>
      <c r="D1370" s="6"/>
      <c r="E1370" s="6"/>
      <c r="F1370" s="2"/>
    </row>
    <row r="1371" spans="1:6" x14ac:dyDescent="0.25">
      <c r="A1371" s="5"/>
      <c r="B1371" s="2"/>
      <c r="C1371" s="2"/>
      <c r="D1371" s="6"/>
      <c r="E1371" s="6"/>
      <c r="F1371" s="2"/>
    </row>
    <row r="1372" spans="1:6" x14ac:dyDescent="0.25">
      <c r="A1372" s="5"/>
      <c r="B1372" s="2"/>
      <c r="C1372" s="2"/>
      <c r="D1372" s="6"/>
      <c r="E1372" s="6"/>
      <c r="F1372" s="2"/>
    </row>
    <row r="1373" spans="1:6" x14ac:dyDescent="0.25">
      <c r="A1373" s="5"/>
      <c r="B1373" s="2"/>
      <c r="C1373" s="2"/>
      <c r="D1373" s="6"/>
      <c r="E1373" s="6"/>
      <c r="F1373" s="2"/>
    </row>
    <row r="1374" spans="1:6" x14ac:dyDescent="0.25">
      <c r="A1374" s="5"/>
      <c r="B1374" s="2"/>
      <c r="C1374" s="2"/>
      <c r="D1374" s="6"/>
      <c r="E1374" s="6"/>
      <c r="F1374" s="2"/>
    </row>
    <row r="1375" spans="1:6" x14ac:dyDescent="0.25">
      <c r="A1375" s="5"/>
      <c r="B1375" s="2"/>
      <c r="C1375" s="2"/>
      <c r="D1375" s="6"/>
      <c r="E1375" s="6"/>
      <c r="F1375" s="2"/>
    </row>
    <row r="1376" spans="1:6" x14ac:dyDescent="0.25">
      <c r="A1376" s="5"/>
      <c r="B1376" s="2"/>
      <c r="C1376" s="2"/>
      <c r="D1376" s="6"/>
      <c r="E1376" s="6"/>
      <c r="F1376" s="2"/>
    </row>
    <row r="1377" spans="1:6" x14ac:dyDescent="0.25">
      <c r="A1377" s="5"/>
      <c r="B1377" s="2"/>
      <c r="C1377" s="2"/>
      <c r="D1377" s="6"/>
      <c r="E1377" s="6"/>
      <c r="F1377" s="2"/>
    </row>
    <row r="1378" spans="1:6" x14ac:dyDescent="0.25">
      <c r="A1378" s="5"/>
      <c r="B1378" s="2"/>
      <c r="C1378" s="2"/>
      <c r="D1378" s="6"/>
      <c r="E1378" s="6"/>
      <c r="F1378" s="2"/>
    </row>
    <row r="1379" spans="1:6" x14ac:dyDescent="0.25">
      <c r="A1379" s="5"/>
      <c r="B1379" s="2"/>
      <c r="C1379" s="2"/>
      <c r="D1379" s="6"/>
      <c r="E1379" s="6"/>
      <c r="F1379" s="2"/>
    </row>
    <row r="1380" spans="1:6" x14ac:dyDescent="0.25">
      <c r="A1380" s="5"/>
      <c r="B1380" s="2"/>
      <c r="C1380" s="2"/>
      <c r="D1380" s="6"/>
      <c r="E1380" s="6"/>
      <c r="F1380" s="2"/>
    </row>
    <row r="1381" spans="1:6" x14ac:dyDescent="0.25">
      <c r="A1381" s="5"/>
      <c r="B1381" s="2"/>
      <c r="C1381" s="2"/>
      <c r="D1381" s="6"/>
      <c r="E1381" s="6"/>
      <c r="F1381" s="2"/>
    </row>
    <row r="1382" spans="1:6" x14ac:dyDescent="0.25">
      <c r="A1382" s="5"/>
      <c r="B1382" s="2"/>
      <c r="C1382" s="2"/>
      <c r="D1382" s="6"/>
      <c r="E1382" s="6"/>
      <c r="F1382" s="2"/>
    </row>
    <row r="1383" spans="1:6" x14ac:dyDescent="0.25">
      <c r="A1383" s="5"/>
      <c r="B1383" s="2"/>
      <c r="C1383" s="2"/>
      <c r="D1383" s="6"/>
      <c r="E1383" s="6"/>
      <c r="F1383" s="2"/>
    </row>
    <row r="1384" spans="1:6" x14ac:dyDescent="0.25">
      <c r="A1384" s="5"/>
      <c r="B1384" s="2"/>
      <c r="C1384" s="2"/>
      <c r="D1384" s="6"/>
      <c r="E1384" s="6"/>
      <c r="F1384" s="2"/>
    </row>
    <row r="1385" spans="1:6" x14ac:dyDescent="0.25">
      <c r="A1385" s="5"/>
      <c r="B1385" s="2"/>
      <c r="C1385" s="2"/>
      <c r="D1385" s="6"/>
      <c r="E1385" s="6"/>
      <c r="F1385" s="2"/>
    </row>
    <row r="1386" spans="1:6" x14ac:dyDescent="0.25">
      <c r="A1386" s="5"/>
      <c r="B1386" s="2"/>
      <c r="C1386" s="2"/>
      <c r="D1386" s="6"/>
      <c r="E1386" s="6"/>
      <c r="F1386" s="2"/>
    </row>
    <row r="1387" spans="1:6" x14ac:dyDescent="0.25">
      <c r="A1387" s="5"/>
      <c r="B1387" s="2"/>
      <c r="C1387" s="2"/>
      <c r="D1387" s="6"/>
      <c r="E1387" s="6"/>
      <c r="F1387" s="2"/>
    </row>
    <row r="1388" spans="1:6" x14ac:dyDescent="0.25">
      <c r="A1388" s="5"/>
      <c r="B1388" s="2"/>
      <c r="C1388" s="2"/>
      <c r="D1388" s="6"/>
      <c r="E1388" s="6"/>
      <c r="F1388" s="2"/>
    </row>
    <row r="1389" spans="1:6" x14ac:dyDescent="0.25">
      <c r="A1389" s="5"/>
      <c r="B1389" s="2"/>
      <c r="C1389" s="2"/>
      <c r="D1389" s="6"/>
      <c r="E1389" s="6"/>
      <c r="F1389" s="2"/>
    </row>
    <row r="1390" spans="1:6" x14ac:dyDescent="0.25">
      <c r="A1390" s="5"/>
      <c r="B1390" s="2"/>
      <c r="C1390" s="2"/>
      <c r="D1390" s="6"/>
      <c r="E1390" s="6"/>
      <c r="F1390" s="2"/>
    </row>
    <row r="1391" spans="1:6" x14ac:dyDescent="0.25">
      <c r="A1391" s="5"/>
      <c r="B1391" s="2"/>
      <c r="C1391" s="2"/>
      <c r="D1391" s="6"/>
      <c r="E1391" s="6"/>
      <c r="F1391" s="2"/>
    </row>
    <row r="1392" spans="1:6" x14ac:dyDescent="0.25">
      <c r="A1392" s="5"/>
      <c r="B1392" s="2"/>
      <c r="C1392" s="2"/>
      <c r="D1392" s="6"/>
      <c r="E1392" s="6"/>
      <c r="F1392" s="2"/>
    </row>
    <row r="1393" spans="1:6" x14ac:dyDescent="0.25">
      <c r="A1393" s="5"/>
      <c r="B1393" s="2"/>
      <c r="C1393" s="2"/>
      <c r="D1393" s="6"/>
      <c r="E1393" s="6"/>
      <c r="F1393" s="2"/>
    </row>
    <row r="1394" spans="1:6" x14ac:dyDescent="0.25">
      <c r="A1394" s="5"/>
      <c r="B1394" s="2"/>
      <c r="C1394" s="2"/>
      <c r="D1394" s="6"/>
      <c r="E1394" s="6"/>
      <c r="F1394" s="2"/>
    </row>
    <row r="1395" spans="1:6" x14ac:dyDescent="0.25">
      <c r="A1395" s="5"/>
      <c r="B1395" s="2"/>
      <c r="C1395" s="2"/>
      <c r="D1395" s="6"/>
      <c r="E1395" s="6"/>
      <c r="F1395" s="2"/>
    </row>
    <row r="1396" spans="1:6" x14ac:dyDescent="0.25">
      <c r="A1396" s="5"/>
      <c r="B1396" s="2"/>
      <c r="C1396" s="2"/>
      <c r="D1396" s="6"/>
      <c r="E1396" s="6"/>
      <c r="F1396" s="2"/>
    </row>
    <row r="1397" spans="1:6" x14ac:dyDescent="0.25">
      <c r="A1397" s="5"/>
      <c r="B1397" s="2"/>
      <c r="C1397" s="2"/>
      <c r="D1397" s="6"/>
      <c r="E1397" s="6"/>
      <c r="F1397" s="2"/>
    </row>
    <row r="1398" spans="1:6" x14ac:dyDescent="0.25">
      <c r="A1398" s="5"/>
      <c r="B1398" s="2"/>
      <c r="C1398" s="2"/>
      <c r="D1398" s="6"/>
      <c r="E1398" s="6"/>
      <c r="F1398" s="2"/>
    </row>
    <row r="1399" spans="1:6" x14ac:dyDescent="0.25">
      <c r="A1399" s="5"/>
      <c r="B1399" s="2"/>
      <c r="C1399" s="2"/>
      <c r="D1399" s="6"/>
      <c r="E1399" s="6"/>
      <c r="F1399" s="2"/>
    </row>
    <row r="1400" spans="1:6" x14ac:dyDescent="0.25">
      <c r="A1400" s="5"/>
      <c r="B1400" s="2"/>
      <c r="C1400" s="2"/>
      <c r="D1400" s="6"/>
      <c r="E1400" s="6"/>
      <c r="F1400" s="2"/>
    </row>
    <row r="1401" spans="1:6" x14ac:dyDescent="0.25">
      <c r="A1401" s="5"/>
      <c r="B1401" s="2"/>
      <c r="C1401" s="2"/>
      <c r="D1401" s="6"/>
      <c r="E1401" s="6"/>
      <c r="F1401" s="2"/>
    </row>
    <row r="1402" spans="1:6" x14ac:dyDescent="0.25">
      <c r="A1402" s="5"/>
      <c r="B1402" s="2"/>
      <c r="C1402" s="2"/>
      <c r="D1402" s="6"/>
      <c r="E1402" s="6"/>
      <c r="F1402" s="2"/>
    </row>
    <row r="1403" spans="1:6" x14ac:dyDescent="0.25">
      <c r="A1403" s="5"/>
      <c r="B1403" s="2"/>
      <c r="C1403" s="2"/>
      <c r="D1403" s="6"/>
      <c r="E1403" s="6"/>
      <c r="F1403" s="2"/>
    </row>
    <row r="1404" spans="1:6" x14ac:dyDescent="0.25">
      <c r="A1404" s="5"/>
      <c r="B1404" s="2"/>
      <c r="C1404" s="2"/>
      <c r="D1404" s="6"/>
      <c r="E1404" s="6"/>
      <c r="F1404" s="2"/>
    </row>
    <row r="1405" spans="1:6" x14ac:dyDescent="0.25">
      <c r="A1405" s="5"/>
      <c r="B1405" s="2"/>
      <c r="C1405" s="2"/>
      <c r="D1405" s="6"/>
      <c r="E1405" s="6"/>
      <c r="F1405" s="2"/>
    </row>
    <row r="1406" spans="1:6" x14ac:dyDescent="0.25">
      <c r="A1406" s="5"/>
      <c r="B1406" s="2"/>
      <c r="C1406" s="2"/>
      <c r="D1406" s="6"/>
      <c r="E1406" s="6"/>
      <c r="F1406" s="2"/>
    </row>
    <row r="1407" spans="1:6" x14ac:dyDescent="0.25">
      <c r="A1407" s="5"/>
      <c r="B1407" s="2"/>
      <c r="C1407" s="2"/>
      <c r="D1407" s="6"/>
      <c r="E1407" s="6"/>
      <c r="F1407" s="2"/>
    </row>
    <row r="1408" spans="1:6" x14ac:dyDescent="0.25">
      <c r="A1408" s="5"/>
      <c r="B1408" s="2"/>
      <c r="C1408" s="2"/>
      <c r="D1408" s="6"/>
      <c r="E1408" s="6"/>
      <c r="F1408" s="2"/>
    </row>
    <row r="1409" spans="1:6" x14ac:dyDescent="0.25">
      <c r="A1409" s="5"/>
      <c r="B1409" s="2"/>
      <c r="C1409" s="2"/>
      <c r="D1409" s="6"/>
      <c r="E1409" s="6"/>
      <c r="F1409" s="2"/>
    </row>
    <row r="1410" spans="1:6" x14ac:dyDescent="0.25">
      <c r="A1410" s="5"/>
      <c r="B1410" s="2"/>
      <c r="C1410" s="2"/>
      <c r="D1410" s="6"/>
      <c r="E1410" s="6"/>
      <c r="F1410" s="2"/>
    </row>
    <row r="1411" spans="1:6" x14ac:dyDescent="0.25">
      <c r="A1411" s="5"/>
      <c r="B1411" s="2"/>
      <c r="C1411" s="2"/>
      <c r="D1411" s="6"/>
      <c r="E1411" s="6"/>
      <c r="F1411" s="2"/>
    </row>
    <row r="1412" spans="1:6" x14ac:dyDescent="0.25">
      <c r="A1412" s="5"/>
      <c r="B1412" s="2"/>
      <c r="C1412" s="2"/>
      <c r="D1412" s="6"/>
      <c r="E1412" s="6"/>
      <c r="F1412" s="2"/>
    </row>
    <row r="1413" spans="1:6" x14ac:dyDescent="0.25">
      <c r="A1413" s="5"/>
      <c r="B1413" s="2"/>
      <c r="C1413" s="2"/>
      <c r="D1413" s="6"/>
      <c r="E1413" s="6"/>
      <c r="F1413" s="2"/>
    </row>
    <row r="1414" spans="1:6" x14ac:dyDescent="0.25">
      <c r="A1414" s="5"/>
      <c r="B1414" s="2"/>
      <c r="C1414" s="2"/>
      <c r="D1414" s="6"/>
      <c r="E1414" s="6"/>
      <c r="F1414" s="2"/>
    </row>
    <row r="1415" spans="1:6" x14ac:dyDescent="0.25">
      <c r="A1415" s="5"/>
      <c r="B1415" s="2"/>
      <c r="C1415" s="2"/>
      <c r="D1415" s="6"/>
      <c r="E1415" s="6"/>
      <c r="F1415" s="2"/>
    </row>
    <row r="1416" spans="1:6" x14ac:dyDescent="0.25">
      <c r="A1416" s="5"/>
      <c r="B1416" s="2"/>
      <c r="C1416" s="2"/>
      <c r="D1416" s="6"/>
      <c r="E1416" s="6"/>
      <c r="F1416" s="2"/>
    </row>
    <row r="1417" spans="1:6" x14ac:dyDescent="0.25">
      <c r="A1417" s="5"/>
      <c r="B1417" s="2"/>
      <c r="C1417" s="2"/>
      <c r="D1417" s="6"/>
      <c r="E1417" s="6"/>
      <c r="F1417" s="2"/>
    </row>
    <row r="1418" spans="1:6" x14ac:dyDescent="0.25">
      <c r="A1418" s="5"/>
      <c r="B1418" s="2"/>
      <c r="C1418" s="2"/>
      <c r="D1418" s="6"/>
      <c r="E1418" s="6"/>
      <c r="F1418" s="2"/>
    </row>
    <row r="1419" spans="1:6" x14ac:dyDescent="0.25">
      <c r="A1419" s="5"/>
      <c r="B1419" s="2"/>
      <c r="C1419" s="2"/>
      <c r="D1419" s="6"/>
      <c r="E1419" s="6"/>
      <c r="F1419" s="2"/>
    </row>
    <row r="1420" spans="1:6" x14ac:dyDescent="0.25">
      <c r="A1420" s="5"/>
      <c r="B1420" s="2"/>
      <c r="C1420" s="2"/>
      <c r="D1420" s="6"/>
      <c r="E1420" s="6"/>
      <c r="F1420" s="2"/>
    </row>
    <row r="1421" spans="1:6" x14ac:dyDescent="0.25">
      <c r="A1421" s="5"/>
      <c r="B1421" s="2"/>
      <c r="C1421" s="2"/>
      <c r="D1421" s="6"/>
      <c r="E1421" s="6"/>
      <c r="F1421" s="2"/>
    </row>
    <row r="1422" spans="1:6" x14ac:dyDescent="0.25">
      <c r="A1422" s="5"/>
      <c r="B1422" s="2"/>
      <c r="C1422" s="2"/>
      <c r="D1422" s="6"/>
      <c r="E1422" s="6"/>
      <c r="F1422" s="2"/>
    </row>
    <row r="1423" spans="1:6" x14ac:dyDescent="0.25">
      <c r="A1423" s="5"/>
      <c r="B1423" s="2"/>
      <c r="C1423" s="2"/>
      <c r="D1423" s="6"/>
      <c r="E1423" s="6"/>
      <c r="F1423" s="2"/>
    </row>
    <row r="1424" spans="1:6" x14ac:dyDescent="0.25">
      <c r="A1424" s="5"/>
      <c r="B1424" s="2"/>
      <c r="C1424" s="2"/>
      <c r="D1424" s="6"/>
      <c r="E1424" s="6"/>
      <c r="F1424" s="2"/>
    </row>
    <row r="1425" spans="1:6" x14ac:dyDescent="0.25">
      <c r="A1425" s="5"/>
      <c r="B1425" s="2"/>
      <c r="C1425" s="2"/>
      <c r="D1425" s="6"/>
      <c r="E1425" s="6"/>
      <c r="F1425" s="2"/>
    </row>
    <row r="1426" spans="1:6" x14ac:dyDescent="0.25">
      <c r="A1426" s="5"/>
      <c r="B1426" s="2"/>
      <c r="C1426" s="2"/>
      <c r="D1426" s="6"/>
      <c r="E1426" s="6"/>
      <c r="F1426" s="2"/>
    </row>
    <row r="1427" spans="1:6" x14ac:dyDescent="0.25">
      <c r="A1427" s="5"/>
      <c r="B1427" s="2"/>
      <c r="C1427" s="2"/>
      <c r="D1427" s="6"/>
      <c r="E1427" s="6"/>
      <c r="F1427" s="2"/>
    </row>
    <row r="1428" spans="1:6" x14ac:dyDescent="0.25">
      <c r="A1428" s="5"/>
      <c r="B1428" s="2"/>
      <c r="C1428" s="2"/>
      <c r="D1428" s="6"/>
      <c r="E1428" s="6"/>
      <c r="F1428" s="2"/>
    </row>
    <row r="1429" spans="1:6" x14ac:dyDescent="0.25">
      <c r="A1429" s="5"/>
      <c r="B1429" s="2"/>
      <c r="C1429" s="2"/>
      <c r="D1429" s="6"/>
      <c r="E1429" s="6"/>
      <c r="F1429" s="2"/>
    </row>
    <row r="1430" spans="1:6" x14ac:dyDescent="0.25">
      <c r="A1430" s="5"/>
      <c r="B1430" s="2"/>
      <c r="C1430" s="2"/>
      <c r="D1430" s="6"/>
      <c r="E1430" s="6"/>
      <c r="F1430" s="2"/>
    </row>
    <row r="1431" spans="1:6" x14ac:dyDescent="0.25">
      <c r="A1431" s="5"/>
      <c r="B1431" s="2"/>
      <c r="C1431" s="2"/>
      <c r="D1431" s="6"/>
      <c r="E1431" s="6"/>
      <c r="F1431" s="2"/>
    </row>
    <row r="1432" spans="1:6" x14ac:dyDescent="0.25">
      <c r="A1432" s="5"/>
      <c r="B1432" s="2"/>
      <c r="C1432" s="2"/>
      <c r="D1432" s="6"/>
      <c r="E1432" s="6"/>
      <c r="F1432" s="2"/>
    </row>
    <row r="1433" spans="1:6" x14ac:dyDescent="0.25">
      <c r="A1433" s="5"/>
      <c r="B1433" s="2"/>
      <c r="C1433" s="2"/>
      <c r="D1433" s="6"/>
      <c r="E1433" s="6"/>
      <c r="F1433" s="2"/>
    </row>
    <row r="1434" spans="1:6" x14ac:dyDescent="0.25">
      <c r="A1434" s="5"/>
      <c r="B1434" s="2"/>
      <c r="C1434" s="2"/>
      <c r="D1434" s="6"/>
      <c r="E1434" s="6"/>
      <c r="F1434" s="2"/>
    </row>
    <row r="1435" spans="1:6" x14ac:dyDescent="0.25">
      <c r="A1435" s="5"/>
      <c r="B1435" s="2"/>
      <c r="C1435" s="2"/>
      <c r="D1435" s="6"/>
      <c r="E1435" s="6"/>
      <c r="F1435" s="2"/>
    </row>
    <row r="1436" spans="1:6" x14ac:dyDescent="0.25">
      <c r="A1436" s="5"/>
      <c r="B1436" s="2"/>
      <c r="C1436" s="2"/>
      <c r="D1436" s="6"/>
      <c r="E1436" s="6"/>
      <c r="F1436" s="2"/>
    </row>
    <row r="1437" spans="1:6" x14ac:dyDescent="0.25">
      <c r="A1437" s="5"/>
      <c r="B1437" s="2"/>
      <c r="C1437" s="2"/>
      <c r="D1437" s="6"/>
      <c r="E1437" s="6"/>
      <c r="F1437" s="2"/>
    </row>
    <row r="1438" spans="1:6" x14ac:dyDescent="0.25">
      <c r="A1438" s="5"/>
      <c r="B1438" s="2"/>
      <c r="C1438" s="2"/>
      <c r="D1438" s="6"/>
      <c r="E1438" s="6"/>
      <c r="F1438" s="2"/>
    </row>
    <row r="1439" spans="1:6" x14ac:dyDescent="0.25">
      <c r="A1439" s="5"/>
      <c r="B1439" s="2"/>
      <c r="C1439" s="2"/>
      <c r="D1439" s="6"/>
      <c r="E1439" s="6"/>
      <c r="F1439" s="2"/>
    </row>
    <row r="1440" spans="1:6" x14ac:dyDescent="0.25">
      <c r="A1440" s="5"/>
      <c r="B1440" s="2"/>
      <c r="C1440" s="2"/>
      <c r="D1440" s="6"/>
      <c r="E1440" s="6"/>
      <c r="F1440" s="2"/>
    </row>
    <row r="1441" spans="1:6" x14ac:dyDescent="0.25">
      <c r="A1441" s="5"/>
      <c r="B1441" s="2"/>
      <c r="C1441" s="2"/>
      <c r="D1441" s="6"/>
      <c r="E1441" s="6"/>
      <c r="F1441" s="2"/>
    </row>
    <row r="1442" spans="1:6" x14ac:dyDescent="0.25">
      <c r="A1442" s="5"/>
      <c r="B1442" s="2"/>
      <c r="C1442" s="2"/>
      <c r="D1442" s="6"/>
      <c r="E1442" s="6"/>
      <c r="F1442" s="2"/>
    </row>
    <row r="1443" spans="1:6" x14ac:dyDescent="0.25">
      <c r="A1443" s="5"/>
      <c r="B1443" s="2"/>
      <c r="C1443" s="2"/>
      <c r="D1443" s="6"/>
      <c r="E1443" s="6"/>
      <c r="F1443" s="2"/>
    </row>
    <row r="1444" spans="1:6" x14ac:dyDescent="0.25">
      <c r="A1444" s="5"/>
      <c r="B1444" s="2"/>
      <c r="C1444" s="2"/>
      <c r="D1444" s="6"/>
      <c r="E1444" s="6"/>
      <c r="F1444" s="2"/>
    </row>
    <row r="1445" spans="1:6" x14ac:dyDescent="0.25">
      <c r="A1445" s="5"/>
      <c r="B1445" s="2"/>
      <c r="C1445" s="2"/>
      <c r="D1445" s="6"/>
      <c r="E1445" s="6"/>
      <c r="F1445" s="2"/>
    </row>
    <row r="1446" spans="1:6" x14ac:dyDescent="0.25">
      <c r="A1446" s="5"/>
      <c r="B1446" s="2"/>
      <c r="C1446" s="2"/>
      <c r="D1446" s="6"/>
      <c r="E1446" s="6"/>
      <c r="F1446" s="2"/>
    </row>
    <row r="1447" spans="1:6" x14ac:dyDescent="0.25">
      <c r="A1447" s="5"/>
      <c r="B1447" s="2"/>
      <c r="C1447" s="2"/>
      <c r="D1447" s="6"/>
      <c r="E1447" s="6"/>
      <c r="F1447" s="2"/>
    </row>
    <row r="1448" spans="1:6" x14ac:dyDescent="0.25">
      <c r="A1448" s="5"/>
      <c r="B1448" s="2"/>
      <c r="C1448" s="2"/>
      <c r="D1448" s="6"/>
      <c r="E1448" s="6"/>
      <c r="F1448" s="2"/>
    </row>
    <row r="1449" spans="1:6" x14ac:dyDescent="0.25">
      <c r="A1449" s="5"/>
      <c r="B1449" s="2"/>
      <c r="C1449" s="2"/>
      <c r="D1449" s="6"/>
      <c r="E1449" s="6"/>
      <c r="F1449" s="2"/>
    </row>
    <row r="1450" spans="1:6" x14ac:dyDescent="0.25">
      <c r="A1450" s="5"/>
      <c r="B1450" s="2"/>
      <c r="C1450" s="2"/>
      <c r="D1450" s="6"/>
      <c r="E1450" s="6"/>
      <c r="F1450" s="2"/>
    </row>
    <row r="1451" spans="1:6" x14ac:dyDescent="0.25">
      <c r="A1451" s="5"/>
      <c r="B1451" s="2"/>
      <c r="C1451" s="2"/>
      <c r="D1451" s="6"/>
      <c r="E1451" s="6"/>
      <c r="F1451" s="2"/>
    </row>
    <row r="1452" spans="1:6" x14ac:dyDescent="0.25">
      <c r="A1452" s="5"/>
      <c r="B1452" s="2"/>
      <c r="C1452" s="2"/>
      <c r="D1452" s="6"/>
      <c r="E1452" s="6"/>
      <c r="F1452" s="2"/>
    </row>
    <row r="1453" spans="1:6" x14ac:dyDescent="0.25">
      <c r="A1453" s="5"/>
      <c r="B1453" s="2"/>
      <c r="C1453" s="2"/>
      <c r="D1453" s="6"/>
      <c r="E1453" s="6"/>
      <c r="F1453" s="2"/>
    </row>
    <row r="1454" spans="1:6" x14ac:dyDescent="0.25">
      <c r="A1454" s="5"/>
      <c r="B1454" s="2"/>
      <c r="C1454" s="2"/>
      <c r="D1454" s="6"/>
      <c r="E1454" s="6"/>
      <c r="F1454" s="2"/>
    </row>
    <row r="1455" spans="1:6" x14ac:dyDescent="0.25">
      <c r="A1455" s="5"/>
      <c r="B1455" s="2"/>
      <c r="C1455" s="2"/>
      <c r="D1455" s="6"/>
      <c r="E1455" s="6"/>
      <c r="F1455" s="2"/>
    </row>
    <row r="1456" spans="1:6" x14ac:dyDescent="0.25">
      <c r="A1456" s="5"/>
      <c r="B1456" s="2"/>
      <c r="C1456" s="2"/>
      <c r="D1456" s="6"/>
      <c r="E1456" s="6"/>
      <c r="F1456" s="2"/>
    </row>
    <row r="1457" spans="1:6" x14ac:dyDescent="0.25">
      <c r="A1457" s="5"/>
      <c r="B1457" s="2"/>
      <c r="C1457" s="2"/>
      <c r="D1457" s="6"/>
      <c r="E1457" s="6"/>
      <c r="F1457" s="2"/>
    </row>
    <row r="1458" spans="1:6" x14ac:dyDescent="0.25">
      <c r="A1458" s="5"/>
      <c r="B1458" s="2"/>
      <c r="C1458" s="2"/>
      <c r="D1458" s="6"/>
      <c r="E1458" s="6"/>
      <c r="F1458" s="2"/>
    </row>
    <row r="1459" spans="1:6" x14ac:dyDescent="0.25">
      <c r="A1459" s="5"/>
      <c r="B1459" s="2"/>
      <c r="C1459" s="2"/>
      <c r="D1459" s="6"/>
      <c r="E1459" s="6"/>
      <c r="F1459" s="2"/>
    </row>
    <row r="1460" spans="1:6" x14ac:dyDescent="0.25">
      <c r="A1460" s="5"/>
      <c r="B1460" s="2"/>
      <c r="C1460" s="2"/>
      <c r="D1460" s="6"/>
      <c r="E1460" s="6"/>
      <c r="F1460" s="2"/>
    </row>
    <row r="1461" spans="1:6" x14ac:dyDescent="0.25">
      <c r="A1461" s="5"/>
      <c r="B1461" s="2"/>
      <c r="C1461" s="2"/>
      <c r="D1461" s="6"/>
      <c r="E1461" s="6"/>
      <c r="F1461" s="2"/>
    </row>
    <row r="1462" spans="1:6" x14ac:dyDescent="0.25">
      <c r="A1462" s="5"/>
      <c r="B1462" s="2"/>
      <c r="C1462" s="2"/>
      <c r="D1462" s="6"/>
      <c r="E1462" s="6"/>
      <c r="F1462" s="2"/>
    </row>
    <row r="1463" spans="1:6" x14ac:dyDescent="0.25">
      <c r="A1463" s="5"/>
      <c r="B1463" s="2"/>
      <c r="C1463" s="2"/>
      <c r="D1463" s="6"/>
      <c r="E1463" s="6"/>
      <c r="F1463" s="2"/>
    </row>
    <row r="1464" spans="1:6" x14ac:dyDescent="0.25">
      <c r="A1464" s="5"/>
      <c r="B1464" s="2"/>
      <c r="C1464" s="2"/>
      <c r="D1464" s="6"/>
      <c r="E1464" s="6"/>
      <c r="F1464" s="2"/>
    </row>
    <row r="1465" spans="1:6" x14ac:dyDescent="0.25">
      <c r="A1465" s="5"/>
      <c r="B1465" s="2"/>
      <c r="C1465" s="2"/>
      <c r="D1465" s="6"/>
      <c r="E1465" s="6"/>
      <c r="F1465" s="2"/>
    </row>
    <row r="1466" spans="1:6" x14ac:dyDescent="0.25">
      <c r="A1466" s="5"/>
      <c r="B1466" s="2"/>
      <c r="C1466" s="2"/>
      <c r="D1466" s="6"/>
      <c r="E1466" s="6"/>
      <c r="F1466" s="2"/>
    </row>
    <row r="1467" spans="1:6" x14ac:dyDescent="0.25">
      <c r="A1467" s="5"/>
      <c r="B1467" s="2"/>
      <c r="C1467" s="2"/>
      <c r="D1467" s="6"/>
      <c r="E1467" s="6"/>
      <c r="F1467" s="2"/>
    </row>
    <row r="1468" spans="1:6" x14ac:dyDescent="0.25">
      <c r="A1468" s="5"/>
      <c r="B1468" s="2"/>
      <c r="C1468" s="2"/>
      <c r="D1468" s="6"/>
      <c r="E1468" s="6"/>
      <c r="F1468" s="2"/>
    </row>
    <row r="1469" spans="1:6" x14ac:dyDescent="0.25">
      <c r="A1469" s="5"/>
      <c r="B1469" s="2"/>
      <c r="C1469" s="2"/>
      <c r="D1469" s="6"/>
      <c r="E1469" s="6"/>
      <c r="F1469" s="2"/>
    </row>
    <row r="1470" spans="1:6" x14ac:dyDescent="0.25">
      <c r="A1470" s="5"/>
      <c r="B1470" s="2"/>
      <c r="C1470" s="2"/>
      <c r="D1470" s="6"/>
      <c r="E1470" s="6"/>
      <c r="F1470" s="2"/>
    </row>
    <row r="1471" spans="1:6" x14ac:dyDescent="0.25">
      <c r="A1471" s="5"/>
      <c r="B1471" s="2"/>
      <c r="C1471" s="2"/>
      <c r="D1471" s="6"/>
      <c r="E1471" s="6"/>
      <c r="F1471" s="2"/>
    </row>
    <row r="1472" spans="1:6" x14ac:dyDescent="0.25">
      <c r="A1472" s="5"/>
      <c r="B1472" s="2"/>
      <c r="C1472" s="2"/>
      <c r="D1472" s="6"/>
      <c r="E1472" s="6"/>
      <c r="F1472" s="2"/>
    </row>
    <row r="1473" spans="1:6" x14ac:dyDescent="0.25">
      <c r="A1473" s="5"/>
      <c r="B1473" s="2"/>
      <c r="C1473" s="2"/>
      <c r="D1473" s="6"/>
      <c r="E1473" s="6"/>
      <c r="F1473" s="2"/>
    </row>
    <row r="1474" spans="1:6" x14ac:dyDescent="0.25">
      <c r="A1474" s="5"/>
      <c r="B1474" s="2"/>
      <c r="C1474" s="2"/>
      <c r="D1474" s="6"/>
      <c r="E1474" s="6"/>
      <c r="F1474" s="2"/>
    </row>
    <row r="1475" spans="1:6" x14ac:dyDescent="0.25">
      <c r="A1475" s="5"/>
      <c r="B1475" s="2"/>
      <c r="C1475" s="2"/>
      <c r="D1475" s="6"/>
      <c r="E1475" s="6"/>
      <c r="F1475" s="2"/>
    </row>
    <row r="1476" spans="1:6" x14ac:dyDescent="0.25">
      <c r="A1476" s="5"/>
      <c r="B1476" s="2"/>
      <c r="C1476" s="2"/>
      <c r="D1476" s="6"/>
      <c r="E1476" s="6"/>
      <c r="F1476" s="2"/>
    </row>
    <row r="1477" spans="1:6" x14ac:dyDescent="0.25">
      <c r="A1477" s="5"/>
      <c r="B1477" s="2"/>
      <c r="C1477" s="2"/>
      <c r="D1477" s="6"/>
      <c r="E1477" s="6"/>
      <c r="F1477" s="2"/>
    </row>
    <row r="1478" spans="1:6" x14ac:dyDescent="0.25">
      <c r="A1478" s="5"/>
      <c r="B1478" s="2"/>
      <c r="C1478" s="2"/>
      <c r="D1478" s="6"/>
      <c r="E1478" s="6"/>
      <c r="F1478" s="2"/>
    </row>
    <row r="1479" spans="1:6" x14ac:dyDescent="0.25">
      <c r="A1479" s="5"/>
      <c r="B1479" s="2"/>
      <c r="C1479" s="2"/>
      <c r="D1479" s="6"/>
      <c r="E1479" s="6"/>
      <c r="F1479" s="2"/>
    </row>
    <row r="1480" spans="1:6" x14ac:dyDescent="0.25">
      <c r="A1480" s="5"/>
      <c r="B1480" s="2"/>
      <c r="C1480" s="2"/>
      <c r="D1480" s="6"/>
      <c r="E1480" s="6"/>
      <c r="F1480" s="2"/>
    </row>
    <row r="1481" spans="1:6" x14ac:dyDescent="0.25">
      <c r="A1481" s="5"/>
      <c r="B1481" s="2"/>
      <c r="C1481" s="2"/>
      <c r="D1481" s="6"/>
      <c r="E1481" s="6"/>
      <c r="F1481" s="2"/>
    </row>
    <row r="1482" spans="1:6" x14ac:dyDescent="0.25">
      <c r="A1482" s="5"/>
      <c r="B1482" s="2"/>
      <c r="C1482" s="2"/>
      <c r="D1482" s="6"/>
      <c r="E1482" s="6"/>
      <c r="F1482" s="2"/>
    </row>
    <row r="1483" spans="1:6" x14ac:dyDescent="0.25">
      <c r="A1483" s="5"/>
      <c r="B1483" s="2"/>
      <c r="C1483" s="2"/>
      <c r="D1483" s="6"/>
      <c r="E1483" s="6"/>
      <c r="F1483" s="2"/>
    </row>
    <row r="1484" spans="1:6" x14ac:dyDescent="0.25">
      <c r="A1484" s="5"/>
      <c r="B1484" s="2"/>
      <c r="C1484" s="2"/>
      <c r="D1484" s="6"/>
      <c r="E1484" s="6"/>
      <c r="F1484" s="2"/>
    </row>
    <row r="1485" spans="1:6" x14ac:dyDescent="0.25">
      <c r="A1485" s="5"/>
      <c r="B1485" s="2"/>
      <c r="C1485" s="2"/>
      <c r="D1485" s="6"/>
      <c r="E1485" s="6"/>
      <c r="F1485" s="2"/>
    </row>
    <row r="1486" spans="1:6" x14ac:dyDescent="0.25">
      <c r="A1486" s="5"/>
      <c r="B1486" s="2"/>
      <c r="C1486" s="2"/>
      <c r="D1486" s="6"/>
      <c r="E1486" s="6"/>
      <c r="F1486" s="2"/>
    </row>
    <row r="1487" spans="1:6" x14ac:dyDescent="0.25">
      <c r="A1487" s="5"/>
      <c r="B1487" s="2"/>
      <c r="C1487" s="2"/>
      <c r="D1487" s="6"/>
      <c r="E1487" s="6"/>
      <c r="F1487" s="2"/>
    </row>
    <row r="1488" spans="1:6" x14ac:dyDescent="0.25">
      <c r="A1488" s="5"/>
      <c r="B1488" s="2"/>
      <c r="C1488" s="2"/>
      <c r="D1488" s="6"/>
      <c r="E1488" s="6"/>
      <c r="F1488" s="2"/>
    </row>
    <row r="1489" spans="1:6" x14ac:dyDescent="0.25">
      <c r="A1489" s="5"/>
      <c r="B1489" s="2"/>
      <c r="C1489" s="2"/>
      <c r="D1489" s="6"/>
      <c r="E1489" s="6"/>
      <c r="F1489" s="2"/>
    </row>
    <row r="1490" spans="1:6" x14ac:dyDescent="0.25">
      <c r="A1490" s="5"/>
      <c r="B1490" s="2"/>
      <c r="C1490" s="2"/>
      <c r="D1490" s="6"/>
      <c r="E1490" s="6"/>
      <c r="F1490" s="2"/>
    </row>
    <row r="1491" spans="1:6" x14ac:dyDescent="0.25">
      <c r="A1491" s="5"/>
      <c r="B1491" s="2"/>
      <c r="C1491" s="2"/>
      <c r="D1491" s="6"/>
      <c r="E1491" s="6"/>
      <c r="F1491" s="2"/>
    </row>
    <row r="1492" spans="1:6" x14ac:dyDescent="0.25">
      <c r="A1492" s="5"/>
      <c r="B1492" s="2"/>
      <c r="C1492" s="2"/>
      <c r="D1492" s="6"/>
      <c r="E1492" s="6"/>
      <c r="F1492" s="2"/>
    </row>
    <row r="1493" spans="1:6" x14ac:dyDescent="0.25">
      <c r="A1493" s="5"/>
      <c r="B1493" s="2"/>
      <c r="C1493" s="2"/>
      <c r="D1493" s="6"/>
      <c r="E1493" s="6"/>
      <c r="F1493" s="2"/>
    </row>
    <row r="1494" spans="1:6" x14ac:dyDescent="0.25">
      <c r="A1494" s="5"/>
      <c r="B1494" s="2"/>
      <c r="C1494" s="2"/>
      <c r="D1494" s="6"/>
      <c r="E1494" s="6"/>
      <c r="F1494" s="2"/>
    </row>
    <row r="1495" spans="1:6" x14ac:dyDescent="0.25">
      <c r="A1495" s="5"/>
      <c r="B1495" s="2"/>
      <c r="C1495" s="2"/>
      <c r="D1495" s="6"/>
      <c r="E1495" s="6"/>
      <c r="F1495" s="2"/>
    </row>
    <row r="1496" spans="1:6" x14ac:dyDescent="0.25">
      <c r="A1496" s="5"/>
      <c r="B1496" s="2"/>
      <c r="C1496" s="2"/>
      <c r="D1496" s="6"/>
      <c r="E1496" s="6"/>
      <c r="F1496" s="2"/>
    </row>
    <row r="1497" spans="1:6" x14ac:dyDescent="0.25">
      <c r="A1497" s="5"/>
      <c r="B1497" s="2"/>
      <c r="C1497" s="2"/>
      <c r="D1497" s="6"/>
      <c r="E1497" s="6"/>
      <c r="F1497" s="2"/>
    </row>
    <row r="1498" spans="1:6" x14ac:dyDescent="0.25">
      <c r="A1498" s="5"/>
      <c r="B1498" s="2"/>
      <c r="C1498" s="2"/>
      <c r="D1498" s="6"/>
      <c r="E1498" s="6"/>
      <c r="F1498" s="2"/>
    </row>
    <row r="1499" spans="1:6" x14ac:dyDescent="0.25">
      <c r="A1499" s="5"/>
      <c r="B1499" s="2"/>
      <c r="C1499" s="2"/>
      <c r="D1499" s="6"/>
      <c r="E1499" s="6"/>
      <c r="F1499" s="2"/>
    </row>
    <row r="1500" spans="1:6" x14ac:dyDescent="0.25">
      <c r="A1500" s="5"/>
      <c r="B1500" s="2"/>
      <c r="C1500" s="2"/>
      <c r="D1500" s="6"/>
      <c r="E1500" s="6"/>
      <c r="F1500" s="2"/>
    </row>
    <row r="1501" spans="1:6" x14ac:dyDescent="0.25">
      <c r="A1501" s="5"/>
      <c r="B1501" s="2"/>
      <c r="C1501" s="2"/>
      <c r="D1501" s="6"/>
      <c r="E1501" s="6"/>
      <c r="F1501" s="2"/>
    </row>
    <row r="1502" spans="1:6" x14ac:dyDescent="0.25">
      <c r="A1502" s="5"/>
      <c r="B1502" s="2"/>
      <c r="C1502" s="2"/>
      <c r="D1502" s="6"/>
      <c r="E1502" s="6"/>
      <c r="F1502" s="2"/>
    </row>
    <row r="1503" spans="1:6" x14ac:dyDescent="0.25">
      <c r="A1503" s="5"/>
      <c r="B1503" s="2"/>
      <c r="C1503" s="2"/>
      <c r="D1503" s="6"/>
      <c r="E1503" s="6"/>
      <c r="F1503" s="2"/>
    </row>
    <row r="1504" spans="1:6" x14ac:dyDescent="0.25">
      <c r="A1504" s="5"/>
      <c r="B1504" s="2"/>
      <c r="C1504" s="2"/>
      <c r="D1504" s="6"/>
      <c r="E1504" s="6"/>
      <c r="F1504" s="2"/>
    </row>
    <row r="1505" spans="1:6" x14ac:dyDescent="0.25">
      <c r="A1505" s="5">
        <v>44657.390092592592</v>
      </c>
      <c r="B1505" s="2" t="s">
        <v>9</v>
      </c>
      <c r="C1505" s="2" t="s">
        <v>54</v>
      </c>
      <c r="D1505" s="6" t="s">
        <v>10</v>
      </c>
      <c r="E1505" s="6" t="s">
        <v>55</v>
      </c>
      <c r="F1505" s="2" t="s">
        <v>56</v>
      </c>
    </row>
    <row r="1506" spans="1:6" x14ac:dyDescent="0.25">
      <c r="A1506" s="5">
        <v>44657.390115740738</v>
      </c>
      <c r="B1506" s="2" t="s">
        <v>9</v>
      </c>
      <c r="C1506" s="2" t="s">
        <v>57</v>
      </c>
      <c r="D1506" s="6" t="s">
        <v>10</v>
      </c>
      <c r="E1506" s="6" t="s">
        <v>58</v>
      </c>
      <c r="F1506" s="2" t="s">
        <v>56</v>
      </c>
    </row>
    <row r="1507" spans="1:6" x14ac:dyDescent="0.25">
      <c r="A1507" s="5">
        <v>44657.396134259259</v>
      </c>
      <c r="B1507" s="2" t="s">
        <v>9</v>
      </c>
      <c r="C1507" s="2" t="s">
        <v>60</v>
      </c>
      <c r="D1507" s="6" t="s">
        <v>12</v>
      </c>
      <c r="E1507" s="6" t="s">
        <v>59</v>
      </c>
      <c r="F1507" s="2" t="s">
        <v>61</v>
      </c>
    </row>
    <row r="1508" spans="1:6" x14ac:dyDescent="0.25">
      <c r="A1508" s="5">
        <v>44657.396203703705</v>
      </c>
      <c r="B1508" s="2" t="s">
        <v>9</v>
      </c>
      <c r="C1508" s="2" t="s">
        <v>63</v>
      </c>
      <c r="D1508" s="6" t="s">
        <v>13</v>
      </c>
      <c r="E1508" s="6" t="s">
        <v>62</v>
      </c>
      <c r="F1508" s="2" t="s">
        <v>61</v>
      </c>
    </row>
    <row r="1509" spans="1:6" x14ac:dyDescent="0.25">
      <c r="A1509" s="5">
        <v>44657.396273148152</v>
      </c>
      <c r="B1509" s="2" t="s">
        <v>9</v>
      </c>
      <c r="C1509" s="2" t="s">
        <v>65</v>
      </c>
      <c r="D1509" s="6" t="s">
        <v>15</v>
      </c>
      <c r="E1509" s="6" t="s">
        <v>64</v>
      </c>
      <c r="F1509" s="2" t="s">
        <v>61</v>
      </c>
    </row>
    <row r="1510" spans="1:6" x14ac:dyDescent="0.25">
      <c r="A1510" s="5">
        <v>44657.396377314813</v>
      </c>
      <c r="B1510" s="2" t="s">
        <v>9</v>
      </c>
      <c r="C1510" s="2" t="s">
        <v>65</v>
      </c>
      <c r="D1510" s="6" t="s">
        <v>64</v>
      </c>
      <c r="E1510" s="6" t="s">
        <v>66</v>
      </c>
      <c r="F1510" s="2" t="s">
        <v>61</v>
      </c>
    </row>
    <row r="1511" spans="1:6" x14ac:dyDescent="0.25">
      <c r="A1511" s="5">
        <v>44657.396412037036</v>
      </c>
      <c r="B1511" s="2" t="s">
        <v>9</v>
      </c>
      <c r="C1511" s="2" t="s">
        <v>72</v>
      </c>
      <c r="D1511" s="6" t="s">
        <v>16</v>
      </c>
      <c r="E1511" s="6" t="s">
        <v>67</v>
      </c>
      <c r="F1511" s="2" t="s">
        <v>61</v>
      </c>
    </row>
    <row r="1512" spans="1:6" x14ac:dyDescent="0.25">
      <c r="A1512" s="5">
        <v>44657.396412037036</v>
      </c>
      <c r="B1512" s="2" t="s">
        <v>9</v>
      </c>
      <c r="C1512" s="2" t="s">
        <v>73</v>
      </c>
      <c r="D1512" s="6" t="s">
        <v>17</v>
      </c>
      <c r="E1512" s="6" t="s">
        <v>68</v>
      </c>
      <c r="F1512" s="2" t="s">
        <v>61</v>
      </c>
    </row>
    <row r="1513" spans="1:6" x14ac:dyDescent="0.25">
      <c r="A1513" s="5">
        <v>44657.396412037036</v>
      </c>
      <c r="B1513" s="2" t="s">
        <v>9</v>
      </c>
      <c r="C1513" s="2" t="s">
        <v>74</v>
      </c>
      <c r="D1513" s="6" t="s">
        <v>18</v>
      </c>
      <c r="E1513" s="6" t="s">
        <v>69</v>
      </c>
      <c r="F1513" s="2" t="s">
        <v>61</v>
      </c>
    </row>
    <row r="1514" spans="1:6" x14ac:dyDescent="0.25">
      <c r="A1514" s="5">
        <v>44657.396412037036</v>
      </c>
      <c r="B1514" s="2" t="s">
        <v>9</v>
      </c>
      <c r="C1514" s="2" t="s">
        <v>75</v>
      </c>
      <c r="D1514" s="6" t="s">
        <v>19</v>
      </c>
      <c r="E1514" s="6" t="s">
        <v>70</v>
      </c>
      <c r="F1514" s="2" t="s">
        <v>61</v>
      </c>
    </row>
    <row r="1515" spans="1:6" x14ac:dyDescent="0.25">
      <c r="A1515" s="5">
        <v>44657.396412037036</v>
      </c>
      <c r="B1515" s="2" t="s">
        <v>9</v>
      </c>
      <c r="C1515" s="2" t="s">
        <v>76</v>
      </c>
      <c r="D1515" s="6" t="s">
        <v>20</v>
      </c>
      <c r="E1515" s="6" t="s">
        <v>71</v>
      </c>
      <c r="F1515" s="2" t="s">
        <v>61</v>
      </c>
    </row>
    <row r="1516" spans="1:6" x14ac:dyDescent="0.25">
      <c r="A1516" s="5">
        <v>44657.396481481483</v>
      </c>
      <c r="B1516" s="2" t="s">
        <v>9</v>
      </c>
      <c r="C1516" s="2" t="s">
        <v>101</v>
      </c>
      <c r="D1516" s="6" t="s">
        <v>21</v>
      </c>
      <c r="E1516" s="6" t="s">
        <v>77</v>
      </c>
      <c r="F1516" s="2" t="s">
        <v>61</v>
      </c>
    </row>
    <row r="1517" spans="1:6" x14ac:dyDescent="0.25">
      <c r="A1517" s="5">
        <v>44657.396481481483</v>
      </c>
      <c r="B1517" s="2" t="s">
        <v>9</v>
      </c>
      <c r="C1517" s="2" t="s">
        <v>102</v>
      </c>
      <c r="D1517" s="6" t="s">
        <v>22</v>
      </c>
      <c r="E1517" s="6" t="s">
        <v>78</v>
      </c>
      <c r="F1517" s="2" t="s">
        <v>61</v>
      </c>
    </row>
    <row r="1518" spans="1:6" x14ac:dyDescent="0.25">
      <c r="A1518" s="5">
        <v>44657.396493055552</v>
      </c>
      <c r="B1518" s="2" t="s">
        <v>9</v>
      </c>
      <c r="C1518" s="2" t="s">
        <v>103</v>
      </c>
      <c r="D1518" s="6" t="s">
        <v>23</v>
      </c>
      <c r="E1518" s="6" t="s">
        <v>79</v>
      </c>
      <c r="F1518" s="2" t="s">
        <v>61</v>
      </c>
    </row>
    <row r="1519" spans="1:6" x14ac:dyDescent="0.25">
      <c r="A1519" s="5">
        <v>44657.396493055552</v>
      </c>
      <c r="B1519" s="2" t="s">
        <v>9</v>
      </c>
      <c r="C1519" s="2" t="s">
        <v>104</v>
      </c>
      <c r="D1519" s="6" t="s">
        <v>24</v>
      </c>
      <c r="E1519" s="6" t="s">
        <v>80</v>
      </c>
      <c r="F1519" s="2" t="s">
        <v>61</v>
      </c>
    </row>
    <row r="1520" spans="1:6" x14ac:dyDescent="0.25">
      <c r="A1520" s="5">
        <v>44657.396493055552</v>
      </c>
      <c r="B1520" s="2" t="s">
        <v>9</v>
      </c>
      <c r="C1520" s="2" t="s">
        <v>105</v>
      </c>
      <c r="D1520" s="6" t="s">
        <v>25</v>
      </c>
      <c r="E1520" s="6" t="s">
        <v>81</v>
      </c>
      <c r="F1520" s="2" t="s">
        <v>61</v>
      </c>
    </row>
    <row r="1521" spans="1:6" x14ac:dyDescent="0.25">
      <c r="A1521" s="5">
        <v>44657.396493055552</v>
      </c>
      <c r="B1521" s="2" t="s">
        <v>9</v>
      </c>
      <c r="C1521" s="2" t="s">
        <v>106</v>
      </c>
      <c r="D1521" s="6" t="s">
        <v>26</v>
      </c>
      <c r="E1521" s="6" t="s">
        <v>82</v>
      </c>
      <c r="F1521" s="2" t="s">
        <v>61</v>
      </c>
    </row>
    <row r="1522" spans="1:6" x14ac:dyDescent="0.25">
      <c r="A1522" s="5">
        <v>44657.396493055552</v>
      </c>
      <c r="B1522" s="2" t="s">
        <v>9</v>
      </c>
      <c r="C1522" s="2" t="s">
        <v>107</v>
      </c>
      <c r="D1522" s="6" t="s">
        <v>27</v>
      </c>
      <c r="E1522" s="6" t="s">
        <v>83</v>
      </c>
      <c r="F1522" s="2" t="s">
        <v>61</v>
      </c>
    </row>
    <row r="1523" spans="1:6" x14ac:dyDescent="0.25">
      <c r="A1523" s="5">
        <v>44657.396493055552</v>
      </c>
      <c r="B1523" s="2" t="s">
        <v>9</v>
      </c>
      <c r="C1523" s="2" t="s">
        <v>108</v>
      </c>
      <c r="D1523" s="6" t="s">
        <v>28</v>
      </c>
      <c r="E1523" s="6" t="s">
        <v>84</v>
      </c>
      <c r="F1523" s="2" t="s">
        <v>61</v>
      </c>
    </row>
    <row r="1524" spans="1:6" x14ac:dyDescent="0.25">
      <c r="A1524" s="5">
        <v>44657.396493055552</v>
      </c>
      <c r="B1524" s="2" t="s">
        <v>9</v>
      </c>
      <c r="C1524" s="2" t="s">
        <v>109</v>
      </c>
      <c r="D1524" s="6" t="s">
        <v>29</v>
      </c>
      <c r="E1524" s="6" t="s">
        <v>85</v>
      </c>
      <c r="F1524" s="2" t="s">
        <v>61</v>
      </c>
    </row>
    <row r="1525" spans="1:6" x14ac:dyDescent="0.25">
      <c r="A1525" s="5">
        <v>44657.396493055552</v>
      </c>
      <c r="B1525" s="2" t="s">
        <v>9</v>
      </c>
      <c r="C1525" s="2" t="s">
        <v>110</v>
      </c>
      <c r="D1525" s="6" t="s">
        <v>30</v>
      </c>
      <c r="E1525" s="6" t="s">
        <v>86</v>
      </c>
      <c r="F1525" s="2" t="s">
        <v>61</v>
      </c>
    </row>
    <row r="1526" spans="1:6" x14ac:dyDescent="0.25">
      <c r="A1526" s="5">
        <v>44657.396493055552</v>
      </c>
      <c r="B1526" s="2" t="s">
        <v>9</v>
      </c>
      <c r="C1526" s="2" t="s">
        <v>111</v>
      </c>
      <c r="D1526" s="6" t="s">
        <v>31</v>
      </c>
      <c r="E1526" s="6" t="s">
        <v>87</v>
      </c>
      <c r="F1526" s="2" t="s">
        <v>61</v>
      </c>
    </row>
    <row r="1527" spans="1:6" x14ac:dyDescent="0.25">
      <c r="A1527" s="5">
        <v>44657.396493055552</v>
      </c>
      <c r="B1527" s="2" t="s">
        <v>9</v>
      </c>
      <c r="C1527" s="2" t="s">
        <v>112</v>
      </c>
      <c r="D1527" s="6" t="s">
        <v>32</v>
      </c>
      <c r="E1527" s="6" t="s">
        <v>88</v>
      </c>
      <c r="F1527" s="2" t="s">
        <v>61</v>
      </c>
    </row>
    <row r="1528" spans="1:6" x14ac:dyDescent="0.25">
      <c r="A1528" s="5">
        <v>44657.396493055552</v>
      </c>
      <c r="B1528" s="2" t="s">
        <v>9</v>
      </c>
      <c r="C1528" s="2" t="s">
        <v>113</v>
      </c>
      <c r="D1528" s="6" t="s">
        <v>33</v>
      </c>
      <c r="E1528" s="6" t="s">
        <v>89</v>
      </c>
      <c r="F1528" s="2" t="s">
        <v>61</v>
      </c>
    </row>
    <row r="1529" spans="1:6" x14ac:dyDescent="0.25">
      <c r="A1529" s="5">
        <v>44657.396493055552</v>
      </c>
      <c r="B1529" s="2" t="s">
        <v>9</v>
      </c>
      <c r="C1529" s="2" t="s">
        <v>114</v>
      </c>
      <c r="D1529" s="6" t="s">
        <v>34</v>
      </c>
      <c r="E1529" s="6" t="s">
        <v>90</v>
      </c>
      <c r="F1529" s="2" t="s">
        <v>61</v>
      </c>
    </row>
    <row r="1530" spans="1:6" x14ac:dyDescent="0.25">
      <c r="A1530" s="5">
        <v>44657.396493055552</v>
      </c>
      <c r="B1530" s="2" t="s">
        <v>9</v>
      </c>
      <c r="C1530" s="2" t="s">
        <v>115</v>
      </c>
      <c r="D1530" s="6" t="s">
        <v>35</v>
      </c>
      <c r="E1530" s="6" t="s">
        <v>91</v>
      </c>
      <c r="F1530" s="2" t="s">
        <v>61</v>
      </c>
    </row>
    <row r="1531" spans="1:6" x14ac:dyDescent="0.25">
      <c r="A1531" s="5">
        <v>44657.396493055552</v>
      </c>
      <c r="B1531" s="2" t="s">
        <v>9</v>
      </c>
      <c r="C1531" s="2" t="s">
        <v>116</v>
      </c>
      <c r="D1531" s="6" t="s">
        <v>36</v>
      </c>
      <c r="E1531" s="6" t="s">
        <v>92</v>
      </c>
      <c r="F1531" s="2" t="s">
        <v>61</v>
      </c>
    </row>
    <row r="1532" spans="1:6" x14ac:dyDescent="0.25">
      <c r="A1532" s="5">
        <v>44657.396493055552</v>
      </c>
      <c r="B1532" s="2" t="s">
        <v>9</v>
      </c>
      <c r="C1532" s="2" t="s">
        <v>117</v>
      </c>
      <c r="D1532" s="6" t="s">
        <v>37</v>
      </c>
      <c r="E1532" s="6" t="s">
        <v>93</v>
      </c>
      <c r="F1532" s="2" t="s">
        <v>61</v>
      </c>
    </row>
    <row r="1533" spans="1:6" x14ac:dyDescent="0.25">
      <c r="A1533" s="5">
        <v>44657.396493055552</v>
      </c>
      <c r="B1533" s="2" t="s">
        <v>9</v>
      </c>
      <c r="C1533" s="2" t="s">
        <v>118</v>
      </c>
      <c r="D1533" s="6" t="s">
        <v>38</v>
      </c>
      <c r="E1533" s="6" t="s">
        <v>94</v>
      </c>
      <c r="F1533" s="2" t="s">
        <v>61</v>
      </c>
    </row>
    <row r="1534" spans="1:6" x14ac:dyDescent="0.25">
      <c r="A1534" s="5">
        <v>44657.396493055552</v>
      </c>
      <c r="B1534" s="2" t="s">
        <v>9</v>
      </c>
      <c r="C1534" s="2" t="s">
        <v>119</v>
      </c>
      <c r="D1534" s="6" t="s">
        <v>39</v>
      </c>
      <c r="E1534" s="6" t="s">
        <v>95</v>
      </c>
      <c r="F1534" s="2" t="s">
        <v>61</v>
      </c>
    </row>
    <row r="1535" spans="1:6" x14ac:dyDescent="0.25">
      <c r="A1535" s="5">
        <v>44657.396493055552</v>
      </c>
      <c r="B1535" s="2" t="s">
        <v>9</v>
      </c>
      <c r="C1535" s="2" t="s">
        <v>120</v>
      </c>
      <c r="D1535" s="6" t="s">
        <v>40</v>
      </c>
      <c r="E1535" s="6" t="s">
        <v>96</v>
      </c>
      <c r="F1535" s="2" t="s">
        <v>61</v>
      </c>
    </row>
    <row r="1536" spans="1:6" x14ac:dyDescent="0.25">
      <c r="A1536" s="5">
        <v>44657.396493055552</v>
      </c>
      <c r="B1536" s="2" t="s">
        <v>9</v>
      </c>
      <c r="C1536" s="2" t="s">
        <v>121</v>
      </c>
      <c r="D1536" s="6" t="s">
        <v>41</v>
      </c>
      <c r="E1536" s="6" t="s">
        <v>97</v>
      </c>
      <c r="F1536" s="2" t="s">
        <v>61</v>
      </c>
    </row>
    <row r="1537" spans="1:6" x14ac:dyDescent="0.25">
      <c r="A1537" s="5">
        <v>44657.396493055552</v>
      </c>
      <c r="B1537" s="2" t="s">
        <v>9</v>
      </c>
      <c r="C1537" s="2" t="s">
        <v>122</v>
      </c>
      <c r="D1537" s="6" t="s">
        <v>42</v>
      </c>
      <c r="E1537" s="6" t="s">
        <v>98</v>
      </c>
      <c r="F1537" s="2" t="s">
        <v>61</v>
      </c>
    </row>
    <row r="1538" spans="1:6" x14ac:dyDescent="0.25">
      <c r="A1538" s="5">
        <v>44657.396493055552</v>
      </c>
      <c r="B1538" s="2" t="s">
        <v>9</v>
      </c>
      <c r="C1538" s="2" t="s">
        <v>123</v>
      </c>
      <c r="D1538" s="6" t="s">
        <v>43</v>
      </c>
      <c r="E1538" s="6" t="s">
        <v>99</v>
      </c>
      <c r="F1538" s="2" t="s">
        <v>61</v>
      </c>
    </row>
    <row r="1539" spans="1:6" x14ac:dyDescent="0.25">
      <c r="A1539" s="5">
        <v>44657.396493055552</v>
      </c>
      <c r="B1539" s="2" t="s">
        <v>9</v>
      </c>
      <c r="C1539" s="2" t="s">
        <v>124</v>
      </c>
      <c r="D1539" s="6" t="s">
        <v>44</v>
      </c>
      <c r="E1539" s="6" t="s">
        <v>100</v>
      </c>
      <c r="F1539" s="2" t="s">
        <v>61</v>
      </c>
    </row>
    <row r="1540" spans="1:6" x14ac:dyDescent="0.25">
      <c r="A1540" s="3"/>
      <c r="B1540" s="3"/>
      <c r="C1540" s="3"/>
      <c r="D1540" s="4"/>
      <c r="E1540" s="4"/>
    </row>
    <row r="1541" spans="1:6" x14ac:dyDescent="0.25">
      <c r="A1541" s="3"/>
      <c r="B1541" s="3"/>
      <c r="C1541" s="3"/>
      <c r="D1541" s="4"/>
      <c r="E1541" s="4"/>
    </row>
    <row r="1542" spans="1:6" x14ac:dyDescent="0.25">
      <c r="A1542" s="3"/>
      <c r="B1542" s="3"/>
      <c r="C1542" s="3"/>
      <c r="D1542" s="4"/>
      <c r="E1542" s="4"/>
    </row>
    <row r="1543" spans="1:6" x14ac:dyDescent="0.25">
      <c r="A1543" s="3"/>
      <c r="B1543" s="3"/>
      <c r="C1543" s="3"/>
      <c r="D1543" s="4"/>
      <c r="E1543" s="4"/>
    </row>
    <row r="1544" spans="1:6" x14ac:dyDescent="0.25">
      <c r="A1544" s="3"/>
      <c r="B1544" s="3"/>
      <c r="C1544" s="3"/>
      <c r="D1544" s="4"/>
      <c r="E1544" s="4"/>
    </row>
    <row r="1545" spans="1:6" x14ac:dyDescent="0.25">
      <c r="A1545" s="3"/>
      <c r="B1545" s="3"/>
      <c r="C1545" s="3"/>
      <c r="D1545" s="4"/>
      <c r="E1545" s="4"/>
    </row>
    <row r="1546" spans="1:6" x14ac:dyDescent="0.25">
      <c r="A1546" s="3"/>
      <c r="B1546" s="3"/>
      <c r="C1546" s="3"/>
      <c r="D1546" s="4"/>
      <c r="E1546" s="4"/>
    </row>
    <row r="1547" spans="1:6" x14ac:dyDescent="0.25">
      <c r="A1547" s="3"/>
      <c r="B1547" s="3"/>
      <c r="C1547" s="3"/>
      <c r="D1547" s="4"/>
      <c r="E1547" s="4"/>
    </row>
    <row r="1548" spans="1:6" x14ac:dyDescent="0.25">
      <c r="A1548" s="3"/>
      <c r="B1548" s="3"/>
      <c r="C1548" s="3"/>
      <c r="D1548" s="4"/>
      <c r="E1548" s="4"/>
    </row>
    <row r="1549" spans="1:6" x14ac:dyDescent="0.25">
      <c r="A1549" s="3"/>
      <c r="B1549" s="3"/>
      <c r="C1549" s="3"/>
      <c r="D1549" s="4"/>
      <c r="E1549" s="4"/>
    </row>
    <row r="1550" spans="1:6" x14ac:dyDescent="0.25">
      <c r="A1550" s="3"/>
      <c r="B1550" s="3"/>
      <c r="C1550" s="3"/>
      <c r="D1550" s="4"/>
      <c r="E1550" s="4"/>
    </row>
    <row r="1551" spans="1:6" x14ac:dyDescent="0.25">
      <c r="A1551" s="3"/>
      <c r="B1551" s="3"/>
      <c r="C1551" s="3"/>
      <c r="D1551" s="4"/>
      <c r="E1551" s="4"/>
    </row>
    <row r="1552" spans="1:6" x14ac:dyDescent="0.25">
      <c r="A1552" s="3"/>
      <c r="B1552" s="3"/>
      <c r="C1552" s="3"/>
      <c r="D1552" s="4"/>
      <c r="E1552" s="4"/>
    </row>
    <row r="1553" spans="1:5" x14ac:dyDescent="0.25">
      <c r="A1553" s="3"/>
      <c r="B1553" s="3"/>
      <c r="C1553" s="3"/>
      <c r="D1553" s="4"/>
      <c r="E1553" s="4"/>
    </row>
    <row r="1554" spans="1:5" x14ac:dyDescent="0.25">
      <c r="A1554" s="3"/>
      <c r="B1554" s="3"/>
      <c r="C1554" s="3"/>
      <c r="D1554" s="4"/>
      <c r="E1554" s="4"/>
    </row>
    <row r="1555" spans="1:5" x14ac:dyDescent="0.25">
      <c r="A1555" s="3"/>
      <c r="B1555" s="3"/>
      <c r="C1555" s="3"/>
      <c r="D1555" s="4"/>
      <c r="E1555" s="4"/>
    </row>
    <row r="1556" spans="1:5" x14ac:dyDescent="0.25">
      <c r="A1556" s="3"/>
      <c r="B1556" s="3"/>
      <c r="C1556" s="3"/>
      <c r="D1556" s="4"/>
      <c r="E1556" s="4"/>
    </row>
    <row r="1557" spans="1:5" x14ac:dyDescent="0.25">
      <c r="A1557" s="3"/>
      <c r="B1557" s="3"/>
      <c r="C1557" s="3"/>
      <c r="D1557" s="4"/>
      <c r="E1557" s="4"/>
    </row>
    <row r="1558" spans="1:5" x14ac:dyDescent="0.25">
      <c r="A1558" s="3"/>
      <c r="B1558" s="3"/>
      <c r="C1558" s="3"/>
      <c r="D1558" s="4"/>
      <c r="E1558" s="4"/>
    </row>
    <row r="1559" spans="1:5" x14ac:dyDescent="0.25">
      <c r="A1559" s="3"/>
      <c r="B1559" s="3"/>
      <c r="C1559" s="3"/>
      <c r="D1559" s="4"/>
      <c r="E1559" s="4"/>
    </row>
    <row r="1560" spans="1:5" x14ac:dyDescent="0.25">
      <c r="A1560" s="3"/>
      <c r="B1560" s="3"/>
      <c r="C1560" s="3"/>
      <c r="D1560" s="4"/>
      <c r="E1560" s="4"/>
    </row>
    <row r="1561" spans="1:5" x14ac:dyDescent="0.25">
      <c r="A1561" s="3"/>
      <c r="B1561" s="3"/>
      <c r="C1561" s="3"/>
      <c r="D1561" s="4"/>
      <c r="E1561" s="4"/>
    </row>
    <row r="1562" spans="1:5" x14ac:dyDescent="0.25">
      <c r="A1562" s="3"/>
      <c r="B1562" s="3"/>
      <c r="C1562" s="3"/>
      <c r="D1562" s="4"/>
      <c r="E1562" s="4"/>
    </row>
    <row r="1563" spans="1:5" x14ac:dyDescent="0.25">
      <c r="A1563" s="3"/>
      <c r="B1563" s="3"/>
      <c r="C1563" s="3"/>
      <c r="D1563" s="4"/>
      <c r="E1563" s="4"/>
    </row>
    <row r="1564" spans="1:5" x14ac:dyDescent="0.25">
      <c r="A1564" s="3"/>
      <c r="B1564" s="3"/>
      <c r="C1564" s="3"/>
      <c r="D1564" s="4"/>
      <c r="E1564" s="4"/>
    </row>
    <row r="1565" spans="1:5" x14ac:dyDescent="0.25">
      <c r="A1565" s="3"/>
      <c r="B1565" s="3"/>
      <c r="C1565" s="3"/>
      <c r="D1565" s="4"/>
      <c r="E1565" s="4"/>
    </row>
    <row r="1566" spans="1:5" x14ac:dyDescent="0.25">
      <c r="A1566" s="3"/>
      <c r="B1566" s="3"/>
      <c r="C1566" s="3"/>
      <c r="D1566" s="4"/>
      <c r="E1566" s="4"/>
    </row>
    <row r="1567" spans="1:5" x14ac:dyDescent="0.25">
      <c r="A1567" s="3"/>
      <c r="B1567" s="3"/>
      <c r="C1567" s="3"/>
      <c r="D1567" s="4"/>
      <c r="E1567" s="4"/>
    </row>
    <row r="1568" spans="1:5" x14ac:dyDescent="0.25">
      <c r="A1568" s="3"/>
      <c r="B1568" s="3"/>
      <c r="C1568" s="3"/>
      <c r="D1568" s="4"/>
      <c r="E1568" s="4"/>
    </row>
    <row r="1569" spans="1:5" x14ac:dyDescent="0.25">
      <c r="A1569" s="3"/>
      <c r="B1569" s="3"/>
      <c r="C1569" s="3"/>
      <c r="D1569" s="4"/>
      <c r="E1569" s="4"/>
    </row>
    <row r="1570" spans="1:5" x14ac:dyDescent="0.25">
      <c r="A1570" s="3"/>
      <c r="B1570" s="3"/>
      <c r="C1570" s="3"/>
      <c r="D1570" s="4"/>
      <c r="E1570" s="4"/>
    </row>
    <row r="1571" spans="1:5" x14ac:dyDescent="0.25">
      <c r="A1571" s="3"/>
      <c r="B1571" s="3"/>
      <c r="C1571" s="3"/>
      <c r="D1571" s="4"/>
      <c r="E1571" s="4"/>
    </row>
    <row r="1572" spans="1:5" x14ac:dyDescent="0.25">
      <c r="A1572" s="3"/>
      <c r="B1572" s="3"/>
      <c r="C1572" s="3"/>
      <c r="D1572" s="4"/>
      <c r="E1572" s="4"/>
    </row>
    <row r="1573" spans="1:5" x14ac:dyDescent="0.25">
      <c r="A1573" s="3"/>
      <c r="B1573" s="3"/>
      <c r="C1573" s="3"/>
      <c r="D1573" s="4"/>
      <c r="E1573" s="4"/>
    </row>
    <row r="1574" spans="1:5" x14ac:dyDescent="0.25">
      <c r="A1574" s="3"/>
      <c r="B1574" s="3"/>
      <c r="C1574" s="3"/>
      <c r="D1574" s="4"/>
      <c r="E1574" s="4"/>
    </row>
    <row r="1575" spans="1:5" x14ac:dyDescent="0.25">
      <c r="A1575" s="3"/>
      <c r="B1575" s="3"/>
      <c r="C1575" s="3"/>
      <c r="D1575" s="4"/>
      <c r="E1575" s="4"/>
    </row>
    <row r="1576" spans="1:5" x14ac:dyDescent="0.25">
      <c r="A1576" s="3"/>
      <c r="B1576" s="3"/>
      <c r="C1576" s="3"/>
      <c r="D1576" s="4"/>
      <c r="E1576" s="4"/>
    </row>
    <row r="1577" spans="1:5" x14ac:dyDescent="0.25">
      <c r="A1577" s="3"/>
      <c r="B1577" s="3"/>
      <c r="C1577" s="3"/>
      <c r="D1577" s="4"/>
      <c r="E1577" s="4"/>
    </row>
    <row r="1578" spans="1:5" x14ac:dyDescent="0.25">
      <c r="A1578" s="3"/>
      <c r="B1578" s="3"/>
      <c r="C1578" s="3"/>
      <c r="D1578" s="4"/>
      <c r="E1578" s="4"/>
    </row>
    <row r="1579" spans="1:5" x14ac:dyDescent="0.25">
      <c r="A1579" s="3"/>
      <c r="B1579" s="3"/>
      <c r="C1579" s="3"/>
      <c r="D1579" s="4"/>
      <c r="E1579" s="4"/>
    </row>
    <row r="1580" spans="1:5" x14ac:dyDescent="0.25">
      <c r="A1580" s="3"/>
      <c r="B1580" s="3"/>
      <c r="C1580" s="3"/>
      <c r="D1580" s="4"/>
      <c r="E1580" s="4"/>
    </row>
    <row r="1581" spans="1:5" x14ac:dyDescent="0.25">
      <c r="A1581" s="3"/>
      <c r="B1581" s="3"/>
      <c r="C1581" s="3"/>
      <c r="D1581" s="4"/>
      <c r="E1581" s="4"/>
    </row>
    <row r="1582" spans="1:5" x14ac:dyDescent="0.25">
      <c r="A1582" s="3"/>
      <c r="B1582" s="3"/>
      <c r="C1582" s="3"/>
      <c r="D1582" s="4"/>
      <c r="E1582" s="4"/>
    </row>
    <row r="1583" spans="1:5" x14ac:dyDescent="0.25">
      <c r="A1583" s="3"/>
      <c r="B1583" s="3"/>
      <c r="C1583" s="3"/>
      <c r="D1583" s="4"/>
      <c r="E1583" s="4"/>
    </row>
    <row r="1584" spans="1:5" x14ac:dyDescent="0.25">
      <c r="A1584" s="3"/>
      <c r="B1584" s="3"/>
      <c r="C1584" s="3"/>
      <c r="D1584" s="4"/>
      <c r="E1584" s="4"/>
    </row>
    <row r="1585" spans="1:5" x14ac:dyDescent="0.25">
      <c r="A1585" s="3"/>
      <c r="B1585" s="3"/>
      <c r="C1585" s="3"/>
      <c r="D1585" s="4"/>
      <c r="E1585" s="4"/>
    </row>
    <row r="1586" spans="1:5" x14ac:dyDescent="0.25">
      <c r="A1586" s="3"/>
      <c r="B1586" s="3"/>
      <c r="C1586" s="3"/>
      <c r="D1586" s="4"/>
      <c r="E1586" s="4"/>
    </row>
    <row r="1587" spans="1:5" x14ac:dyDescent="0.25">
      <c r="A1587" s="3"/>
      <c r="B1587" s="3"/>
      <c r="C1587" s="3"/>
      <c r="D1587" s="4"/>
      <c r="E1587" s="4"/>
    </row>
    <row r="1588" spans="1:5" x14ac:dyDescent="0.25">
      <c r="A1588" s="3"/>
      <c r="B1588" s="3"/>
      <c r="C1588" s="3"/>
      <c r="D1588" s="4"/>
      <c r="E1588" s="4"/>
    </row>
    <row r="1589" spans="1:5" x14ac:dyDescent="0.25">
      <c r="A1589" s="3"/>
      <c r="B1589" s="3"/>
      <c r="C1589" s="3"/>
      <c r="D1589" s="4"/>
      <c r="E1589" s="4"/>
    </row>
    <row r="1590" spans="1:5" x14ac:dyDescent="0.25">
      <c r="A1590" s="3"/>
      <c r="B1590" s="3"/>
      <c r="C1590" s="3"/>
      <c r="D1590" s="4"/>
      <c r="E1590" s="4"/>
    </row>
    <row r="1591" spans="1:5" x14ac:dyDescent="0.25">
      <c r="A1591" s="3"/>
      <c r="B1591" s="3"/>
      <c r="C1591" s="3"/>
      <c r="D1591" s="4"/>
      <c r="E1591" s="4"/>
    </row>
    <row r="1592" spans="1:5" x14ac:dyDescent="0.25">
      <c r="A1592" s="3"/>
      <c r="B1592" s="3"/>
      <c r="C1592" s="3"/>
      <c r="D1592" s="4"/>
      <c r="E1592" s="4"/>
    </row>
    <row r="1593" spans="1:5" x14ac:dyDescent="0.25">
      <c r="A1593" s="3"/>
      <c r="B1593" s="3"/>
      <c r="C1593" s="3"/>
      <c r="D1593" s="4"/>
      <c r="E1593" s="4"/>
    </row>
    <row r="1594" spans="1:5" x14ac:dyDescent="0.25">
      <c r="A1594" s="3"/>
      <c r="B1594" s="3"/>
      <c r="C1594" s="3"/>
      <c r="D1594" s="4"/>
      <c r="E1594" s="4"/>
    </row>
    <row r="1595" spans="1:5" x14ac:dyDescent="0.25">
      <c r="A1595" s="3"/>
      <c r="B1595" s="3"/>
      <c r="C1595" s="3"/>
      <c r="D1595" s="4"/>
      <c r="E1595" s="4"/>
    </row>
    <row r="1596" spans="1:5" x14ac:dyDescent="0.25">
      <c r="A1596" s="3"/>
      <c r="B1596" s="3"/>
      <c r="C1596" s="3"/>
      <c r="D1596" s="4"/>
      <c r="E1596" s="4"/>
    </row>
    <row r="1597" spans="1:5" x14ac:dyDescent="0.25">
      <c r="A1597" s="3"/>
      <c r="B1597" s="3"/>
      <c r="C1597" s="3"/>
      <c r="D1597" s="4"/>
      <c r="E1597" s="4"/>
    </row>
    <row r="1598" spans="1:5" x14ac:dyDescent="0.25">
      <c r="A1598" s="3"/>
      <c r="B1598" s="3"/>
      <c r="C1598" s="3"/>
      <c r="D1598" s="4"/>
      <c r="E1598" s="4"/>
    </row>
    <row r="1599" spans="1:5" x14ac:dyDescent="0.25">
      <c r="A1599" s="3"/>
      <c r="B1599" s="3"/>
      <c r="C1599" s="3"/>
      <c r="D1599" s="4"/>
      <c r="E1599" s="4"/>
    </row>
    <row r="1600" spans="1:5" x14ac:dyDescent="0.25">
      <c r="A1600" s="3"/>
      <c r="B1600" s="3"/>
      <c r="C1600" s="3"/>
      <c r="D1600" s="4"/>
      <c r="E1600" s="4"/>
    </row>
    <row r="1601" spans="1:5" x14ac:dyDescent="0.25">
      <c r="A1601" s="3"/>
      <c r="B1601" s="3"/>
      <c r="C1601" s="3"/>
      <c r="D1601" s="4"/>
      <c r="E1601" s="4"/>
    </row>
    <row r="1602" spans="1:5" x14ac:dyDescent="0.25">
      <c r="A1602" s="3"/>
      <c r="B1602" s="3"/>
      <c r="C1602" s="3"/>
      <c r="D1602" s="4"/>
      <c r="E1602" s="4"/>
    </row>
    <row r="1603" spans="1:5" x14ac:dyDescent="0.25">
      <c r="A1603" s="3"/>
      <c r="B1603" s="3"/>
      <c r="C1603" s="3"/>
      <c r="D1603" s="4"/>
      <c r="E1603" s="4"/>
    </row>
    <row r="1604" spans="1:5" x14ac:dyDescent="0.25">
      <c r="A1604" s="3"/>
      <c r="B1604" s="3"/>
      <c r="C1604" s="3"/>
      <c r="D1604" s="4"/>
      <c r="E1604" s="4"/>
    </row>
    <row r="1605" spans="1:5" x14ac:dyDescent="0.25">
      <c r="A1605" s="3"/>
      <c r="B1605" s="3"/>
      <c r="C1605" s="3"/>
      <c r="D1605" s="4"/>
      <c r="E1605" s="4"/>
    </row>
    <row r="1606" spans="1:5" x14ac:dyDescent="0.25">
      <c r="A1606" s="3"/>
      <c r="B1606" s="3"/>
      <c r="C1606" s="3"/>
      <c r="D1606" s="4"/>
      <c r="E1606" s="4"/>
    </row>
    <row r="1607" spans="1:5" x14ac:dyDescent="0.25">
      <c r="A1607" s="3"/>
      <c r="B1607" s="3"/>
      <c r="C1607" s="3"/>
      <c r="D1607" s="4"/>
      <c r="E1607" s="4"/>
    </row>
    <row r="1608" spans="1:5" x14ac:dyDescent="0.25">
      <c r="A1608" s="3"/>
      <c r="B1608" s="3"/>
      <c r="C1608" s="3"/>
      <c r="D1608" s="4"/>
      <c r="E1608" s="4"/>
    </row>
    <row r="1609" spans="1:5" x14ac:dyDescent="0.25">
      <c r="A1609" s="3"/>
      <c r="B1609" s="3"/>
      <c r="C1609" s="3"/>
      <c r="D1609" s="4"/>
      <c r="E1609" s="4"/>
    </row>
    <row r="1610" spans="1:5" x14ac:dyDescent="0.25">
      <c r="A1610" s="3"/>
      <c r="B1610" s="3"/>
      <c r="C1610" s="3"/>
      <c r="D1610" s="4"/>
      <c r="E1610" s="4"/>
    </row>
    <row r="1611" spans="1:5" x14ac:dyDescent="0.25">
      <c r="A1611" s="3"/>
      <c r="B1611" s="3"/>
      <c r="C1611" s="3"/>
      <c r="D1611" s="4"/>
      <c r="E1611" s="4"/>
    </row>
    <row r="1612" spans="1:5" x14ac:dyDescent="0.25">
      <c r="A1612" s="3"/>
      <c r="B1612" s="3"/>
      <c r="C1612" s="3"/>
      <c r="D1612" s="4"/>
      <c r="E1612" s="4"/>
    </row>
    <row r="1613" spans="1:5" x14ac:dyDescent="0.25">
      <c r="A1613" s="3"/>
      <c r="B1613" s="3"/>
      <c r="C1613" s="3"/>
      <c r="D1613" s="4"/>
      <c r="E1613" s="4"/>
    </row>
    <row r="1614" spans="1:5" x14ac:dyDescent="0.25">
      <c r="A1614" s="3"/>
      <c r="B1614" s="3"/>
      <c r="C1614" s="3"/>
      <c r="D1614" s="4"/>
      <c r="E1614" s="4"/>
    </row>
    <row r="1615" spans="1:5" x14ac:dyDescent="0.25">
      <c r="A1615" s="3"/>
      <c r="B1615" s="3"/>
      <c r="C1615" s="3"/>
      <c r="D1615" s="4"/>
      <c r="E1615" s="4"/>
    </row>
    <row r="1616" spans="1:5" x14ac:dyDescent="0.25">
      <c r="A1616" s="3"/>
      <c r="B1616" s="3"/>
      <c r="C1616" s="3"/>
      <c r="D1616" s="4"/>
      <c r="E1616" s="4"/>
    </row>
    <row r="1617" spans="1:5" x14ac:dyDescent="0.25">
      <c r="A1617" s="3"/>
      <c r="B1617" s="3"/>
      <c r="C1617" s="3"/>
      <c r="D1617" s="4"/>
      <c r="E1617" s="4"/>
    </row>
    <row r="1618" spans="1:5" x14ac:dyDescent="0.25">
      <c r="A1618" s="3"/>
      <c r="B1618" s="3"/>
      <c r="C1618" s="3"/>
      <c r="D1618" s="4"/>
      <c r="E1618" s="4"/>
    </row>
    <row r="1619" spans="1:5" x14ac:dyDescent="0.25">
      <c r="A1619" s="3"/>
      <c r="B1619" s="3"/>
      <c r="C1619" s="3"/>
      <c r="D1619" s="4"/>
      <c r="E1619" s="4"/>
    </row>
    <row r="1620" spans="1:5" x14ac:dyDescent="0.25">
      <c r="A1620" s="3"/>
      <c r="B1620" s="3"/>
      <c r="C1620" s="3"/>
      <c r="D1620" s="4"/>
      <c r="E1620" s="4"/>
    </row>
    <row r="1621" spans="1:5" x14ac:dyDescent="0.25">
      <c r="A1621" s="3"/>
      <c r="B1621" s="3"/>
      <c r="C1621" s="3"/>
      <c r="D1621" s="4"/>
      <c r="E1621" s="4"/>
    </row>
    <row r="1622" spans="1:5" x14ac:dyDescent="0.25">
      <c r="A1622" s="3"/>
      <c r="B1622" s="3"/>
      <c r="C1622" s="3"/>
      <c r="D1622" s="4"/>
      <c r="E1622" s="4"/>
    </row>
    <row r="1623" spans="1:5" x14ac:dyDescent="0.25">
      <c r="A1623" s="3"/>
      <c r="B1623" s="3"/>
      <c r="C1623" s="3"/>
      <c r="D1623" s="4"/>
      <c r="E1623" s="4"/>
    </row>
    <row r="1624" spans="1:5" x14ac:dyDescent="0.25">
      <c r="A1624" s="3"/>
      <c r="B1624" s="3"/>
      <c r="C1624" s="3"/>
      <c r="D1624" s="4"/>
      <c r="E1624" s="4"/>
    </row>
    <row r="1625" spans="1:5" x14ac:dyDescent="0.25">
      <c r="A1625" s="3"/>
      <c r="B1625" s="3"/>
      <c r="C1625" s="3"/>
      <c r="D1625" s="4"/>
      <c r="E1625" s="4"/>
    </row>
    <row r="1626" spans="1:5" x14ac:dyDescent="0.25">
      <c r="A1626" s="3"/>
      <c r="B1626" s="3"/>
      <c r="C1626" s="3"/>
      <c r="D1626" s="4"/>
      <c r="E1626" s="4"/>
    </row>
    <row r="1627" spans="1:5" x14ac:dyDescent="0.25">
      <c r="A1627" s="3"/>
      <c r="B1627" s="3"/>
      <c r="C1627" s="3"/>
      <c r="D1627" s="4"/>
      <c r="E1627" s="4"/>
    </row>
    <row r="1628" spans="1:5" x14ac:dyDescent="0.25">
      <c r="A1628" s="3"/>
      <c r="B1628" s="3"/>
      <c r="C1628" s="3"/>
      <c r="D1628" s="4"/>
      <c r="E1628" s="4"/>
    </row>
    <row r="1629" spans="1:5" x14ac:dyDescent="0.25">
      <c r="A1629" s="3"/>
      <c r="B1629" s="3"/>
      <c r="C1629" s="3"/>
      <c r="D1629" s="4"/>
      <c r="E1629" s="4"/>
    </row>
    <row r="1630" spans="1:5" x14ac:dyDescent="0.25">
      <c r="A1630" s="3"/>
      <c r="B1630" s="3"/>
      <c r="C1630" s="3"/>
      <c r="D1630" s="4"/>
      <c r="E1630" s="4"/>
    </row>
    <row r="1631" spans="1:5" x14ac:dyDescent="0.25">
      <c r="A1631" s="3"/>
      <c r="B1631" s="3"/>
      <c r="C1631" s="3"/>
      <c r="D1631" s="4"/>
      <c r="E1631" s="4"/>
    </row>
    <row r="1632" spans="1:5" x14ac:dyDescent="0.25">
      <c r="A1632" s="3"/>
      <c r="B1632" s="3"/>
      <c r="C1632" s="3"/>
      <c r="D1632" s="4"/>
      <c r="E1632" s="4"/>
    </row>
    <row r="1633" spans="1:5" x14ac:dyDescent="0.25">
      <c r="A1633" s="3"/>
      <c r="B1633" s="3"/>
      <c r="C1633" s="3"/>
      <c r="D1633" s="4"/>
      <c r="E1633" s="4"/>
    </row>
    <row r="1634" spans="1:5" x14ac:dyDescent="0.25">
      <c r="A1634" s="3"/>
      <c r="B1634" s="3"/>
      <c r="C1634" s="3"/>
      <c r="D1634" s="4"/>
      <c r="E1634" s="4"/>
    </row>
    <row r="1635" spans="1:5" x14ac:dyDescent="0.25">
      <c r="A1635" s="3"/>
      <c r="B1635" s="3"/>
      <c r="C1635" s="3"/>
      <c r="D1635" s="4"/>
      <c r="E1635" s="4"/>
    </row>
    <row r="1636" spans="1:5" x14ac:dyDescent="0.25">
      <c r="A1636" s="3"/>
      <c r="B1636" s="3"/>
      <c r="C1636" s="3"/>
      <c r="D1636" s="4"/>
      <c r="E1636" s="4"/>
    </row>
    <row r="1637" spans="1:5" x14ac:dyDescent="0.25">
      <c r="A1637" s="3"/>
      <c r="B1637" s="3"/>
      <c r="C1637" s="3"/>
      <c r="D1637" s="4"/>
      <c r="E1637" s="4"/>
    </row>
    <row r="1638" spans="1:5" x14ac:dyDescent="0.25">
      <c r="A1638" s="3"/>
      <c r="B1638" s="3"/>
      <c r="C1638" s="3"/>
      <c r="D1638" s="4"/>
      <c r="E1638" s="4"/>
    </row>
    <row r="1639" spans="1:5" x14ac:dyDescent="0.25">
      <c r="A1639" s="3"/>
      <c r="B1639" s="3"/>
      <c r="C1639" s="3"/>
      <c r="D1639" s="4"/>
      <c r="E1639" s="4"/>
    </row>
    <row r="1640" spans="1:5" x14ac:dyDescent="0.25">
      <c r="A1640" s="3"/>
      <c r="B1640" s="3"/>
      <c r="C1640" s="3"/>
      <c r="D1640" s="4"/>
      <c r="E1640" s="4"/>
    </row>
    <row r="1641" spans="1:5" x14ac:dyDescent="0.25">
      <c r="A1641" s="3"/>
      <c r="B1641" s="3"/>
      <c r="C1641" s="3"/>
      <c r="D1641" s="4"/>
      <c r="E1641" s="4"/>
    </row>
    <row r="1642" spans="1:5" x14ac:dyDescent="0.25">
      <c r="A1642" s="3"/>
      <c r="B1642" s="3"/>
      <c r="C1642" s="3"/>
      <c r="D1642" s="4"/>
      <c r="E1642" s="4"/>
    </row>
    <row r="1643" spans="1:5" x14ac:dyDescent="0.25">
      <c r="A1643" s="3"/>
      <c r="B1643" s="3"/>
      <c r="C1643" s="3"/>
      <c r="D1643" s="4"/>
      <c r="E1643" s="4"/>
    </row>
    <row r="1644" spans="1:5" x14ac:dyDescent="0.25">
      <c r="A1644" s="3"/>
      <c r="B1644" s="3"/>
      <c r="C1644" s="3"/>
      <c r="D1644" s="4"/>
      <c r="E1644" s="4"/>
    </row>
    <row r="1645" spans="1:5" x14ac:dyDescent="0.25">
      <c r="A1645" s="3"/>
      <c r="B1645" s="3"/>
      <c r="C1645" s="3"/>
      <c r="D1645" s="4"/>
      <c r="E1645" s="4"/>
    </row>
    <row r="1646" spans="1:5" x14ac:dyDescent="0.25">
      <c r="A1646" s="3"/>
      <c r="B1646" s="3"/>
      <c r="C1646" s="3"/>
      <c r="D1646" s="4"/>
      <c r="E1646" s="4"/>
    </row>
    <row r="1647" spans="1:5" x14ac:dyDescent="0.25">
      <c r="A1647" s="3"/>
      <c r="B1647" s="3"/>
      <c r="C1647" s="3"/>
      <c r="D1647" s="4"/>
      <c r="E1647" s="4"/>
    </row>
    <row r="1648" spans="1:5" x14ac:dyDescent="0.25">
      <c r="A1648" s="3"/>
      <c r="B1648" s="3"/>
      <c r="C1648" s="3"/>
      <c r="D1648" s="4"/>
      <c r="E1648" s="4"/>
    </row>
    <row r="1649" spans="1:5" x14ac:dyDescent="0.25">
      <c r="A1649" s="3"/>
      <c r="B1649" s="3"/>
      <c r="C1649" s="3"/>
      <c r="D1649" s="4"/>
      <c r="E1649" s="4"/>
    </row>
    <row r="1650" spans="1:5" x14ac:dyDescent="0.25">
      <c r="A1650" s="3"/>
      <c r="B1650" s="3"/>
      <c r="C1650" s="3"/>
      <c r="D1650" s="4"/>
      <c r="E1650" s="4"/>
    </row>
    <row r="1651" spans="1:5" x14ac:dyDescent="0.25">
      <c r="A1651" s="3"/>
      <c r="B1651" s="3"/>
      <c r="C1651" s="3"/>
      <c r="D1651" s="4"/>
      <c r="E1651" s="4"/>
    </row>
    <row r="1652" spans="1:5" x14ac:dyDescent="0.25">
      <c r="A1652" s="3"/>
      <c r="B1652" s="3"/>
      <c r="C1652" s="3"/>
      <c r="D1652" s="4"/>
      <c r="E1652" s="4"/>
    </row>
    <row r="1653" spans="1:5" x14ac:dyDescent="0.25">
      <c r="A1653" s="3"/>
      <c r="B1653" s="3"/>
      <c r="C1653" s="3"/>
      <c r="D1653" s="4"/>
      <c r="E1653" s="4"/>
    </row>
    <row r="1654" spans="1:5" x14ac:dyDescent="0.25">
      <c r="A1654" s="3"/>
      <c r="B1654" s="3"/>
      <c r="C1654" s="3"/>
      <c r="D1654" s="4"/>
      <c r="E1654" s="4"/>
    </row>
    <row r="1655" spans="1:5" x14ac:dyDescent="0.25">
      <c r="A1655" s="3"/>
      <c r="B1655" s="3"/>
      <c r="C1655" s="3"/>
      <c r="D1655" s="4"/>
      <c r="E1655" s="4"/>
    </row>
    <row r="1656" spans="1:5" x14ac:dyDescent="0.25">
      <c r="A1656" s="3"/>
      <c r="B1656" s="3"/>
      <c r="C1656" s="3"/>
      <c r="D1656" s="4"/>
      <c r="E1656" s="4"/>
    </row>
    <row r="1657" spans="1:5" x14ac:dyDescent="0.25">
      <c r="A1657" s="3"/>
      <c r="B1657" s="3"/>
      <c r="C1657" s="3"/>
      <c r="D1657" s="4"/>
      <c r="E1657" s="4"/>
    </row>
    <row r="1658" spans="1:5" x14ac:dyDescent="0.25">
      <c r="A1658" s="3"/>
      <c r="B1658" s="3"/>
      <c r="C1658" s="3"/>
      <c r="D1658" s="4"/>
      <c r="E1658" s="4"/>
    </row>
    <row r="1659" spans="1:5" x14ac:dyDescent="0.25">
      <c r="A1659" s="3"/>
      <c r="B1659" s="3"/>
      <c r="C1659" s="3"/>
      <c r="D1659" s="4"/>
      <c r="E1659" s="4"/>
    </row>
    <row r="1660" spans="1:5" x14ac:dyDescent="0.25">
      <c r="A1660" s="3"/>
      <c r="B1660" s="3"/>
      <c r="C1660" s="3"/>
      <c r="D1660" s="4"/>
      <c r="E1660" s="4"/>
    </row>
    <row r="1661" spans="1:5" x14ac:dyDescent="0.25">
      <c r="A1661" s="3"/>
      <c r="B1661" s="3"/>
      <c r="C1661" s="3"/>
      <c r="D1661" s="4"/>
      <c r="E1661" s="4"/>
    </row>
    <row r="1662" spans="1:5" x14ac:dyDescent="0.25">
      <c r="A1662" s="3"/>
      <c r="B1662" s="3"/>
      <c r="C1662" s="3"/>
      <c r="D1662" s="4"/>
      <c r="E1662" s="4"/>
    </row>
    <row r="1663" spans="1:5" x14ac:dyDescent="0.25">
      <c r="A1663" s="3"/>
      <c r="B1663" s="3"/>
      <c r="C1663" s="3"/>
      <c r="D1663" s="4"/>
      <c r="E1663" s="4"/>
    </row>
    <row r="1664" spans="1:5" x14ac:dyDescent="0.25">
      <c r="A1664" s="3"/>
      <c r="B1664" s="3"/>
      <c r="C1664" s="3"/>
      <c r="D1664" s="4"/>
      <c r="E1664" s="4"/>
    </row>
    <row r="1665" spans="1:5" x14ac:dyDescent="0.25">
      <c r="A1665" s="3"/>
      <c r="B1665" s="3"/>
      <c r="C1665" s="3"/>
      <c r="D1665" s="4"/>
      <c r="E1665" s="4"/>
    </row>
    <row r="1666" spans="1:5" x14ac:dyDescent="0.25">
      <c r="A1666" s="3"/>
      <c r="B1666" s="3"/>
      <c r="C1666" s="3"/>
      <c r="D1666" s="4"/>
      <c r="E1666" s="4"/>
    </row>
    <row r="1667" spans="1:5" x14ac:dyDescent="0.25">
      <c r="A1667" s="3"/>
      <c r="B1667" s="3"/>
      <c r="C1667" s="3"/>
      <c r="D1667" s="4"/>
      <c r="E1667" s="4"/>
    </row>
    <row r="1668" spans="1:5" x14ac:dyDescent="0.25">
      <c r="A1668" s="3"/>
      <c r="B1668" s="3"/>
      <c r="C1668" s="3"/>
      <c r="D1668" s="4"/>
      <c r="E1668" s="4"/>
    </row>
    <row r="1669" spans="1:5" x14ac:dyDescent="0.25">
      <c r="A1669" s="3"/>
      <c r="B1669" s="3"/>
      <c r="C1669" s="3"/>
      <c r="D1669" s="4"/>
      <c r="E1669" s="4"/>
    </row>
    <row r="1670" spans="1:5" x14ac:dyDescent="0.25">
      <c r="A1670" s="3"/>
      <c r="B1670" s="3"/>
      <c r="C1670" s="3"/>
      <c r="D1670" s="4"/>
      <c r="E1670" s="4"/>
    </row>
    <row r="1671" spans="1:5" x14ac:dyDescent="0.25">
      <c r="A1671" s="3"/>
      <c r="B1671" s="3"/>
      <c r="C1671" s="3"/>
      <c r="D1671" s="4"/>
      <c r="E1671" s="4"/>
    </row>
    <row r="1672" spans="1:5" x14ac:dyDescent="0.25">
      <c r="A1672" s="3"/>
      <c r="B1672" s="3"/>
      <c r="C1672" s="3"/>
      <c r="D1672" s="4"/>
      <c r="E1672" s="4"/>
    </row>
    <row r="1673" spans="1:5" x14ac:dyDescent="0.25">
      <c r="A1673" s="3"/>
      <c r="B1673" s="3"/>
      <c r="C1673" s="3"/>
      <c r="D1673" s="4"/>
      <c r="E1673" s="4"/>
    </row>
    <row r="1674" spans="1:5" x14ac:dyDescent="0.25">
      <c r="A1674" s="3"/>
      <c r="B1674" s="3"/>
      <c r="C1674" s="3"/>
      <c r="D1674" s="4"/>
      <c r="E1674" s="4"/>
    </row>
    <row r="1675" spans="1:5" x14ac:dyDescent="0.25">
      <c r="A1675" s="3"/>
      <c r="B1675" s="3"/>
      <c r="C1675" s="3"/>
      <c r="D1675" s="4"/>
      <c r="E1675" s="4"/>
    </row>
    <row r="1676" spans="1:5" x14ac:dyDescent="0.25">
      <c r="A1676" s="3"/>
      <c r="B1676" s="3"/>
      <c r="C1676" s="3"/>
      <c r="D1676" s="4"/>
      <c r="E1676" s="4"/>
    </row>
    <row r="1677" spans="1:5" x14ac:dyDescent="0.25">
      <c r="A1677" s="3"/>
      <c r="B1677" s="3"/>
      <c r="C1677" s="3"/>
      <c r="D1677" s="4"/>
      <c r="E1677" s="4"/>
    </row>
    <row r="1678" spans="1:5" x14ac:dyDescent="0.25">
      <c r="A1678" s="3"/>
      <c r="B1678" s="3"/>
      <c r="C1678" s="3"/>
      <c r="D1678" s="4"/>
      <c r="E1678" s="4"/>
    </row>
    <row r="1679" spans="1:5" x14ac:dyDescent="0.25">
      <c r="A1679" s="3"/>
      <c r="B1679" s="3"/>
      <c r="C1679" s="3"/>
      <c r="D1679" s="4"/>
      <c r="E1679" s="4"/>
    </row>
    <row r="1680" spans="1:5" x14ac:dyDescent="0.25">
      <c r="A1680" s="3"/>
      <c r="B1680" s="3"/>
      <c r="C1680" s="3"/>
      <c r="D1680" s="4"/>
      <c r="E1680" s="4"/>
    </row>
    <row r="1681" spans="1:5" x14ac:dyDescent="0.25">
      <c r="A1681" s="3"/>
      <c r="B1681" s="3"/>
      <c r="C1681" s="3"/>
      <c r="D1681" s="4"/>
      <c r="E1681" s="4"/>
    </row>
    <row r="1682" spans="1:5" x14ac:dyDescent="0.25">
      <c r="A1682" s="3"/>
      <c r="B1682" s="3"/>
      <c r="C1682" s="3"/>
      <c r="D1682" s="4"/>
      <c r="E1682" s="4"/>
    </row>
    <row r="1683" spans="1:5" x14ac:dyDescent="0.25">
      <c r="A1683" s="3"/>
      <c r="B1683" s="3"/>
      <c r="C1683" s="3"/>
      <c r="D1683" s="4"/>
      <c r="E1683" s="4"/>
    </row>
    <row r="1684" spans="1:5" x14ac:dyDescent="0.25">
      <c r="A1684" s="3"/>
      <c r="B1684" s="3"/>
      <c r="C1684" s="3"/>
      <c r="D1684" s="4"/>
      <c r="E1684" s="4"/>
    </row>
    <row r="1685" spans="1:5" x14ac:dyDescent="0.25">
      <c r="A1685" s="3"/>
      <c r="B1685" s="3"/>
      <c r="C1685" s="3"/>
      <c r="D1685" s="4"/>
      <c r="E1685" s="4"/>
    </row>
    <row r="1686" spans="1:5" x14ac:dyDescent="0.25">
      <c r="A1686" s="3"/>
      <c r="B1686" s="3"/>
      <c r="C1686" s="3"/>
      <c r="D1686" s="4"/>
      <c r="E1686" s="4"/>
    </row>
    <row r="1687" spans="1:5" x14ac:dyDescent="0.25">
      <c r="A1687" s="3"/>
      <c r="B1687" s="3"/>
      <c r="C1687" s="3"/>
      <c r="D1687" s="4"/>
      <c r="E1687" s="4"/>
    </row>
    <row r="1688" spans="1:5" x14ac:dyDescent="0.25">
      <c r="A1688" s="3"/>
      <c r="B1688" s="3"/>
      <c r="C1688" s="3"/>
      <c r="D1688" s="4"/>
      <c r="E1688" s="4"/>
    </row>
    <row r="1689" spans="1:5" x14ac:dyDescent="0.25">
      <c r="A1689" s="3"/>
      <c r="B1689" s="3"/>
      <c r="C1689" s="3"/>
      <c r="D1689" s="4"/>
      <c r="E1689" s="4"/>
    </row>
    <row r="1690" spans="1:5" x14ac:dyDescent="0.25">
      <c r="A1690" s="3"/>
      <c r="B1690" s="3"/>
      <c r="C1690" s="3"/>
      <c r="D1690" s="4"/>
      <c r="E1690" s="4"/>
    </row>
    <row r="1691" spans="1:5" x14ac:dyDescent="0.25">
      <c r="A1691" s="3"/>
      <c r="B1691" s="3"/>
      <c r="C1691" s="3"/>
      <c r="D1691" s="4"/>
      <c r="E1691" s="4"/>
    </row>
    <row r="1692" spans="1:5" x14ac:dyDescent="0.25">
      <c r="A1692" s="3"/>
      <c r="B1692" s="3"/>
      <c r="C1692" s="3"/>
      <c r="D1692" s="4"/>
      <c r="E1692" s="4"/>
    </row>
    <row r="1693" spans="1:5" x14ac:dyDescent="0.25">
      <c r="A1693" s="3"/>
      <c r="B1693" s="3"/>
      <c r="C1693" s="3"/>
      <c r="D1693" s="4"/>
      <c r="E1693" s="4"/>
    </row>
    <row r="1694" spans="1:5" x14ac:dyDescent="0.25">
      <c r="A1694" s="3"/>
      <c r="B1694" s="3"/>
      <c r="C1694" s="3"/>
      <c r="D1694" s="4"/>
      <c r="E1694" s="4"/>
    </row>
    <row r="1695" spans="1:5" x14ac:dyDescent="0.25">
      <c r="A1695" s="3"/>
      <c r="B1695" s="3"/>
      <c r="C1695" s="3"/>
      <c r="D1695" s="4"/>
      <c r="E1695" s="4"/>
    </row>
    <row r="1696" spans="1:5" x14ac:dyDescent="0.25">
      <c r="A1696" s="3"/>
      <c r="B1696" s="3"/>
      <c r="C1696" s="3"/>
      <c r="D1696" s="4"/>
      <c r="E1696" s="4"/>
    </row>
    <row r="1697" spans="1:5" x14ac:dyDescent="0.25">
      <c r="A1697" s="3"/>
      <c r="B1697" s="3"/>
      <c r="C1697" s="3"/>
      <c r="D1697" s="4"/>
      <c r="E1697" s="4"/>
    </row>
    <row r="1698" spans="1:5" x14ac:dyDescent="0.25">
      <c r="A1698" s="3"/>
      <c r="B1698" s="3"/>
      <c r="C1698" s="3"/>
      <c r="D1698" s="4"/>
      <c r="E1698" s="4"/>
    </row>
    <row r="1699" spans="1:5" x14ac:dyDescent="0.25">
      <c r="A1699" s="3"/>
      <c r="B1699" s="3"/>
      <c r="C1699" s="3"/>
      <c r="D1699" s="4"/>
      <c r="E1699" s="4"/>
    </row>
    <row r="1700" spans="1:5" x14ac:dyDescent="0.25">
      <c r="A1700" s="3"/>
      <c r="B1700" s="3"/>
      <c r="C1700" s="3"/>
      <c r="D1700" s="4"/>
      <c r="E1700" s="4"/>
    </row>
    <row r="1701" spans="1:5" x14ac:dyDescent="0.25">
      <c r="A1701" s="3"/>
      <c r="B1701" s="3"/>
      <c r="C1701" s="3"/>
      <c r="D1701" s="4"/>
      <c r="E1701" s="4"/>
    </row>
    <row r="1702" spans="1:5" x14ac:dyDescent="0.25">
      <c r="A1702" s="3"/>
      <c r="B1702" s="3"/>
      <c r="C1702" s="3"/>
      <c r="D1702" s="4"/>
      <c r="E1702" s="4"/>
    </row>
    <row r="1703" spans="1:5" x14ac:dyDescent="0.25">
      <c r="A1703" s="3"/>
      <c r="B1703" s="3"/>
      <c r="C1703" s="3"/>
      <c r="D1703" s="4"/>
      <c r="E1703" s="4"/>
    </row>
    <row r="1704" spans="1:5" x14ac:dyDescent="0.25">
      <c r="A1704" s="3"/>
      <c r="B1704" s="3"/>
      <c r="C1704" s="3"/>
      <c r="D1704" s="4"/>
      <c r="E1704" s="4"/>
    </row>
    <row r="1705" spans="1:5" x14ac:dyDescent="0.25">
      <c r="A1705" s="3"/>
      <c r="B1705" s="3"/>
      <c r="C1705" s="3"/>
      <c r="D1705" s="4"/>
      <c r="E1705" s="4"/>
    </row>
    <row r="1706" spans="1:5" x14ac:dyDescent="0.25">
      <c r="A1706" s="3"/>
      <c r="B1706" s="3"/>
      <c r="C1706" s="3"/>
      <c r="D1706" s="4"/>
      <c r="E1706" s="4"/>
    </row>
    <row r="1707" spans="1:5" x14ac:dyDescent="0.25">
      <c r="A1707" s="3"/>
      <c r="B1707" s="3"/>
      <c r="C1707" s="3"/>
      <c r="D1707" s="4"/>
      <c r="E1707" s="4"/>
    </row>
    <row r="1708" spans="1:5" x14ac:dyDescent="0.25">
      <c r="A1708" s="3"/>
      <c r="B1708" s="3"/>
      <c r="C1708" s="3"/>
      <c r="D1708" s="4"/>
      <c r="E1708" s="4"/>
    </row>
    <row r="1709" spans="1:5" x14ac:dyDescent="0.25">
      <c r="A1709" s="3"/>
      <c r="B1709" s="3"/>
      <c r="C1709" s="3"/>
      <c r="D1709" s="4"/>
      <c r="E1709" s="4"/>
    </row>
    <row r="1710" spans="1:5" x14ac:dyDescent="0.25">
      <c r="A1710" s="3"/>
      <c r="B1710" s="3"/>
      <c r="C1710" s="3"/>
      <c r="D1710" s="4"/>
      <c r="E1710" s="4"/>
    </row>
    <row r="1711" spans="1:5" x14ac:dyDescent="0.25">
      <c r="A1711" s="3"/>
      <c r="B1711" s="3"/>
      <c r="C1711" s="3"/>
      <c r="D1711" s="4"/>
      <c r="E1711" s="4"/>
    </row>
    <row r="1712" spans="1:5" x14ac:dyDescent="0.25">
      <c r="A1712" s="3"/>
      <c r="B1712" s="3"/>
      <c r="C1712" s="3"/>
      <c r="D1712" s="4"/>
      <c r="E1712" s="4"/>
    </row>
    <row r="1713" spans="1:5" x14ac:dyDescent="0.25">
      <c r="A1713" s="3"/>
      <c r="B1713" s="3"/>
      <c r="C1713" s="3"/>
      <c r="D1713" s="4"/>
      <c r="E1713" s="4"/>
    </row>
    <row r="1714" spans="1:5" x14ac:dyDescent="0.25">
      <c r="A1714" s="3"/>
      <c r="B1714" s="3"/>
      <c r="C1714" s="3"/>
      <c r="D1714" s="4"/>
      <c r="E1714" s="4"/>
    </row>
    <row r="1715" spans="1:5" x14ac:dyDescent="0.25">
      <c r="A1715" s="3"/>
      <c r="B1715" s="3"/>
      <c r="C1715" s="3"/>
      <c r="D1715" s="4"/>
      <c r="E1715" s="4"/>
    </row>
    <row r="1716" spans="1:5" x14ac:dyDescent="0.25">
      <c r="A1716" s="3"/>
      <c r="B1716" s="3"/>
      <c r="C1716" s="3"/>
      <c r="D1716" s="4"/>
      <c r="E1716" s="4"/>
    </row>
    <row r="1717" spans="1:5" x14ac:dyDescent="0.25">
      <c r="A1717" s="3"/>
      <c r="B1717" s="3"/>
      <c r="C1717" s="3"/>
      <c r="D1717" s="4"/>
      <c r="E1717" s="4"/>
    </row>
    <row r="1718" spans="1:5" x14ac:dyDescent="0.25">
      <c r="A1718" s="3"/>
      <c r="B1718" s="3"/>
      <c r="C1718" s="3"/>
      <c r="D1718" s="4"/>
      <c r="E1718" s="4"/>
    </row>
    <row r="1719" spans="1:5" x14ac:dyDescent="0.25">
      <c r="A1719" s="3"/>
      <c r="B1719" s="3"/>
      <c r="C1719" s="3"/>
      <c r="D1719" s="4"/>
      <c r="E1719" s="4"/>
    </row>
    <row r="1720" spans="1:5" x14ac:dyDescent="0.25">
      <c r="A1720" s="3"/>
      <c r="B1720" s="3"/>
      <c r="C1720" s="3"/>
      <c r="D1720" s="4"/>
      <c r="E1720" s="4"/>
    </row>
    <row r="1721" spans="1:5" x14ac:dyDescent="0.25">
      <c r="A1721" s="3"/>
      <c r="B1721" s="3"/>
      <c r="C1721" s="3"/>
      <c r="D1721" s="4"/>
      <c r="E1721" s="4"/>
    </row>
    <row r="1722" spans="1:5" x14ac:dyDescent="0.25">
      <c r="A1722" s="3"/>
      <c r="B1722" s="3"/>
      <c r="C1722" s="3"/>
      <c r="D1722" s="4"/>
      <c r="E1722" s="4"/>
    </row>
    <row r="1723" spans="1:5" x14ac:dyDescent="0.25">
      <c r="A1723" s="3"/>
      <c r="B1723" s="3"/>
      <c r="C1723" s="3"/>
      <c r="D1723" s="4"/>
      <c r="E1723" s="4"/>
    </row>
    <row r="1724" spans="1:5" x14ac:dyDescent="0.25">
      <c r="A1724" s="3"/>
      <c r="B1724" s="3"/>
      <c r="C1724" s="3"/>
      <c r="D1724" s="4"/>
      <c r="E1724" s="4"/>
    </row>
    <row r="1725" spans="1:5" x14ac:dyDescent="0.25">
      <c r="A1725" s="3"/>
      <c r="B1725" s="3"/>
      <c r="C1725" s="3"/>
      <c r="D1725" s="4"/>
      <c r="E1725" s="4"/>
    </row>
    <row r="1726" spans="1:5" x14ac:dyDescent="0.25">
      <c r="A1726" s="3"/>
      <c r="B1726" s="3"/>
      <c r="C1726" s="3"/>
      <c r="D1726" s="4"/>
      <c r="E1726" s="4"/>
    </row>
    <row r="1727" spans="1:5" x14ac:dyDescent="0.25">
      <c r="A1727" s="3"/>
      <c r="B1727" s="3"/>
      <c r="C1727" s="3"/>
      <c r="D1727" s="4"/>
      <c r="E1727" s="4"/>
    </row>
    <row r="1728" spans="1:5" x14ac:dyDescent="0.25">
      <c r="A1728" s="3"/>
      <c r="B1728" s="3"/>
      <c r="C1728" s="3"/>
      <c r="D1728" s="4"/>
      <c r="E1728" s="4"/>
    </row>
    <row r="1729" spans="1:5" x14ac:dyDescent="0.25">
      <c r="A1729" s="3"/>
      <c r="B1729" s="3"/>
      <c r="C1729" s="3"/>
      <c r="D1729" s="4"/>
      <c r="E1729" s="4"/>
    </row>
    <row r="1730" spans="1:5" x14ac:dyDescent="0.25">
      <c r="A1730" s="3"/>
      <c r="B1730" s="3"/>
      <c r="C1730" s="3"/>
      <c r="D1730" s="4"/>
      <c r="E1730" s="4"/>
    </row>
    <row r="1731" spans="1:5" x14ac:dyDescent="0.25">
      <c r="A1731" s="3"/>
      <c r="B1731" s="3"/>
      <c r="C1731" s="3"/>
      <c r="D1731" s="4"/>
      <c r="E1731" s="4"/>
    </row>
    <row r="1732" spans="1:5" x14ac:dyDescent="0.25">
      <c r="A1732" s="3"/>
      <c r="B1732" s="3"/>
      <c r="C1732" s="3"/>
      <c r="D1732" s="4"/>
      <c r="E1732" s="4"/>
    </row>
    <row r="1733" spans="1:5" x14ac:dyDescent="0.25">
      <c r="A1733" s="3"/>
      <c r="B1733" s="3"/>
      <c r="C1733" s="3"/>
      <c r="D1733" s="4"/>
      <c r="E1733" s="4"/>
    </row>
    <row r="1734" spans="1:5" x14ac:dyDescent="0.25">
      <c r="A1734" s="3"/>
      <c r="B1734" s="3"/>
      <c r="C1734" s="3"/>
      <c r="D1734" s="4"/>
      <c r="E1734" s="4"/>
    </row>
    <row r="1735" spans="1:5" x14ac:dyDescent="0.25">
      <c r="A1735" s="3"/>
      <c r="B1735" s="3"/>
      <c r="C1735" s="3"/>
      <c r="D1735" s="4"/>
      <c r="E1735" s="4"/>
    </row>
    <row r="1736" spans="1:5" x14ac:dyDescent="0.25">
      <c r="A1736" s="3"/>
      <c r="B1736" s="3"/>
      <c r="C1736" s="3"/>
      <c r="D1736" s="4"/>
      <c r="E1736" s="4"/>
    </row>
    <row r="1737" spans="1:5" x14ac:dyDescent="0.25">
      <c r="A1737" s="3"/>
      <c r="B1737" s="3"/>
      <c r="C1737" s="3"/>
      <c r="D1737" s="4"/>
      <c r="E1737" s="4"/>
    </row>
    <row r="1738" spans="1:5" x14ac:dyDescent="0.25">
      <c r="A1738" s="3"/>
      <c r="B1738" s="3"/>
      <c r="C1738" s="3"/>
      <c r="D1738" s="4"/>
      <c r="E1738" s="4"/>
    </row>
    <row r="1739" spans="1:5" x14ac:dyDescent="0.25">
      <c r="A1739" s="3"/>
      <c r="B1739" s="3"/>
      <c r="C1739" s="3"/>
      <c r="D1739" s="4"/>
      <c r="E1739" s="4"/>
    </row>
    <row r="1740" spans="1:5" x14ac:dyDescent="0.25">
      <c r="A1740" s="3"/>
      <c r="B1740" s="3"/>
      <c r="C1740" s="3"/>
      <c r="D1740" s="4"/>
      <c r="E1740" s="4"/>
    </row>
    <row r="1741" spans="1:5" x14ac:dyDescent="0.25">
      <c r="A1741" s="3"/>
      <c r="B1741" s="3"/>
      <c r="C1741" s="3"/>
      <c r="D1741" s="4"/>
      <c r="E1741" s="4"/>
    </row>
    <row r="1742" spans="1:5" x14ac:dyDescent="0.25">
      <c r="A1742" s="3"/>
      <c r="B1742" s="3"/>
      <c r="C1742" s="3"/>
      <c r="D1742" s="4"/>
      <c r="E1742" s="4"/>
    </row>
    <row r="1743" spans="1:5" x14ac:dyDescent="0.25">
      <c r="A1743" s="3"/>
      <c r="B1743" s="3"/>
      <c r="C1743" s="3"/>
      <c r="D1743" s="4"/>
      <c r="E1743" s="4"/>
    </row>
    <row r="1744" spans="1:5" x14ac:dyDescent="0.25">
      <c r="A1744" s="3"/>
      <c r="B1744" s="3"/>
      <c r="C1744" s="3"/>
      <c r="D1744" s="4"/>
      <c r="E1744" s="4"/>
    </row>
    <row r="1745" spans="1:5" x14ac:dyDescent="0.25">
      <c r="A1745" s="3"/>
      <c r="B1745" s="3"/>
      <c r="C1745" s="3"/>
      <c r="D1745" s="4"/>
      <c r="E1745" s="4"/>
    </row>
    <row r="1746" spans="1:5" x14ac:dyDescent="0.25">
      <c r="A1746" s="3"/>
      <c r="B1746" s="3"/>
      <c r="C1746" s="3"/>
      <c r="D1746" s="4"/>
      <c r="E1746" s="4"/>
    </row>
    <row r="1747" spans="1:5" x14ac:dyDescent="0.25">
      <c r="A1747" s="3"/>
      <c r="B1747" s="3"/>
      <c r="C1747" s="3"/>
      <c r="D1747" s="4"/>
      <c r="E1747" s="4"/>
    </row>
    <row r="1748" spans="1:5" x14ac:dyDescent="0.25">
      <c r="A1748" s="3"/>
      <c r="B1748" s="3"/>
      <c r="C1748" s="3"/>
      <c r="D1748" s="4"/>
      <c r="E1748" s="4"/>
    </row>
    <row r="1749" spans="1:5" x14ac:dyDescent="0.25">
      <c r="A1749" s="3"/>
      <c r="B1749" s="3"/>
      <c r="C1749" s="3"/>
      <c r="D1749" s="4"/>
      <c r="E1749" s="4"/>
    </row>
    <row r="1750" spans="1:5" x14ac:dyDescent="0.25">
      <c r="A1750" s="3"/>
      <c r="B1750" s="3"/>
      <c r="C1750" s="3"/>
      <c r="D1750" s="4"/>
      <c r="E1750" s="4"/>
    </row>
    <row r="1751" spans="1:5" x14ac:dyDescent="0.25">
      <c r="A1751" s="3"/>
      <c r="B1751" s="3"/>
      <c r="C1751" s="3"/>
      <c r="D1751" s="4"/>
      <c r="E1751" s="4"/>
    </row>
    <row r="1752" spans="1:5" x14ac:dyDescent="0.25">
      <c r="A1752" s="3"/>
      <c r="B1752" s="3"/>
      <c r="C1752" s="3"/>
      <c r="D1752" s="4"/>
      <c r="E1752" s="4"/>
    </row>
    <row r="1753" spans="1:5" x14ac:dyDescent="0.25">
      <c r="A1753" s="3"/>
      <c r="B1753" s="3"/>
      <c r="C1753" s="3"/>
      <c r="D1753" s="4"/>
      <c r="E1753" s="4"/>
    </row>
    <row r="1754" spans="1:5" x14ac:dyDescent="0.25">
      <c r="A1754" s="3"/>
      <c r="B1754" s="3"/>
      <c r="C1754" s="3"/>
      <c r="D1754" s="4"/>
      <c r="E1754" s="4"/>
    </row>
    <row r="1755" spans="1:5" x14ac:dyDescent="0.25">
      <c r="A1755" s="3"/>
      <c r="B1755" s="3"/>
      <c r="C1755" s="3"/>
      <c r="D1755" s="4"/>
      <c r="E1755" s="4"/>
    </row>
    <row r="1756" spans="1:5" x14ac:dyDescent="0.25">
      <c r="A1756" s="3"/>
      <c r="B1756" s="3"/>
      <c r="C1756" s="3"/>
      <c r="D1756" s="4"/>
      <c r="E1756" s="4"/>
    </row>
    <row r="1757" spans="1:5" x14ac:dyDescent="0.25">
      <c r="A1757" s="3"/>
      <c r="B1757" s="3"/>
      <c r="C1757" s="3"/>
      <c r="D1757" s="4"/>
      <c r="E1757" s="4"/>
    </row>
    <row r="1758" spans="1:5" x14ac:dyDescent="0.25">
      <c r="A1758" s="3"/>
      <c r="B1758" s="3"/>
      <c r="C1758" s="3"/>
      <c r="D1758" s="4"/>
      <c r="E1758" s="4"/>
    </row>
    <row r="1759" spans="1:5" x14ac:dyDescent="0.25">
      <c r="A1759" s="3"/>
      <c r="B1759" s="3"/>
      <c r="C1759" s="3"/>
      <c r="D1759" s="4"/>
      <c r="E1759" s="4"/>
    </row>
    <row r="1760" spans="1:5" x14ac:dyDescent="0.25">
      <c r="A1760" s="3"/>
      <c r="B1760" s="3"/>
      <c r="C1760" s="3"/>
      <c r="D1760" s="4"/>
      <c r="E1760" s="4"/>
    </row>
    <row r="1761" spans="1:5" x14ac:dyDescent="0.25">
      <c r="A1761" s="3"/>
      <c r="B1761" s="3"/>
      <c r="C1761" s="3"/>
      <c r="D1761" s="4"/>
      <c r="E1761" s="4"/>
    </row>
    <row r="1762" spans="1:5" x14ac:dyDescent="0.25">
      <c r="A1762" s="3"/>
      <c r="B1762" s="3"/>
      <c r="C1762" s="3"/>
      <c r="D1762" s="4"/>
      <c r="E1762" s="4"/>
    </row>
    <row r="1763" spans="1:5" x14ac:dyDescent="0.25">
      <c r="A1763" s="3"/>
      <c r="B1763" s="3"/>
      <c r="C1763" s="3"/>
      <c r="D1763" s="4"/>
      <c r="E1763" s="4"/>
    </row>
    <row r="1764" spans="1:5" x14ac:dyDescent="0.25">
      <c r="A1764" s="3"/>
      <c r="B1764" s="3"/>
      <c r="C1764" s="3"/>
      <c r="D1764" s="4"/>
      <c r="E1764" s="4"/>
    </row>
    <row r="1765" spans="1:5" x14ac:dyDescent="0.25">
      <c r="A1765" s="3"/>
      <c r="B1765" s="3"/>
      <c r="C1765" s="3"/>
      <c r="D1765" s="4"/>
      <c r="E1765" s="4"/>
    </row>
    <row r="1766" spans="1:5" x14ac:dyDescent="0.25">
      <c r="A1766" s="3"/>
      <c r="B1766" s="3"/>
      <c r="C1766" s="3"/>
      <c r="D1766" s="4"/>
      <c r="E1766" s="4"/>
    </row>
    <row r="1767" spans="1:5" x14ac:dyDescent="0.25">
      <c r="A1767" s="3"/>
      <c r="B1767" s="3"/>
      <c r="C1767" s="3"/>
      <c r="D1767" s="4"/>
      <c r="E1767" s="4"/>
    </row>
    <row r="1768" spans="1:5" x14ac:dyDescent="0.25">
      <c r="A1768" s="3"/>
      <c r="B1768" s="3"/>
      <c r="C1768" s="3"/>
      <c r="D1768" s="4"/>
      <c r="E1768" s="4"/>
    </row>
    <row r="1769" spans="1:5" x14ac:dyDescent="0.25">
      <c r="A1769" s="3"/>
      <c r="B1769" s="3"/>
      <c r="C1769" s="3"/>
      <c r="D1769" s="4"/>
      <c r="E1769" s="4"/>
    </row>
    <row r="1770" spans="1:5" x14ac:dyDescent="0.25">
      <c r="A1770" s="3"/>
      <c r="B1770" s="3"/>
      <c r="C1770" s="3"/>
      <c r="D1770" s="4"/>
      <c r="E1770" s="4"/>
    </row>
    <row r="1771" spans="1:5" x14ac:dyDescent="0.25">
      <c r="A1771" s="3"/>
      <c r="B1771" s="3"/>
      <c r="C1771" s="3"/>
      <c r="D1771" s="4"/>
      <c r="E1771" s="4"/>
    </row>
    <row r="1772" spans="1:5" x14ac:dyDescent="0.25">
      <c r="A1772" s="3"/>
      <c r="B1772" s="3"/>
      <c r="C1772" s="3"/>
      <c r="D1772" s="4"/>
      <c r="E1772" s="4"/>
    </row>
    <row r="1773" spans="1:5" x14ac:dyDescent="0.25">
      <c r="A1773" s="3"/>
      <c r="B1773" s="3"/>
      <c r="C1773" s="3"/>
      <c r="D1773" s="4"/>
      <c r="E1773" s="4"/>
    </row>
    <row r="1774" spans="1:5" x14ac:dyDescent="0.25">
      <c r="A1774" s="3"/>
      <c r="B1774" s="3"/>
      <c r="C1774" s="3"/>
      <c r="D1774" s="4"/>
      <c r="E1774" s="4"/>
    </row>
    <row r="1775" spans="1:5" x14ac:dyDescent="0.25">
      <c r="A1775" s="3"/>
      <c r="B1775" s="3"/>
      <c r="C1775" s="3"/>
      <c r="D1775" s="4"/>
      <c r="E1775" s="4"/>
    </row>
    <row r="1776" spans="1:5" x14ac:dyDescent="0.25">
      <c r="A1776" s="3"/>
      <c r="B1776" s="3"/>
      <c r="C1776" s="3"/>
      <c r="D1776" s="4"/>
      <c r="E1776" s="4"/>
    </row>
    <row r="1777" spans="1:5" x14ac:dyDescent="0.25">
      <c r="A1777" s="3"/>
      <c r="B1777" s="3"/>
      <c r="C1777" s="3"/>
      <c r="D1777" s="4"/>
      <c r="E1777" s="4"/>
    </row>
    <row r="1778" spans="1:5" x14ac:dyDescent="0.25">
      <c r="A1778" s="3"/>
      <c r="B1778" s="3"/>
      <c r="C1778" s="3"/>
      <c r="D1778" s="4"/>
      <c r="E1778" s="4"/>
    </row>
    <row r="1779" spans="1:5" x14ac:dyDescent="0.25">
      <c r="A1779" s="3"/>
      <c r="B1779" s="3"/>
      <c r="C1779" s="3"/>
      <c r="D1779" s="4"/>
      <c r="E1779" s="4"/>
    </row>
    <row r="1780" spans="1:5" x14ac:dyDescent="0.25">
      <c r="A1780" s="3"/>
      <c r="B1780" s="3"/>
      <c r="C1780" s="3"/>
      <c r="D1780" s="4"/>
      <c r="E1780" s="4"/>
    </row>
    <row r="1781" spans="1:5" x14ac:dyDescent="0.25">
      <c r="A1781" s="3"/>
      <c r="B1781" s="3"/>
      <c r="C1781" s="3"/>
      <c r="D1781" s="4"/>
      <c r="E1781" s="4"/>
    </row>
    <row r="1782" spans="1:5" x14ac:dyDescent="0.25">
      <c r="A1782" s="3"/>
      <c r="B1782" s="3"/>
      <c r="C1782" s="3"/>
      <c r="D1782" s="4"/>
      <c r="E1782" s="4"/>
    </row>
    <row r="1783" spans="1:5" x14ac:dyDescent="0.25">
      <c r="A1783" s="3"/>
      <c r="B1783" s="3"/>
      <c r="C1783" s="3"/>
      <c r="D1783" s="4"/>
      <c r="E1783" s="4"/>
    </row>
    <row r="1784" spans="1:5" x14ac:dyDescent="0.25">
      <c r="A1784" s="3"/>
      <c r="B1784" s="3"/>
      <c r="C1784" s="3"/>
      <c r="D1784" s="4"/>
      <c r="E1784" s="4"/>
    </row>
    <row r="1785" spans="1:5" x14ac:dyDescent="0.25">
      <c r="A1785" s="3"/>
      <c r="B1785" s="3"/>
      <c r="C1785" s="3"/>
      <c r="D1785" s="4"/>
      <c r="E1785" s="4"/>
    </row>
    <row r="1786" spans="1:5" x14ac:dyDescent="0.25">
      <c r="A1786" s="3"/>
      <c r="B1786" s="3"/>
      <c r="C1786" s="3"/>
      <c r="D1786" s="4"/>
      <c r="E1786" s="4"/>
    </row>
    <row r="1787" spans="1:5" x14ac:dyDescent="0.25">
      <c r="A1787" s="3"/>
      <c r="B1787" s="3"/>
      <c r="C1787" s="3"/>
      <c r="D1787" s="4"/>
      <c r="E1787" s="4"/>
    </row>
    <row r="1788" spans="1:5" x14ac:dyDescent="0.25">
      <c r="A1788" s="3"/>
      <c r="B1788" s="3"/>
      <c r="C1788" s="3"/>
      <c r="D1788" s="4"/>
      <c r="E1788" s="4"/>
    </row>
    <row r="1789" spans="1:5" x14ac:dyDescent="0.25">
      <c r="A1789" s="3"/>
      <c r="B1789" s="3"/>
      <c r="C1789" s="3"/>
      <c r="D1789" s="4"/>
      <c r="E1789" s="4"/>
    </row>
    <row r="1790" spans="1:5" x14ac:dyDescent="0.25">
      <c r="A1790" s="3"/>
      <c r="B1790" s="3"/>
      <c r="C1790" s="3"/>
      <c r="D1790" s="4"/>
      <c r="E1790" s="4"/>
    </row>
    <row r="1791" spans="1:5" x14ac:dyDescent="0.25">
      <c r="A1791" s="3"/>
      <c r="B1791" s="3"/>
      <c r="C1791" s="3"/>
      <c r="D1791" s="4"/>
      <c r="E1791" s="4"/>
    </row>
    <row r="1792" spans="1:5" x14ac:dyDescent="0.25">
      <c r="A1792" s="3"/>
      <c r="B1792" s="3"/>
      <c r="C1792" s="3"/>
      <c r="D1792" s="4"/>
      <c r="E1792" s="4"/>
    </row>
    <row r="1793" spans="1:5" x14ac:dyDescent="0.25">
      <c r="A1793" s="3"/>
      <c r="B1793" s="3"/>
      <c r="C1793" s="3"/>
      <c r="D1793" s="4"/>
      <c r="E1793" s="4"/>
    </row>
    <row r="1794" spans="1:5" x14ac:dyDescent="0.25">
      <c r="A1794" s="3"/>
      <c r="B1794" s="3"/>
      <c r="C1794" s="3"/>
      <c r="D1794" s="4"/>
      <c r="E1794" s="4"/>
    </row>
    <row r="1795" spans="1:5" x14ac:dyDescent="0.25">
      <c r="A1795" s="3"/>
      <c r="B1795" s="3"/>
      <c r="C1795" s="3"/>
      <c r="D1795" s="4"/>
      <c r="E1795" s="4"/>
    </row>
    <row r="1796" spans="1:5" x14ac:dyDescent="0.25">
      <c r="A1796" s="3"/>
      <c r="B1796" s="3"/>
      <c r="C1796" s="3"/>
      <c r="D1796" s="4"/>
      <c r="E1796" s="4"/>
    </row>
    <row r="1797" spans="1:5" x14ac:dyDescent="0.25">
      <c r="A1797" s="3"/>
      <c r="B1797" s="3"/>
      <c r="C1797" s="3"/>
      <c r="D1797" s="4"/>
      <c r="E1797" s="4"/>
    </row>
    <row r="1798" spans="1:5" x14ac:dyDescent="0.25">
      <c r="A1798" s="3"/>
      <c r="B1798" s="3"/>
      <c r="C1798" s="3"/>
      <c r="D1798" s="4"/>
      <c r="E1798" s="4"/>
    </row>
    <row r="1799" spans="1:5" x14ac:dyDescent="0.25">
      <c r="A1799" s="3"/>
      <c r="B1799" s="3"/>
      <c r="C1799" s="3"/>
      <c r="D1799" s="4"/>
      <c r="E1799" s="4"/>
    </row>
    <row r="1800" spans="1:5" x14ac:dyDescent="0.25">
      <c r="A1800" s="3"/>
      <c r="B1800" s="3"/>
      <c r="C1800" s="3"/>
      <c r="D1800" s="4"/>
      <c r="E1800" s="4"/>
    </row>
    <row r="1801" spans="1:5" x14ac:dyDescent="0.25">
      <c r="A1801" s="3"/>
      <c r="B1801" s="3"/>
      <c r="C1801" s="3"/>
      <c r="D1801" s="4"/>
      <c r="E1801" s="4"/>
    </row>
    <row r="1802" spans="1:5" x14ac:dyDescent="0.25">
      <c r="A1802" s="3"/>
      <c r="B1802" s="3"/>
      <c r="C1802" s="3"/>
      <c r="D1802" s="4"/>
      <c r="E1802" s="4"/>
    </row>
    <row r="1803" spans="1:5" x14ac:dyDescent="0.25">
      <c r="A1803" s="3"/>
      <c r="B1803" s="3"/>
      <c r="C1803" s="3"/>
      <c r="D1803" s="4"/>
      <c r="E1803" s="4"/>
    </row>
    <row r="1804" spans="1:5" x14ac:dyDescent="0.25">
      <c r="A1804" s="3"/>
      <c r="B1804" s="3"/>
      <c r="C1804" s="3"/>
      <c r="D1804" s="4"/>
      <c r="E1804" s="4"/>
    </row>
    <row r="1805" spans="1:5" x14ac:dyDescent="0.25">
      <c r="A1805" s="3"/>
      <c r="B1805" s="3"/>
      <c r="C1805" s="3"/>
      <c r="D1805" s="4"/>
      <c r="E1805" s="4"/>
    </row>
    <row r="1806" spans="1:5" x14ac:dyDescent="0.25">
      <c r="A1806" s="3"/>
      <c r="B1806" s="3"/>
      <c r="C1806" s="3"/>
      <c r="D1806" s="4"/>
      <c r="E1806" s="4"/>
    </row>
    <row r="1807" spans="1:5" x14ac:dyDescent="0.25">
      <c r="A1807" s="3"/>
      <c r="B1807" s="3"/>
      <c r="C1807" s="3"/>
      <c r="D1807" s="4"/>
      <c r="E1807" s="4"/>
    </row>
    <row r="1808" spans="1:5" x14ac:dyDescent="0.25">
      <c r="A1808" s="3"/>
      <c r="B1808" s="3"/>
      <c r="C1808" s="3"/>
      <c r="D1808" s="4"/>
      <c r="E1808" s="4"/>
    </row>
    <row r="1809" spans="1:5" x14ac:dyDescent="0.25">
      <c r="A1809" s="3"/>
      <c r="B1809" s="3"/>
      <c r="C1809" s="3"/>
      <c r="D1809" s="4"/>
      <c r="E1809" s="4"/>
    </row>
    <row r="1810" spans="1:5" x14ac:dyDescent="0.25">
      <c r="A1810" s="3"/>
      <c r="B1810" s="3"/>
      <c r="C1810" s="3"/>
      <c r="D1810" s="4"/>
      <c r="E1810" s="4"/>
    </row>
    <row r="1811" spans="1:5" x14ac:dyDescent="0.25">
      <c r="A1811" s="3"/>
      <c r="B1811" s="3"/>
      <c r="C1811" s="3"/>
      <c r="D1811" s="4"/>
      <c r="E1811" s="4"/>
    </row>
    <row r="1812" spans="1:5" x14ac:dyDescent="0.25">
      <c r="A1812" s="3"/>
      <c r="B1812" s="3"/>
      <c r="C1812" s="3"/>
      <c r="D1812" s="4"/>
      <c r="E1812" s="4"/>
    </row>
    <row r="1813" spans="1:5" x14ac:dyDescent="0.25">
      <c r="A1813" s="3"/>
      <c r="B1813" s="3"/>
      <c r="C1813" s="3"/>
      <c r="D1813" s="4"/>
      <c r="E1813" s="4"/>
    </row>
    <row r="1814" spans="1:5" x14ac:dyDescent="0.25">
      <c r="A1814" s="3"/>
      <c r="B1814" s="3"/>
      <c r="C1814" s="3"/>
      <c r="D1814" s="4"/>
      <c r="E1814" s="4"/>
    </row>
    <row r="1815" spans="1:5" x14ac:dyDescent="0.25">
      <c r="A1815" s="3"/>
      <c r="B1815" s="3"/>
      <c r="C1815" s="3"/>
      <c r="D1815" s="4"/>
      <c r="E1815" s="4"/>
    </row>
    <row r="1816" spans="1:5" x14ac:dyDescent="0.25">
      <c r="A1816" s="3"/>
      <c r="B1816" s="3"/>
      <c r="C1816" s="3"/>
      <c r="D1816" s="4"/>
      <c r="E1816" s="4"/>
    </row>
    <row r="1817" spans="1:5" x14ac:dyDescent="0.25">
      <c r="A1817" s="3"/>
      <c r="B1817" s="3"/>
      <c r="C1817" s="3"/>
      <c r="D1817" s="4"/>
      <c r="E1817" s="4"/>
    </row>
    <row r="1818" spans="1:5" x14ac:dyDescent="0.25">
      <c r="A1818" s="3"/>
      <c r="B1818" s="3"/>
      <c r="C1818" s="3"/>
      <c r="D1818" s="4"/>
      <c r="E1818" s="4"/>
    </row>
    <row r="1819" spans="1:5" x14ac:dyDescent="0.25">
      <c r="A1819" s="3"/>
      <c r="D1819" s="4"/>
      <c r="E1819" s="4"/>
    </row>
    <row r="1820" spans="1:5" x14ac:dyDescent="0.25">
      <c r="A1820" s="3"/>
      <c r="D1820" s="4"/>
      <c r="E1820" s="4"/>
    </row>
    <row r="1835" spans="5:6" x14ac:dyDescent="0.25">
      <c r="E1835" s="3"/>
      <c r="F1835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0000"/>
  </sheetPr>
  <dimension ref="B1:D38"/>
  <sheetViews>
    <sheetView workbookViewId="0">
      <selection activeCell="E43" sqref="E43"/>
    </sheetView>
  </sheetViews>
  <sheetFormatPr baseColWidth="10" defaultRowHeight="13.2" x14ac:dyDescent="0.25"/>
  <cols>
    <col min="3" max="3" width="22" customWidth="1"/>
    <col min="4" max="4" width="21" customWidth="1"/>
  </cols>
  <sheetData>
    <row r="1" spans="2:4" x14ac:dyDescent="0.25">
      <c r="B1" s="43"/>
    </row>
    <row r="2" spans="2:4" x14ac:dyDescent="0.25">
      <c r="B2" s="44" t="s">
        <v>3</v>
      </c>
      <c r="C2" s="2" t="s">
        <v>48</v>
      </c>
      <c r="D2" s="2" t="s">
        <v>49</v>
      </c>
    </row>
    <row r="3" spans="2:4" x14ac:dyDescent="0.25">
      <c r="B3" s="44">
        <v>43831</v>
      </c>
      <c r="C3" s="2" t="s">
        <v>50</v>
      </c>
      <c r="D3" s="2">
        <v>11</v>
      </c>
    </row>
    <row r="4" spans="2:4" x14ac:dyDescent="0.25">
      <c r="B4" s="44">
        <v>43862</v>
      </c>
      <c r="C4" s="2" t="s">
        <v>50</v>
      </c>
      <c r="D4" s="2">
        <v>12</v>
      </c>
    </row>
    <row r="5" spans="2:4" x14ac:dyDescent="0.25">
      <c r="B5" s="44">
        <v>43891</v>
      </c>
      <c r="C5" s="2" t="s">
        <v>51</v>
      </c>
      <c r="D5" s="2">
        <v>1</v>
      </c>
    </row>
    <row r="6" spans="2:4" x14ac:dyDescent="0.25">
      <c r="B6" s="44">
        <v>43922</v>
      </c>
      <c r="C6" s="2" t="s">
        <v>51</v>
      </c>
      <c r="D6" s="2">
        <v>2</v>
      </c>
    </row>
    <row r="7" spans="2:4" x14ac:dyDescent="0.25">
      <c r="B7" s="44">
        <v>43952</v>
      </c>
      <c r="C7" s="2" t="s">
        <v>51</v>
      </c>
      <c r="D7" s="2">
        <v>3</v>
      </c>
    </row>
    <row r="8" spans="2:4" x14ac:dyDescent="0.25">
      <c r="B8" s="44">
        <v>43983</v>
      </c>
      <c r="C8" s="2" t="s">
        <v>51</v>
      </c>
      <c r="D8" s="2">
        <v>4</v>
      </c>
    </row>
    <row r="9" spans="2:4" x14ac:dyDescent="0.25">
      <c r="B9" s="44">
        <v>44013</v>
      </c>
      <c r="C9" s="2" t="s">
        <v>51</v>
      </c>
      <c r="D9" s="2">
        <v>5</v>
      </c>
    </row>
    <row r="10" spans="2:4" x14ac:dyDescent="0.25">
      <c r="B10" s="44">
        <v>44044</v>
      </c>
      <c r="C10" s="2" t="s">
        <v>51</v>
      </c>
      <c r="D10" s="2">
        <v>6</v>
      </c>
    </row>
    <row r="11" spans="2:4" x14ac:dyDescent="0.25">
      <c r="B11" s="44">
        <v>44075</v>
      </c>
      <c r="C11" s="2" t="s">
        <v>51</v>
      </c>
      <c r="D11" s="2">
        <v>7</v>
      </c>
    </row>
    <row r="12" spans="2:4" x14ac:dyDescent="0.25">
      <c r="B12" s="44">
        <v>44105</v>
      </c>
      <c r="C12" s="2" t="s">
        <v>51</v>
      </c>
      <c r="D12" s="2">
        <v>8</v>
      </c>
    </row>
    <row r="13" spans="2:4" x14ac:dyDescent="0.25">
      <c r="B13" s="44">
        <v>44136</v>
      </c>
      <c r="C13" s="2" t="s">
        <v>51</v>
      </c>
      <c r="D13" s="2">
        <v>9</v>
      </c>
    </row>
    <row r="14" spans="2:4" x14ac:dyDescent="0.25">
      <c r="B14" s="44">
        <v>44166</v>
      </c>
      <c r="C14" s="2" t="s">
        <v>51</v>
      </c>
      <c r="D14" s="2">
        <v>10</v>
      </c>
    </row>
    <row r="15" spans="2:4" x14ac:dyDescent="0.25">
      <c r="B15" s="44">
        <v>44197</v>
      </c>
      <c r="C15" s="2" t="s">
        <v>51</v>
      </c>
      <c r="D15" s="2">
        <v>11</v>
      </c>
    </row>
    <row r="16" spans="2:4" x14ac:dyDescent="0.25">
      <c r="B16" s="44">
        <v>44228</v>
      </c>
      <c r="C16" s="2" t="s">
        <v>51</v>
      </c>
      <c r="D16" s="2">
        <v>12</v>
      </c>
    </row>
    <row r="17" spans="2:4" x14ac:dyDescent="0.25">
      <c r="B17" s="44">
        <v>44256</v>
      </c>
      <c r="C17" s="2" t="s">
        <v>51</v>
      </c>
      <c r="D17" s="2">
        <v>1</v>
      </c>
    </row>
    <row r="18" spans="2:4" x14ac:dyDescent="0.25">
      <c r="B18" s="44">
        <v>44287</v>
      </c>
      <c r="C18" s="2" t="s">
        <v>51</v>
      </c>
      <c r="D18" s="2">
        <v>2</v>
      </c>
    </row>
    <row r="19" spans="2:4" x14ac:dyDescent="0.25">
      <c r="B19" s="44">
        <v>44317</v>
      </c>
      <c r="C19" s="2" t="s">
        <v>51</v>
      </c>
      <c r="D19" s="2">
        <v>3</v>
      </c>
    </row>
    <row r="20" spans="2:4" x14ac:dyDescent="0.25">
      <c r="B20" s="44">
        <v>44348</v>
      </c>
      <c r="C20" s="2" t="s">
        <v>51</v>
      </c>
      <c r="D20" s="2">
        <v>4</v>
      </c>
    </row>
    <row r="21" spans="2:4" x14ac:dyDescent="0.25">
      <c r="B21" s="44">
        <v>44378</v>
      </c>
      <c r="C21" s="2" t="s">
        <v>51</v>
      </c>
      <c r="D21" s="2">
        <v>5</v>
      </c>
    </row>
    <row r="22" spans="2:4" x14ac:dyDescent="0.25">
      <c r="B22" s="44">
        <v>44409</v>
      </c>
      <c r="C22" s="2" t="s">
        <v>51</v>
      </c>
      <c r="D22" s="2">
        <v>6</v>
      </c>
    </row>
    <row r="23" spans="2:4" x14ac:dyDescent="0.25">
      <c r="B23" s="44">
        <v>44440</v>
      </c>
      <c r="C23" s="2" t="s">
        <v>51</v>
      </c>
      <c r="D23" s="2">
        <v>7</v>
      </c>
    </row>
    <row r="24" spans="2:4" x14ac:dyDescent="0.25">
      <c r="B24" s="44">
        <v>44470</v>
      </c>
      <c r="C24" s="2" t="s">
        <v>51</v>
      </c>
      <c r="D24" s="2">
        <v>8</v>
      </c>
    </row>
    <row r="25" spans="2:4" x14ac:dyDescent="0.25">
      <c r="B25" s="44">
        <v>44501</v>
      </c>
      <c r="C25" s="2" t="s">
        <v>51</v>
      </c>
      <c r="D25" s="2">
        <v>9</v>
      </c>
    </row>
    <row r="26" spans="2:4" x14ac:dyDescent="0.25">
      <c r="B26" s="44">
        <v>44531</v>
      </c>
      <c r="C26" s="2" t="s">
        <v>51</v>
      </c>
      <c r="D26" s="2">
        <v>10</v>
      </c>
    </row>
    <row r="27" spans="2:4" x14ac:dyDescent="0.25">
      <c r="B27" s="44">
        <v>44562</v>
      </c>
      <c r="C27" s="2" t="s">
        <v>52</v>
      </c>
      <c r="D27" s="2">
        <v>11</v>
      </c>
    </row>
    <row r="28" spans="2:4" x14ac:dyDescent="0.25">
      <c r="B28" s="44">
        <v>44593</v>
      </c>
      <c r="C28" s="2" t="s">
        <v>52</v>
      </c>
      <c r="D28" s="2">
        <v>12</v>
      </c>
    </row>
    <row r="29" spans="2:4" x14ac:dyDescent="0.25">
      <c r="B29" s="44">
        <v>44621</v>
      </c>
      <c r="C29" s="2" t="s">
        <v>52</v>
      </c>
      <c r="D29" s="2">
        <v>1</v>
      </c>
    </row>
    <row r="30" spans="2:4" x14ac:dyDescent="0.25">
      <c r="B30" s="44">
        <v>44652</v>
      </c>
      <c r="C30" s="2" t="s">
        <v>52</v>
      </c>
      <c r="D30" s="2">
        <v>2</v>
      </c>
    </row>
    <row r="31" spans="2:4" x14ac:dyDescent="0.25">
      <c r="B31" s="44">
        <v>44682</v>
      </c>
      <c r="C31" s="2" t="s">
        <v>52</v>
      </c>
      <c r="D31" s="2">
        <v>3</v>
      </c>
    </row>
    <row r="32" spans="2:4" x14ac:dyDescent="0.25">
      <c r="B32" s="44">
        <v>44713</v>
      </c>
      <c r="C32" s="2" t="s">
        <v>52</v>
      </c>
      <c r="D32" s="2">
        <v>4</v>
      </c>
    </row>
    <row r="33" spans="2:4" x14ac:dyDescent="0.25">
      <c r="B33" s="44">
        <v>44743</v>
      </c>
      <c r="C33" s="2" t="s">
        <v>52</v>
      </c>
      <c r="D33" s="2">
        <v>5</v>
      </c>
    </row>
    <row r="34" spans="2:4" x14ac:dyDescent="0.25">
      <c r="B34" s="44">
        <v>44774</v>
      </c>
      <c r="C34" s="2" t="s">
        <v>52</v>
      </c>
      <c r="D34" s="2">
        <v>6</v>
      </c>
    </row>
    <row r="35" spans="2:4" x14ac:dyDescent="0.25">
      <c r="B35" s="44">
        <v>44805</v>
      </c>
      <c r="C35" s="2" t="s">
        <v>52</v>
      </c>
      <c r="D35" s="2">
        <v>7</v>
      </c>
    </row>
    <row r="36" spans="2:4" x14ac:dyDescent="0.25">
      <c r="B36" s="44">
        <v>44835</v>
      </c>
      <c r="C36" s="2" t="s">
        <v>53</v>
      </c>
      <c r="D36" s="2">
        <v>8</v>
      </c>
    </row>
    <row r="37" spans="2:4" x14ac:dyDescent="0.25">
      <c r="B37" s="44">
        <v>44866</v>
      </c>
      <c r="C37" s="2" t="s">
        <v>53</v>
      </c>
      <c r="D37" s="2">
        <v>9</v>
      </c>
    </row>
    <row r="38" spans="2:4" x14ac:dyDescent="0.25">
      <c r="B38" s="44">
        <v>44896</v>
      </c>
      <c r="C38" s="2" t="s">
        <v>53</v>
      </c>
      <c r="D38" s="2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D6F22D-CB10-4E46-B7A3-4DED5A85D88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journal</vt:lpstr>
      <vt:lpstr>Reglage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Gildas Le Manchec</dc:creator>
  <cp:lastModifiedBy>Ahmed LACHHEB</cp:lastModifiedBy>
  <cp:lastPrinted>2021-03-01T18:14:26Z</cp:lastPrinted>
  <dcterms:created xsi:type="dcterms:W3CDTF">2020-03-31T16:35:43Z</dcterms:created>
  <dcterms:modified xsi:type="dcterms:W3CDTF">2022-04-06T13:53:29Z</dcterms:modified>
</cp:coreProperties>
</file>