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pivotTables/pivotTable1.xml" ContentType="application/vnd.openxmlformats-officedocument.spreadsheetml.pivotTable+xml"/>
  <Override PartName="/xl/drawings/drawing1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hmed\Downloads\"/>
    </mc:Choice>
  </mc:AlternateContent>
  <xr:revisionPtr revIDLastSave="0" documentId="13_ncr:1_{48E26647-7DD3-419B-AB49-67CA92F91613}" xr6:coauthVersionLast="47" xr6:coauthVersionMax="47" xr10:uidLastSave="{00000000-0000-0000-0000-000000000000}"/>
  <bookViews>
    <workbookView xWindow="-108" yWindow="-108" windowWidth="23256" windowHeight="12576" tabRatio="835" firstSheet="1" activeTab="1" xr2:uid="{00000000-000D-0000-FFFF-FFFF00000000}"/>
  </bookViews>
  <sheets>
    <sheet name="boite" sheetId="49" state="hidden" r:id="rId1"/>
    <sheet name="janvier" sheetId="71" r:id="rId2"/>
    <sheet name="février" sheetId="62" r:id="rId3"/>
    <sheet name="mars" sheetId="51" r:id="rId4"/>
    <sheet name="avril" sheetId="52" r:id="rId5"/>
    <sheet name="mai" sheetId="63" r:id="rId6"/>
    <sheet name="juin" sheetId="64" r:id="rId7"/>
    <sheet name="juillet" sheetId="65" r:id="rId8"/>
    <sheet name="août" sheetId="66" r:id="rId9"/>
    <sheet name="septembre" sheetId="67" r:id="rId10"/>
    <sheet name="octobre" sheetId="68" r:id="rId11"/>
    <sheet name="novembre" sheetId="69" r:id="rId12"/>
    <sheet name="décembre" sheetId="70" r:id="rId13"/>
    <sheet name="gestion budgitaire " sheetId="2" r:id="rId14"/>
    <sheet name="Synthese" sheetId="72" r:id="rId15"/>
    <sheet name="systeme" sheetId="4" r:id="rId16"/>
  </sheets>
  <functionGroups builtInGroupCount="19"/>
  <calcPr calcId="191029"/>
  <pivotCaches>
    <pivotCache cacheId="53" r:id="rId1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72" l="1"/>
  <c r="F3" i="2"/>
  <c r="J5" i="2" l="1"/>
  <c r="A1" i="70"/>
  <c r="A1" i="69"/>
  <c r="A1" i="68"/>
  <c r="A1" i="67"/>
  <c r="A1" i="66"/>
  <c r="A1" i="65"/>
  <c r="A1" i="64"/>
  <c r="A1" i="63"/>
  <c r="A1" i="52"/>
  <c r="A1" i="51"/>
  <c r="A1" i="62"/>
  <c r="A1" i="71"/>
  <c r="J4" i="2" l="1"/>
  <c r="J25" i="2"/>
  <c r="J2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D07C37-4FF1-4C1A-B9DD-0938BA597F44}" keepAlive="1" name="Requête - Synthese" description="Connexion à la requête « Synthese » dans le classeur." type="5" refreshedVersion="0" saveData="1">
    <dbPr connection="Provider=Microsoft.Mashup.OleDb.1;Data Source=$Workbook$;Location=Synthese;Extended Properties=&quot;&quot;" command="SELECT * FROM [Synthese]"/>
  </connection>
  <connection id="2" xr16:uid="{EC292860-C163-4D42-A73B-3BEC297E323B}" keepAlive="1" name="Requête - Synthese (2)" description="Connexion à la requête « Synthese (2) » dans le classeur." type="5" refreshedVersion="7" saveData="1">
    <dbPr connection="Provider=Microsoft.Mashup.OleDb.1;Data Source=$Workbook$;Location=&quot;Synthese (2)&quot;;Extended Properties=&quot;&quot;" command="SELECT * FROM [Synthese (2)]"/>
  </connection>
</connections>
</file>

<file path=xl/sharedStrings.xml><?xml version="1.0" encoding="utf-8"?>
<sst xmlns="http://schemas.openxmlformats.org/spreadsheetml/2006/main" count="356" uniqueCount="98">
  <si>
    <t>Année du suivi</t>
  </si>
  <si>
    <t>Position évaluée du compte en fin de mois de Février</t>
  </si>
  <si>
    <t>Position évaluée du compte en fin de mois de Juillet</t>
  </si>
  <si>
    <t>Position évaluée du compte en fin de mois de Septembre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</si>
  <si>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</si>
  <si>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</si>
  <si>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</si>
  <si>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</si>
  <si>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</si>
  <si>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</si>
  <si>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</si>
  <si>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</si>
  <si>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</si>
  <si>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</si>
  <si>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</si>
  <si>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</si>
  <si>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</si>
  <si>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</si>
  <si>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Total général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</si>
  <si>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</si>
  <si>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</si>
  <si>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</si>
  <si>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</si>
  <si>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</si>
  <si>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</si>
  <si>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</si>
  <si>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 xml:space="preserve">Somme de consommation totale de l'usine </t>
  </si>
  <si>
    <t>HP 40 BAR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</si>
  <si>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</si>
  <si>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</si>
  <si>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</si>
  <si>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</si>
  <si>
    <t>Position évaluée du compte en fin de mois de mars</t>
  </si>
  <si>
    <t>Position évaluée du compte en fin de mois de mai</t>
  </si>
  <si>
    <t>Position évaluée du compte en fin de mois de juin</t>
  </si>
  <si>
    <t>Position évaluée du compte en fin de mois de Aout</t>
  </si>
  <si>
    <t>Position évaluée du compte en fin de mois de Octobre</t>
  </si>
  <si>
    <t>Position évaluée du compte en fin de mois de Novembre</t>
  </si>
  <si>
    <t>Position évaluée du compte en fin de mois décembre</t>
  </si>
  <si>
    <t>a</t>
  </si>
  <si>
    <t>01 dec</t>
  </si>
  <si>
    <t>2 dec</t>
  </si>
  <si>
    <t>3 dec</t>
  </si>
  <si>
    <t>4 dec</t>
  </si>
  <si>
    <t>5 dec</t>
  </si>
  <si>
    <t>6 dec</t>
  </si>
  <si>
    <t>7 dec</t>
  </si>
  <si>
    <t>8 dec</t>
  </si>
  <si>
    <t>9 dec</t>
  </si>
  <si>
    <t>10 dec</t>
  </si>
  <si>
    <t>11 dec</t>
  </si>
  <si>
    <t>12 dec</t>
  </si>
  <si>
    <t>13 dec</t>
  </si>
  <si>
    <t>14 dec</t>
  </si>
  <si>
    <t>15 dec</t>
  </si>
  <si>
    <t>16 dec</t>
  </si>
  <si>
    <t>17 dec</t>
  </si>
  <si>
    <t>18 dec</t>
  </si>
  <si>
    <t>19 dec</t>
  </si>
  <si>
    <t>20 dec</t>
  </si>
  <si>
    <t>21 dec</t>
  </si>
  <si>
    <t>22 dec</t>
  </si>
  <si>
    <t>conso totale</t>
  </si>
  <si>
    <t xml:space="preserve">conso totale </t>
  </si>
  <si>
    <t>boite noire</t>
  </si>
  <si>
    <t xml:space="preserve">Somme de nombre de poulet </t>
  </si>
  <si>
    <t>Mois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</si>
  <si>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</si>
  <si>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</si>
  <si>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</si>
  <si>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</si>
  <si>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</si>
  <si>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</si>
  <si>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</si>
  <si>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</si>
  <si>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</si>
  <si>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</si>
  <si>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</si>
  <si>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</si>
  <si>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</si>
  <si>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</si>
  <si>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</si>
  <si>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</si>
  <si>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</si>
  <si>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</si>
  <si>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</si>
  <si>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</si>
  <si>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</si>
  <si>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</si>
  <si>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</si>
  <si>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</si>
  <si>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</si>
  <si>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</si>
  <si>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</si>
  <si>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</si>
  <si>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</si>
  <si>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Janvier</t>
  </si>
  <si>
    <t>Aujourd'hui, nous sommes le mardi 30 décembre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</si>
</sst>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mm"/>
    <numFmt numFmtId="165" formatCode="0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NumberFormat="1"/>
    <xf numFmtId="16" fontId="0" fillId="0" borderId="0" xfId="0" applyNumberFormat="1"/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164" fontId="4" fillId="2" borderId="16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1" fillId="0" borderId="15" xfId="0" applyFont="1" applyBorder="1" applyAlignment="1">
      <alignment horizontal="center"/>
    </xf>
    <xf numFmtId="0" fontId="2" fillId="8" borderId="12" xfId="0" applyFont="1" applyFill="1" applyBorder="1" applyAlignment="1">
      <alignment vertical="center"/>
    </xf>
    <xf numFmtId="3" fontId="0" fillId="0" borderId="9" xfId="0" applyNumberFormat="1" applyBorder="1" applyAlignment="1"/>
    <xf numFmtId="0" fontId="0" fillId="0" borderId="9" xfId="0" applyBorder="1" applyAlignment="1"/>
    <xf numFmtId="14" fontId="0" fillId="0" borderId="0" xfId="0" applyNumberFormat="1"/>
    <xf numFmtId="14" fontId="0" fillId="0" borderId="0" xfId="0" applyNumberFormat="1" applyAlignment="1"/>
    <xf numFmtId="0" fontId="0" fillId="0" borderId="9" xfId="0" applyNumberFormat="1" applyBorder="1" applyAlignment="1"/>
    <xf numFmtId="0" fontId="0" fillId="0" borderId="0" xfId="0" applyAlignment="1"/>
    <xf numFmtId="164" fontId="6" fillId="5" borderId="16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12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</cellXfs>
  <cellStyles count="2">
    <cellStyle name="Normal" xfId="0" builtinId="0"/>
    <cellStyle name="Normal 2" xfId="1" xr:uid="{00000000-0005-0000-0000-000001000000}"/>
  </cellStyles>
  <dxfs count="3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32"/>
      <tableStyleElement type="headerRow" dxfId="31"/>
      <tableStyleElement type="firstRowStripe" dxfId="30"/>
      <tableStyleElement type="secondRowStripe" dxfId="29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Lit>
              <c:ptCount val="31"/>
              <c:pt idx="0">
                <c:v>01-déc</c:v>
              </c:pt>
              <c:pt idx="1">
                <c:v>02-déc</c:v>
              </c:pt>
              <c:pt idx="2">
                <c:v>03-déc</c:v>
              </c:pt>
              <c:pt idx="3">
                <c:v>04-déc</c:v>
              </c:pt>
              <c:pt idx="4">
                <c:v>05-déc</c:v>
              </c:pt>
              <c:pt idx="5">
                <c:v>06-déc</c:v>
              </c:pt>
              <c:pt idx="6">
                <c:v>07-déc</c:v>
              </c:pt>
              <c:pt idx="7">
                <c:v>08-déc</c:v>
              </c:pt>
              <c:pt idx="8">
                <c:v>09-déc</c:v>
              </c:pt>
              <c:pt idx="9">
                <c:v>10-déc</c:v>
              </c:pt>
              <c:pt idx="10">
                <c:v>11-déc</c:v>
              </c:pt>
              <c:pt idx="11">
                <c:v>12-déc</c:v>
              </c:pt>
              <c:pt idx="12">
                <c:v>13-déc</c:v>
              </c:pt>
              <c:pt idx="13">
                <c:v>14-déc</c:v>
              </c:pt>
              <c:pt idx="14">
                <c:v>15-déc</c:v>
              </c:pt>
              <c:pt idx="15">
                <c:v>16-déc</c:v>
              </c:pt>
              <c:pt idx="16">
                <c:v>17-déc</c:v>
              </c:pt>
              <c:pt idx="17">
                <c:v>18-déc</c:v>
              </c:pt>
              <c:pt idx="18">
                <c:v>19-déc</c:v>
              </c:pt>
              <c:pt idx="19">
                <c:v>20-déc</c:v>
              </c:pt>
              <c:pt idx="20">
                <c:v>21-déc</c:v>
              </c:pt>
              <c:pt idx="21">
                <c:v>22-déc</c:v>
              </c:pt>
              <c:pt idx="22">
                <c:v>23-déc</c:v>
              </c:pt>
              <c:pt idx="23">
                <c:v>24-déc</c:v>
              </c:pt>
              <c:pt idx="24">
                <c:v>25-déc</c:v>
              </c:pt>
              <c:pt idx="25">
                <c:v>26-déc</c:v>
              </c:pt>
              <c:pt idx="26">
                <c:v>27-déc</c:v>
              </c:pt>
              <c:pt idx="27">
                <c:v>28-déc</c:v>
              </c:pt>
              <c:pt idx="28">
                <c:v>29-déc</c:v>
              </c:pt>
              <c:pt idx="29">
                <c:v>30-déc</c:v>
              </c:pt>
              <c:pt idx="30">
                <c:v>31-déc</c:v>
              </c:pt>
            </c:strLit>
          </c:cat>
          <c:val>
            <c:numLit>
              <c:formatCode>General</c:formatCode>
              <c:ptCount val="31"/>
              <c:pt idx="0">
                <c:v>808.9</c:v>
              </c:pt>
              <c:pt idx="1">
                <c:v>894.8</c:v>
              </c:pt>
              <c:pt idx="2">
                <c:v>561.5</c:v>
              </c:pt>
              <c:pt idx="3">
                <c:v>905.6</c:v>
              </c:pt>
              <c:pt idx="4">
                <c:v>852.2</c:v>
              </c:pt>
              <c:pt idx="5">
                <c:v>852.2</c:v>
              </c:pt>
              <c:pt idx="6">
                <c:v>852.2</c:v>
              </c:pt>
              <c:pt idx="7">
                <c:v>852.2</c:v>
              </c:pt>
              <c:pt idx="8">
                <c:v>852.2</c:v>
              </c:pt>
              <c:pt idx="9">
                <c:v>852.2</c:v>
              </c:pt>
              <c:pt idx="10">
                <c:v>852.2</c:v>
              </c:pt>
              <c:pt idx="11">
                <c:v>852.2</c:v>
              </c:pt>
              <c:pt idx="12">
                <c:v>852.2</c:v>
              </c:pt>
              <c:pt idx="13">
                <c:v>852.2</c:v>
              </c:pt>
              <c:pt idx="14">
                <c:v>852.2</c:v>
              </c:pt>
              <c:pt idx="15">
                <c:v>852.2</c:v>
              </c:pt>
              <c:pt idx="16">
                <c:v>852.2</c:v>
              </c:pt>
              <c:pt idx="17">
                <c:v>852.2</c:v>
              </c:pt>
              <c:pt idx="18">
                <c:v>852.2</c:v>
              </c:pt>
              <c:pt idx="19">
                <c:v>852.2</c:v>
              </c:pt>
              <c:pt idx="20">
                <c:v>852.2</c:v>
              </c:pt>
              <c:pt idx="21">
                <c:v>852.2</c:v>
              </c:pt>
              <c:pt idx="22">
                <c:v>852.2</c:v>
              </c:pt>
              <c:pt idx="23">
                <c:v>852.2</c:v>
              </c:pt>
              <c:pt idx="24">
                <c:v>852.2</c:v>
              </c:pt>
              <c:pt idx="25">
                <c:v>852.2</c:v>
              </c:pt>
              <c:pt idx="26">
                <c:v>852.2</c:v>
              </c:pt>
              <c:pt idx="27">
                <c:v>852.2</c:v>
              </c:pt>
              <c:pt idx="28">
                <c:v>852.2</c:v>
              </c:pt>
              <c:pt idx="29">
                <c:v>852.2</c:v>
              </c:pt>
              <c:pt idx="30">
                <c:v>852.2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v>Série2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Lit>
              <c:ptCount val="31"/>
              <c:pt idx="0">
                <c:v>01-déc</c:v>
              </c:pt>
              <c:pt idx="1">
                <c:v>02-déc</c:v>
              </c:pt>
              <c:pt idx="2">
                <c:v>03-déc</c:v>
              </c:pt>
              <c:pt idx="3">
                <c:v>04-déc</c:v>
              </c:pt>
              <c:pt idx="4">
                <c:v>05-déc</c:v>
              </c:pt>
              <c:pt idx="5">
                <c:v>06-déc</c:v>
              </c:pt>
              <c:pt idx="6">
                <c:v>07-déc</c:v>
              </c:pt>
              <c:pt idx="7">
                <c:v>08-déc</c:v>
              </c:pt>
              <c:pt idx="8">
                <c:v>09-déc</c:v>
              </c:pt>
              <c:pt idx="9">
                <c:v>10-déc</c:v>
              </c:pt>
              <c:pt idx="10">
                <c:v>11-déc</c:v>
              </c:pt>
              <c:pt idx="11">
                <c:v>12-déc</c:v>
              </c:pt>
              <c:pt idx="12">
                <c:v>13-déc</c:v>
              </c:pt>
              <c:pt idx="13">
                <c:v>14-déc</c:v>
              </c:pt>
              <c:pt idx="14">
                <c:v>15-déc</c:v>
              </c:pt>
              <c:pt idx="15">
                <c:v>16-déc</c:v>
              </c:pt>
              <c:pt idx="16">
                <c:v>17-déc</c:v>
              </c:pt>
              <c:pt idx="17">
                <c:v>18-déc</c:v>
              </c:pt>
              <c:pt idx="18">
                <c:v>19-déc</c:v>
              </c:pt>
              <c:pt idx="19">
                <c:v>20-déc</c:v>
              </c:pt>
              <c:pt idx="20">
                <c:v>21-déc</c:v>
              </c:pt>
              <c:pt idx="21">
                <c:v>22-déc</c:v>
              </c:pt>
              <c:pt idx="22">
                <c:v>23-déc</c:v>
              </c:pt>
              <c:pt idx="23">
                <c:v>24-déc</c:v>
              </c:pt>
              <c:pt idx="24">
                <c:v>25-déc</c:v>
              </c:pt>
              <c:pt idx="25">
                <c:v>26-déc</c:v>
              </c:pt>
              <c:pt idx="26">
                <c:v>27-déc</c:v>
              </c:pt>
              <c:pt idx="27">
                <c:v>28-déc</c:v>
              </c:pt>
              <c:pt idx="28">
                <c:v>29-déc</c:v>
              </c:pt>
              <c:pt idx="29">
                <c:v>30-déc</c:v>
              </c:pt>
              <c:pt idx="30">
                <c:v>31-déc</c:v>
              </c:pt>
            </c:strLit>
          </c:cat>
          <c:val>
            <c:numLit>
              <c:formatCode>General</c:formatCode>
              <c:ptCount val="31"/>
              <c:pt idx="0">
                <c:v>2940</c:v>
              </c:pt>
              <c:pt idx="1">
                <c:v>3188.1400000000003</c:v>
              </c:pt>
              <c:pt idx="2">
                <c:v>3272.3199999999997</c:v>
              </c:pt>
              <c:pt idx="3">
                <c:v>3208.19</c:v>
              </c:pt>
              <c:pt idx="4">
                <c:v>3231.75</c:v>
              </c:pt>
              <c:pt idx="5">
                <c:v>3797.94</c:v>
              </c:pt>
              <c:pt idx="6">
                <c:v>2174.4</c:v>
              </c:pt>
              <c:pt idx="7">
                <c:v>2534.04</c:v>
              </c:pt>
              <c:pt idx="8">
                <c:v>2732.7100000000005</c:v>
              </c:pt>
              <c:pt idx="9">
                <c:v>2179.23</c:v>
              </c:pt>
              <c:pt idx="10">
                <c:v>2261.3199999999997</c:v>
              </c:pt>
              <c:pt idx="11">
                <c:v>2237.69</c:v>
              </c:pt>
              <c:pt idx="12">
                <c:v>2185.7399999999998</c:v>
              </c:pt>
              <c:pt idx="13">
                <c:v>2276.8599999999997</c:v>
              </c:pt>
              <c:pt idx="14">
                <c:v>2119.1800000000003</c:v>
              </c:pt>
              <c:pt idx="15">
                <c:v>2748.91</c:v>
              </c:pt>
              <c:pt idx="16">
                <c:v>2601.2900000000004</c:v>
              </c:pt>
              <c:pt idx="17">
                <c:v>2695.02</c:v>
              </c:pt>
              <c:pt idx="18">
                <c:v>2593.6600000000003</c:v>
              </c:pt>
              <c:pt idx="19">
                <c:v>1997.6099999999997</c:v>
              </c:pt>
              <c:pt idx="20">
                <c:v>2104.64</c:v>
              </c:pt>
              <c:pt idx="21">
                <c:v>2237.2800000000002</c:v>
              </c:pt>
              <c:pt idx="22">
                <c:v>1085151</c:v>
              </c:pt>
              <c:pt idx="23">
                <c:v>995996</c:v>
              </c:pt>
              <c:pt idx="24">
                <c:v>1264746</c:v>
              </c:pt>
              <c:pt idx="25">
                <c:v>1285874</c:v>
              </c:pt>
              <c:pt idx="26">
                <c:v>1287460</c:v>
              </c:pt>
              <c:pt idx="27">
                <c:v>463.35</c:v>
              </c:pt>
              <c:pt idx="28">
                <c:v>412.36</c:v>
              </c:pt>
              <c:pt idx="29">
                <c:v>166.78999999999996</c:v>
              </c:pt>
              <c:pt idx="30">
                <c:v>459.76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98048"/>
        <c:axId val="100099584"/>
      </c:lineChart>
      <c:catAx>
        <c:axId val="10009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9584"/>
        <c:crosses val="autoZero"/>
        <c:auto val="1"/>
        <c:lblAlgn val="ctr"/>
        <c:lblOffset val="100"/>
        <c:noMultiLvlLbl val="0"/>
      </c:catAx>
      <c:valAx>
        <c:axId val="10009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[suivi-compte-eau-pq.xlsm]Synthese!TCD_Conso</c:name>
    <c:fmtId val="4"/>
  </c:pivotSource>
  <c:chart>
    <c:title>
      <c:tx>
        <c:strRef>
          <c:f>Synthese!$E$1</c:f>
          <c:strCache>
            <c:ptCount val="1"/>
            <c:pt idx="0">
              <c:v>Janvier 2023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Synthese!$E$1</c:f>
              <c:strCache>
                <c:ptCount val="1"/>
                <c:pt idx="0">
                  <c:v>Somme de nombre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Synthese!$E$1</c:f>
              <c:strCache>
                <c:ptCount val="29"/>
                <c:pt idx="0">
                  <c:v>01-janv</c:v>
                </c:pt>
                <c:pt idx="1">
                  <c:v>02-janv</c:v>
                </c:pt>
                <c:pt idx="2">
                  <c:v>03-janv</c:v>
                </c:pt>
                <c:pt idx="3">
                  <c:v>04-janv</c:v>
                </c:pt>
                <c:pt idx="4">
                  <c:v>05-janv</c:v>
                </c:pt>
                <c:pt idx="5">
                  <c:v>06-janv</c:v>
                </c:pt>
                <c:pt idx="6">
                  <c:v>07-janv</c:v>
                </c:pt>
                <c:pt idx="7">
                  <c:v>08-janv</c:v>
                </c:pt>
                <c:pt idx="8">
                  <c:v>09-janv</c:v>
                </c:pt>
                <c:pt idx="9">
                  <c:v>10-janv</c:v>
                </c:pt>
                <c:pt idx="10">
                  <c:v>11-janv</c:v>
                </c:pt>
                <c:pt idx="11">
                  <c:v>12-janv</c:v>
                </c:pt>
                <c:pt idx="12">
                  <c:v>13-janv</c:v>
                </c:pt>
                <c:pt idx="13">
                  <c:v>14-janv</c:v>
                </c:pt>
                <c:pt idx="14">
                  <c:v>15-janv</c:v>
                </c:pt>
                <c:pt idx="15">
                  <c:v>16-janv</c:v>
                </c:pt>
                <c:pt idx="16">
                  <c:v>17-janv</c:v>
                </c:pt>
                <c:pt idx="17">
                  <c:v>18-janv</c:v>
                </c:pt>
                <c:pt idx="18">
                  <c:v>19-janv</c:v>
                </c:pt>
                <c:pt idx="19">
                  <c:v>20-janv</c:v>
                </c:pt>
                <c:pt idx="20">
                  <c:v>21-janv</c:v>
                </c:pt>
                <c:pt idx="21">
                  <c:v>22-janv</c:v>
                </c:pt>
                <c:pt idx="22">
                  <c:v>23-janv</c:v>
                </c:pt>
                <c:pt idx="23">
                  <c:v>24-janv</c:v>
                </c:pt>
                <c:pt idx="24">
                  <c:v>25-janv</c:v>
                </c:pt>
                <c:pt idx="25">
                  <c:v>26-janv</c:v>
                </c:pt>
                <c:pt idx="26">
                  <c:v>27-janv</c:v>
                </c:pt>
                <c:pt idx="27">
                  <c:v>28-janv</c:v>
                </c:pt>
                <c:pt idx="28">
                  <c:v>29-janv</c:v>
                </c:pt>
              </c:strCache>
            </c:strRef>
          </c:cat>
          <c:val>
            <c:numRef>
              <c:f>Synthese!$E$1</c:f>
              <c:numCache>
                <c:formatCode>General</c:formatCode>
                <c:ptCount val="29"/>
                <c:pt idx="0">
                  <c:v>600</c:v>
                </c:pt>
                <c:pt idx="1">
                  <c:v>600</c:v>
                </c:pt>
                <c:pt idx="2">
                  <c:v>600</c:v>
                </c:pt>
                <c:pt idx="3">
                  <c:v>600</c:v>
                </c:pt>
                <c:pt idx="4">
                  <c:v>600</c:v>
                </c:pt>
                <c:pt idx="5">
                  <c:v>600</c:v>
                </c:pt>
                <c:pt idx="6">
                  <c:v>600</c:v>
                </c:pt>
                <c:pt idx="7">
                  <c:v>600</c:v>
                </c:pt>
                <c:pt idx="8">
                  <c:v>600</c:v>
                </c:pt>
                <c:pt idx="9">
                  <c:v>600</c:v>
                </c:pt>
                <c:pt idx="10">
                  <c:v>600</c:v>
                </c:pt>
                <c:pt idx="11">
                  <c:v>600</c:v>
                </c:pt>
                <c:pt idx="12">
                  <c:v>600</c:v>
                </c:pt>
                <c:pt idx="13">
                  <c:v>600</c:v>
                </c:pt>
                <c:pt idx="14">
                  <c:v>600</c:v>
                </c:pt>
                <c:pt idx="15">
                  <c:v>300</c:v>
                </c:pt>
                <c:pt idx="16">
                  <c:v>300</c:v>
                </c:pt>
                <c:pt idx="17">
                  <c:v>300</c:v>
                </c:pt>
                <c:pt idx="18">
                  <c:v>300</c:v>
                </c:pt>
                <c:pt idx="19">
                  <c:v>300</c:v>
                </c:pt>
                <c:pt idx="20">
                  <c:v>300</c:v>
                </c:pt>
                <c:pt idx="21">
                  <c:v>8200</c:v>
                </c:pt>
                <c:pt idx="22">
                  <c:v>600</c:v>
                </c:pt>
                <c:pt idx="23">
                  <c:v>600</c:v>
                </c:pt>
                <c:pt idx="24">
                  <c:v>600</c:v>
                </c:pt>
                <c:pt idx="25">
                  <c:v>600</c:v>
                </c:pt>
                <c:pt idx="26">
                  <c:v>600</c:v>
                </c:pt>
                <c:pt idx="27">
                  <c:v>600</c:v>
                </c:pt>
                <c:pt idx="28">
                  <c:v>600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A4-43CB-8086-0923CA0D4BCF}"/>
            </c:ext>
          </c:extLst>
        </c:ser>
        <c:ser>
          <c:idx val="1"/>
          <c:order val="1"/>
          <c:tx>
            <c:strRef>
              <c:f>Synthese!$E$1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Synthese!$E$1</c:f>
              <c:strCache>
                <c:ptCount val="29"/>
                <c:pt idx="0">
                  <c:v>01-janv</c:v>
                </c:pt>
                <c:pt idx="1">
                  <c:v>02-janv</c:v>
                </c:pt>
                <c:pt idx="2">
                  <c:v>03-janv</c:v>
                </c:pt>
                <c:pt idx="3">
                  <c:v>04-janv</c:v>
                </c:pt>
                <c:pt idx="4">
                  <c:v>05-janv</c:v>
                </c:pt>
                <c:pt idx="5">
                  <c:v>06-janv</c:v>
                </c:pt>
                <c:pt idx="6">
                  <c:v>07-janv</c:v>
                </c:pt>
                <c:pt idx="7">
                  <c:v>08-janv</c:v>
                </c:pt>
                <c:pt idx="8">
                  <c:v>09-janv</c:v>
                </c:pt>
                <c:pt idx="9">
                  <c:v>10-janv</c:v>
                </c:pt>
                <c:pt idx="10">
                  <c:v>11-janv</c:v>
                </c:pt>
                <c:pt idx="11">
                  <c:v>12-janv</c:v>
                </c:pt>
                <c:pt idx="12">
                  <c:v>13-janv</c:v>
                </c:pt>
                <c:pt idx="13">
                  <c:v>14-janv</c:v>
                </c:pt>
                <c:pt idx="14">
                  <c:v>15-janv</c:v>
                </c:pt>
                <c:pt idx="15">
                  <c:v>16-janv</c:v>
                </c:pt>
                <c:pt idx="16">
                  <c:v>17-janv</c:v>
                </c:pt>
                <c:pt idx="17">
                  <c:v>18-janv</c:v>
                </c:pt>
                <c:pt idx="18">
                  <c:v>19-janv</c:v>
                </c:pt>
                <c:pt idx="19">
                  <c:v>20-janv</c:v>
                </c:pt>
                <c:pt idx="20">
                  <c:v>21-janv</c:v>
                </c:pt>
                <c:pt idx="21">
                  <c:v>22-janv</c:v>
                </c:pt>
                <c:pt idx="22">
                  <c:v>23-janv</c:v>
                </c:pt>
                <c:pt idx="23">
                  <c:v>24-janv</c:v>
                </c:pt>
                <c:pt idx="24">
                  <c:v>25-janv</c:v>
                </c:pt>
                <c:pt idx="25">
                  <c:v>26-janv</c:v>
                </c:pt>
                <c:pt idx="26">
                  <c:v>27-janv</c:v>
                </c:pt>
                <c:pt idx="27">
                  <c:v>28-janv</c:v>
                </c:pt>
                <c:pt idx="28">
                  <c:v>29-janv</c:v>
                </c:pt>
              </c:strCache>
            </c:strRef>
          </c:cat>
          <c:val>
            <c:numRef>
              <c:f>Synthese!$E$1</c:f>
              <c:numCache>
                <c:formatCode>General</c:formatCode>
                <c:ptCount val="29"/>
                <c:pt idx="0">
                  <c:v>550</c:v>
                </c:pt>
                <c:pt idx="1">
                  <c:v>590</c:v>
                </c:pt>
                <c:pt idx="2">
                  <c:v>630</c:v>
                </c:pt>
                <c:pt idx="3">
                  <c:v>670</c:v>
                </c:pt>
                <c:pt idx="4">
                  <c:v>710</c:v>
                </c:pt>
                <c:pt idx="5">
                  <c:v>750</c:v>
                </c:pt>
                <c:pt idx="6">
                  <c:v>790</c:v>
                </c:pt>
                <c:pt idx="7">
                  <c:v>830</c:v>
                </c:pt>
                <c:pt idx="8">
                  <c:v>870</c:v>
                </c:pt>
                <c:pt idx="9">
                  <c:v>910</c:v>
                </c:pt>
                <c:pt idx="10">
                  <c:v>950</c:v>
                </c:pt>
                <c:pt idx="11">
                  <c:v>990</c:v>
                </c:pt>
                <c:pt idx="12">
                  <c:v>1030</c:v>
                </c:pt>
                <c:pt idx="13">
                  <c:v>1070</c:v>
                </c:pt>
                <c:pt idx="14">
                  <c:v>1110</c:v>
                </c:pt>
                <c:pt idx="15">
                  <c:v>1150</c:v>
                </c:pt>
                <c:pt idx="16">
                  <c:v>1190</c:v>
                </c:pt>
                <c:pt idx="17">
                  <c:v>1230</c:v>
                </c:pt>
                <c:pt idx="18">
                  <c:v>1270</c:v>
                </c:pt>
                <c:pt idx="19">
                  <c:v>1310</c:v>
                </c:pt>
                <c:pt idx="20">
                  <c:v>1350</c:v>
                </c:pt>
                <c:pt idx="21">
                  <c:v>1390</c:v>
                </c:pt>
                <c:pt idx="22">
                  <c:v>1430</c:v>
                </c:pt>
                <c:pt idx="23">
                  <c:v>1470</c:v>
                </c:pt>
                <c:pt idx="24">
                  <c:v>1510</c:v>
                </c:pt>
                <c:pt idx="25">
                  <c:v>1550</c:v>
                </c:pt>
                <c:pt idx="26">
                  <c:v>1590</c:v>
                </c:pt>
                <c:pt idx="27">
                  <c:v>1630</c:v>
                </c:pt>
                <c:pt idx="28">
                  <c:v>1670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AA4-43CB-8086-0923CA0D4B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28383695"/>
        <c:axId val="1828405327"/>
      </c:lineChart>
      <c:catAx>
        <c:axId val="18283836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405327"/>
        <c:crosses val="autoZero"/>
        <c:auto val="1"/>
        <c:lblAlgn val="ctr"/>
        <c:lblOffset val="100"/>
        <c:noMultiLvlLbl val="0"/>
      </c:catAx>
      <c:valAx>
        <c:axId val="1828405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3836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1165224</xdr:colOff>
      <xdr:row>0</xdr:row>
      <xdr:rowOff>88900</xdr:rowOff>
    </xdr:from>
    <xdr:to>
      <xdr:col>8</xdr:col>
      <xdr:colOff>311149</xdr:colOff>
      <xdr:row>0</xdr:row>
      <xdr:rowOff>546100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8467724" y="88900"/>
          <a:ext cx="1868488" cy="4572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8</xdr:col>
      <xdr:colOff>425450</xdr:colOff>
      <xdr:row>0</xdr:row>
      <xdr:rowOff>69850</xdr:rowOff>
    </xdr:from>
    <xdr:to>
      <xdr:col>10</xdr:col>
      <xdr:colOff>98425</xdr:colOff>
      <xdr:row>0</xdr:row>
      <xdr:rowOff>546100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0450513" y="69850"/>
          <a:ext cx="1808162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10</xdr:col>
      <xdr:colOff>284163</xdr:colOff>
      <xdr:row>0</xdr:row>
      <xdr:rowOff>69850</xdr:rowOff>
    </xdr:from>
    <xdr:to>
      <xdr:col>11</xdr:col>
      <xdr:colOff>742949</xdr:colOff>
      <xdr:row>0</xdr:row>
      <xdr:rowOff>546100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2444413" y="69850"/>
          <a:ext cx="1800224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18</xdr:row>
      <xdr:rowOff>63873</xdr:rowOff>
    </xdr:from>
    <xdr:to>
      <xdr:col>6</xdr:col>
      <xdr:colOff>619149</xdr:colOff>
      <xdr:row>18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18</xdr:row>
      <xdr:rowOff>44823</xdr:rowOff>
    </xdr:from>
    <xdr:to>
      <xdr:col>7</xdr:col>
      <xdr:colOff>862596</xdr:colOff>
      <xdr:row>18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18</xdr:row>
      <xdr:rowOff>44823</xdr:rowOff>
    </xdr:from>
    <xdr:to>
      <xdr:col>8</xdr:col>
      <xdr:colOff>1940065</xdr:colOff>
      <xdr:row>18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23</xdr:row>
      <xdr:rowOff>63873</xdr:rowOff>
    </xdr:from>
    <xdr:to>
      <xdr:col>6</xdr:col>
      <xdr:colOff>619149</xdr:colOff>
      <xdr:row>23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23</xdr:row>
      <xdr:rowOff>44823</xdr:rowOff>
    </xdr:from>
    <xdr:to>
      <xdr:col>7</xdr:col>
      <xdr:colOff>862596</xdr:colOff>
      <xdr:row>23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23</xdr:row>
      <xdr:rowOff>44823</xdr:rowOff>
    </xdr:from>
    <xdr:to>
      <xdr:col>8</xdr:col>
      <xdr:colOff>1940065</xdr:colOff>
      <xdr:row>23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28</xdr:row>
      <xdr:rowOff>63873</xdr:rowOff>
    </xdr:from>
    <xdr:to>
      <xdr:col>6</xdr:col>
      <xdr:colOff>619149</xdr:colOff>
      <xdr:row>28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28</xdr:row>
      <xdr:rowOff>44823</xdr:rowOff>
    </xdr:from>
    <xdr:to>
      <xdr:col>7</xdr:col>
      <xdr:colOff>862596</xdr:colOff>
      <xdr:row>28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28</xdr:row>
      <xdr:rowOff>44823</xdr:rowOff>
    </xdr:from>
    <xdr:to>
      <xdr:col>8</xdr:col>
      <xdr:colOff>1940065</xdr:colOff>
      <xdr:row>28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33</xdr:row>
      <xdr:rowOff>63873</xdr:rowOff>
    </xdr:from>
    <xdr:to>
      <xdr:col>6</xdr:col>
      <xdr:colOff>619149</xdr:colOff>
      <xdr:row>33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33</xdr:row>
      <xdr:rowOff>44823</xdr:rowOff>
    </xdr:from>
    <xdr:to>
      <xdr:col>7</xdr:col>
      <xdr:colOff>862596</xdr:colOff>
      <xdr:row>33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33</xdr:row>
      <xdr:rowOff>44823</xdr:rowOff>
    </xdr:from>
    <xdr:to>
      <xdr:col>8</xdr:col>
      <xdr:colOff>1940065</xdr:colOff>
      <xdr:row>33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43</xdr:row>
      <xdr:rowOff>63873</xdr:rowOff>
    </xdr:from>
    <xdr:to>
      <xdr:col>6</xdr:col>
      <xdr:colOff>619149</xdr:colOff>
      <xdr:row>43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43</xdr:row>
      <xdr:rowOff>44823</xdr:rowOff>
    </xdr:from>
    <xdr:to>
      <xdr:col>7</xdr:col>
      <xdr:colOff>862596</xdr:colOff>
      <xdr:row>43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43</xdr:row>
      <xdr:rowOff>44823</xdr:rowOff>
    </xdr:from>
    <xdr:to>
      <xdr:col>8</xdr:col>
      <xdr:colOff>1940065</xdr:colOff>
      <xdr:row>43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1000-00001F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38</xdr:row>
      <xdr:rowOff>63873</xdr:rowOff>
    </xdr:from>
    <xdr:to>
      <xdr:col>6</xdr:col>
      <xdr:colOff>619149</xdr:colOff>
      <xdr:row>38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1000-000020000000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38</xdr:row>
      <xdr:rowOff>44823</xdr:rowOff>
    </xdr:from>
    <xdr:to>
      <xdr:col>7</xdr:col>
      <xdr:colOff>862596</xdr:colOff>
      <xdr:row>38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1000-000021000000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38</xdr:row>
      <xdr:rowOff>44823</xdr:rowOff>
    </xdr:from>
    <xdr:to>
      <xdr:col>8</xdr:col>
      <xdr:colOff>1940065</xdr:colOff>
      <xdr:row>38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1000-000022000000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48</xdr:row>
      <xdr:rowOff>63873</xdr:rowOff>
    </xdr:from>
    <xdr:to>
      <xdr:col>6</xdr:col>
      <xdr:colOff>619149</xdr:colOff>
      <xdr:row>48</xdr:row>
      <xdr:rowOff>521073</xdr:rowOff>
    </xdr:to>
    <xdr:sp macro="[0]!afficher" textlink="">
      <xdr:nvSpPr>
        <xdr:cNvPr id="38" name="Rectangle 37">
          <a:extLst>
            <a:ext uri="{FF2B5EF4-FFF2-40B4-BE49-F238E27FC236}">
              <a16:creationId xmlns:a16="http://schemas.microsoft.com/office/drawing/2014/main" id="{C5B723EA-3358-41EC-9A69-FF7AE209D4FB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48</xdr:row>
      <xdr:rowOff>44823</xdr:rowOff>
    </xdr:from>
    <xdr:to>
      <xdr:col>7</xdr:col>
      <xdr:colOff>862596</xdr:colOff>
      <xdr:row>48</xdr:row>
      <xdr:rowOff>521073</xdr:rowOff>
    </xdr:to>
    <xdr:sp macro="[0]!affiche1" textlink="">
      <xdr:nvSpPr>
        <xdr:cNvPr id="39" name="Rectangle 38">
          <a:extLst>
            <a:ext uri="{FF2B5EF4-FFF2-40B4-BE49-F238E27FC236}">
              <a16:creationId xmlns:a16="http://schemas.microsoft.com/office/drawing/2014/main" id="{FAE9CECD-4A28-4A68-8716-DBA605907A6D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48</xdr:row>
      <xdr:rowOff>44823</xdr:rowOff>
    </xdr:from>
    <xdr:to>
      <xdr:col>8</xdr:col>
      <xdr:colOff>1940065</xdr:colOff>
      <xdr:row>48</xdr:row>
      <xdr:rowOff>521073</xdr:rowOff>
    </xdr:to>
    <xdr:sp macro="[0]!affiche2" textlink="">
      <xdr:nvSpPr>
        <xdr:cNvPr id="40" name="Rectangle 39">
          <a:extLst>
            <a:ext uri="{FF2B5EF4-FFF2-40B4-BE49-F238E27FC236}">
              <a16:creationId xmlns:a16="http://schemas.microsoft.com/office/drawing/2014/main" id="{65C90870-10DF-4E35-AF0D-1EF3452FBE3D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54</xdr:row>
      <xdr:rowOff>63873</xdr:rowOff>
    </xdr:from>
    <xdr:to>
      <xdr:col>6</xdr:col>
      <xdr:colOff>619149</xdr:colOff>
      <xdr:row>54</xdr:row>
      <xdr:rowOff>521073</xdr:rowOff>
    </xdr:to>
    <xdr:sp macro="[0]!afficher" textlink="">
      <xdr:nvSpPr>
        <xdr:cNvPr id="41" name="Rectangle 40">
          <a:extLst>
            <a:ext uri="{FF2B5EF4-FFF2-40B4-BE49-F238E27FC236}">
              <a16:creationId xmlns:a16="http://schemas.microsoft.com/office/drawing/2014/main" id="{C1D1B1F7-3096-41A2-BDFB-C8C98ECE24D2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54</xdr:row>
      <xdr:rowOff>44823</xdr:rowOff>
    </xdr:from>
    <xdr:to>
      <xdr:col>7</xdr:col>
      <xdr:colOff>862596</xdr:colOff>
      <xdr:row>54</xdr:row>
      <xdr:rowOff>521073</xdr:rowOff>
    </xdr:to>
    <xdr:sp macro="[0]!affiche1" textlink="">
      <xdr:nvSpPr>
        <xdr:cNvPr id="42" name="Rectangle 41">
          <a:extLst>
            <a:ext uri="{FF2B5EF4-FFF2-40B4-BE49-F238E27FC236}">
              <a16:creationId xmlns:a16="http://schemas.microsoft.com/office/drawing/2014/main" id="{D33A823E-4A1E-438F-9330-C3033051DF45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54</xdr:row>
      <xdr:rowOff>44823</xdr:rowOff>
    </xdr:from>
    <xdr:to>
      <xdr:col>8</xdr:col>
      <xdr:colOff>1940065</xdr:colOff>
      <xdr:row>54</xdr:row>
      <xdr:rowOff>521073</xdr:rowOff>
    </xdr:to>
    <xdr:sp macro="[0]!affiche2" textlink="">
      <xdr:nvSpPr>
        <xdr:cNvPr id="43" name="Rectangle 42">
          <a:extLst>
            <a:ext uri="{FF2B5EF4-FFF2-40B4-BE49-F238E27FC236}">
              <a16:creationId xmlns:a16="http://schemas.microsoft.com/office/drawing/2014/main" id="{4833D3AC-108D-48F9-ADE7-F02F56BA08CF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59</xdr:row>
      <xdr:rowOff>63873</xdr:rowOff>
    </xdr:from>
    <xdr:to>
      <xdr:col>6</xdr:col>
      <xdr:colOff>619149</xdr:colOff>
      <xdr:row>59</xdr:row>
      <xdr:rowOff>521073</xdr:rowOff>
    </xdr:to>
    <xdr:sp macro="[0]!afficher" textlink="">
      <xdr:nvSpPr>
        <xdr:cNvPr id="44" name="Rectangle 43">
          <a:extLst>
            <a:ext uri="{FF2B5EF4-FFF2-40B4-BE49-F238E27FC236}">
              <a16:creationId xmlns:a16="http://schemas.microsoft.com/office/drawing/2014/main" id="{40D0A3D3-8D29-4A57-9F43-66105A69F82B}"/>
            </a:ext>
          </a:extLst>
        </xdr:cNvPr>
        <xdr:cNvSpPr/>
      </xdr:nvSpPr>
      <xdr:spPr>
        <a:xfrm>
          <a:off x="6519582" y="29450179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59</xdr:row>
      <xdr:rowOff>44823</xdr:rowOff>
    </xdr:from>
    <xdr:to>
      <xdr:col>7</xdr:col>
      <xdr:colOff>862596</xdr:colOff>
      <xdr:row>59</xdr:row>
      <xdr:rowOff>521073</xdr:rowOff>
    </xdr:to>
    <xdr:sp macro="[0]!affiche1" textlink="">
      <xdr:nvSpPr>
        <xdr:cNvPr id="45" name="Rectangle 44">
          <a:extLst>
            <a:ext uri="{FF2B5EF4-FFF2-40B4-BE49-F238E27FC236}">
              <a16:creationId xmlns:a16="http://schemas.microsoft.com/office/drawing/2014/main" id="{C5EC7CC7-102B-4018-B4B9-58C5BB5725A4}"/>
            </a:ext>
          </a:extLst>
        </xdr:cNvPr>
        <xdr:cNvSpPr/>
      </xdr:nvSpPr>
      <xdr:spPr>
        <a:xfrm>
          <a:off x="8478956" y="29431129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59</xdr:row>
      <xdr:rowOff>44823</xdr:rowOff>
    </xdr:from>
    <xdr:to>
      <xdr:col>8</xdr:col>
      <xdr:colOff>1940065</xdr:colOff>
      <xdr:row>59</xdr:row>
      <xdr:rowOff>521073</xdr:rowOff>
    </xdr:to>
    <xdr:sp macro="[0]!affiche2" textlink="">
      <xdr:nvSpPr>
        <xdr:cNvPr id="46" name="Rectangle 45">
          <a:extLst>
            <a:ext uri="{FF2B5EF4-FFF2-40B4-BE49-F238E27FC236}">
              <a16:creationId xmlns:a16="http://schemas.microsoft.com/office/drawing/2014/main" id="{3DAC57AF-EE8C-47DB-BF3B-5843A0CAE2DE}"/>
            </a:ext>
          </a:extLst>
        </xdr:cNvPr>
        <xdr:cNvSpPr/>
      </xdr:nvSpPr>
      <xdr:spPr>
        <a:xfrm>
          <a:off x="10490995" y="29431129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64</xdr:row>
      <xdr:rowOff>63873</xdr:rowOff>
    </xdr:from>
    <xdr:to>
      <xdr:col>6</xdr:col>
      <xdr:colOff>619149</xdr:colOff>
      <xdr:row>64</xdr:row>
      <xdr:rowOff>521073</xdr:rowOff>
    </xdr:to>
    <xdr:sp macro="[0]!afficher" textlink="">
      <xdr:nvSpPr>
        <xdr:cNvPr id="50" name="Rectangle 49">
          <a:extLst>
            <a:ext uri="{FF2B5EF4-FFF2-40B4-BE49-F238E27FC236}">
              <a16:creationId xmlns:a16="http://schemas.microsoft.com/office/drawing/2014/main" id="{87EE4E18-6625-453E-A65D-53800055D01C}"/>
            </a:ext>
          </a:extLst>
        </xdr:cNvPr>
        <xdr:cNvSpPr/>
      </xdr:nvSpPr>
      <xdr:spPr>
        <a:xfrm>
          <a:off x="6519582" y="32211308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64</xdr:row>
      <xdr:rowOff>44823</xdr:rowOff>
    </xdr:from>
    <xdr:to>
      <xdr:col>7</xdr:col>
      <xdr:colOff>862596</xdr:colOff>
      <xdr:row>64</xdr:row>
      <xdr:rowOff>521073</xdr:rowOff>
    </xdr:to>
    <xdr:sp macro="[0]!affiche1" textlink="">
      <xdr:nvSpPr>
        <xdr:cNvPr id="51" name="Rectangle 50">
          <a:extLst>
            <a:ext uri="{FF2B5EF4-FFF2-40B4-BE49-F238E27FC236}">
              <a16:creationId xmlns:a16="http://schemas.microsoft.com/office/drawing/2014/main" id="{4BF2FDC0-8D5C-4F50-AC7B-AC14BD74091C}"/>
            </a:ext>
          </a:extLst>
        </xdr:cNvPr>
        <xdr:cNvSpPr/>
      </xdr:nvSpPr>
      <xdr:spPr>
        <a:xfrm>
          <a:off x="8478956" y="32192258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64</xdr:row>
      <xdr:rowOff>44823</xdr:rowOff>
    </xdr:from>
    <xdr:to>
      <xdr:col>8</xdr:col>
      <xdr:colOff>1940065</xdr:colOff>
      <xdr:row>64</xdr:row>
      <xdr:rowOff>521073</xdr:rowOff>
    </xdr:to>
    <xdr:sp macro="[0]!affiche2" textlink="">
      <xdr:nvSpPr>
        <xdr:cNvPr id="52" name="Rectangle 51">
          <a:extLst>
            <a:ext uri="{FF2B5EF4-FFF2-40B4-BE49-F238E27FC236}">
              <a16:creationId xmlns:a16="http://schemas.microsoft.com/office/drawing/2014/main" id="{11673747-0EC3-4193-B88B-2EB552193D1A}"/>
            </a:ext>
          </a:extLst>
        </xdr:cNvPr>
        <xdr:cNvSpPr/>
      </xdr:nvSpPr>
      <xdr:spPr>
        <a:xfrm>
          <a:off x="10490995" y="32192258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57149</xdr:colOff>
      <xdr:row>1</xdr:row>
      <xdr:rowOff>0</xdr:rowOff>
    </xdr:from>
    <xdr:to>
      <xdr:col>12</xdr:col>
      <xdr:colOff>514350</xdr:colOff>
      <xdr:row>20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BF03964-B661-419A-8AB6-180D063660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60.446391203703" createdVersion="7" refreshedVersion="7" minRefreshableVersion="3" recordCount="115" xr:uid="{41D5B0B8-3531-4C6D-BFDA-8F480BA0B5C8}">
  <cacheSource type="external" connectionId="2"/>
  <cacheFields count="21">
    <cacheField name="Mois" numFmtId="0">
      <sharedItems count="4">
        <s v="Janvier"/>
        <s v="Février"/>
        <s v="Mars"/>
        <s v="Avril"/>
      </sharedItems>
    </cacheField>
    <cacheField name="jour " numFmtId="0">
      <sharedItems containsSemiMixedTypes="0" containsNonDate="0" containsDate="1" containsString="0" minDate="2021-01-01T00:00:00" maxDate="2021-04-30T00:00:00" count="115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</sharedItems>
      <fieldGroup par="20" base="1">
        <rangePr groupBy="days" startDate="2021-01-01T00:00:00" endDate="2021-04-30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21"/>
        </groupItems>
      </fieldGroup>
    </cacheField>
    <cacheField name="nombre de poulet " numFmtId="0">
      <sharedItems containsSemiMixedTypes="0" containsString="0" containsNumber="1" containsInteger="1" minValue="100" maxValue="9600"/>
    </cacheField>
    <cacheField name="tonnage " numFmtId="0">
      <sharedItems containsSemiMixedTypes="0" containsString="0" containsNumber="1" containsInteger="1" minValue="300" maxValue="70000" count="24">
        <n v="300"/>
        <n v="6000"/>
        <n v="6200"/>
        <n v="6400"/>
        <n v="6600"/>
        <n v="6800"/>
        <n v="7000"/>
        <n v="7200"/>
        <n v="600"/>
        <n v="800"/>
        <n v="5000"/>
        <n v="70000"/>
        <n v="65000"/>
        <n v="60000"/>
        <n v="55000"/>
        <n v="50000"/>
        <n v="45000"/>
        <n v="40000"/>
        <n v="35000"/>
        <n v="30000"/>
        <n v="25000"/>
        <n v="20000"/>
        <n v="15000"/>
        <n v="10000"/>
      </sharedItems>
    </cacheField>
    <cacheField name="consommation totale de l'usine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AR1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AR2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SURPR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OTALE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RESSUAG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QUAI ATLAS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QUAI ATLAS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caisses/Pal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MP 25b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HP 40 BAR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Bac echaudag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Sortie Ballon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Boite noir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entrée Pa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Mois2" numFmtId="0" databaseField="0">
      <fieldGroup base="1">
        <rangePr groupBy="months" startDate="2021-01-01T00:00:00" endDate="2021-04-30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21"/>
        </groupItems>
      </fieldGroup>
    </cacheField>
  </cacheFields>
  <extLst>
    <ext xmlns:x14="http://schemas.microsoft.com/office/spreadsheetml/2009/9/main" uri="{725AE2AE-9491-48be-B2B4-4EB974FC3084}">
      <x14:pivotCacheDefinition pivotCacheId="1320162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5">
  <r>
    <x v="0"/>
    <x v="0"/>
    <n v="60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n v="600"/>
    <x v="0"/>
    <x v="1"/>
    <x v="1"/>
    <x v="1"/>
    <x v="1"/>
    <x v="1"/>
    <x v="1"/>
    <x v="1"/>
    <x v="1"/>
    <x v="1"/>
    <x v="1"/>
    <x v="1"/>
    <x v="1"/>
    <x v="1"/>
    <x v="1"/>
    <x v="1"/>
    <x v="1"/>
  </r>
  <r>
    <x v="0"/>
    <x v="2"/>
    <n v="600"/>
    <x v="0"/>
    <x v="2"/>
    <x v="2"/>
    <x v="2"/>
    <x v="2"/>
    <x v="2"/>
    <x v="2"/>
    <x v="2"/>
    <x v="2"/>
    <x v="2"/>
    <x v="2"/>
    <x v="2"/>
    <x v="2"/>
    <x v="2"/>
    <x v="2"/>
    <x v="2"/>
    <x v="2"/>
  </r>
  <r>
    <x v="0"/>
    <x v="3"/>
    <n v="600"/>
    <x v="0"/>
    <x v="3"/>
    <x v="3"/>
    <x v="3"/>
    <x v="3"/>
    <x v="3"/>
    <x v="3"/>
    <x v="3"/>
    <x v="3"/>
    <x v="3"/>
    <x v="3"/>
    <x v="3"/>
    <x v="3"/>
    <x v="3"/>
    <x v="3"/>
    <x v="3"/>
    <x v="3"/>
  </r>
  <r>
    <x v="0"/>
    <x v="4"/>
    <n v="600"/>
    <x v="0"/>
    <x v="4"/>
    <x v="4"/>
    <x v="4"/>
    <x v="4"/>
    <x v="4"/>
    <x v="4"/>
    <x v="4"/>
    <x v="4"/>
    <x v="4"/>
    <x v="4"/>
    <x v="4"/>
    <x v="4"/>
    <x v="4"/>
    <x v="4"/>
    <x v="4"/>
    <x v="4"/>
  </r>
  <r>
    <x v="0"/>
    <x v="5"/>
    <n v="600"/>
    <x v="0"/>
    <x v="5"/>
    <x v="5"/>
    <x v="5"/>
    <x v="5"/>
    <x v="5"/>
    <x v="5"/>
    <x v="5"/>
    <x v="5"/>
    <x v="5"/>
    <x v="5"/>
    <x v="5"/>
    <x v="5"/>
    <x v="5"/>
    <x v="5"/>
    <x v="5"/>
    <x v="5"/>
  </r>
  <r>
    <x v="0"/>
    <x v="6"/>
    <n v="600"/>
    <x v="0"/>
    <x v="6"/>
    <x v="6"/>
    <x v="6"/>
    <x v="6"/>
    <x v="6"/>
    <x v="6"/>
    <x v="6"/>
    <x v="6"/>
    <x v="6"/>
    <x v="6"/>
    <x v="6"/>
    <x v="6"/>
    <x v="6"/>
    <x v="6"/>
    <x v="6"/>
    <x v="6"/>
  </r>
  <r>
    <x v="0"/>
    <x v="7"/>
    <n v="600"/>
    <x v="0"/>
    <x v="7"/>
    <x v="7"/>
    <x v="7"/>
    <x v="7"/>
    <x v="7"/>
    <x v="7"/>
    <x v="7"/>
    <x v="7"/>
    <x v="7"/>
    <x v="7"/>
    <x v="7"/>
    <x v="7"/>
    <x v="7"/>
    <x v="7"/>
    <x v="7"/>
    <x v="7"/>
  </r>
  <r>
    <x v="0"/>
    <x v="8"/>
    <n v="600"/>
    <x v="0"/>
    <x v="8"/>
    <x v="8"/>
    <x v="8"/>
    <x v="8"/>
    <x v="8"/>
    <x v="8"/>
    <x v="8"/>
    <x v="8"/>
    <x v="8"/>
    <x v="8"/>
    <x v="8"/>
    <x v="8"/>
    <x v="8"/>
    <x v="8"/>
    <x v="8"/>
    <x v="8"/>
  </r>
  <r>
    <x v="0"/>
    <x v="9"/>
    <n v="600"/>
    <x v="0"/>
    <x v="9"/>
    <x v="9"/>
    <x v="9"/>
    <x v="9"/>
    <x v="9"/>
    <x v="9"/>
    <x v="9"/>
    <x v="9"/>
    <x v="9"/>
    <x v="9"/>
    <x v="9"/>
    <x v="9"/>
    <x v="9"/>
    <x v="9"/>
    <x v="9"/>
    <x v="9"/>
  </r>
  <r>
    <x v="0"/>
    <x v="10"/>
    <n v="600"/>
    <x v="1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0"/>
    <x v="11"/>
    <n v="600"/>
    <x v="2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0"/>
    <x v="12"/>
    <n v="600"/>
    <x v="3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0"/>
    <x v="13"/>
    <n v="600"/>
    <x v="4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0"/>
    <x v="14"/>
    <n v="600"/>
    <x v="5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0"/>
    <x v="15"/>
    <n v="300"/>
    <x v="6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0"/>
    <x v="16"/>
    <n v="300"/>
    <x v="7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0"/>
    <x v="17"/>
    <n v="300"/>
    <x v="8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0"/>
    <x v="18"/>
    <n v="300"/>
    <x v="8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0"/>
    <x v="19"/>
    <n v="300"/>
    <x v="8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0"/>
    <x v="20"/>
    <n v="300"/>
    <x v="8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0"/>
    <x v="21"/>
    <n v="8200"/>
    <x v="8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0"/>
    <x v="22"/>
    <n v="600"/>
    <x v="8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0"/>
    <x v="23"/>
    <n v="600"/>
    <x v="8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0"/>
    <x v="24"/>
    <n v="600"/>
    <x v="8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0"/>
    <x v="25"/>
    <n v="600"/>
    <x v="8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0"/>
    <x v="26"/>
    <n v="600"/>
    <x v="8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0"/>
    <x v="27"/>
    <n v="600"/>
    <x v="9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0"/>
    <x v="28"/>
    <n v="600"/>
    <x v="9"/>
    <x v="28"/>
    <x v="28"/>
    <x v="28"/>
    <x v="28"/>
    <x v="28"/>
    <x v="28"/>
    <x v="28"/>
    <x v="28"/>
    <x v="28"/>
    <x v="28"/>
    <x v="28"/>
    <x v="28"/>
    <x v="28"/>
    <x v="28"/>
    <x v="28"/>
    <x v="28"/>
  </r>
  <r>
    <x v="1"/>
    <x v="29"/>
    <n v="4000"/>
    <x v="1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30"/>
    <n v="4200"/>
    <x v="11"/>
    <x v="1"/>
    <x v="1"/>
    <x v="1"/>
    <x v="1"/>
    <x v="1"/>
    <x v="1"/>
    <x v="1"/>
    <x v="1"/>
    <x v="1"/>
    <x v="1"/>
    <x v="1"/>
    <x v="1"/>
    <x v="1"/>
    <x v="1"/>
    <x v="1"/>
    <x v="1"/>
  </r>
  <r>
    <x v="1"/>
    <x v="31"/>
    <n v="4400"/>
    <x v="11"/>
    <x v="2"/>
    <x v="2"/>
    <x v="2"/>
    <x v="2"/>
    <x v="2"/>
    <x v="2"/>
    <x v="2"/>
    <x v="2"/>
    <x v="2"/>
    <x v="2"/>
    <x v="2"/>
    <x v="2"/>
    <x v="2"/>
    <x v="2"/>
    <x v="2"/>
    <x v="2"/>
  </r>
  <r>
    <x v="1"/>
    <x v="32"/>
    <n v="4600"/>
    <x v="12"/>
    <x v="3"/>
    <x v="3"/>
    <x v="3"/>
    <x v="3"/>
    <x v="3"/>
    <x v="3"/>
    <x v="3"/>
    <x v="3"/>
    <x v="3"/>
    <x v="3"/>
    <x v="3"/>
    <x v="3"/>
    <x v="3"/>
    <x v="3"/>
    <x v="3"/>
    <x v="3"/>
  </r>
  <r>
    <x v="1"/>
    <x v="33"/>
    <n v="4800"/>
    <x v="12"/>
    <x v="4"/>
    <x v="4"/>
    <x v="4"/>
    <x v="4"/>
    <x v="4"/>
    <x v="4"/>
    <x v="4"/>
    <x v="4"/>
    <x v="4"/>
    <x v="4"/>
    <x v="4"/>
    <x v="4"/>
    <x v="4"/>
    <x v="4"/>
    <x v="4"/>
    <x v="4"/>
  </r>
  <r>
    <x v="1"/>
    <x v="34"/>
    <n v="5000"/>
    <x v="13"/>
    <x v="5"/>
    <x v="5"/>
    <x v="5"/>
    <x v="5"/>
    <x v="5"/>
    <x v="5"/>
    <x v="5"/>
    <x v="5"/>
    <x v="5"/>
    <x v="5"/>
    <x v="5"/>
    <x v="5"/>
    <x v="5"/>
    <x v="5"/>
    <x v="5"/>
    <x v="5"/>
  </r>
  <r>
    <x v="1"/>
    <x v="35"/>
    <n v="5200"/>
    <x v="13"/>
    <x v="6"/>
    <x v="6"/>
    <x v="6"/>
    <x v="6"/>
    <x v="6"/>
    <x v="6"/>
    <x v="6"/>
    <x v="6"/>
    <x v="6"/>
    <x v="6"/>
    <x v="6"/>
    <x v="6"/>
    <x v="6"/>
    <x v="6"/>
    <x v="6"/>
    <x v="6"/>
  </r>
  <r>
    <x v="1"/>
    <x v="36"/>
    <n v="5400"/>
    <x v="14"/>
    <x v="7"/>
    <x v="7"/>
    <x v="7"/>
    <x v="7"/>
    <x v="7"/>
    <x v="7"/>
    <x v="7"/>
    <x v="7"/>
    <x v="7"/>
    <x v="7"/>
    <x v="7"/>
    <x v="7"/>
    <x v="7"/>
    <x v="7"/>
    <x v="7"/>
    <x v="7"/>
  </r>
  <r>
    <x v="1"/>
    <x v="37"/>
    <n v="5600"/>
    <x v="14"/>
    <x v="8"/>
    <x v="8"/>
    <x v="8"/>
    <x v="8"/>
    <x v="8"/>
    <x v="8"/>
    <x v="8"/>
    <x v="8"/>
    <x v="8"/>
    <x v="8"/>
    <x v="8"/>
    <x v="8"/>
    <x v="8"/>
    <x v="8"/>
    <x v="8"/>
    <x v="8"/>
  </r>
  <r>
    <x v="1"/>
    <x v="38"/>
    <n v="5800"/>
    <x v="15"/>
    <x v="9"/>
    <x v="9"/>
    <x v="9"/>
    <x v="9"/>
    <x v="9"/>
    <x v="9"/>
    <x v="9"/>
    <x v="9"/>
    <x v="9"/>
    <x v="9"/>
    <x v="9"/>
    <x v="9"/>
    <x v="9"/>
    <x v="9"/>
    <x v="9"/>
    <x v="9"/>
  </r>
  <r>
    <x v="1"/>
    <x v="39"/>
    <n v="6000"/>
    <x v="1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1"/>
    <x v="40"/>
    <n v="6200"/>
    <x v="1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1"/>
    <x v="41"/>
    <n v="6400"/>
    <x v="1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1"/>
    <x v="42"/>
    <n v="6600"/>
    <x v="1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1"/>
    <x v="43"/>
    <n v="6800"/>
    <x v="1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1"/>
    <x v="44"/>
    <n v="7000"/>
    <x v="1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1"/>
    <x v="45"/>
    <n v="7200"/>
    <x v="1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1"/>
    <x v="46"/>
    <n v="7400"/>
    <x v="1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1"/>
    <x v="47"/>
    <n v="7600"/>
    <x v="1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1"/>
    <x v="48"/>
    <n v="7800"/>
    <x v="2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1"/>
    <x v="49"/>
    <n v="8000"/>
    <x v="2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1"/>
    <x v="50"/>
    <n v="8200"/>
    <x v="2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1"/>
    <x v="51"/>
    <n v="8400"/>
    <x v="2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1"/>
    <x v="52"/>
    <n v="8600"/>
    <x v="2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1"/>
    <x v="53"/>
    <n v="8800"/>
    <x v="2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1"/>
    <x v="54"/>
    <n v="9000"/>
    <x v="2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1"/>
    <x v="55"/>
    <n v="9200"/>
    <x v="2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1"/>
    <x v="56"/>
    <n v="9400"/>
    <x v="1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2"/>
    <x v="57"/>
    <n v="4000"/>
    <x v="1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58"/>
    <n v="4200"/>
    <x v="11"/>
    <x v="1"/>
    <x v="1"/>
    <x v="1"/>
    <x v="1"/>
    <x v="1"/>
    <x v="1"/>
    <x v="1"/>
    <x v="1"/>
    <x v="1"/>
    <x v="1"/>
    <x v="1"/>
    <x v="1"/>
    <x v="1"/>
    <x v="1"/>
    <x v="1"/>
    <x v="1"/>
  </r>
  <r>
    <x v="2"/>
    <x v="59"/>
    <n v="4400"/>
    <x v="11"/>
    <x v="2"/>
    <x v="2"/>
    <x v="2"/>
    <x v="2"/>
    <x v="2"/>
    <x v="2"/>
    <x v="2"/>
    <x v="2"/>
    <x v="2"/>
    <x v="2"/>
    <x v="2"/>
    <x v="2"/>
    <x v="2"/>
    <x v="2"/>
    <x v="2"/>
    <x v="2"/>
  </r>
  <r>
    <x v="2"/>
    <x v="60"/>
    <n v="4600"/>
    <x v="12"/>
    <x v="3"/>
    <x v="3"/>
    <x v="3"/>
    <x v="3"/>
    <x v="3"/>
    <x v="3"/>
    <x v="3"/>
    <x v="3"/>
    <x v="3"/>
    <x v="3"/>
    <x v="3"/>
    <x v="3"/>
    <x v="3"/>
    <x v="3"/>
    <x v="3"/>
    <x v="3"/>
  </r>
  <r>
    <x v="2"/>
    <x v="61"/>
    <n v="4800"/>
    <x v="12"/>
    <x v="4"/>
    <x v="4"/>
    <x v="4"/>
    <x v="4"/>
    <x v="4"/>
    <x v="4"/>
    <x v="4"/>
    <x v="4"/>
    <x v="4"/>
    <x v="4"/>
    <x v="4"/>
    <x v="4"/>
    <x v="4"/>
    <x v="4"/>
    <x v="4"/>
    <x v="4"/>
  </r>
  <r>
    <x v="2"/>
    <x v="62"/>
    <n v="5000"/>
    <x v="13"/>
    <x v="5"/>
    <x v="5"/>
    <x v="5"/>
    <x v="5"/>
    <x v="5"/>
    <x v="5"/>
    <x v="5"/>
    <x v="5"/>
    <x v="5"/>
    <x v="5"/>
    <x v="5"/>
    <x v="5"/>
    <x v="5"/>
    <x v="5"/>
    <x v="5"/>
    <x v="5"/>
  </r>
  <r>
    <x v="2"/>
    <x v="63"/>
    <n v="5200"/>
    <x v="13"/>
    <x v="6"/>
    <x v="6"/>
    <x v="6"/>
    <x v="6"/>
    <x v="6"/>
    <x v="6"/>
    <x v="6"/>
    <x v="6"/>
    <x v="6"/>
    <x v="6"/>
    <x v="6"/>
    <x v="6"/>
    <x v="6"/>
    <x v="6"/>
    <x v="6"/>
    <x v="6"/>
  </r>
  <r>
    <x v="2"/>
    <x v="64"/>
    <n v="5400"/>
    <x v="14"/>
    <x v="7"/>
    <x v="7"/>
    <x v="7"/>
    <x v="7"/>
    <x v="7"/>
    <x v="7"/>
    <x v="7"/>
    <x v="7"/>
    <x v="7"/>
    <x v="7"/>
    <x v="7"/>
    <x v="7"/>
    <x v="7"/>
    <x v="7"/>
    <x v="7"/>
    <x v="7"/>
  </r>
  <r>
    <x v="2"/>
    <x v="65"/>
    <n v="5600"/>
    <x v="14"/>
    <x v="8"/>
    <x v="8"/>
    <x v="8"/>
    <x v="8"/>
    <x v="8"/>
    <x v="8"/>
    <x v="8"/>
    <x v="8"/>
    <x v="8"/>
    <x v="8"/>
    <x v="8"/>
    <x v="8"/>
    <x v="8"/>
    <x v="8"/>
    <x v="8"/>
    <x v="8"/>
  </r>
  <r>
    <x v="2"/>
    <x v="66"/>
    <n v="5800"/>
    <x v="15"/>
    <x v="9"/>
    <x v="9"/>
    <x v="9"/>
    <x v="9"/>
    <x v="9"/>
    <x v="9"/>
    <x v="9"/>
    <x v="9"/>
    <x v="9"/>
    <x v="9"/>
    <x v="9"/>
    <x v="9"/>
    <x v="9"/>
    <x v="9"/>
    <x v="9"/>
    <x v="9"/>
  </r>
  <r>
    <x v="2"/>
    <x v="67"/>
    <n v="6000"/>
    <x v="1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2"/>
    <x v="68"/>
    <n v="6200"/>
    <x v="1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2"/>
    <x v="69"/>
    <n v="6400"/>
    <x v="1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2"/>
    <x v="70"/>
    <n v="6600"/>
    <x v="1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2"/>
    <x v="71"/>
    <n v="6800"/>
    <x v="1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2"/>
    <x v="72"/>
    <n v="7000"/>
    <x v="1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2"/>
    <x v="73"/>
    <n v="7200"/>
    <x v="1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2"/>
    <x v="74"/>
    <n v="7400"/>
    <x v="1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2"/>
    <x v="75"/>
    <n v="7600"/>
    <x v="1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2"/>
    <x v="76"/>
    <n v="7800"/>
    <x v="2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2"/>
    <x v="77"/>
    <n v="8000"/>
    <x v="2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2"/>
    <x v="78"/>
    <n v="8200"/>
    <x v="2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2"/>
    <x v="79"/>
    <n v="8400"/>
    <x v="2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2"/>
    <x v="80"/>
    <n v="8600"/>
    <x v="2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2"/>
    <x v="81"/>
    <n v="8800"/>
    <x v="2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2"/>
    <x v="82"/>
    <n v="9000"/>
    <x v="2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2"/>
    <x v="83"/>
    <n v="9200"/>
    <x v="2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2"/>
    <x v="84"/>
    <n v="9400"/>
    <x v="1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2"/>
    <x v="85"/>
    <n v="9600"/>
    <x v="10"/>
    <x v="28"/>
    <x v="28"/>
    <x v="28"/>
    <x v="28"/>
    <x v="28"/>
    <x v="28"/>
    <x v="28"/>
    <x v="28"/>
    <x v="28"/>
    <x v="28"/>
    <x v="28"/>
    <x v="28"/>
    <x v="28"/>
    <x v="28"/>
    <x v="28"/>
    <x v="28"/>
  </r>
  <r>
    <x v="3"/>
    <x v="86"/>
    <n v="100"/>
    <x v="10"/>
    <x v="0"/>
    <x v="0"/>
    <x v="0"/>
    <x v="0"/>
    <x v="0"/>
    <x v="0"/>
    <x v="0"/>
    <x v="0"/>
    <x v="0"/>
    <x v="0"/>
    <x v="0"/>
    <x v="0"/>
    <x v="0"/>
    <x v="0"/>
    <x v="0"/>
    <x v="0"/>
  </r>
  <r>
    <x v="3"/>
    <x v="87"/>
    <n v="4200"/>
    <x v="11"/>
    <x v="1"/>
    <x v="1"/>
    <x v="1"/>
    <x v="1"/>
    <x v="1"/>
    <x v="1"/>
    <x v="1"/>
    <x v="1"/>
    <x v="1"/>
    <x v="1"/>
    <x v="1"/>
    <x v="1"/>
    <x v="1"/>
    <x v="1"/>
    <x v="1"/>
    <x v="1"/>
  </r>
  <r>
    <x v="3"/>
    <x v="88"/>
    <n v="4400"/>
    <x v="11"/>
    <x v="2"/>
    <x v="2"/>
    <x v="2"/>
    <x v="2"/>
    <x v="2"/>
    <x v="2"/>
    <x v="2"/>
    <x v="2"/>
    <x v="2"/>
    <x v="2"/>
    <x v="2"/>
    <x v="2"/>
    <x v="2"/>
    <x v="2"/>
    <x v="2"/>
    <x v="2"/>
  </r>
  <r>
    <x v="3"/>
    <x v="89"/>
    <n v="4600"/>
    <x v="12"/>
    <x v="3"/>
    <x v="3"/>
    <x v="3"/>
    <x v="3"/>
    <x v="3"/>
    <x v="3"/>
    <x v="3"/>
    <x v="3"/>
    <x v="3"/>
    <x v="3"/>
    <x v="3"/>
    <x v="3"/>
    <x v="3"/>
    <x v="3"/>
    <x v="3"/>
    <x v="3"/>
  </r>
  <r>
    <x v="3"/>
    <x v="90"/>
    <n v="4800"/>
    <x v="12"/>
    <x v="4"/>
    <x v="4"/>
    <x v="4"/>
    <x v="4"/>
    <x v="4"/>
    <x v="4"/>
    <x v="4"/>
    <x v="4"/>
    <x v="4"/>
    <x v="4"/>
    <x v="4"/>
    <x v="4"/>
    <x v="4"/>
    <x v="4"/>
    <x v="4"/>
    <x v="4"/>
  </r>
  <r>
    <x v="3"/>
    <x v="91"/>
    <n v="5000"/>
    <x v="13"/>
    <x v="5"/>
    <x v="5"/>
    <x v="5"/>
    <x v="5"/>
    <x v="5"/>
    <x v="5"/>
    <x v="5"/>
    <x v="5"/>
    <x v="5"/>
    <x v="5"/>
    <x v="5"/>
    <x v="5"/>
    <x v="5"/>
    <x v="5"/>
    <x v="5"/>
    <x v="5"/>
  </r>
  <r>
    <x v="3"/>
    <x v="92"/>
    <n v="5200"/>
    <x v="13"/>
    <x v="6"/>
    <x v="6"/>
    <x v="6"/>
    <x v="6"/>
    <x v="6"/>
    <x v="6"/>
    <x v="6"/>
    <x v="6"/>
    <x v="6"/>
    <x v="6"/>
    <x v="6"/>
    <x v="6"/>
    <x v="6"/>
    <x v="6"/>
    <x v="6"/>
    <x v="6"/>
  </r>
  <r>
    <x v="3"/>
    <x v="93"/>
    <n v="5400"/>
    <x v="14"/>
    <x v="7"/>
    <x v="7"/>
    <x v="7"/>
    <x v="7"/>
    <x v="7"/>
    <x v="7"/>
    <x v="7"/>
    <x v="7"/>
    <x v="7"/>
    <x v="7"/>
    <x v="7"/>
    <x v="7"/>
    <x v="7"/>
    <x v="7"/>
    <x v="7"/>
    <x v="7"/>
  </r>
  <r>
    <x v="3"/>
    <x v="94"/>
    <n v="5600"/>
    <x v="14"/>
    <x v="8"/>
    <x v="8"/>
    <x v="8"/>
    <x v="8"/>
    <x v="8"/>
    <x v="8"/>
    <x v="8"/>
    <x v="8"/>
    <x v="8"/>
    <x v="8"/>
    <x v="8"/>
    <x v="8"/>
    <x v="8"/>
    <x v="8"/>
    <x v="8"/>
    <x v="8"/>
  </r>
  <r>
    <x v="3"/>
    <x v="95"/>
    <n v="5800"/>
    <x v="15"/>
    <x v="9"/>
    <x v="9"/>
    <x v="9"/>
    <x v="9"/>
    <x v="9"/>
    <x v="9"/>
    <x v="9"/>
    <x v="9"/>
    <x v="9"/>
    <x v="9"/>
    <x v="9"/>
    <x v="9"/>
    <x v="9"/>
    <x v="9"/>
    <x v="9"/>
    <x v="9"/>
  </r>
  <r>
    <x v="3"/>
    <x v="96"/>
    <n v="6000"/>
    <x v="1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3"/>
    <x v="97"/>
    <n v="6200"/>
    <x v="1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3"/>
    <x v="98"/>
    <n v="6400"/>
    <x v="1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3"/>
    <x v="99"/>
    <n v="6600"/>
    <x v="1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3"/>
    <x v="100"/>
    <n v="6800"/>
    <x v="1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3"/>
    <x v="101"/>
    <n v="7000"/>
    <x v="1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3"/>
    <x v="102"/>
    <n v="7200"/>
    <x v="1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3"/>
    <x v="103"/>
    <n v="7400"/>
    <x v="1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3"/>
    <x v="104"/>
    <n v="7600"/>
    <x v="1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3"/>
    <x v="105"/>
    <n v="7800"/>
    <x v="2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3"/>
    <x v="106"/>
    <n v="8000"/>
    <x v="2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3"/>
    <x v="107"/>
    <n v="8200"/>
    <x v="2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3"/>
    <x v="108"/>
    <n v="8400"/>
    <x v="2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3"/>
    <x v="109"/>
    <n v="8600"/>
    <x v="2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3"/>
    <x v="110"/>
    <n v="8800"/>
    <x v="2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3"/>
    <x v="111"/>
    <n v="9000"/>
    <x v="2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3"/>
    <x v="112"/>
    <n v="9200"/>
    <x v="2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3"/>
    <x v="113"/>
    <n v="9400"/>
    <x v="1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3"/>
    <x v="114"/>
    <n v="9600"/>
    <x v="10"/>
    <x v="28"/>
    <x v="28"/>
    <x v="28"/>
    <x v="28"/>
    <x v="28"/>
    <x v="28"/>
    <x v="28"/>
    <x v="28"/>
    <x v="28"/>
    <x v="28"/>
    <x v="28"/>
    <x v="28"/>
    <x v="28"/>
    <x v="28"/>
    <x v="28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DC6673-6B2B-437D-9AD4-1FB16395D4E6}" name="TCD_Conso" cacheId="53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5">
  <location ref="A3:C33" firstHeaderRow="0" firstDataRow="1" firstDataCol="1" rowPageCount="1" colPageCount="1"/>
  <pivotFields count="21">
    <pivotField axis="axisPage" compact="0" showAll="0">
      <items count="5">
        <item x="0"/>
        <item n="Gestion Budgitaire " x="1"/>
        <item n="Avril" x="2"/>
        <item n="Juin" x="3"/>
        <item t="default"/>
      </items>
    </pivotField>
    <pivotField axis="axisRow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3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Somme de nombre de poulet " fld="2" baseField="0" baseItem="0"/>
    <dataField name="Somme de consommation totale de l'usine " fld="4" baseField="0" baseItem="0"/>
  </dataFields>
  <chartFormats count="2">
    <chartFormat chart="4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_Janvier" displayName="T_Janvier" ref="A3:S32" totalsRowShown="0" headerRowDxfId="28" tableBorderDxfId="27">
  <autoFilter ref="A3:S32" xr:uid="{00000000-0009-0000-0100-00000D000000}"/>
  <tableColumns count="19">
    <tableColumn id="1" xr3:uid="{00000000-0010-0000-0000-000001000000}" name="jour " dataDxfId="26"/>
    <tableColumn id="5" xr3:uid="{00000000-0010-0000-0000-000005000000}" name="nombre de poulet "/>
    <tableColumn id="6" xr3:uid="{00000000-0010-0000-0000-000006000000}" name="tonnage "/>
    <tableColumn id="7" xr3:uid="{00000000-0010-0000-0000-000007000000}" name="consommation totale de l'usine "/>
    <tableColumn id="8" xr3:uid="{00000000-0010-0000-0000-000008000000}" name="EF TAR1"/>
    <tableColumn id="9" xr3:uid="{00000000-0010-0000-0000-000009000000}" name="EF TAR2"/>
    <tableColumn id="10" xr3:uid="{00000000-0010-0000-0000-00000A000000}" name="EF EVISC"/>
    <tableColumn id="11" xr3:uid="{00000000-0010-0000-0000-00000B000000}" name="EF SURPR EVISC"/>
    <tableColumn id="12" xr3:uid="{00000000-0010-0000-0000-00000C000000}" name="EF TOTALE EVISC"/>
    <tableColumn id="13" xr3:uid="{00000000-0010-0000-0000-00000D000000}" name="EF RESSUAGE"/>
    <tableColumn id="14" xr3:uid="{00000000-0010-0000-0000-00000E000000}" name="EF QUAI ATLAS "/>
    <tableColumn id="15" xr3:uid="{00000000-0010-0000-0000-00000F000000}" name="EC QUAI ATLAS "/>
    <tableColumn id="16" xr3:uid="{00000000-0010-0000-0000-000010000000}" name="EC caisses/Pal"/>
    <tableColumn id="17" xr3:uid="{00000000-0010-0000-0000-000011000000}" name="MP 25b"/>
    <tableColumn id="20" xr3:uid="{00000000-0010-0000-0000-000014000000}" name="HP 40 BAR"/>
    <tableColumn id="18" xr3:uid="{00000000-0010-0000-0000-000012000000}" name="EC Bac echaudage"/>
    <tableColumn id="19" xr3:uid="{00000000-0010-0000-0000-000013000000}" name="EC Sortie Ballon "/>
    <tableColumn id="2" xr3:uid="{00000000-0010-0000-0000-000002000000}" name="Boite noire"/>
    <tableColumn id="3" xr3:uid="{00000000-0010-0000-0000-000003000000}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Février" displayName="T_Février" ref="A3:S31" totalsRowShown="0" headerRowDxfId="25" tableBorderDxfId="24">
  <autoFilter ref="A3:S31" xr:uid="{00000000-0009-0000-0100-000004000000}"/>
  <tableColumns count="19">
    <tableColumn id="1" xr3:uid="{00000000-0010-0000-0100-000001000000}" name="jour " dataDxfId="23"/>
    <tableColumn id="5" xr3:uid="{00000000-0010-0000-0100-000005000000}" name="nombre de poulet "/>
    <tableColumn id="6" xr3:uid="{00000000-0010-0000-0100-000006000000}" name="tonnage "/>
    <tableColumn id="7" xr3:uid="{00000000-0010-0000-0100-000007000000}" name="consommation totale de l'usine "/>
    <tableColumn id="8" xr3:uid="{00000000-0010-0000-0100-000008000000}" name="EF TAR1"/>
    <tableColumn id="9" xr3:uid="{00000000-0010-0000-0100-000009000000}" name="EF TAR2"/>
    <tableColumn id="10" xr3:uid="{00000000-0010-0000-0100-00000A000000}" name="EF EVISC"/>
    <tableColumn id="11" xr3:uid="{00000000-0010-0000-0100-00000B000000}" name="EF SURPR EVISC"/>
    <tableColumn id="12" xr3:uid="{00000000-0010-0000-0100-00000C000000}" name="EF TOTALE EVISC"/>
    <tableColumn id="13" xr3:uid="{00000000-0010-0000-0100-00000D000000}" name="EF RESSUAGE"/>
    <tableColumn id="14" xr3:uid="{00000000-0010-0000-0100-00000E000000}" name="EF QUAI ATLAS "/>
    <tableColumn id="15" xr3:uid="{00000000-0010-0000-0100-00000F000000}" name="EC QUAI ATLAS "/>
    <tableColumn id="16" xr3:uid="{00000000-0010-0000-0100-000010000000}" name="EC caisses/Pal"/>
    <tableColumn id="17" xr3:uid="{00000000-0010-0000-0100-000011000000}" name="MP 25b"/>
    <tableColumn id="20" xr3:uid="{00000000-0010-0000-0100-000014000000}" name="HP 40 BAR"/>
    <tableColumn id="18" xr3:uid="{00000000-0010-0000-0100-000012000000}" name="EC Bac echaudage"/>
    <tableColumn id="19" xr3:uid="{00000000-0010-0000-0100-000013000000}" name="EC Sortie Ballon "/>
    <tableColumn id="2" xr3:uid="{00000000-0010-0000-0100-000002000000}" name="Boite noire"/>
    <tableColumn id="3" xr3:uid="{00000000-0010-0000-0100-000003000000}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Mars" displayName="T_Mars" ref="A3:S32" totalsRowShown="0" headerRowDxfId="22" tableBorderDxfId="21">
  <autoFilter ref="A3:S32" xr:uid="{00000000-0009-0000-0100-000002000000}"/>
  <tableColumns count="19">
    <tableColumn id="1" xr3:uid="{00000000-0010-0000-0200-000001000000}" name="jour " dataDxfId="20"/>
    <tableColumn id="5" xr3:uid="{00000000-0010-0000-0200-000005000000}" name="nombre de poulet "/>
    <tableColumn id="6" xr3:uid="{00000000-0010-0000-0200-000006000000}" name="tonnage "/>
    <tableColumn id="7" xr3:uid="{00000000-0010-0000-0200-000007000000}" name="consommation totale de l'usine "/>
    <tableColumn id="8" xr3:uid="{00000000-0010-0000-0200-000008000000}" name="EF TAR1"/>
    <tableColumn id="9" xr3:uid="{00000000-0010-0000-0200-000009000000}" name="EF TAR2"/>
    <tableColumn id="10" xr3:uid="{00000000-0010-0000-0200-00000A000000}" name="EF EVISC"/>
    <tableColumn id="11" xr3:uid="{00000000-0010-0000-0200-00000B000000}" name="EF SURPR EVISC"/>
    <tableColumn id="12" xr3:uid="{00000000-0010-0000-0200-00000C000000}" name="EF TOTALE EVISC"/>
    <tableColumn id="13" xr3:uid="{00000000-0010-0000-0200-00000D000000}" name="EF RESSUAGE"/>
    <tableColumn id="14" xr3:uid="{00000000-0010-0000-0200-00000E000000}" name="EF QUAI ATLAS "/>
    <tableColumn id="15" xr3:uid="{00000000-0010-0000-0200-00000F000000}" name="EC QUAI ATLAS "/>
    <tableColumn id="16" xr3:uid="{00000000-0010-0000-0200-000010000000}" name="EC caisses/Pal"/>
    <tableColumn id="17" xr3:uid="{00000000-0010-0000-0200-000011000000}" name="MP 25b"/>
    <tableColumn id="20" xr3:uid="{00000000-0010-0000-0200-000014000000}" name="HP 40 BAR"/>
    <tableColumn id="18" xr3:uid="{00000000-0010-0000-0200-000012000000}" name="EC Bac echaudage"/>
    <tableColumn id="19" xr3:uid="{00000000-0010-0000-0200-000013000000}" name="EC Sortie Ballon "/>
    <tableColumn id="2" xr3:uid="{00000000-0010-0000-0200-000002000000}" name="Boite noire"/>
    <tableColumn id="3" xr3:uid="{00000000-0010-0000-0200-000003000000}" name="EC entrée Pac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Avril" displayName="T_Avril" ref="A3:S32" totalsRowShown="0" headerRowDxfId="19" tableBorderDxfId="18">
  <autoFilter ref="A3:S32" xr:uid="{00000000-0009-0000-0100-000003000000}"/>
  <tableColumns count="19">
    <tableColumn id="1" xr3:uid="{00000000-0010-0000-0300-000001000000}" name="jour " dataDxfId="17"/>
    <tableColumn id="5" xr3:uid="{00000000-0010-0000-0300-000005000000}" name="nombre de poulet "/>
    <tableColumn id="6" xr3:uid="{00000000-0010-0000-0300-000006000000}" name="tonnage "/>
    <tableColumn id="7" xr3:uid="{00000000-0010-0000-0300-000007000000}" name="consommation totale de l'usine "/>
    <tableColumn id="8" xr3:uid="{00000000-0010-0000-0300-000008000000}" name="EF TAR1"/>
    <tableColumn id="9" xr3:uid="{00000000-0010-0000-0300-000009000000}" name="EF TAR2"/>
    <tableColumn id="10" xr3:uid="{00000000-0010-0000-0300-00000A000000}" name="EF EVISC"/>
    <tableColumn id="11" xr3:uid="{00000000-0010-0000-0300-00000B000000}" name="EF SURPR EVISC"/>
    <tableColumn id="12" xr3:uid="{00000000-0010-0000-0300-00000C000000}" name="EF TOTALE EVISC"/>
    <tableColumn id="13" xr3:uid="{00000000-0010-0000-0300-00000D000000}" name="EF RESSUAGE"/>
    <tableColumn id="14" xr3:uid="{00000000-0010-0000-0300-00000E000000}" name="EF QUAI ATLAS "/>
    <tableColumn id="15" xr3:uid="{00000000-0010-0000-0300-00000F000000}" name="EC QUAI ATLAS "/>
    <tableColumn id="16" xr3:uid="{00000000-0010-0000-0300-000010000000}" name="EC caisses/Pal"/>
    <tableColumn id="17" xr3:uid="{00000000-0010-0000-0300-000011000000}" name="MP 25b"/>
    <tableColumn id="20" xr3:uid="{00000000-0010-0000-0300-000014000000}" name="HP 40 BAR"/>
    <tableColumn id="18" xr3:uid="{00000000-0010-0000-0300-000012000000}" name="EC Bac echaudage"/>
    <tableColumn id="19" xr3:uid="{00000000-0010-0000-0300-000013000000}" name="EC Sortie Ballon "/>
    <tableColumn id="2" xr3:uid="{00000000-0010-0000-0300-000002000000}" name="Boite noire"/>
    <tableColumn id="3" xr3:uid="{00000000-0010-0000-0300-000003000000}" name="EC entrée Pac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1223456" displayName="Tableau1223456" ref="A3:S4" insertRow="1" totalsRowShown="0" headerRowDxfId="16" tableBorderDxfId="15">
  <autoFilter ref="A3:S4" xr:uid="{00000000-0009-0000-0100-000005000000}"/>
  <tableColumns count="19">
    <tableColumn id="1" xr3:uid="{00000000-0010-0000-0400-000001000000}" name="jour "/>
    <tableColumn id="5" xr3:uid="{00000000-0010-0000-0400-000005000000}" name="nombre de poulet "/>
    <tableColumn id="6" xr3:uid="{00000000-0010-0000-0400-000006000000}" name="tonnage "/>
    <tableColumn id="7" xr3:uid="{00000000-0010-0000-0400-000007000000}" name="consommation totale de l'usine "/>
    <tableColumn id="8" xr3:uid="{00000000-0010-0000-0400-000008000000}" name="EF TAR1"/>
    <tableColumn id="9" xr3:uid="{00000000-0010-0000-0400-000009000000}" name="EF TAR2"/>
    <tableColumn id="10" xr3:uid="{00000000-0010-0000-0400-00000A000000}" name="EF EVISC"/>
    <tableColumn id="11" xr3:uid="{00000000-0010-0000-0400-00000B000000}" name="EF SURPR EVISC"/>
    <tableColumn id="12" xr3:uid="{00000000-0010-0000-0400-00000C000000}" name="EF TOTALE EVISC"/>
    <tableColumn id="13" xr3:uid="{00000000-0010-0000-0400-00000D000000}" name="EF RESSUAGE"/>
    <tableColumn id="14" xr3:uid="{00000000-0010-0000-0400-00000E000000}" name="EF QUAI ATLAS "/>
    <tableColumn id="15" xr3:uid="{00000000-0010-0000-0400-00000F000000}" name="EC QUAI ATLAS "/>
    <tableColumn id="16" xr3:uid="{00000000-0010-0000-0400-000010000000}" name="EC caisses/Pal"/>
    <tableColumn id="17" xr3:uid="{00000000-0010-0000-0400-000011000000}" name="MP 25b"/>
    <tableColumn id="20" xr3:uid="{00000000-0010-0000-0400-000014000000}" name="HP 40 BAR"/>
    <tableColumn id="18" xr3:uid="{00000000-0010-0000-0400-000012000000}" name="EC Bac echaudage"/>
    <tableColumn id="19" xr3:uid="{00000000-0010-0000-0400-000013000000}" name="EC Sortie Ballon "/>
    <tableColumn id="2" xr3:uid="{00000000-0010-0000-0400-000002000000}" name="Boite noire"/>
    <tableColumn id="3" xr3:uid="{00000000-0010-0000-0400-000003000000}" name="EC entrée Pac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12234567" displayName="Tableau12234567" ref="A3:S4" insertRow="1" totalsRowShown="0" headerRowDxfId="14" tableBorderDxfId="13">
  <autoFilter ref="A3:S4" xr:uid="{00000000-0009-0000-0100-000006000000}"/>
  <sortState xmlns:xlrd2="http://schemas.microsoft.com/office/spreadsheetml/2017/richdata2" ref="A4:S4">
    <sortCondition descending="1" ref="A3:A4"/>
  </sortState>
  <tableColumns count="19">
    <tableColumn id="1" xr3:uid="{00000000-0010-0000-0500-000001000000}" name="jour "/>
    <tableColumn id="5" xr3:uid="{00000000-0010-0000-0500-000005000000}" name="nombre de poulet "/>
    <tableColumn id="6" xr3:uid="{00000000-0010-0000-0500-000006000000}" name="tonnage "/>
    <tableColumn id="7" xr3:uid="{00000000-0010-0000-0500-000007000000}" name="consommation totale de l'usine "/>
    <tableColumn id="8" xr3:uid="{00000000-0010-0000-0500-000008000000}" name="EF TAR1"/>
    <tableColumn id="9" xr3:uid="{00000000-0010-0000-0500-000009000000}" name="EF TAR2"/>
    <tableColumn id="10" xr3:uid="{00000000-0010-0000-0500-00000A000000}" name="EF EVISC"/>
    <tableColumn id="11" xr3:uid="{00000000-0010-0000-0500-00000B000000}" name="EF SURPR EVISC"/>
    <tableColumn id="12" xr3:uid="{00000000-0010-0000-0500-00000C000000}" name="EF TOTALE EVISC"/>
    <tableColumn id="13" xr3:uid="{00000000-0010-0000-0500-00000D000000}" name="EF RESSUAGE"/>
    <tableColumn id="14" xr3:uid="{00000000-0010-0000-0500-00000E000000}" name="EF QUAI ATLAS "/>
    <tableColumn id="15" xr3:uid="{00000000-0010-0000-0500-00000F000000}" name="EC QUAI ATLAS "/>
    <tableColumn id="16" xr3:uid="{00000000-0010-0000-0500-000010000000}" name="EC caisses/Pal"/>
    <tableColumn id="17" xr3:uid="{00000000-0010-0000-0500-000011000000}" name="MP 25b"/>
    <tableColumn id="20" xr3:uid="{00000000-0010-0000-0500-000014000000}" name="HP 40 BAR"/>
    <tableColumn id="18" xr3:uid="{00000000-0010-0000-0500-000012000000}" name="EC Bac echaudage"/>
    <tableColumn id="19" xr3:uid="{00000000-0010-0000-0500-000013000000}" name="EC Sortie Ballon "/>
    <tableColumn id="2" xr3:uid="{00000000-0010-0000-0500-000002000000}" name="Boite noire"/>
    <tableColumn id="3" xr3:uid="{00000000-0010-0000-0500-000003000000}" name="EC entrée Pac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22345678" displayName="Tableau122345678" ref="A3:S4" insertRow="1" totalsRowShown="0" headerRowDxfId="12" tableBorderDxfId="11">
  <autoFilter ref="A3:S4" xr:uid="{00000000-0009-0000-0100-000007000000}"/>
  <tableColumns count="19">
    <tableColumn id="1" xr3:uid="{00000000-0010-0000-0600-000001000000}" name="jour "/>
    <tableColumn id="5" xr3:uid="{00000000-0010-0000-0600-000005000000}" name="nombre de poulet "/>
    <tableColumn id="6" xr3:uid="{00000000-0010-0000-0600-000006000000}" name="tonnage "/>
    <tableColumn id="7" xr3:uid="{00000000-0010-0000-0600-000007000000}" name="consommation totale de l'usine "/>
    <tableColumn id="8" xr3:uid="{00000000-0010-0000-0600-000008000000}" name="EF TAR1"/>
    <tableColumn id="9" xr3:uid="{00000000-0010-0000-0600-000009000000}" name="EF TAR2"/>
    <tableColumn id="10" xr3:uid="{00000000-0010-0000-0600-00000A000000}" name="EF EVISC"/>
    <tableColumn id="11" xr3:uid="{00000000-0010-0000-0600-00000B000000}" name="EF SURPR EVISC"/>
    <tableColumn id="12" xr3:uid="{00000000-0010-0000-0600-00000C000000}" name="EF TOTALE EVISC"/>
    <tableColumn id="13" xr3:uid="{00000000-0010-0000-0600-00000D000000}" name="EF RESSUAGE"/>
    <tableColumn id="14" xr3:uid="{00000000-0010-0000-0600-00000E000000}" name="EF QUAI ATLAS "/>
    <tableColumn id="15" xr3:uid="{00000000-0010-0000-0600-00000F000000}" name="EC QUAI ATLAS "/>
    <tableColumn id="16" xr3:uid="{00000000-0010-0000-0600-000010000000}" name="EC caisses/Pal"/>
    <tableColumn id="17" xr3:uid="{00000000-0010-0000-0600-000011000000}" name="MP 25b"/>
    <tableColumn id="20" xr3:uid="{00000000-0010-0000-0600-000014000000}" name="HP 40 BAR"/>
    <tableColumn id="18" xr3:uid="{00000000-0010-0000-0600-000012000000}" name="EC Bac echaudage"/>
    <tableColumn id="19" xr3:uid="{00000000-0010-0000-0600-000013000000}" name="EC Sortie Ballon "/>
    <tableColumn id="2" xr3:uid="{00000000-0010-0000-0600-000002000000}" name="Boite noire"/>
    <tableColumn id="3" xr3:uid="{00000000-0010-0000-0600-000003000000}" name="EC entrée Pac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1223456789" displayName="Tableau1223456789" ref="A3:S4" insertRow="1" totalsRowShown="0" headerRowDxfId="10" tableBorderDxfId="9">
  <autoFilter ref="A3:S4" xr:uid="{00000000-0009-0000-0100-000008000000}"/>
  <tableColumns count="19">
    <tableColumn id="1" xr3:uid="{00000000-0010-0000-0700-000001000000}" name="jour "/>
    <tableColumn id="5" xr3:uid="{00000000-0010-0000-0700-000005000000}" name="nombre de poulet "/>
    <tableColumn id="6" xr3:uid="{00000000-0010-0000-0700-000006000000}" name="tonnage "/>
    <tableColumn id="7" xr3:uid="{00000000-0010-0000-0700-000007000000}" name="consommation totale de l'usine "/>
    <tableColumn id="8" xr3:uid="{00000000-0010-0000-0700-000008000000}" name="EF TAR1"/>
    <tableColumn id="9" xr3:uid="{00000000-0010-0000-0700-000009000000}" name="EF TAR2"/>
    <tableColumn id="10" xr3:uid="{00000000-0010-0000-0700-00000A000000}" name="EF EVISC"/>
    <tableColumn id="11" xr3:uid="{00000000-0010-0000-0700-00000B000000}" name="EF SURPR EVISC"/>
    <tableColumn id="12" xr3:uid="{00000000-0010-0000-0700-00000C000000}" name="EF TOTALE EVISC"/>
    <tableColumn id="13" xr3:uid="{00000000-0010-0000-0700-00000D000000}" name="EF RESSUAGE"/>
    <tableColumn id="14" xr3:uid="{00000000-0010-0000-0700-00000E000000}" name="EF QUAI ATLAS "/>
    <tableColumn id="15" xr3:uid="{00000000-0010-0000-0700-00000F000000}" name="EC QUAI ATLAS "/>
    <tableColumn id="16" xr3:uid="{00000000-0010-0000-0700-000010000000}" name="EC caisses/Pal"/>
    <tableColumn id="17" xr3:uid="{00000000-0010-0000-0700-000011000000}" name="MP 25b"/>
    <tableColumn id="20" xr3:uid="{00000000-0010-0000-0700-000014000000}" name="HP 40 BAR"/>
    <tableColumn id="18" xr3:uid="{00000000-0010-0000-0700-000012000000}" name="EC Bac echaudage"/>
    <tableColumn id="19" xr3:uid="{00000000-0010-0000-0700-000013000000}" name="EC Sortie Ballon "/>
    <tableColumn id="2" xr3:uid="{00000000-0010-0000-0700-000002000000}" name="Boite noire"/>
    <tableColumn id="3" xr3:uid="{00000000-0010-0000-0700-000003000000}" name="EC entrée Pac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122345678910" displayName="Tableau122345678910" ref="A3:S4" insertRow="1" totalsRowShown="0" headerRowDxfId="8" tableBorderDxfId="7">
  <autoFilter ref="A3:S4" xr:uid="{00000000-0009-0000-0100-000009000000}"/>
  <tableColumns count="19">
    <tableColumn id="1" xr3:uid="{00000000-0010-0000-0800-000001000000}" name="jour "/>
    <tableColumn id="5" xr3:uid="{00000000-0010-0000-0800-000005000000}" name="nombre de poulet "/>
    <tableColumn id="6" xr3:uid="{00000000-0010-0000-0800-000006000000}" name="tonnage "/>
    <tableColumn id="7" xr3:uid="{00000000-0010-0000-0800-000007000000}" name="consommation totale de l'usine "/>
    <tableColumn id="8" xr3:uid="{00000000-0010-0000-0800-000008000000}" name="EF TAR1"/>
    <tableColumn id="9" xr3:uid="{00000000-0010-0000-0800-000009000000}" name="EF TAR2"/>
    <tableColumn id="10" xr3:uid="{00000000-0010-0000-0800-00000A000000}" name="EF EVISC"/>
    <tableColumn id="11" xr3:uid="{00000000-0010-0000-0800-00000B000000}" name="EF SURPR EVISC"/>
    <tableColumn id="12" xr3:uid="{00000000-0010-0000-0800-00000C000000}" name="EF TOTALE EVISC"/>
    <tableColumn id="13" xr3:uid="{00000000-0010-0000-0800-00000D000000}" name="EF RESSUAGE"/>
    <tableColumn id="14" xr3:uid="{00000000-0010-0000-0800-00000E000000}" name="EF QUAI ATLAS "/>
    <tableColumn id="15" xr3:uid="{00000000-0010-0000-0800-00000F000000}" name="EC QUAI ATLAS "/>
    <tableColumn id="16" xr3:uid="{00000000-0010-0000-0800-000010000000}" name="EC caisses/Pal"/>
    <tableColumn id="17" xr3:uid="{00000000-0010-0000-0800-000011000000}" name="MP 25b"/>
    <tableColumn id="20" xr3:uid="{00000000-0010-0000-0800-000014000000}" name="HP 40 BAR"/>
    <tableColumn id="18" xr3:uid="{00000000-0010-0000-0800-000012000000}" name="EC Bac echaudage"/>
    <tableColumn id="19" xr3:uid="{00000000-0010-0000-0800-000013000000}" name="EC Sortie Ballon "/>
    <tableColumn id="2" xr3:uid="{00000000-0010-0000-0800-000002000000}" name="Boite noire"/>
    <tableColumn id="3" xr3:uid="{00000000-0010-0000-0800-000003000000}" name="EC entrée Pac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2234567891011" displayName="Tableau12234567891011" ref="A3:S4" insertRow="1" totalsRowShown="0" headerRowDxfId="6" tableBorderDxfId="5">
  <autoFilter ref="A3:S4" xr:uid="{00000000-0009-0000-0100-00000A000000}"/>
  <tableColumns count="19">
    <tableColumn id="1" xr3:uid="{00000000-0010-0000-0900-000001000000}" name="jour "/>
    <tableColumn id="5" xr3:uid="{00000000-0010-0000-0900-000005000000}" name="nombre de poulet "/>
    <tableColumn id="6" xr3:uid="{00000000-0010-0000-0900-000006000000}" name="tonnage "/>
    <tableColumn id="7" xr3:uid="{00000000-0010-0000-0900-000007000000}" name="consommation totale de l'usine "/>
    <tableColumn id="8" xr3:uid="{00000000-0010-0000-0900-000008000000}" name="EF TAR1"/>
    <tableColumn id="9" xr3:uid="{00000000-0010-0000-0900-000009000000}" name="EF TAR2"/>
    <tableColumn id="10" xr3:uid="{00000000-0010-0000-0900-00000A000000}" name="EF EVISC"/>
    <tableColumn id="11" xr3:uid="{00000000-0010-0000-0900-00000B000000}" name="EF SURPR EVISC"/>
    <tableColumn id="12" xr3:uid="{00000000-0010-0000-0900-00000C000000}" name="EF TOTALE EVISC"/>
    <tableColumn id="13" xr3:uid="{00000000-0010-0000-0900-00000D000000}" name="EF RESSUAGE"/>
    <tableColumn id="14" xr3:uid="{00000000-0010-0000-0900-00000E000000}" name="EF QUAI ATLAS "/>
    <tableColumn id="15" xr3:uid="{00000000-0010-0000-0900-00000F000000}" name="EC QUAI ATLAS "/>
    <tableColumn id="16" xr3:uid="{00000000-0010-0000-0900-000010000000}" name="EC caisses/Pal"/>
    <tableColumn id="17" xr3:uid="{00000000-0010-0000-0900-000011000000}" name="MP 25b"/>
    <tableColumn id="20" xr3:uid="{00000000-0010-0000-0900-000014000000}" name="HP 40 BAR"/>
    <tableColumn id="18" xr3:uid="{00000000-0010-0000-0900-000012000000}" name="EC Bac echaudage"/>
    <tableColumn id="19" xr3:uid="{00000000-0010-0000-0900-000013000000}" name="EC Sortie Ballon "/>
    <tableColumn id="2" xr3:uid="{00000000-0010-0000-0900-000002000000}" name="Boite noire"/>
    <tableColumn id="3" xr3:uid="{00000000-0010-0000-0900-000003000000}" name="EC entrée Pac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223456789101112" displayName="Tableau1223456789101112" ref="A3:S4" insertRow="1" totalsRowShown="0" headerRowDxfId="4" tableBorderDxfId="3">
  <autoFilter ref="A3:S4" xr:uid="{00000000-0009-0000-0100-00000B000000}"/>
  <tableColumns count="19">
    <tableColumn id="1" xr3:uid="{00000000-0010-0000-0A00-000001000000}" name="jour "/>
    <tableColumn id="5" xr3:uid="{00000000-0010-0000-0A00-000005000000}" name="nombre de poulet "/>
    <tableColumn id="6" xr3:uid="{00000000-0010-0000-0A00-000006000000}" name="tonnage "/>
    <tableColumn id="7" xr3:uid="{00000000-0010-0000-0A00-000007000000}" name="consommation totale de l'usine "/>
    <tableColumn id="8" xr3:uid="{00000000-0010-0000-0A00-000008000000}" name="EF TAR1"/>
    <tableColumn id="9" xr3:uid="{00000000-0010-0000-0A00-000009000000}" name="EF TAR2"/>
    <tableColumn id="10" xr3:uid="{00000000-0010-0000-0A00-00000A000000}" name="EF EVISC"/>
    <tableColumn id="11" xr3:uid="{00000000-0010-0000-0A00-00000B000000}" name="EF SURPR EVISC"/>
    <tableColumn id="12" xr3:uid="{00000000-0010-0000-0A00-00000C000000}" name="EF TOTALE EVISC"/>
    <tableColumn id="13" xr3:uid="{00000000-0010-0000-0A00-00000D000000}" name="EF RESSUAGE"/>
    <tableColumn id="14" xr3:uid="{00000000-0010-0000-0A00-00000E000000}" name="EF QUAI ATLAS "/>
    <tableColumn id="15" xr3:uid="{00000000-0010-0000-0A00-00000F000000}" name="EC QUAI ATLAS "/>
    <tableColumn id="16" xr3:uid="{00000000-0010-0000-0A00-000010000000}" name="EC caisses/Pal"/>
    <tableColumn id="17" xr3:uid="{00000000-0010-0000-0A00-000011000000}" name="MP 25b"/>
    <tableColumn id="20" xr3:uid="{00000000-0010-0000-0A00-000014000000}" name="HP 40 BAR"/>
    <tableColumn id="18" xr3:uid="{00000000-0010-0000-0A00-000012000000}" name="EC Bac echaudage"/>
    <tableColumn id="19" xr3:uid="{00000000-0010-0000-0A00-000013000000}" name="EC Sortie Ballon "/>
    <tableColumn id="2" xr3:uid="{00000000-0010-0000-0A00-000002000000}" name="Boite noire"/>
    <tableColumn id="3" xr3:uid="{00000000-0010-0000-0A00-000003000000}" name="EC entrée Pac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2345678910111213" displayName="Tableau122345678910111213" ref="A3:S25" totalsRowShown="0" headerRowDxfId="2" tableBorderDxfId="1">
  <autoFilter ref="A3:S25" xr:uid="{00000000-0009-0000-0100-00000C000000}"/>
  <tableColumns count="19">
    <tableColumn id="1" xr3:uid="{00000000-0010-0000-0B00-000001000000}" name="jour "/>
    <tableColumn id="5" xr3:uid="{00000000-0010-0000-0B00-000005000000}" name="nombre de poulet "/>
    <tableColumn id="6" xr3:uid="{00000000-0010-0000-0B00-000006000000}" name="tonnage "/>
    <tableColumn id="7" xr3:uid="{00000000-0010-0000-0B00-000007000000}" name="consommation totale de l'usine "/>
    <tableColumn id="8" xr3:uid="{00000000-0010-0000-0B00-000008000000}" name="EF TAR1"/>
    <tableColumn id="9" xr3:uid="{00000000-0010-0000-0B00-000009000000}" name="EF TAR2"/>
    <tableColumn id="10" xr3:uid="{00000000-0010-0000-0B00-00000A000000}" name="EF EVISC"/>
    <tableColumn id="11" xr3:uid="{00000000-0010-0000-0B00-00000B000000}" name="EF SURPR EVISC"/>
    <tableColumn id="12" xr3:uid="{00000000-0010-0000-0B00-00000C000000}" name="EF TOTALE EVISC"/>
    <tableColumn id="13" xr3:uid="{00000000-0010-0000-0B00-00000D000000}" name="EF RESSUAGE"/>
    <tableColumn id="14" xr3:uid="{00000000-0010-0000-0B00-00000E000000}" name="EF QUAI ATLAS "/>
    <tableColumn id="15" xr3:uid="{00000000-0010-0000-0B00-00000F000000}" name="EC QUAI ATLAS "/>
    <tableColumn id="16" xr3:uid="{00000000-0010-0000-0B00-000010000000}" name="EC caisses/Pal"/>
    <tableColumn id="17" xr3:uid="{00000000-0010-0000-0B00-000011000000}" name="MP 25b"/>
    <tableColumn id="20" xr3:uid="{00000000-0010-0000-0B00-000014000000}" name="HP 40 BAR"/>
    <tableColumn id="18" xr3:uid="{00000000-0010-0000-0B00-000012000000}" name="EC Bac echaudage"/>
    <tableColumn id="19" xr3:uid="{00000000-0010-0000-0B00-000013000000}" name="EC Sortie Ballon "/>
    <tableColumn id="2" xr3:uid="{00000000-0010-0000-0B00-000002000000}" name="Boite noire"/>
    <tableColumn id="3" xr3:uid="{00000000-0010-0000-0B00-000003000000}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1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"/>
  <sheetViews>
    <sheetView workbookViewId="0">
      <selection activeCell="G34" sqref="G3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S33"/>
  <sheetViews>
    <sheetView showGridLines="0" showRowColHeaders="0" tabSelected="1" zoomScale="96" zoomScaleNormal="96" workbookViewId="0">
      <selection activeCell="D19" sqref="D19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Janvier "&amp;systeme!B1</f>
        <v>Suivi Du conso du mois de Janvier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97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ht="15" thickBot="1" x14ac:dyDescent="0.35">
      <c r="A4" s="46">
        <v>44197</v>
      </c>
      <c r="B4" s="43">
        <v>40000</v>
      </c>
      <c r="C4" s="43">
        <v>300</v>
      </c>
      <c r="D4" s="44">
        <v>550</v>
      </c>
      <c r="E4" s="44">
        <v>550</v>
      </c>
      <c r="F4" s="44">
        <v>550</v>
      </c>
      <c r="G4" s="44">
        <v>550</v>
      </c>
      <c r="H4" s="44">
        <v>550</v>
      </c>
      <c r="I4" s="44">
        <v>550</v>
      </c>
      <c r="J4" s="44">
        <v>550</v>
      </c>
      <c r="K4" s="44">
        <v>550</v>
      </c>
      <c r="L4" s="44">
        <v>550</v>
      </c>
      <c r="M4" s="44">
        <v>550</v>
      </c>
      <c r="N4" s="44">
        <v>550</v>
      </c>
      <c r="O4" s="44">
        <v>550</v>
      </c>
      <c r="P4" s="44">
        <v>550</v>
      </c>
      <c r="Q4" s="44">
        <v>550</v>
      </c>
      <c r="R4" s="47">
        <v>550</v>
      </c>
      <c r="S4" s="48">
        <v>550</v>
      </c>
    </row>
    <row r="5" spans="1:19" ht="15" thickBot="1" x14ac:dyDescent="0.35">
      <c r="A5" s="45">
        <v>44198</v>
      </c>
      <c r="B5" s="43">
        <v>40000</v>
      </c>
      <c r="C5" s="43">
        <v>300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ht="15" thickBot="1" x14ac:dyDescent="0.35">
      <c r="A6" s="45">
        <v>44199</v>
      </c>
      <c r="B6" s="43">
        <v>40000</v>
      </c>
      <c r="C6" s="43">
        <v>300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ht="15" thickBot="1" x14ac:dyDescent="0.35">
      <c r="A7" s="45">
        <v>44200</v>
      </c>
      <c r="B7" s="43">
        <v>40000</v>
      </c>
      <c r="C7" s="43">
        <v>300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ht="15" thickBot="1" x14ac:dyDescent="0.35">
      <c r="A8" s="45">
        <v>44201</v>
      </c>
      <c r="B8" s="43">
        <v>40000</v>
      </c>
      <c r="C8">
        <v>300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ht="15" thickBot="1" x14ac:dyDescent="0.35">
      <c r="A9" s="45">
        <v>44202</v>
      </c>
      <c r="B9" s="43">
        <v>40000</v>
      </c>
      <c r="C9">
        <v>300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ht="15" thickBot="1" x14ac:dyDescent="0.35">
      <c r="A10" s="45">
        <v>44203</v>
      </c>
      <c r="B10" s="43">
        <v>40000</v>
      </c>
      <c r="C10">
        <v>300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ht="15" thickBot="1" x14ac:dyDescent="0.35">
      <c r="A11" s="45">
        <v>44204</v>
      </c>
      <c r="B11" s="43">
        <v>40000</v>
      </c>
      <c r="C11">
        <v>300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ht="15" thickBot="1" x14ac:dyDescent="0.35">
      <c r="A12" s="45">
        <v>44205</v>
      </c>
      <c r="B12" s="43">
        <v>40000</v>
      </c>
      <c r="C12">
        <v>300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ht="15" thickBot="1" x14ac:dyDescent="0.35">
      <c r="A13" s="45">
        <v>44206</v>
      </c>
      <c r="B13" s="43">
        <v>40000</v>
      </c>
      <c r="C13">
        <v>300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ht="15" thickBot="1" x14ac:dyDescent="0.35">
      <c r="A14" s="45">
        <v>44207</v>
      </c>
      <c r="B14" s="43">
        <v>40000</v>
      </c>
      <c r="C14">
        <v>6000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ht="15" thickBot="1" x14ac:dyDescent="0.35">
      <c r="A15" s="45">
        <v>44208</v>
      </c>
      <c r="B15" s="43">
        <v>40000</v>
      </c>
      <c r="C15">
        <v>6200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ht="15" thickBot="1" x14ac:dyDescent="0.35">
      <c r="A16" s="45">
        <v>44209</v>
      </c>
      <c r="B16" s="43">
        <v>40000</v>
      </c>
      <c r="C16">
        <v>6400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ht="15" thickBot="1" x14ac:dyDescent="0.35">
      <c r="A17" s="45">
        <v>44210</v>
      </c>
      <c r="B17" s="43">
        <v>40000</v>
      </c>
      <c r="C17">
        <v>6600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ht="15" thickBot="1" x14ac:dyDescent="0.35">
      <c r="A18" s="45">
        <v>44211</v>
      </c>
      <c r="B18" s="43">
        <v>40000</v>
      </c>
      <c r="C18">
        <v>6800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ht="15" thickBot="1" x14ac:dyDescent="0.35">
      <c r="A19" s="45">
        <v>44212</v>
      </c>
      <c r="B19" s="43">
        <v>40000</v>
      </c>
      <c r="C19">
        <v>7000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3">
      <c r="A20" s="45">
        <v>44213</v>
      </c>
      <c r="B20" s="43">
        <v>40000</v>
      </c>
      <c r="C20">
        <v>7200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3">
      <c r="A21" s="45">
        <v>44214</v>
      </c>
      <c r="B21">
        <v>300</v>
      </c>
      <c r="C21">
        <v>600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3">
      <c r="A22" s="45">
        <v>44215</v>
      </c>
      <c r="B22">
        <v>300</v>
      </c>
      <c r="C22">
        <v>600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ht="15" thickBot="1" x14ac:dyDescent="0.35">
      <c r="A23" s="45">
        <v>44216</v>
      </c>
      <c r="B23">
        <v>300</v>
      </c>
      <c r="C23">
        <v>600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3">
      <c r="A24" s="45">
        <v>44217</v>
      </c>
      <c r="B24" s="43">
        <v>300</v>
      </c>
      <c r="C24">
        <v>600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3">
      <c r="A25" s="45">
        <v>44218</v>
      </c>
      <c r="B25">
        <v>8200</v>
      </c>
      <c r="C25">
        <v>600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3">
      <c r="A26" s="45">
        <v>44219</v>
      </c>
      <c r="B26">
        <v>600</v>
      </c>
      <c r="C26">
        <v>600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3">
      <c r="A27" s="45">
        <v>44220</v>
      </c>
      <c r="B27">
        <v>600</v>
      </c>
      <c r="C27">
        <v>600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3">
      <c r="A28" s="45">
        <v>44221</v>
      </c>
      <c r="B28">
        <v>600</v>
      </c>
      <c r="C28">
        <v>600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3">
      <c r="A29" s="45">
        <v>44222</v>
      </c>
      <c r="B29">
        <v>600</v>
      </c>
      <c r="C29">
        <v>600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3">
      <c r="A30" s="45">
        <v>44223</v>
      </c>
      <c r="B30">
        <v>600</v>
      </c>
      <c r="C30">
        <v>600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3">
      <c r="A31" s="45">
        <v>44224</v>
      </c>
      <c r="B31">
        <v>600</v>
      </c>
      <c r="C31">
        <v>800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3">
      <c r="A32" s="45">
        <v>44225</v>
      </c>
      <c r="B32">
        <v>600</v>
      </c>
      <c r="C32">
        <v>800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  <row r="33" spans="6:6" x14ac:dyDescent="0.3">
      <c r="F33" t="s">
        <v>39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S31"/>
  <sheetViews>
    <sheetView showGridLines="0" showRowColHeaders="0" zoomScale="96" zoomScaleNormal="96" workbookViewId="0">
      <selection activeCell="G1" sqref="G1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février "&amp;systeme!B1</f>
        <v>Suivi Du conso du mois de février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46">
        <v>44228</v>
      </c>
      <c r="B4" s="43">
        <v>4000</v>
      </c>
      <c r="C4" s="43">
        <v>5000</v>
      </c>
      <c r="D4" s="44">
        <v>550</v>
      </c>
      <c r="E4" s="44">
        <v>550</v>
      </c>
      <c r="F4" s="44">
        <v>550</v>
      </c>
      <c r="G4" s="44">
        <v>550</v>
      </c>
      <c r="H4" s="44">
        <v>550</v>
      </c>
      <c r="I4" s="44">
        <v>550</v>
      </c>
      <c r="J4" s="44">
        <v>550</v>
      </c>
      <c r="K4" s="44">
        <v>550</v>
      </c>
      <c r="L4" s="44">
        <v>550</v>
      </c>
      <c r="M4" s="44">
        <v>550</v>
      </c>
      <c r="N4" s="44">
        <v>550</v>
      </c>
      <c r="O4" s="44">
        <v>550</v>
      </c>
      <c r="P4" s="44">
        <v>550</v>
      </c>
      <c r="Q4" s="44">
        <v>550</v>
      </c>
      <c r="R4" s="44">
        <v>550</v>
      </c>
      <c r="S4" s="44">
        <v>550</v>
      </c>
    </row>
    <row r="5" spans="1:19" x14ac:dyDescent="0.3">
      <c r="A5" s="45">
        <v>44229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3">
      <c r="A6" s="45">
        <v>44230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3">
      <c r="A7" s="45">
        <v>44231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3">
      <c r="A8" s="45">
        <v>44232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3">
      <c r="A9" s="45">
        <v>44233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3">
      <c r="A10" s="45">
        <v>44234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3">
      <c r="A11" s="45">
        <v>44235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3">
      <c r="A12" s="45">
        <v>44236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3">
      <c r="A13" s="45">
        <v>44237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3">
      <c r="A14" s="45">
        <v>44238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3">
      <c r="A15" s="45">
        <v>44239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3">
      <c r="A16" s="45">
        <v>44240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3">
      <c r="A17" s="45">
        <v>44241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3">
      <c r="A18" s="45">
        <v>44242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3">
      <c r="A19" s="45">
        <v>44243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3">
      <c r="A20" s="45">
        <v>44244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3">
      <c r="A21" s="45">
        <v>44245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3">
      <c r="A22" s="45">
        <v>44246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3">
      <c r="A23" s="45">
        <v>44247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3">
      <c r="A24" s="45">
        <v>44248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3">
      <c r="A25" s="45">
        <v>44249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3">
      <c r="A26" s="45">
        <v>44250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3">
      <c r="A27" s="45">
        <v>44251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3">
      <c r="A28" s="45">
        <v>44252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3">
      <c r="A29" s="45">
        <v>44253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3">
      <c r="A30" s="45">
        <v>44254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3">
      <c r="A31" s="45">
        <v>44255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S32"/>
  <sheetViews>
    <sheetView showGridLines="0" showRowColHeaders="0" zoomScale="96" zoomScaleNormal="96" workbookViewId="0">
      <selection activeCell="H1" sqref="H1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mars "&amp;systeme!B1</f>
        <v>Suivi Du conso du mois de mars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46">
        <v>44256</v>
      </c>
      <c r="B4" s="43">
        <v>4000</v>
      </c>
      <c r="C4" s="43">
        <v>5000</v>
      </c>
      <c r="D4" s="44">
        <v>550</v>
      </c>
      <c r="E4" s="44">
        <v>550</v>
      </c>
      <c r="F4" s="44">
        <v>550</v>
      </c>
      <c r="G4" s="44">
        <v>550</v>
      </c>
      <c r="H4" s="44">
        <v>550</v>
      </c>
      <c r="I4" s="44">
        <v>550</v>
      </c>
      <c r="J4" s="44">
        <v>550</v>
      </c>
      <c r="K4" s="44">
        <v>550</v>
      </c>
      <c r="L4" s="44">
        <v>550</v>
      </c>
      <c r="M4" s="44">
        <v>550</v>
      </c>
      <c r="N4" s="44">
        <v>550</v>
      </c>
      <c r="O4" s="44">
        <v>550</v>
      </c>
      <c r="P4" s="44">
        <v>550</v>
      </c>
      <c r="Q4" s="44">
        <v>550</v>
      </c>
      <c r="R4" s="44">
        <v>550</v>
      </c>
      <c r="S4" s="44">
        <v>550</v>
      </c>
    </row>
    <row r="5" spans="1:19" x14ac:dyDescent="0.3">
      <c r="A5" s="45">
        <v>44257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3">
      <c r="A6" s="45">
        <v>44258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3">
      <c r="A7" s="45">
        <v>44259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3">
      <c r="A8" s="45">
        <v>44260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3">
      <c r="A9" s="45">
        <v>44261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3">
      <c r="A10" s="45">
        <v>44262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3">
      <c r="A11" s="45">
        <v>44263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3">
      <c r="A12" s="45">
        <v>44264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3">
      <c r="A13" s="45">
        <v>44265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3">
      <c r="A14" s="45">
        <v>44266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3">
      <c r="A15" s="45">
        <v>44267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3">
      <c r="A16" s="45">
        <v>44268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3">
      <c r="A17" s="45">
        <v>44269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3">
      <c r="A18" s="45">
        <v>44270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3">
      <c r="A19" s="45">
        <v>44271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3">
      <c r="A20" s="45">
        <v>44272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3">
      <c r="A21" s="45">
        <v>44273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3">
      <c r="A22" s="45">
        <v>44274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3">
      <c r="A23" s="45">
        <v>44275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3">
      <c r="A24" s="45">
        <v>44276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3">
      <c r="A25" s="45">
        <v>44277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3">
      <c r="A26" s="45">
        <v>44278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3">
      <c r="A27" s="45">
        <v>44279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3">
      <c r="A28" s="45">
        <v>44280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3">
      <c r="A29" s="45">
        <v>44281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3">
      <c r="A30" s="45">
        <v>44282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3">
      <c r="A31" s="45">
        <v>44283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3">
      <c r="A32" s="45">
        <v>44284</v>
      </c>
      <c r="B32">
        <v>9600</v>
      </c>
      <c r="C32">
        <v>5000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S32"/>
  <sheetViews>
    <sheetView showGridLines="0" showRowColHeaders="0" zoomScale="96" zoomScaleNormal="96" workbookViewId="0">
      <selection activeCell="B14" sqref="B14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avril "&amp;systeme!B1</f>
        <v>Suivi Du conso du mois de avril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46">
        <v>44287</v>
      </c>
      <c r="B4" s="43">
        <v>100</v>
      </c>
      <c r="C4" s="43">
        <v>5000</v>
      </c>
      <c r="D4" s="44">
        <v>550</v>
      </c>
      <c r="E4" s="44">
        <v>550</v>
      </c>
      <c r="F4" s="44">
        <v>550</v>
      </c>
      <c r="G4" s="44">
        <v>550</v>
      </c>
      <c r="H4" s="44">
        <v>550</v>
      </c>
      <c r="I4" s="44">
        <v>550</v>
      </c>
      <c r="J4" s="44">
        <v>550</v>
      </c>
      <c r="K4" s="44">
        <v>550</v>
      </c>
      <c r="L4" s="44">
        <v>550</v>
      </c>
      <c r="M4" s="44">
        <v>550</v>
      </c>
      <c r="N4" s="44">
        <v>550</v>
      </c>
      <c r="O4" s="44">
        <v>550</v>
      </c>
      <c r="P4" s="44">
        <v>550</v>
      </c>
      <c r="Q4" s="44">
        <v>550</v>
      </c>
      <c r="R4" s="44">
        <v>550</v>
      </c>
      <c r="S4" s="44">
        <v>550</v>
      </c>
    </row>
    <row r="5" spans="1:19" x14ac:dyDescent="0.3">
      <c r="A5" s="45">
        <v>44288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3">
      <c r="A6" s="45">
        <v>44289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3">
      <c r="A7" s="45">
        <v>44290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3">
      <c r="A8" s="45">
        <v>44291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3">
      <c r="A9" s="45">
        <v>44292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3">
      <c r="A10" s="45">
        <v>44293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3">
      <c r="A11" s="45">
        <v>44294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3">
      <c r="A12" s="45">
        <v>44295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3">
      <c r="A13" s="45">
        <v>44296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3">
      <c r="A14" s="45">
        <v>44297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3">
      <c r="A15" s="45">
        <v>44298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3">
      <c r="A16" s="45">
        <v>44299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3">
      <c r="A17" s="45">
        <v>44300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3">
      <c r="A18" s="45">
        <v>44301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3">
      <c r="A19" s="45">
        <v>44302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3">
      <c r="A20" s="45">
        <v>44303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3">
      <c r="A21" s="45">
        <v>44304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3">
      <c r="A22" s="45">
        <v>44305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3">
      <c r="A23" s="45">
        <v>44306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3">
      <c r="A24" s="45">
        <v>44307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3">
      <c r="A25" s="45">
        <v>44308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3">
      <c r="A26" s="45">
        <v>44309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3">
      <c r="A27" s="45">
        <v>44310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3">
      <c r="A28" s="45">
        <v>44311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3">
      <c r="A29" s="45">
        <v>44312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3">
      <c r="A30" s="45">
        <v>44313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3">
      <c r="A31" s="45">
        <v>44314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3">
      <c r="A32" s="45">
        <v>44315</v>
      </c>
      <c r="B32">
        <v>9600</v>
      </c>
      <c r="C32">
        <v>5000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mai "&amp;systeme!B1</f>
        <v>Suivi Du conso du mois de mai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S4"/>
  <sheetViews>
    <sheetView showGridLines="0" showRowColHeaders="0" zoomScale="96" zoomScaleNormal="96" workbookViewId="0">
      <selection activeCell="G13" sqref="G13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Juin "&amp;systeme!B1</f>
        <v>Suivi Du conso du mois de Juin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2"/>
      <c r="E4" s="32"/>
      <c r="F4" s="32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juillet "&amp;systeme!B1</f>
        <v>Suivi Du conso du mois de juillet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S4"/>
  <sheetViews>
    <sheetView showGridLines="0" showRowColHeaders="0" zoomScale="96" zoomScaleNormal="96" workbookViewId="0">
      <selection activeCell="D28" sqref="D28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aout "&amp;systeme!B1</f>
        <v>Suivi Du conso du mois de aout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S4"/>
  <sheetViews>
    <sheetView showGridLines="0" showRowColHeaders="0" zoomScale="96" zoomScaleNormal="96" workbookViewId="0">
      <selection activeCell="A2" sqref="A2:S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septembre "&amp;systeme!B1</f>
        <v>Suivi Du conso du mois de septembre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octobre "&amp;systeme!B1</f>
        <v>Suivi Du conso du mois de octobre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S4"/>
  <sheetViews>
    <sheetView showGridLines="0" showRowColHeaders="0" zoomScale="96" zoomScaleNormal="96" workbookViewId="0">
      <selection activeCell="G28" sqref="G28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Novembre "&amp;systeme!B1</f>
        <v>Suivi Du conso du mois de Novembre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/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/>
  <dimension ref="A1:S25"/>
  <sheetViews>
    <sheetView showGridLines="0" showRowColHeaders="0" zoomScale="96" zoomScaleNormal="96" workbookViewId="0">
      <selection activeCell="D12" sqref="D1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29" t="str">
        <f>"Suivi Du conso du mois de décembre "&amp;systeme!B1</f>
        <v>Suivi Du conso du mois de décembre 2023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</row>
    <row r="2" spans="1:19" ht="23.4" x14ac:dyDescent="0.3">
      <c r="A2" s="49" t="s">
        <v>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19</v>
      </c>
      <c r="N3" s="1" t="s">
        <v>20</v>
      </c>
      <c r="O3" s="1" t="s">
        <v>27</v>
      </c>
      <c r="P3" s="1" t="s">
        <v>21</v>
      </c>
      <c r="Q3" s="1" t="s">
        <v>22</v>
      </c>
      <c r="R3" s="1" t="s">
        <v>23</v>
      </c>
      <c r="S3" s="1" t="s">
        <v>24</v>
      </c>
    </row>
    <row r="4" spans="1:19" x14ac:dyDescent="0.3">
      <c r="A4" s="26" t="s">
        <v>40</v>
      </c>
      <c r="B4" s="32"/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4" t="e">
        <v>#REF!</v>
      </c>
    </row>
    <row r="5" spans="1:19" x14ac:dyDescent="0.3">
      <c r="A5" s="26" t="s">
        <v>41</v>
      </c>
      <c r="R5" t="e">
        <v>#REF!</v>
      </c>
    </row>
    <row r="6" spans="1:19" x14ac:dyDescent="0.3">
      <c r="A6" s="26" t="s">
        <v>42</v>
      </c>
      <c r="R6" t="e">
        <v>#REF!</v>
      </c>
    </row>
    <row r="7" spans="1:19" x14ac:dyDescent="0.3">
      <c r="A7" s="26" t="s">
        <v>43</v>
      </c>
      <c r="R7" t="e">
        <v>#REF!</v>
      </c>
    </row>
    <row r="8" spans="1:19" x14ac:dyDescent="0.3">
      <c r="A8" s="26" t="s">
        <v>44</v>
      </c>
      <c r="R8" t="e">
        <v>#REF!</v>
      </c>
    </row>
    <row r="9" spans="1:19" x14ac:dyDescent="0.3">
      <c r="A9" s="26" t="s">
        <v>45</v>
      </c>
      <c r="R9" t="e">
        <v>#REF!</v>
      </c>
    </row>
    <row r="10" spans="1:19" x14ac:dyDescent="0.3">
      <c r="A10" s="26" t="s">
        <v>46</v>
      </c>
      <c r="R10" t="e">
        <v>#REF!</v>
      </c>
    </row>
    <row r="11" spans="1:19" x14ac:dyDescent="0.3">
      <c r="A11" s="26" t="s">
        <v>47</v>
      </c>
      <c r="R11" t="e">
        <v>#REF!</v>
      </c>
    </row>
    <row r="12" spans="1:19" x14ac:dyDescent="0.3">
      <c r="A12" s="26" t="s">
        <v>48</v>
      </c>
      <c r="R12" t="e">
        <v>#REF!</v>
      </c>
    </row>
    <row r="13" spans="1:19" x14ac:dyDescent="0.3">
      <c r="A13" s="26" t="s">
        <v>49</v>
      </c>
      <c r="R13" t="e">
        <v>#REF!</v>
      </c>
    </row>
    <row r="14" spans="1:19" x14ac:dyDescent="0.3">
      <c r="A14" s="26" t="s">
        <v>50</v>
      </c>
      <c r="R14" t="e">
        <v>#REF!</v>
      </c>
    </row>
    <row r="15" spans="1:19" x14ac:dyDescent="0.3">
      <c r="A15" s="26" t="s">
        <v>51</v>
      </c>
      <c r="R15" t="e">
        <v>#REF!</v>
      </c>
    </row>
    <row r="16" spans="1:19" x14ac:dyDescent="0.3">
      <c r="A16" s="26" t="s">
        <v>52</v>
      </c>
      <c r="R16" t="e">
        <v>#REF!</v>
      </c>
    </row>
    <row r="17" spans="1:18" x14ac:dyDescent="0.3">
      <c r="A17" s="26" t="s">
        <v>53</v>
      </c>
      <c r="R17" t="e">
        <v>#REF!</v>
      </c>
    </row>
    <row r="18" spans="1:18" x14ac:dyDescent="0.3">
      <c r="A18" s="26" t="s">
        <v>54</v>
      </c>
      <c r="R18" t="e">
        <v>#REF!</v>
      </c>
    </row>
    <row r="19" spans="1:18" x14ac:dyDescent="0.3">
      <c r="A19" s="26" t="s">
        <v>55</v>
      </c>
      <c r="R19" t="e">
        <v>#REF!</v>
      </c>
    </row>
    <row r="20" spans="1:18" x14ac:dyDescent="0.3">
      <c r="A20" s="26" t="s">
        <v>56</v>
      </c>
      <c r="R20" t="e">
        <v>#REF!</v>
      </c>
    </row>
    <row r="21" spans="1:18" x14ac:dyDescent="0.3">
      <c r="A21" s="26" t="s">
        <v>57</v>
      </c>
      <c r="R21" t="e">
        <v>#REF!</v>
      </c>
    </row>
    <row r="22" spans="1:18" x14ac:dyDescent="0.3">
      <c r="A22" s="26" t="s">
        <v>58</v>
      </c>
      <c r="R22" t="e">
        <v>#REF!</v>
      </c>
    </row>
    <row r="23" spans="1:18" x14ac:dyDescent="0.3">
      <c r="A23" s="26" t="s">
        <v>59</v>
      </c>
      <c r="R23" t="e">
        <v>#REF!</v>
      </c>
    </row>
    <row r="24" spans="1:18" x14ac:dyDescent="0.3">
      <c r="A24" s="26" t="s">
        <v>60</v>
      </c>
      <c r="R24" t="e">
        <v>#REF!</v>
      </c>
    </row>
    <row r="25" spans="1:18" x14ac:dyDescent="0.3">
      <c r="A25" s="26" t="s">
        <v>61</v>
      </c>
      <c r="R25" t="e">
        <v>#REF!</v>
      </c>
    </row>
  </sheetData>
  <mergeCells count="1">
    <mergeCell ref="A2:S2"/>
  </mergeCells>
  <phoneticPr fontId="14" type="noConversion"/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"/>
  <dimension ref="A1:XFC78"/>
  <sheetViews>
    <sheetView showGridLines="0" zoomScale="85" zoomScaleNormal="85" workbookViewId="0">
      <selection activeCell="B6" sqref="B6:J7"/>
    </sheetView>
  </sheetViews>
  <sheetFormatPr baseColWidth="10" defaultColWidth="0" defaultRowHeight="13.8" zeroHeight="1" x14ac:dyDescent="0.25"/>
  <cols>
    <col min="1" max="1" width="24.6640625" style="2" customWidth="1"/>
    <col min="2" max="2" width="11.33203125" style="2" customWidth="1"/>
    <col min="3" max="3" width="6.6640625" style="2" customWidth="1"/>
    <col min="4" max="4" width="24.6640625" style="2" customWidth="1"/>
    <col min="5" max="5" width="26.109375" style="2" customWidth="1"/>
    <col min="6" max="6" width="19.33203125" style="2" customWidth="1"/>
    <col min="7" max="7" width="24.6640625" style="2" customWidth="1"/>
    <col min="8" max="8" width="12.88671875" style="2" customWidth="1"/>
    <col min="9" max="9" width="63" style="2" customWidth="1"/>
    <col min="10" max="10" width="98.5546875" style="2" customWidth="1"/>
    <col min="11" max="11" width="11.44140625" style="2" hidden="1" customWidth="1"/>
    <col min="12" max="12" width="0" style="2" hidden="1" customWidth="1"/>
    <col min="13" max="18" width="0" style="2" hidden="1"/>
    <col min="19" max="19" width="11.44140625" style="2" hidden="1"/>
    <col min="20" max="20" width="0" style="2" hidden="1"/>
    <col min="21" max="16383" width="11.44140625" style="2" hidden="1"/>
    <col min="16384" max="16384" width="34.33203125" style="2" customWidth="1"/>
  </cols>
  <sheetData>
    <row r="1" spans="1:11" ht="42" customHeight="1" thickBot="1" x14ac:dyDescent="0.3">
      <c r="A1" s="10"/>
      <c r="B1" s="9"/>
      <c r="C1" s="9"/>
      <c r="D1" s="12"/>
      <c r="E1" s="9"/>
      <c r="F1" s="9"/>
      <c r="G1" s="59" t="s">
        <v>17</v>
      </c>
      <c r="H1" s="59"/>
      <c r="I1" s="59"/>
      <c r="J1" s="59"/>
      <c r="K1" s="11"/>
    </row>
    <row r="2" spans="1:11" ht="46.5" customHeight="1" thickBot="1" x14ac:dyDescent="0.3">
      <c r="A2" s="36" t="s">
        <v>30</v>
      </c>
      <c r="B2" s="37"/>
      <c r="C2" s="37"/>
      <c r="D2" s="37"/>
      <c r="E2" s="37"/>
      <c r="F2" s="37"/>
      <c r="G2" s="37"/>
      <c r="H2" s="37"/>
      <c r="I2" s="37"/>
      <c r="J2" s="35"/>
      <c r="K2" s="58"/>
    </row>
    <row r="3" spans="1:11" ht="46.5" customHeight="1" thickBot="1" x14ac:dyDescent="0.3">
      <c r="A3" s="51" t="s">
        <v>62</v>
      </c>
      <c r="B3" s="52"/>
      <c r="C3" s="52"/>
      <c r="D3" s="52"/>
      <c r="E3" s="53"/>
      <c r="F3" s="42">
        <f>SUM(T_Janvier[consommation totale de l''usine ])</f>
        <v>32190</v>
      </c>
      <c r="G3" s="51" t="s">
        <v>64</v>
      </c>
      <c r="H3" s="52"/>
      <c r="I3" s="53"/>
      <c r="J3" s="35"/>
      <c r="K3" s="58"/>
    </row>
    <row r="4" spans="1:11" ht="30.75" customHeight="1" thickBot="1" x14ac:dyDescent="0.3">
      <c r="A4" s="56" t="s">
        <v>28</v>
      </c>
      <c r="B4" s="56"/>
      <c r="C4" s="56"/>
      <c r="D4" s="56"/>
      <c r="E4" s="56"/>
      <c r="F4" s="56"/>
      <c r="G4" s="56"/>
      <c r="H4" s="56"/>
      <c r="I4" s="56"/>
      <c r="J4" s="35" t="e">
        <f>#REF!</f>
        <v>#REF!</v>
      </c>
      <c r="K4" s="58"/>
    </row>
    <row r="5" spans="1:11" ht="28.5" customHeight="1" thickBot="1" x14ac:dyDescent="0.3">
      <c r="A5" s="56" t="s">
        <v>29</v>
      </c>
      <c r="B5" s="56"/>
      <c r="C5" s="56"/>
      <c r="D5" s="56"/>
      <c r="E5" s="56"/>
      <c r="F5" s="56"/>
      <c r="G5" s="56"/>
      <c r="H5" s="56"/>
      <c r="I5" s="56"/>
      <c r="J5" s="35">
        <f>2.75*J3</f>
        <v>0</v>
      </c>
      <c r="K5" s="58"/>
    </row>
    <row r="6" spans="1:11" ht="22.5" customHeight="1" x14ac:dyDescent="0.25">
      <c r="A6" s="22" t="s">
        <v>4</v>
      </c>
      <c r="B6" s="54"/>
      <c r="C6" s="54"/>
      <c r="D6" s="54"/>
      <c r="E6" s="54"/>
      <c r="F6" s="54"/>
      <c r="G6" s="54"/>
      <c r="H6" s="54"/>
      <c r="I6" s="54"/>
      <c r="J6" s="57"/>
      <c r="K6" s="58"/>
    </row>
    <row r="7" spans="1:11" ht="91.5" customHeight="1" thickBot="1" x14ac:dyDescent="0.3">
      <c r="A7" s="8"/>
      <c r="B7" s="55"/>
      <c r="C7" s="55"/>
      <c r="D7" s="55"/>
      <c r="E7" s="55"/>
      <c r="F7" s="55"/>
      <c r="G7" s="55"/>
      <c r="H7" s="55"/>
      <c r="I7" s="55"/>
      <c r="J7" s="55"/>
      <c r="K7" s="58"/>
    </row>
    <row r="8" spans="1:11" ht="46.5" customHeight="1" thickBot="1" x14ac:dyDescent="0.3">
      <c r="A8" s="36" t="s">
        <v>1</v>
      </c>
      <c r="B8" s="37"/>
      <c r="C8" s="37"/>
      <c r="D8" s="37"/>
      <c r="E8" s="37"/>
      <c r="F8" s="37"/>
      <c r="G8" s="37"/>
      <c r="H8" s="37"/>
      <c r="I8" s="37"/>
      <c r="J8" s="35"/>
      <c r="K8" s="41"/>
    </row>
    <row r="9" spans="1:11" ht="46.5" customHeight="1" thickBot="1" x14ac:dyDescent="0.3">
      <c r="A9" s="51" t="s">
        <v>63</v>
      </c>
      <c r="B9" s="52"/>
      <c r="C9" s="52"/>
      <c r="D9" s="52"/>
      <c r="E9" s="53"/>
      <c r="F9" s="42"/>
      <c r="G9" s="51" t="s">
        <v>23</v>
      </c>
      <c r="H9" s="52"/>
      <c r="I9" s="53"/>
      <c r="J9" s="35"/>
      <c r="K9" s="41"/>
    </row>
    <row r="10" spans="1:11" ht="30.75" customHeight="1" thickBot="1" x14ac:dyDescent="0.3">
      <c r="A10" s="56" t="s">
        <v>28</v>
      </c>
      <c r="B10" s="56"/>
      <c r="C10" s="56"/>
      <c r="D10" s="56"/>
      <c r="E10" s="56"/>
      <c r="F10" s="56"/>
      <c r="G10" s="56"/>
      <c r="H10" s="56"/>
      <c r="I10" s="56"/>
      <c r="J10" s="35"/>
      <c r="K10" s="58"/>
    </row>
    <row r="11" spans="1:11" ht="28.5" customHeight="1" thickBot="1" x14ac:dyDescent="0.3">
      <c r="A11" s="56" t="s">
        <v>29</v>
      </c>
      <c r="B11" s="56"/>
      <c r="C11" s="56"/>
      <c r="D11" s="56"/>
      <c r="E11" s="56"/>
      <c r="F11" s="56"/>
      <c r="G11" s="56"/>
      <c r="H11" s="56"/>
      <c r="I11" s="56"/>
      <c r="J11" s="35"/>
      <c r="K11" s="58"/>
    </row>
    <row r="12" spans="1:11" ht="91.5" customHeight="1" x14ac:dyDescent="0.25">
      <c r="A12" s="7" t="s">
        <v>4</v>
      </c>
      <c r="B12" s="27"/>
      <c r="C12" s="27"/>
      <c r="D12" s="27"/>
      <c r="E12" s="27"/>
      <c r="F12" s="27"/>
      <c r="G12" s="27"/>
      <c r="H12" s="27"/>
      <c r="I12" s="27"/>
      <c r="J12" s="27"/>
      <c r="K12" s="58"/>
    </row>
    <row r="13" spans="1:11" ht="28.5" customHeight="1" thickBot="1" x14ac:dyDescent="0.3">
      <c r="A13" s="8"/>
      <c r="B13" s="28"/>
      <c r="C13" s="28"/>
      <c r="D13" s="28"/>
      <c r="E13" s="28"/>
      <c r="F13" s="28"/>
      <c r="G13" s="28"/>
      <c r="H13" s="28"/>
      <c r="I13" s="28"/>
      <c r="J13" s="28"/>
      <c r="K13" s="58"/>
    </row>
    <row r="14" spans="1:11" ht="46.5" customHeight="1" thickBot="1" x14ac:dyDescent="0.3">
      <c r="A14" s="36" t="s">
        <v>32</v>
      </c>
      <c r="B14" s="37"/>
      <c r="C14" s="37"/>
      <c r="D14" s="37"/>
      <c r="E14" s="37"/>
      <c r="F14" s="37"/>
      <c r="G14" s="37"/>
      <c r="H14" s="37"/>
      <c r="I14" s="37"/>
      <c r="J14" s="35"/>
      <c r="K14" s="58"/>
    </row>
    <row r="15" spans="1:11" ht="30.75" customHeight="1" thickBot="1" x14ac:dyDescent="0.3">
      <c r="A15" s="56" t="s">
        <v>28</v>
      </c>
      <c r="B15" s="56"/>
      <c r="C15" s="56"/>
      <c r="D15" s="56"/>
      <c r="E15" s="56"/>
      <c r="F15" s="56"/>
      <c r="G15" s="56"/>
      <c r="H15" s="56"/>
      <c r="I15" s="56"/>
      <c r="J15" s="35"/>
      <c r="K15" s="58"/>
    </row>
    <row r="16" spans="1:11" ht="28.5" customHeight="1" thickBot="1" x14ac:dyDescent="0.3">
      <c r="A16" s="56" t="s">
        <v>29</v>
      </c>
      <c r="B16" s="56"/>
      <c r="C16" s="56"/>
      <c r="D16" s="56"/>
      <c r="E16" s="56"/>
      <c r="F16" s="56"/>
      <c r="G16" s="56"/>
      <c r="H16" s="56"/>
      <c r="I16" s="56"/>
      <c r="J16" s="35"/>
      <c r="K16" s="58"/>
    </row>
    <row r="17" spans="1:11" ht="22.5" customHeight="1" x14ac:dyDescent="0.25">
      <c r="A17" s="22" t="s">
        <v>4</v>
      </c>
      <c r="B17" s="54"/>
      <c r="C17" s="54"/>
      <c r="D17" s="54"/>
      <c r="E17" s="54"/>
      <c r="F17" s="54"/>
      <c r="G17" s="54"/>
      <c r="H17" s="54"/>
      <c r="I17" s="54"/>
      <c r="J17" s="57"/>
      <c r="K17" s="31"/>
    </row>
    <row r="18" spans="1:11" s="40" customFormat="1" ht="91.5" customHeight="1" thickBot="1" x14ac:dyDescent="0.3">
      <c r="A18" s="38"/>
      <c r="B18" s="55"/>
      <c r="C18" s="55"/>
      <c r="D18" s="55"/>
      <c r="E18" s="55"/>
      <c r="F18" s="55"/>
      <c r="G18" s="55"/>
      <c r="H18" s="55"/>
      <c r="I18" s="55"/>
      <c r="J18" s="55"/>
      <c r="K18" s="39"/>
    </row>
    <row r="19" spans="1:11" ht="46.5" customHeight="1" thickBot="1" x14ac:dyDescent="0.3">
      <c r="A19" s="36" t="s">
        <v>31</v>
      </c>
      <c r="B19" s="37"/>
      <c r="C19" s="37"/>
      <c r="D19" s="37"/>
      <c r="E19" s="37"/>
      <c r="F19" s="37"/>
      <c r="G19" s="37"/>
      <c r="H19" s="37"/>
      <c r="I19" s="37"/>
      <c r="J19" s="35"/>
    </row>
    <row r="20" spans="1:11" ht="30.75" customHeight="1" thickBot="1" x14ac:dyDescent="0.3">
      <c r="A20" s="56" t="s">
        <v>28</v>
      </c>
      <c r="B20" s="56"/>
      <c r="C20" s="56"/>
      <c r="D20" s="56"/>
      <c r="E20" s="56"/>
      <c r="F20" s="56"/>
      <c r="G20" s="56"/>
      <c r="H20" s="56"/>
      <c r="I20" s="56"/>
      <c r="J20" s="35"/>
      <c r="K20" s="23"/>
    </row>
    <row r="21" spans="1:11" ht="28.5" customHeight="1" thickBot="1" x14ac:dyDescent="0.3">
      <c r="A21" s="56" t="s">
        <v>29</v>
      </c>
      <c r="B21" s="56"/>
      <c r="C21" s="56"/>
      <c r="D21" s="56"/>
      <c r="E21" s="56"/>
      <c r="F21" s="56"/>
      <c r="G21" s="56"/>
      <c r="H21" s="56"/>
      <c r="I21" s="56"/>
      <c r="J21" s="35"/>
      <c r="K21" s="31"/>
    </row>
    <row r="22" spans="1:11" ht="22.5" customHeight="1" x14ac:dyDescent="0.25">
      <c r="A22" s="22" t="s">
        <v>4</v>
      </c>
      <c r="B22" s="54"/>
      <c r="C22" s="54"/>
      <c r="D22" s="54"/>
      <c r="E22" s="54"/>
      <c r="F22" s="54"/>
      <c r="G22" s="54"/>
      <c r="H22" s="54"/>
      <c r="I22" s="54"/>
      <c r="J22" s="57"/>
      <c r="K22" s="20"/>
    </row>
    <row r="23" spans="1:11" ht="91.5" customHeight="1" thickBot="1" x14ac:dyDescent="0.3">
      <c r="A23" s="8"/>
      <c r="B23" s="55"/>
      <c r="C23" s="55"/>
      <c r="D23" s="55"/>
      <c r="E23" s="55"/>
      <c r="F23" s="55"/>
      <c r="G23" s="55"/>
      <c r="H23" s="55"/>
      <c r="I23" s="55"/>
      <c r="J23" s="55"/>
      <c r="K23" s="58"/>
    </row>
    <row r="24" spans="1:11" ht="46.5" customHeight="1" thickBot="1" x14ac:dyDescent="0.3">
      <c r="A24" s="36" t="s">
        <v>33</v>
      </c>
      <c r="B24" s="37"/>
      <c r="C24" s="37"/>
      <c r="D24" s="37"/>
      <c r="E24" s="37"/>
      <c r="F24" s="37"/>
      <c r="G24" s="37"/>
      <c r="H24" s="37"/>
      <c r="I24" s="37"/>
      <c r="J24" s="35"/>
      <c r="K24" s="58"/>
    </row>
    <row r="25" spans="1:11" ht="30.75" customHeight="1" thickBot="1" x14ac:dyDescent="0.3">
      <c r="A25" s="56" t="s">
        <v>28</v>
      </c>
      <c r="B25" s="56"/>
      <c r="C25" s="56"/>
      <c r="D25" s="56"/>
      <c r="E25" s="56"/>
      <c r="F25" s="56"/>
      <c r="G25" s="56"/>
      <c r="H25" s="56"/>
      <c r="I25" s="56"/>
      <c r="J25" s="35" t="e">
        <f>#REF!</f>
        <v>#REF!</v>
      </c>
      <c r="K25" s="58"/>
    </row>
    <row r="26" spans="1:11" ht="28.5" customHeight="1" thickBot="1" x14ac:dyDescent="0.3">
      <c r="A26" s="56" t="s">
        <v>29</v>
      </c>
      <c r="B26" s="56"/>
      <c r="C26" s="56"/>
      <c r="D26" s="56"/>
      <c r="E26" s="56"/>
      <c r="F26" s="56"/>
      <c r="G26" s="56"/>
      <c r="H26" s="56"/>
      <c r="I26" s="56"/>
      <c r="J26" s="35" t="e">
        <f>J25*2</f>
        <v>#REF!</v>
      </c>
      <c r="K26" s="58"/>
    </row>
    <row r="27" spans="1:11" ht="22.5" customHeight="1" x14ac:dyDescent="0.25">
      <c r="A27" s="22" t="s">
        <v>4</v>
      </c>
      <c r="B27" s="54"/>
      <c r="C27" s="54"/>
      <c r="D27" s="54"/>
      <c r="E27" s="54"/>
      <c r="F27" s="54"/>
      <c r="G27" s="54"/>
      <c r="H27" s="54"/>
      <c r="I27" s="54"/>
      <c r="J27" s="57"/>
      <c r="K27" s="58"/>
    </row>
    <row r="28" spans="1:11" ht="91.5" customHeight="1" thickBot="1" x14ac:dyDescent="0.3">
      <c r="A28" s="8"/>
      <c r="B28" s="55"/>
      <c r="C28" s="55"/>
      <c r="D28" s="55"/>
      <c r="E28" s="55"/>
      <c r="F28" s="55"/>
      <c r="G28" s="55"/>
      <c r="H28" s="55"/>
      <c r="I28" s="55"/>
      <c r="J28" s="55"/>
      <c r="K28" s="58"/>
    </row>
    <row r="29" spans="1:11" ht="46.5" customHeight="1" thickBot="1" x14ac:dyDescent="0.3">
      <c r="A29" s="36" t="s">
        <v>34</v>
      </c>
      <c r="B29" s="37"/>
      <c r="C29" s="37"/>
      <c r="D29" s="37"/>
      <c r="E29" s="37"/>
      <c r="F29" s="37"/>
      <c r="G29" s="37"/>
      <c r="H29" s="37"/>
      <c r="I29" s="37"/>
      <c r="J29" s="35"/>
      <c r="K29" s="58"/>
    </row>
    <row r="30" spans="1:11" ht="30.75" customHeight="1" thickBot="1" x14ac:dyDescent="0.3">
      <c r="A30" s="56" t="s">
        <v>28</v>
      </c>
      <c r="B30" s="56"/>
      <c r="C30" s="56"/>
      <c r="D30" s="56"/>
      <c r="E30" s="56"/>
      <c r="F30" s="56"/>
      <c r="G30" s="56"/>
      <c r="H30" s="56"/>
      <c r="I30" s="56"/>
      <c r="J30" s="35"/>
      <c r="K30" s="58"/>
    </row>
    <row r="31" spans="1:11" ht="28.5" customHeight="1" thickBot="1" x14ac:dyDescent="0.3">
      <c r="A31" s="56" t="s">
        <v>29</v>
      </c>
      <c r="B31" s="56"/>
      <c r="C31" s="56"/>
      <c r="D31" s="56"/>
      <c r="E31" s="56"/>
      <c r="F31" s="56"/>
      <c r="G31" s="56"/>
      <c r="H31" s="56"/>
      <c r="I31" s="56"/>
      <c r="J31" s="35"/>
      <c r="K31" s="31"/>
    </row>
    <row r="32" spans="1:11" ht="22.5" customHeight="1" x14ac:dyDescent="0.25">
      <c r="A32" s="22" t="s">
        <v>4</v>
      </c>
      <c r="B32" s="54"/>
      <c r="C32" s="54"/>
      <c r="D32" s="54"/>
      <c r="E32" s="54"/>
      <c r="F32" s="54"/>
      <c r="G32" s="54"/>
      <c r="H32" s="54"/>
      <c r="I32" s="54"/>
      <c r="J32" s="57"/>
      <c r="K32" s="58"/>
    </row>
    <row r="33" spans="1:11" ht="91.5" customHeight="1" thickBot="1" x14ac:dyDescent="0.3">
      <c r="A33" s="8"/>
      <c r="B33" s="55"/>
      <c r="C33" s="55"/>
      <c r="D33" s="55"/>
      <c r="E33" s="55"/>
      <c r="F33" s="55"/>
      <c r="G33" s="55"/>
      <c r="H33" s="55"/>
      <c r="I33" s="55"/>
      <c r="J33" s="55"/>
      <c r="K33" s="58"/>
    </row>
    <row r="34" spans="1:11" ht="46.5" customHeight="1" thickBot="1" x14ac:dyDescent="0.3">
      <c r="A34" s="36" t="s">
        <v>2</v>
      </c>
      <c r="B34" s="37"/>
      <c r="C34" s="37"/>
      <c r="D34" s="37"/>
      <c r="E34" s="37"/>
      <c r="F34" s="37"/>
      <c r="G34" s="37"/>
      <c r="H34" s="37"/>
      <c r="I34" s="37"/>
      <c r="J34" s="35"/>
      <c r="K34" s="58"/>
    </row>
    <row r="35" spans="1:11" ht="30.75" customHeight="1" thickBot="1" x14ac:dyDescent="0.3">
      <c r="A35" s="56" t="s">
        <v>28</v>
      </c>
      <c r="B35" s="56"/>
      <c r="C35" s="56"/>
      <c r="D35" s="56"/>
      <c r="E35" s="56"/>
      <c r="F35" s="56"/>
      <c r="G35" s="56"/>
      <c r="H35" s="56"/>
      <c r="I35" s="56"/>
      <c r="J35" s="35"/>
      <c r="K35" s="58"/>
    </row>
    <row r="36" spans="1:11" ht="28.5" customHeight="1" thickBot="1" x14ac:dyDescent="0.3">
      <c r="A36" s="56" t="s">
        <v>29</v>
      </c>
      <c r="B36" s="56"/>
      <c r="C36" s="56"/>
      <c r="D36" s="56"/>
      <c r="E36" s="56"/>
      <c r="F36" s="56"/>
      <c r="G36" s="56"/>
      <c r="H36" s="56"/>
      <c r="I36" s="56"/>
      <c r="J36" s="35"/>
      <c r="K36" s="58"/>
    </row>
    <row r="37" spans="1:11" ht="22.5" customHeight="1" x14ac:dyDescent="0.25">
      <c r="A37" s="22" t="s">
        <v>4</v>
      </c>
      <c r="B37" s="54"/>
      <c r="C37" s="54"/>
      <c r="D37" s="54"/>
      <c r="E37" s="54"/>
      <c r="F37" s="54"/>
      <c r="G37" s="54"/>
      <c r="H37" s="54"/>
      <c r="I37" s="54"/>
      <c r="J37" s="57"/>
      <c r="K37" s="58"/>
    </row>
    <row r="38" spans="1:11" ht="91.5" customHeight="1" thickBot="1" x14ac:dyDescent="0.3">
      <c r="A38" s="8"/>
      <c r="B38" s="55"/>
      <c r="C38" s="55"/>
      <c r="D38" s="55"/>
      <c r="E38" s="55"/>
      <c r="F38" s="55"/>
      <c r="G38" s="55"/>
      <c r="H38" s="55"/>
      <c r="I38" s="55"/>
      <c r="J38" s="55"/>
      <c r="K38" s="58"/>
    </row>
    <row r="39" spans="1:11" ht="46.5" customHeight="1" thickBot="1" x14ac:dyDescent="0.3">
      <c r="A39" s="36" t="s">
        <v>35</v>
      </c>
      <c r="B39" s="37"/>
      <c r="C39" s="37"/>
      <c r="D39" s="37"/>
      <c r="E39" s="37"/>
      <c r="F39" s="37"/>
      <c r="G39" s="37"/>
      <c r="H39" s="37"/>
      <c r="I39" s="37"/>
      <c r="J39" s="35"/>
      <c r="K39" s="58"/>
    </row>
    <row r="40" spans="1:11" ht="30.75" customHeight="1" thickBot="1" x14ac:dyDescent="0.3">
      <c r="A40" s="56" t="s">
        <v>28</v>
      </c>
      <c r="B40" s="56"/>
      <c r="C40" s="56"/>
      <c r="D40" s="56"/>
      <c r="E40" s="56"/>
      <c r="F40" s="56"/>
      <c r="G40" s="56"/>
      <c r="H40" s="56"/>
      <c r="I40" s="56"/>
      <c r="J40" s="35"/>
      <c r="K40" s="58"/>
    </row>
    <row r="41" spans="1:11" ht="28.5" customHeight="1" thickBot="1" x14ac:dyDescent="0.3">
      <c r="A41" s="51" t="s">
        <v>29</v>
      </c>
      <c r="B41" s="52"/>
      <c r="C41" s="52"/>
      <c r="D41" s="52"/>
      <c r="E41" s="52"/>
      <c r="F41" s="52"/>
      <c r="G41" s="52"/>
      <c r="H41" s="52"/>
      <c r="I41" s="53"/>
      <c r="J41" s="35"/>
      <c r="K41" s="41"/>
    </row>
    <row r="42" spans="1:11" ht="22.5" customHeight="1" x14ac:dyDescent="0.25">
      <c r="A42" s="22" t="s">
        <v>4</v>
      </c>
      <c r="B42" s="54"/>
      <c r="C42" s="54"/>
      <c r="D42" s="54"/>
      <c r="E42" s="54"/>
      <c r="F42" s="54"/>
      <c r="G42" s="54"/>
      <c r="H42" s="54"/>
      <c r="I42" s="54"/>
      <c r="J42" s="57"/>
      <c r="K42" s="58"/>
    </row>
    <row r="43" spans="1:11" ht="91.5" customHeight="1" thickBot="1" x14ac:dyDescent="0.3">
      <c r="A43" s="8"/>
      <c r="B43" s="55"/>
      <c r="C43" s="55"/>
      <c r="D43" s="55"/>
      <c r="E43" s="55"/>
      <c r="F43" s="55"/>
      <c r="G43" s="55"/>
      <c r="H43" s="55"/>
      <c r="I43" s="55"/>
      <c r="J43" s="55"/>
      <c r="K43" s="58"/>
    </row>
    <row r="44" spans="1:11" ht="46.5" customHeight="1" thickBot="1" x14ac:dyDescent="0.3">
      <c r="A44" s="36" t="s">
        <v>3</v>
      </c>
      <c r="B44" s="37"/>
      <c r="C44" s="37"/>
      <c r="D44" s="37"/>
      <c r="E44" s="37"/>
      <c r="F44" s="37"/>
      <c r="G44" s="37"/>
      <c r="H44" s="37"/>
      <c r="I44" s="37"/>
      <c r="J44" s="35"/>
      <c r="K44" s="58"/>
    </row>
    <row r="45" spans="1:11" ht="30.75" customHeight="1" thickBot="1" x14ac:dyDescent="0.3">
      <c r="A45" s="56" t="s">
        <v>28</v>
      </c>
      <c r="B45" s="56"/>
      <c r="C45" s="56"/>
      <c r="D45" s="56"/>
      <c r="E45" s="56"/>
      <c r="F45" s="56"/>
      <c r="G45" s="56"/>
      <c r="H45" s="56"/>
      <c r="I45" s="56"/>
      <c r="J45" s="35"/>
      <c r="K45" s="58"/>
    </row>
    <row r="46" spans="1:11" ht="28.5" customHeight="1" thickBot="1" x14ac:dyDescent="0.3">
      <c r="A46" s="56" t="s">
        <v>29</v>
      </c>
      <c r="B46" s="56"/>
      <c r="C46" s="56"/>
      <c r="D46" s="56"/>
      <c r="E46" s="56"/>
      <c r="F46" s="56"/>
      <c r="G46" s="56"/>
      <c r="H46" s="56"/>
      <c r="I46" s="56"/>
      <c r="J46" s="35"/>
      <c r="K46" s="58"/>
    </row>
    <row r="47" spans="1:11" ht="22.5" customHeight="1" x14ac:dyDescent="0.25">
      <c r="A47" s="22" t="s">
        <v>4</v>
      </c>
      <c r="B47" s="54"/>
      <c r="C47" s="54"/>
      <c r="D47" s="54"/>
      <c r="E47" s="54"/>
      <c r="F47" s="54"/>
      <c r="G47" s="54"/>
      <c r="H47" s="54"/>
      <c r="I47" s="54"/>
      <c r="J47" s="57"/>
    </row>
    <row r="48" spans="1:11" ht="91.5" customHeight="1" thickBot="1" x14ac:dyDescent="0.3">
      <c r="A48" s="8"/>
      <c r="B48" s="55"/>
      <c r="C48" s="55"/>
      <c r="D48" s="55"/>
      <c r="E48" s="55"/>
      <c r="F48" s="55"/>
      <c r="G48" s="55"/>
      <c r="H48" s="55"/>
      <c r="I48" s="55"/>
      <c r="J48" s="55"/>
    </row>
    <row r="49" spans="1:10" ht="46.5" customHeight="1" thickBot="1" x14ac:dyDescent="0.3">
      <c r="A49" s="36" t="s">
        <v>3</v>
      </c>
      <c r="B49" s="37"/>
      <c r="C49" s="37"/>
      <c r="D49" s="37"/>
      <c r="E49" s="37"/>
      <c r="F49" s="37"/>
      <c r="G49" s="37"/>
      <c r="H49" s="37"/>
      <c r="I49" s="37"/>
      <c r="J49" s="35"/>
    </row>
    <row r="50" spans="1:10" ht="30.75" customHeight="1" thickBot="1" x14ac:dyDescent="0.3">
      <c r="A50" s="56" t="s">
        <v>28</v>
      </c>
      <c r="B50" s="56"/>
      <c r="C50" s="56"/>
      <c r="D50" s="56"/>
      <c r="E50" s="56"/>
      <c r="F50" s="56"/>
      <c r="G50" s="56"/>
      <c r="H50" s="56"/>
      <c r="I50" s="56"/>
      <c r="J50" s="35"/>
    </row>
    <row r="51" spans="1:10" ht="28.5" customHeight="1" thickBot="1" x14ac:dyDescent="0.3">
      <c r="A51" s="56" t="s">
        <v>29</v>
      </c>
      <c r="B51" s="56"/>
      <c r="C51" s="56"/>
      <c r="D51" s="56"/>
      <c r="E51" s="56"/>
      <c r="F51" s="56"/>
      <c r="G51" s="56"/>
      <c r="H51" s="56"/>
      <c r="I51" s="56"/>
      <c r="J51" s="35"/>
    </row>
    <row r="52" spans="1:10" ht="22.5" customHeight="1" x14ac:dyDescent="0.25">
      <c r="A52" s="22" t="s">
        <v>4</v>
      </c>
      <c r="B52" s="54"/>
      <c r="C52" s="54"/>
      <c r="D52" s="54"/>
      <c r="E52" s="54"/>
      <c r="F52" s="54"/>
      <c r="G52" s="54"/>
      <c r="H52" s="54"/>
      <c r="I52" s="54"/>
      <c r="J52" s="57"/>
    </row>
    <row r="53" spans="1:10" ht="91.5" customHeight="1" thickBot="1" x14ac:dyDescent="0.3">
      <c r="A53" s="8"/>
      <c r="B53" s="55"/>
      <c r="C53" s="55"/>
      <c r="D53" s="55"/>
      <c r="E53" s="55"/>
      <c r="F53" s="55"/>
      <c r="G53" s="55"/>
      <c r="H53" s="55"/>
      <c r="I53" s="55"/>
      <c r="J53" s="55"/>
    </row>
    <row r="55" spans="1:10" ht="46.5" customHeight="1" thickBot="1" x14ac:dyDescent="0.3">
      <c r="A55" s="36" t="s">
        <v>36</v>
      </c>
      <c r="B55" s="37"/>
      <c r="C55" s="37"/>
      <c r="D55" s="37"/>
      <c r="E55" s="37"/>
      <c r="F55" s="37"/>
      <c r="G55" s="37"/>
      <c r="H55" s="37"/>
      <c r="I55" s="37"/>
      <c r="J55" s="35"/>
    </row>
    <row r="56" spans="1:10" ht="30.75" customHeight="1" thickBot="1" x14ac:dyDescent="0.3">
      <c r="A56" s="56" t="s">
        <v>28</v>
      </c>
      <c r="B56" s="56"/>
      <c r="C56" s="56"/>
      <c r="D56" s="56"/>
      <c r="E56" s="56"/>
      <c r="F56" s="56"/>
      <c r="G56" s="56"/>
      <c r="H56" s="56"/>
      <c r="I56" s="56"/>
      <c r="J56" s="35"/>
    </row>
    <row r="57" spans="1:10" ht="28.5" customHeight="1" thickBot="1" x14ac:dyDescent="0.3">
      <c r="A57" s="56" t="s">
        <v>29</v>
      </c>
      <c r="B57" s="56"/>
      <c r="C57" s="56"/>
      <c r="D57" s="56"/>
      <c r="E57" s="56"/>
      <c r="F57" s="56"/>
      <c r="G57" s="56"/>
      <c r="H57" s="56"/>
      <c r="I57" s="56"/>
      <c r="J57" s="35"/>
    </row>
    <row r="58" spans="1:10" ht="22.5" customHeight="1" x14ac:dyDescent="0.25">
      <c r="A58" s="22" t="s">
        <v>4</v>
      </c>
      <c r="B58" s="54"/>
      <c r="C58" s="54"/>
      <c r="D58" s="54"/>
      <c r="E58" s="54"/>
      <c r="F58" s="54"/>
      <c r="G58" s="54"/>
      <c r="H58" s="54"/>
      <c r="I58" s="54"/>
      <c r="J58" s="57"/>
    </row>
    <row r="59" spans="1:10" ht="91.5" customHeight="1" thickBot="1" x14ac:dyDescent="0.3">
      <c r="A59" s="8"/>
      <c r="B59" s="55"/>
      <c r="C59" s="55"/>
      <c r="D59" s="55"/>
      <c r="E59" s="55"/>
      <c r="F59" s="55"/>
      <c r="G59" s="55"/>
      <c r="H59" s="55"/>
      <c r="I59" s="55"/>
      <c r="J59" s="55"/>
    </row>
    <row r="60" spans="1:10" ht="46.5" customHeight="1" thickBot="1" x14ac:dyDescent="0.3">
      <c r="A60" s="36" t="s">
        <v>37</v>
      </c>
      <c r="B60" s="37"/>
      <c r="C60" s="37"/>
      <c r="D60" s="37"/>
      <c r="E60" s="37"/>
      <c r="F60" s="37"/>
      <c r="G60" s="37"/>
      <c r="H60" s="37"/>
      <c r="I60" s="37"/>
      <c r="J60" s="35"/>
    </row>
    <row r="61" spans="1:10" ht="30.75" customHeight="1" thickBot="1" x14ac:dyDescent="0.3">
      <c r="A61" s="51" t="s">
        <v>28</v>
      </c>
      <c r="B61" s="52"/>
      <c r="C61" s="52"/>
      <c r="D61" s="52"/>
      <c r="E61" s="52"/>
      <c r="F61" s="52"/>
      <c r="G61" s="52"/>
      <c r="H61" s="52"/>
      <c r="I61" s="53"/>
      <c r="J61" s="35"/>
    </row>
    <row r="62" spans="1:10" ht="28.5" customHeight="1" thickBot="1" x14ac:dyDescent="0.3">
      <c r="A62" s="51" t="s">
        <v>29</v>
      </c>
      <c r="B62" s="52"/>
      <c r="C62" s="52"/>
      <c r="D62" s="52"/>
      <c r="E62" s="52"/>
      <c r="F62" s="52"/>
      <c r="G62" s="52"/>
      <c r="H62" s="52"/>
      <c r="I62" s="53"/>
      <c r="J62" s="35"/>
    </row>
    <row r="63" spans="1:10" ht="22.5" customHeight="1" x14ac:dyDescent="0.25">
      <c r="A63" s="22" t="s">
        <v>4</v>
      </c>
      <c r="B63" s="54"/>
      <c r="C63" s="54"/>
      <c r="D63" s="54"/>
      <c r="E63" s="54"/>
      <c r="F63" s="54"/>
      <c r="G63" s="54"/>
      <c r="H63" s="54"/>
      <c r="I63" s="54"/>
      <c r="J63" s="54"/>
    </row>
    <row r="64" spans="1:10" ht="91.5" customHeight="1" thickBot="1" x14ac:dyDescent="0.3">
      <c r="A64" s="8"/>
      <c r="B64" s="55"/>
      <c r="C64" s="55"/>
      <c r="D64" s="55"/>
      <c r="E64" s="55"/>
      <c r="F64" s="55"/>
      <c r="G64" s="55"/>
      <c r="H64" s="55"/>
      <c r="I64" s="55"/>
      <c r="J64" s="55"/>
    </row>
    <row r="65" spans="1:10" ht="46.5" customHeight="1" thickBot="1" x14ac:dyDescent="0.3">
      <c r="A65" s="36" t="s">
        <v>38</v>
      </c>
      <c r="B65" s="37"/>
      <c r="C65" s="37"/>
      <c r="D65" s="37"/>
      <c r="E65" s="37"/>
      <c r="F65" s="37"/>
      <c r="G65" s="37"/>
      <c r="H65" s="37"/>
      <c r="I65" s="37"/>
      <c r="J65" s="35"/>
    </row>
    <row r="66" spans="1:10" ht="30.75" customHeight="1" thickBot="1" x14ac:dyDescent="0.3">
      <c r="A66" s="51" t="s">
        <v>28</v>
      </c>
      <c r="B66" s="52"/>
      <c r="C66" s="52"/>
      <c r="D66" s="52"/>
      <c r="E66" s="52"/>
      <c r="F66" s="52"/>
      <c r="G66" s="52"/>
      <c r="H66" s="52"/>
      <c r="I66" s="53"/>
      <c r="J66" s="35"/>
    </row>
    <row r="67" spans="1:10" ht="28.5" customHeight="1" thickBot="1" x14ac:dyDescent="0.3">
      <c r="A67" s="51" t="s">
        <v>29</v>
      </c>
      <c r="B67" s="52"/>
      <c r="C67" s="52"/>
      <c r="D67" s="52"/>
      <c r="E67" s="52"/>
      <c r="F67" s="52"/>
      <c r="G67" s="52"/>
      <c r="H67" s="52"/>
      <c r="I67" s="53"/>
      <c r="J67" s="35"/>
    </row>
    <row r="68" spans="1:10" ht="22.5" customHeight="1" x14ac:dyDescent="0.25">
      <c r="A68" s="22" t="s">
        <v>4</v>
      </c>
      <c r="B68" s="54"/>
      <c r="C68" s="54"/>
      <c r="D68" s="54"/>
      <c r="E68" s="54"/>
      <c r="F68" s="54"/>
      <c r="G68" s="54"/>
      <c r="H68" s="54"/>
      <c r="I68" s="54"/>
      <c r="J68" s="54"/>
    </row>
    <row r="69" spans="1:10" ht="91.5" customHeight="1" thickBot="1" x14ac:dyDescent="0.3">
      <c r="A69" s="8"/>
      <c r="B69" s="55"/>
      <c r="C69" s="55"/>
      <c r="D69" s="55"/>
      <c r="E69" s="55"/>
      <c r="F69" s="55"/>
      <c r="G69" s="55"/>
      <c r="H69" s="55"/>
      <c r="I69" s="55"/>
      <c r="J69" s="55"/>
    </row>
    <row r="70" spans="1:10" x14ac:dyDescent="0.25"/>
    <row r="71" spans="1:10" x14ac:dyDescent="0.25"/>
    <row r="72" spans="1:10" x14ac:dyDescent="0.25"/>
    <row r="73" spans="1:10" x14ac:dyDescent="0.25"/>
    <row r="74" spans="1:10" x14ac:dyDescent="0.25"/>
    <row r="75" spans="1:10" x14ac:dyDescent="0.25"/>
    <row r="76" spans="1:10" x14ac:dyDescent="0.25"/>
    <row r="77" spans="1:10" x14ac:dyDescent="0.25"/>
    <row r="78" spans="1:10" x14ac:dyDescent="0.25"/>
  </sheetData>
  <mergeCells count="52">
    <mergeCell ref="A9:E9"/>
    <mergeCell ref="G9:I9"/>
    <mergeCell ref="A46:I46"/>
    <mergeCell ref="B42:J43"/>
    <mergeCell ref="A45:I45"/>
    <mergeCell ref="B27:J28"/>
    <mergeCell ref="B32:J33"/>
    <mergeCell ref="B37:J38"/>
    <mergeCell ref="A30:I30"/>
    <mergeCell ref="A31:I31"/>
    <mergeCell ref="A35:I35"/>
    <mergeCell ref="A36:I36"/>
    <mergeCell ref="K42:K46"/>
    <mergeCell ref="G1:J1"/>
    <mergeCell ref="K2:K7"/>
    <mergeCell ref="K10:K12"/>
    <mergeCell ref="K13:K16"/>
    <mergeCell ref="K23:K27"/>
    <mergeCell ref="K28:K30"/>
    <mergeCell ref="K36:K37"/>
    <mergeCell ref="K32:K35"/>
    <mergeCell ref="K38:K40"/>
    <mergeCell ref="A16:I16"/>
    <mergeCell ref="A20:I20"/>
    <mergeCell ref="A21:I21"/>
    <mergeCell ref="A25:I25"/>
    <mergeCell ref="A26:I26"/>
    <mergeCell ref="A4:I4"/>
    <mergeCell ref="A66:I66"/>
    <mergeCell ref="A67:I67"/>
    <mergeCell ref="B68:J69"/>
    <mergeCell ref="B52:J53"/>
    <mergeCell ref="A56:I56"/>
    <mergeCell ref="A57:I57"/>
    <mergeCell ref="B58:J59"/>
    <mergeCell ref="A61:I61"/>
    <mergeCell ref="A3:E3"/>
    <mergeCell ref="G3:I3"/>
    <mergeCell ref="A62:I62"/>
    <mergeCell ref="B63:J64"/>
    <mergeCell ref="A40:I40"/>
    <mergeCell ref="A41:I41"/>
    <mergeCell ref="A50:I50"/>
    <mergeCell ref="A51:I51"/>
    <mergeCell ref="A5:I5"/>
    <mergeCell ref="A10:I10"/>
    <mergeCell ref="A11:I11"/>
    <mergeCell ref="A15:I15"/>
    <mergeCell ref="B6:J7"/>
    <mergeCell ref="B17:J18"/>
    <mergeCell ref="B22:J23"/>
    <mergeCell ref="B47:J48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DD9AF-A727-45C8-B37C-507AAF4D8A28}">
  <sheetPr codeName="Feuil2"/>
  <dimension ref="A1:E33"/>
  <sheetViews>
    <sheetView workbookViewId="0">
      <selection activeCell="D19" sqref="D19"/>
    </sheetView>
  </sheetViews>
  <sheetFormatPr baseColWidth="10" defaultRowHeight="14.4" x14ac:dyDescent="0.3"/>
  <cols>
    <col min="1" max="1" width="11.88671875" bestFit="1" customWidth="1"/>
    <col min="2" max="2" width="26.33203125" bestFit="1" customWidth="1"/>
    <col min="3" max="3" width="37.77734375" bestFit="1" customWidth="1"/>
    <col min="4" max="4" width="19.109375" customWidth="1"/>
  </cols>
  <sheetData>
    <row r="1" spans="1:5" x14ac:dyDescent="0.3">
      <c r="A1" s="24" t="s">
        <v>66</v>
      </c>
      <c r="B1" t="s">
        <v>96</v>
      </c>
      <c r="E1" t="str">
        <f>Synthese!$B$1&amp;" "&amp;systeme!$B$1</f>
        <v>Janvier 2023</v>
      </c>
    </row>
    <row r="3" spans="1:5" x14ac:dyDescent="0.3">
      <c r="A3" s="24" t="s">
        <v>7</v>
      </c>
      <c r="B3" t="s">
        <v>65</v>
      </c>
      <c r="C3" t="s">
        <v>26</v>
      </c>
    </row>
    <row r="4" spans="1:5" x14ac:dyDescent="0.3">
      <c r="A4" t="s">
        <v>67</v>
      </c>
      <c r="B4" s="25">
        <v>600</v>
      </c>
      <c r="C4" s="25">
        <v>550</v>
      </c>
    </row>
    <row r="5" spans="1:5" x14ac:dyDescent="0.3">
      <c r="A5" t="s">
        <v>68</v>
      </c>
      <c r="B5" s="25">
        <v>600</v>
      </c>
      <c r="C5" s="25">
        <v>590</v>
      </c>
    </row>
    <row r="6" spans="1:5" x14ac:dyDescent="0.3">
      <c r="A6" t="s">
        <v>69</v>
      </c>
      <c r="B6" s="25">
        <v>600</v>
      </c>
      <c r="C6" s="25">
        <v>630</v>
      </c>
    </row>
    <row r="7" spans="1:5" x14ac:dyDescent="0.3">
      <c r="A7" t="s">
        <v>70</v>
      </c>
      <c r="B7" s="25">
        <v>600</v>
      </c>
      <c r="C7" s="25">
        <v>670</v>
      </c>
    </row>
    <row r="8" spans="1:5" x14ac:dyDescent="0.3">
      <c r="A8" t="s">
        <v>71</v>
      </c>
      <c r="B8" s="25">
        <v>600</v>
      </c>
      <c r="C8" s="25">
        <v>710</v>
      </c>
    </row>
    <row r="9" spans="1:5" x14ac:dyDescent="0.3">
      <c r="A9" t="s">
        <v>72</v>
      </c>
      <c r="B9" s="25">
        <v>600</v>
      </c>
      <c r="C9" s="25">
        <v>750</v>
      </c>
    </row>
    <row r="10" spans="1:5" x14ac:dyDescent="0.3">
      <c r="A10" t="s">
        <v>73</v>
      </c>
      <c r="B10" s="25">
        <v>600</v>
      </c>
      <c r="C10" s="25">
        <v>790</v>
      </c>
    </row>
    <row r="11" spans="1:5" x14ac:dyDescent="0.3">
      <c r="A11" t="s">
        <v>74</v>
      </c>
      <c r="B11" s="25">
        <v>600</v>
      </c>
      <c r="C11" s="25">
        <v>830</v>
      </c>
    </row>
    <row r="12" spans="1:5" x14ac:dyDescent="0.3">
      <c r="A12" t="s">
        <v>75</v>
      </c>
      <c r="B12" s="25">
        <v>600</v>
      </c>
      <c r="C12" s="25">
        <v>870</v>
      </c>
    </row>
    <row r="13" spans="1:5" x14ac:dyDescent="0.3">
      <c r="A13" t="s">
        <v>76</v>
      </c>
      <c r="B13" s="25">
        <v>600</v>
      </c>
      <c r="C13" s="25">
        <v>910</v>
      </c>
    </row>
    <row r="14" spans="1:5" x14ac:dyDescent="0.3">
      <c r="A14" t="s">
        <v>77</v>
      </c>
      <c r="B14" s="25">
        <v>600</v>
      </c>
      <c r="C14" s="25">
        <v>950</v>
      </c>
    </row>
    <row r="15" spans="1:5" x14ac:dyDescent="0.3">
      <c r="A15" t="s">
        <v>78</v>
      </c>
      <c r="B15" s="25">
        <v>600</v>
      </c>
      <c r="C15" s="25">
        <v>990</v>
      </c>
    </row>
    <row r="16" spans="1:5" x14ac:dyDescent="0.3">
      <c r="A16" t="s">
        <v>79</v>
      </c>
      <c r="B16" s="25">
        <v>600</v>
      </c>
      <c r="C16" s="25">
        <v>1030</v>
      </c>
    </row>
    <row r="17" spans="1:3" x14ac:dyDescent="0.3">
      <c r="A17" t="s">
        <v>80</v>
      </c>
      <c r="B17" s="25">
        <v>600</v>
      </c>
      <c r="C17" s="25">
        <v>1070</v>
      </c>
    </row>
    <row r="18" spans="1:3" x14ac:dyDescent="0.3">
      <c r="A18" t="s">
        <v>81</v>
      </c>
      <c r="B18" s="25">
        <v>600</v>
      </c>
      <c r="C18" s="25">
        <v>1110</v>
      </c>
    </row>
    <row r="19" spans="1:3" x14ac:dyDescent="0.3">
      <c r="A19" t="s">
        <v>82</v>
      </c>
      <c r="B19" s="25">
        <v>300</v>
      </c>
      <c r="C19" s="25">
        <v>1150</v>
      </c>
    </row>
    <row r="20" spans="1:3" x14ac:dyDescent="0.3">
      <c r="A20" t="s">
        <v>83</v>
      </c>
      <c r="B20" s="25">
        <v>300</v>
      </c>
      <c r="C20" s="25">
        <v>1190</v>
      </c>
    </row>
    <row r="21" spans="1:3" x14ac:dyDescent="0.3">
      <c r="A21" t="s">
        <v>84</v>
      </c>
      <c r="B21" s="25">
        <v>300</v>
      </c>
      <c r="C21" s="25">
        <v>1230</v>
      </c>
    </row>
    <row r="22" spans="1:3" x14ac:dyDescent="0.3">
      <c r="A22" t="s">
        <v>85</v>
      </c>
      <c r="B22" s="25">
        <v>300</v>
      </c>
      <c r="C22" s="25">
        <v>1270</v>
      </c>
    </row>
    <row r="23" spans="1:3" x14ac:dyDescent="0.3">
      <c r="A23" t="s">
        <v>86</v>
      </c>
      <c r="B23" s="25">
        <v>300</v>
      </c>
      <c r="C23" s="25">
        <v>1310</v>
      </c>
    </row>
    <row r="24" spans="1:3" x14ac:dyDescent="0.3">
      <c r="A24" t="s">
        <v>87</v>
      </c>
      <c r="B24" s="25">
        <v>300</v>
      </c>
      <c r="C24" s="25">
        <v>1350</v>
      </c>
    </row>
    <row r="25" spans="1:3" x14ac:dyDescent="0.3">
      <c r="A25" t="s">
        <v>88</v>
      </c>
      <c r="B25" s="25">
        <v>8200</v>
      </c>
      <c r="C25" s="25">
        <v>1390</v>
      </c>
    </row>
    <row r="26" spans="1:3" x14ac:dyDescent="0.3">
      <c r="A26" t="s">
        <v>89</v>
      </c>
      <c r="B26" s="25">
        <v>600</v>
      </c>
      <c r="C26" s="25">
        <v>1430</v>
      </c>
    </row>
    <row r="27" spans="1:3" x14ac:dyDescent="0.3">
      <c r="A27" t="s">
        <v>90</v>
      </c>
      <c r="B27" s="25">
        <v>600</v>
      </c>
      <c r="C27" s="25">
        <v>1470</v>
      </c>
    </row>
    <row r="28" spans="1:3" x14ac:dyDescent="0.3">
      <c r="A28" t="s">
        <v>91</v>
      </c>
      <c r="B28" s="25">
        <v>600</v>
      </c>
      <c r="C28" s="25">
        <v>1510</v>
      </c>
    </row>
    <row r="29" spans="1:3" x14ac:dyDescent="0.3">
      <c r="A29" t="s">
        <v>92</v>
      </c>
      <c r="B29" s="25">
        <v>600</v>
      </c>
      <c r="C29" s="25">
        <v>1550</v>
      </c>
    </row>
    <row r="30" spans="1:3" x14ac:dyDescent="0.3">
      <c r="A30" t="s">
        <v>93</v>
      </c>
      <c r="B30" s="25">
        <v>600</v>
      </c>
      <c r="C30" s="25">
        <v>1590</v>
      </c>
    </row>
    <row r="31" spans="1:3" x14ac:dyDescent="0.3">
      <c r="A31" t="s">
        <v>94</v>
      </c>
      <c r="B31" s="25">
        <v>600</v>
      </c>
      <c r="C31" s="25">
        <v>1630</v>
      </c>
    </row>
    <row r="32" spans="1:3" x14ac:dyDescent="0.3">
      <c r="A32" t="s">
        <v>95</v>
      </c>
      <c r="B32" s="25">
        <v>600</v>
      </c>
      <c r="C32" s="25">
        <v>1670</v>
      </c>
    </row>
    <row r="33" spans="1:3" x14ac:dyDescent="0.3">
      <c r="A33" t="s">
        <v>18</v>
      </c>
      <c r="B33" s="25">
        <v>23200</v>
      </c>
      <c r="C33" s="25">
        <v>32190</v>
      </c>
    </row>
  </sheetData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3"/>
  <dimension ref="A1:F14"/>
  <sheetViews>
    <sheetView showGridLines="0" workbookViewId="0"/>
  </sheetViews>
  <sheetFormatPr baseColWidth="10" defaultColWidth="11.44140625" defaultRowHeight="14.4" x14ac:dyDescent="0.3"/>
  <cols>
    <col min="1" max="1" width="51.44140625" style="1" bestFit="1" customWidth="1"/>
    <col min="2" max="2" width="56.88671875" style="1" customWidth="1"/>
    <col min="3" max="3" width="11.44140625" style="1"/>
    <col min="4" max="4" width="22.88671875" style="1" customWidth="1"/>
    <col min="5" max="5" width="23.33203125" style="1" customWidth="1"/>
    <col min="6" max="6" width="30.44140625" style="1" customWidth="1"/>
    <col min="7" max="16384" width="11.44140625" style="1"/>
  </cols>
  <sheetData>
    <row r="1" spans="1:6" x14ac:dyDescent="0.3">
      <c r="A1" s="6" t="s">
        <v>0</v>
      </c>
      <c r="B1" s="4">
        <v>2023</v>
      </c>
    </row>
    <row r="2" spans="1:6" x14ac:dyDescent="0.3">
      <c r="A2" s="13"/>
      <c r="B2" s="14"/>
    </row>
    <row r="3" spans="1:6" x14ac:dyDescent="0.3">
      <c r="A3" s="15"/>
      <c r="B3" s="16"/>
    </row>
    <row r="4" spans="1:6" x14ac:dyDescent="0.3">
      <c r="A4" s="15"/>
      <c r="B4" s="16"/>
    </row>
    <row r="5" spans="1:6" x14ac:dyDescent="0.3">
      <c r="A5" s="15"/>
      <c r="B5" s="16"/>
    </row>
    <row r="6" spans="1:6" x14ac:dyDescent="0.3">
      <c r="A6" s="15"/>
      <c r="B6" s="16"/>
    </row>
    <row r="7" spans="1:6" x14ac:dyDescent="0.3">
      <c r="A7" s="15"/>
      <c r="B7" s="16"/>
      <c r="E7" s="5"/>
      <c r="F7" s="5"/>
    </row>
    <row r="8" spans="1:6" x14ac:dyDescent="0.3">
      <c r="A8" s="15"/>
      <c r="B8" s="16"/>
      <c r="E8" s="5"/>
      <c r="F8" s="5"/>
    </row>
    <row r="9" spans="1:6" x14ac:dyDescent="0.3">
      <c r="A9" s="15"/>
      <c r="B9" s="16"/>
      <c r="E9" s="5"/>
      <c r="F9" s="5"/>
    </row>
    <row r="10" spans="1:6" x14ac:dyDescent="0.3">
      <c r="A10" s="15"/>
      <c r="B10" s="16"/>
      <c r="E10" s="5"/>
      <c r="F10" s="5"/>
    </row>
    <row r="11" spans="1:6" ht="18" x14ac:dyDescent="0.35">
      <c r="A11" s="15"/>
      <c r="B11" s="17"/>
      <c r="E11" s="5"/>
      <c r="F11" s="5"/>
    </row>
    <row r="12" spans="1:6" ht="15" customHeight="1" x14ac:dyDescent="0.35">
      <c r="A12" s="18"/>
      <c r="B12" s="19"/>
      <c r="E12" s="5"/>
      <c r="F12" s="5"/>
    </row>
    <row r="13" spans="1:6" x14ac:dyDescent="0.3">
      <c r="E13" s="5"/>
      <c r="F13" s="5"/>
    </row>
    <row r="14" spans="1:6" x14ac:dyDescent="0.3">
      <c r="E14" s="5"/>
      <c r="F14" s="5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A4E465-5361-4D0E-AF08-2BED0A1901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boite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gestion budgitaire </vt:lpstr>
      <vt:lpstr>Synthese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2021-12-30T09:44:23Z</dcterms:modified>
  <dc:language>Français - Euros</dc:language>
</cp:coreProperties>
</file>