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2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3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4.xml" ContentType="application/vnd.openxmlformats-officedocument.drawing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5.xml" ContentType="application/vnd.openxmlformats-officedocument.drawing+xml"/>
  <Override PartName="/xl/tables/table1.xml" ContentType="application/vnd.openxmlformats-officedocument.spreadsheetml.table+xml"/>
  <Override PartName="/xl/drawings/drawing6.xml" ContentType="application/vnd.openxmlformats-officedocument.drawing+xml"/>
  <Override PartName="/xl/tables/table2.xml" ContentType="application/vnd.openxmlformats-officedocument.spreadsheetml.table+xml"/>
  <Override PartName="/xl/drawings/drawing7.xml" ContentType="application/vnd.openxmlformats-officedocument.drawing+xml"/>
  <Override PartName="/xl/tables/table3.xml" ContentType="application/vnd.openxmlformats-officedocument.spreadsheetml.table+xml"/>
  <Override PartName="/xl/drawings/drawing8.xml" ContentType="application/vnd.openxmlformats-officedocument.drawing+xml"/>
  <Override PartName="/xl/tables/table4.xml" ContentType="application/vnd.openxmlformats-officedocument.spreadsheetml.table+xml"/>
  <Override PartName="/xl/drawings/drawing9.xml" ContentType="application/vnd.openxmlformats-officedocument.drawing+xml"/>
  <Override PartName="/xl/tables/table5.xml" ContentType="application/vnd.openxmlformats-officedocument.spreadsheetml.table+xml"/>
  <Override PartName="/xl/drawings/drawing10.xml" ContentType="application/vnd.openxmlformats-officedocument.drawing+xml"/>
  <Override PartName="/xl/tables/table6.xml" ContentType="application/vnd.openxmlformats-officedocument.spreadsheetml.table+xml"/>
  <Override PartName="/xl/drawings/drawing11.xml" ContentType="application/vnd.openxmlformats-officedocument.drawing+xml"/>
  <Override PartName="/xl/tables/table7.xml" ContentType="application/vnd.openxmlformats-officedocument.spreadsheetml.table+xml"/>
  <Override PartName="/xl/drawings/drawing12.xml" ContentType="application/vnd.openxmlformats-officedocument.drawing+xml"/>
  <Override PartName="/xl/tables/table8.xml" ContentType="application/vnd.openxmlformats-officedocument.spreadsheetml.table+xml"/>
  <Override PartName="/xl/drawings/drawing13.xml" ContentType="application/vnd.openxmlformats-officedocument.drawing+xml"/>
  <Override PartName="/xl/tables/table9.xml" ContentType="application/vnd.openxmlformats-officedocument.spreadsheetml.table+xml"/>
  <Override PartName="/xl/drawings/drawing14.xml" ContentType="application/vnd.openxmlformats-officedocument.drawing+xml"/>
  <Override PartName="/xl/tables/table10.xml" ContentType="application/vnd.openxmlformats-officedocument.spreadsheetml.table+xml"/>
  <Override PartName="/xl/drawings/drawing15.xml" ContentType="application/vnd.openxmlformats-officedocument.drawing+xml"/>
  <Override PartName="/xl/tables/table11.xml" ContentType="application/vnd.openxmlformats-officedocument.spreadsheetml.table+xml"/>
  <Override PartName="/xl/drawings/drawing16.xml" ContentType="application/vnd.openxmlformats-officedocument.drawing+xml"/>
  <Override PartName="/xl/tables/table12.xml" ContentType="application/vnd.openxmlformats-officedocument.spreadsheetml.table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hmed\Downloads\"/>
    </mc:Choice>
  </mc:AlternateContent>
  <xr:revisionPtr revIDLastSave="0" documentId="13_ncr:1_{213D3F05-F2AC-4EE1-AD7B-86631EEFF943}" xr6:coauthVersionLast="47" xr6:coauthVersionMax="47" xr10:uidLastSave="{00000000-0000-0000-0000-000000000000}"/>
  <bookViews>
    <workbookView xWindow="-108" yWindow="-108" windowWidth="23256" windowHeight="12576" tabRatio="835" firstSheet="4" activeTab="15" xr2:uid="{00000000-000D-0000-FFFF-FFFF00000000}"/>
  </bookViews>
  <sheets>
    <sheet name="TCDJ" sheetId="46" state="hidden" r:id="rId1"/>
    <sheet name="Feuil1" sheetId="50" state="hidden" r:id="rId2"/>
    <sheet name="boite" sheetId="49" state="hidden" r:id="rId3"/>
    <sheet name="tonnage" sheetId="48" state="hidden" r:id="rId4"/>
    <sheet name="janvier" sheetId="71" r:id="rId5"/>
    <sheet name="février" sheetId="62" r:id="rId6"/>
    <sheet name="mars" sheetId="51" r:id="rId7"/>
    <sheet name="avril" sheetId="52" r:id="rId8"/>
    <sheet name="mai" sheetId="63" r:id="rId9"/>
    <sheet name="juin" sheetId="64" r:id="rId10"/>
    <sheet name="juillet" sheetId="65" r:id="rId11"/>
    <sheet name="août" sheetId="66" r:id="rId12"/>
    <sheet name="septembre" sheetId="67" r:id="rId13"/>
    <sheet name="octobre" sheetId="68" r:id="rId14"/>
    <sheet name="novembre" sheetId="69" r:id="rId15"/>
    <sheet name="décembre" sheetId="70" r:id="rId16"/>
    <sheet name="gestion budgitaire " sheetId="2" r:id="rId17"/>
    <sheet name="systeme" sheetId="4" r:id="rId18"/>
  </sheets>
  <functionGroups builtInGroupCount="19"/>
  <externalReferences>
    <externalReference r:id="rId19"/>
  </externalReferences>
  <calcPr calcId="191029"/>
  <pivotCaches>
    <pivotCache cacheId="10" r:id="rId20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26" i="70" l="1"/>
  <c r="R27" i="70"/>
  <c r="R28" i="70"/>
  <c r="R29" i="70"/>
  <c r="R30" i="70"/>
  <c r="R31" i="70"/>
  <c r="R32" i="70"/>
  <c r="C32" i="70"/>
  <c r="C31" i="70"/>
  <c r="C30" i="70"/>
  <c r="C29" i="70"/>
  <c r="C28" i="70"/>
  <c r="C27" i="70"/>
  <c r="C26" i="70"/>
  <c r="C25" i="70"/>
  <c r="C24" i="70"/>
  <c r="C23" i="70"/>
  <c r="C22" i="70"/>
  <c r="C21" i="70"/>
  <c r="C20" i="70"/>
  <c r="C19" i="70"/>
  <c r="C18" i="70"/>
  <c r="C17" i="70"/>
  <c r="C16" i="70"/>
  <c r="C15" i="70"/>
  <c r="C14" i="70"/>
  <c r="C13" i="70"/>
  <c r="C12" i="70"/>
  <c r="C11" i="70"/>
  <c r="C10" i="70"/>
  <c r="C9" i="70"/>
  <c r="C8" i="70"/>
  <c r="C7" i="70"/>
  <c r="C6" i="70"/>
  <c r="B6" i="70"/>
  <c r="B7" i="70" s="1"/>
  <c r="B8" i="70" s="1"/>
  <c r="B9" i="70" s="1"/>
  <c r="B10" i="70" s="1"/>
  <c r="B11" i="70" s="1"/>
  <c r="B12" i="70" s="1"/>
  <c r="B13" i="70" s="1"/>
  <c r="B14" i="70" s="1"/>
  <c r="B15" i="70" s="1"/>
  <c r="B16" i="70" s="1"/>
  <c r="B17" i="70" s="1"/>
  <c r="B18" i="70" s="1"/>
  <c r="B19" i="70" s="1"/>
  <c r="B20" i="70" s="1"/>
  <c r="B21" i="70" s="1"/>
  <c r="B22" i="70" s="1"/>
  <c r="B23" i="70" s="1"/>
  <c r="B24" i="70" s="1"/>
  <c r="B25" i="70" s="1"/>
  <c r="B26" i="70" s="1"/>
  <c r="B27" i="70" s="1"/>
  <c r="B28" i="70" s="1"/>
  <c r="B29" i="70" s="1"/>
  <c r="B30" i="70" s="1"/>
  <c r="B31" i="70" s="1"/>
  <c r="B32" i="70" s="1"/>
  <c r="Q5" i="70"/>
  <c r="Q6" i="70" s="1"/>
  <c r="Q7" i="70" s="1"/>
  <c r="Q8" i="70" s="1"/>
  <c r="Q9" i="70" s="1"/>
  <c r="Q10" i="70" s="1"/>
  <c r="Q11" i="70" s="1"/>
  <c r="Q12" i="70" s="1"/>
  <c r="Q13" i="70" s="1"/>
  <c r="Q14" i="70" s="1"/>
  <c r="Q15" i="70" s="1"/>
  <c r="Q16" i="70" s="1"/>
  <c r="Q17" i="70" s="1"/>
  <c r="Q18" i="70" s="1"/>
  <c r="Q19" i="70" s="1"/>
  <c r="Q20" i="70" s="1"/>
  <c r="Q21" i="70" s="1"/>
  <c r="Q22" i="70" s="1"/>
  <c r="Q23" i="70" s="1"/>
  <c r="Q24" i="70" s="1"/>
  <c r="Q25" i="70" s="1"/>
  <c r="Q26" i="70" s="1"/>
  <c r="Q27" i="70" s="1"/>
  <c r="Q28" i="70" s="1"/>
  <c r="Q29" i="70" s="1"/>
  <c r="Q30" i="70" s="1"/>
  <c r="Q31" i="70" s="1"/>
  <c r="Q32" i="70" s="1"/>
  <c r="P5" i="70"/>
  <c r="P6" i="70" s="1"/>
  <c r="P7" i="70" s="1"/>
  <c r="P8" i="70" s="1"/>
  <c r="P9" i="70" s="1"/>
  <c r="P10" i="70" s="1"/>
  <c r="P11" i="70" s="1"/>
  <c r="P12" i="70" s="1"/>
  <c r="P13" i="70" s="1"/>
  <c r="P14" i="70" s="1"/>
  <c r="P15" i="70" s="1"/>
  <c r="P16" i="70" s="1"/>
  <c r="P17" i="70" s="1"/>
  <c r="P18" i="70" s="1"/>
  <c r="P19" i="70" s="1"/>
  <c r="P20" i="70" s="1"/>
  <c r="P21" i="70" s="1"/>
  <c r="P22" i="70" s="1"/>
  <c r="P23" i="70" s="1"/>
  <c r="P24" i="70" s="1"/>
  <c r="P25" i="70" s="1"/>
  <c r="P26" i="70" s="1"/>
  <c r="P27" i="70" s="1"/>
  <c r="P28" i="70" s="1"/>
  <c r="P29" i="70" s="1"/>
  <c r="P30" i="70" s="1"/>
  <c r="P31" i="70" s="1"/>
  <c r="P32" i="70" s="1"/>
  <c r="O5" i="70"/>
  <c r="O6" i="70" s="1"/>
  <c r="O7" i="70" s="1"/>
  <c r="O8" i="70" s="1"/>
  <c r="O9" i="70" s="1"/>
  <c r="O10" i="70" s="1"/>
  <c r="O11" i="70" s="1"/>
  <c r="O12" i="70" s="1"/>
  <c r="O13" i="70" s="1"/>
  <c r="O14" i="70" s="1"/>
  <c r="O15" i="70" s="1"/>
  <c r="O16" i="70" s="1"/>
  <c r="O17" i="70" s="1"/>
  <c r="O18" i="70" s="1"/>
  <c r="O19" i="70" s="1"/>
  <c r="O20" i="70" s="1"/>
  <c r="O21" i="70" s="1"/>
  <c r="O22" i="70" s="1"/>
  <c r="O23" i="70" s="1"/>
  <c r="O24" i="70" s="1"/>
  <c r="O25" i="70" s="1"/>
  <c r="O26" i="70" s="1"/>
  <c r="O27" i="70" s="1"/>
  <c r="O28" i="70" s="1"/>
  <c r="O29" i="70" s="1"/>
  <c r="O30" i="70" s="1"/>
  <c r="O31" i="70" s="1"/>
  <c r="O32" i="70" s="1"/>
  <c r="N5" i="70"/>
  <c r="N6" i="70" s="1"/>
  <c r="N7" i="70" s="1"/>
  <c r="N8" i="70" s="1"/>
  <c r="N9" i="70" s="1"/>
  <c r="N10" i="70" s="1"/>
  <c r="N11" i="70" s="1"/>
  <c r="N12" i="70" s="1"/>
  <c r="N13" i="70" s="1"/>
  <c r="N14" i="70" s="1"/>
  <c r="N15" i="70" s="1"/>
  <c r="N16" i="70" s="1"/>
  <c r="N17" i="70" s="1"/>
  <c r="N18" i="70" s="1"/>
  <c r="N19" i="70" s="1"/>
  <c r="N20" i="70" s="1"/>
  <c r="N21" i="70" s="1"/>
  <c r="N22" i="70" s="1"/>
  <c r="N23" i="70" s="1"/>
  <c r="N24" i="70" s="1"/>
  <c r="N25" i="70" s="1"/>
  <c r="N26" i="70" s="1"/>
  <c r="N27" i="70" s="1"/>
  <c r="N28" i="70" s="1"/>
  <c r="N29" i="70" s="1"/>
  <c r="N30" i="70" s="1"/>
  <c r="N31" i="70" s="1"/>
  <c r="N32" i="70" s="1"/>
  <c r="M5" i="70"/>
  <c r="M6" i="70" s="1"/>
  <c r="M7" i="70" s="1"/>
  <c r="M8" i="70" s="1"/>
  <c r="M9" i="70" s="1"/>
  <c r="M10" i="70" s="1"/>
  <c r="M11" i="70" s="1"/>
  <c r="M12" i="70" s="1"/>
  <c r="M13" i="70" s="1"/>
  <c r="M14" i="70" s="1"/>
  <c r="M15" i="70" s="1"/>
  <c r="M16" i="70" s="1"/>
  <c r="M17" i="70" s="1"/>
  <c r="M18" i="70" s="1"/>
  <c r="M19" i="70" s="1"/>
  <c r="M20" i="70" s="1"/>
  <c r="M21" i="70" s="1"/>
  <c r="M22" i="70" s="1"/>
  <c r="M23" i="70" s="1"/>
  <c r="M24" i="70" s="1"/>
  <c r="M25" i="70" s="1"/>
  <c r="M26" i="70" s="1"/>
  <c r="M27" i="70" s="1"/>
  <c r="M28" i="70" s="1"/>
  <c r="M29" i="70" s="1"/>
  <c r="M30" i="70" s="1"/>
  <c r="M31" i="70" s="1"/>
  <c r="M32" i="70" s="1"/>
  <c r="L5" i="70"/>
  <c r="L6" i="70" s="1"/>
  <c r="L7" i="70" s="1"/>
  <c r="L8" i="70" s="1"/>
  <c r="L9" i="70" s="1"/>
  <c r="L10" i="70" s="1"/>
  <c r="L11" i="70" s="1"/>
  <c r="L12" i="70" s="1"/>
  <c r="L13" i="70" s="1"/>
  <c r="L14" i="70" s="1"/>
  <c r="L15" i="70" s="1"/>
  <c r="L16" i="70" s="1"/>
  <c r="L17" i="70" s="1"/>
  <c r="L18" i="70" s="1"/>
  <c r="L19" i="70" s="1"/>
  <c r="L20" i="70" s="1"/>
  <c r="L21" i="70" s="1"/>
  <c r="L22" i="70" s="1"/>
  <c r="L23" i="70" s="1"/>
  <c r="L24" i="70" s="1"/>
  <c r="L25" i="70" s="1"/>
  <c r="L26" i="70" s="1"/>
  <c r="L27" i="70" s="1"/>
  <c r="L28" i="70" s="1"/>
  <c r="L29" i="70" s="1"/>
  <c r="L30" i="70" s="1"/>
  <c r="L31" i="70" s="1"/>
  <c r="L32" i="70" s="1"/>
  <c r="K5" i="70"/>
  <c r="K6" i="70" s="1"/>
  <c r="K7" i="70" s="1"/>
  <c r="K8" i="70" s="1"/>
  <c r="K9" i="70" s="1"/>
  <c r="K10" i="70" s="1"/>
  <c r="K11" i="70" s="1"/>
  <c r="K12" i="70" s="1"/>
  <c r="K13" i="70" s="1"/>
  <c r="K14" i="70" s="1"/>
  <c r="K15" i="70" s="1"/>
  <c r="K16" i="70" s="1"/>
  <c r="K17" i="70" s="1"/>
  <c r="K18" i="70" s="1"/>
  <c r="K19" i="70" s="1"/>
  <c r="K20" i="70" s="1"/>
  <c r="K21" i="70" s="1"/>
  <c r="K22" i="70" s="1"/>
  <c r="K23" i="70" s="1"/>
  <c r="K24" i="70" s="1"/>
  <c r="K25" i="70" s="1"/>
  <c r="K26" i="70" s="1"/>
  <c r="K27" i="70" s="1"/>
  <c r="K28" i="70" s="1"/>
  <c r="K29" i="70" s="1"/>
  <c r="K30" i="70" s="1"/>
  <c r="K31" i="70" s="1"/>
  <c r="K32" i="70" s="1"/>
  <c r="J5" i="70"/>
  <c r="J6" i="70" s="1"/>
  <c r="J7" i="70" s="1"/>
  <c r="J8" i="70" s="1"/>
  <c r="J9" i="70" s="1"/>
  <c r="J10" i="70" s="1"/>
  <c r="J11" i="70" s="1"/>
  <c r="J12" i="70" s="1"/>
  <c r="J13" i="70" s="1"/>
  <c r="J14" i="70" s="1"/>
  <c r="J15" i="70" s="1"/>
  <c r="J16" i="70" s="1"/>
  <c r="J17" i="70" s="1"/>
  <c r="J18" i="70" s="1"/>
  <c r="J19" i="70" s="1"/>
  <c r="J20" i="70" s="1"/>
  <c r="J21" i="70" s="1"/>
  <c r="J22" i="70" s="1"/>
  <c r="J23" i="70" s="1"/>
  <c r="J24" i="70" s="1"/>
  <c r="J25" i="70" s="1"/>
  <c r="J26" i="70" s="1"/>
  <c r="J27" i="70" s="1"/>
  <c r="J28" i="70" s="1"/>
  <c r="J29" i="70" s="1"/>
  <c r="J30" i="70" s="1"/>
  <c r="J31" i="70" s="1"/>
  <c r="J32" i="70" s="1"/>
  <c r="I5" i="70"/>
  <c r="I6" i="70" s="1"/>
  <c r="I7" i="70" s="1"/>
  <c r="I8" i="70" s="1"/>
  <c r="I9" i="70" s="1"/>
  <c r="I10" i="70" s="1"/>
  <c r="I11" i="70" s="1"/>
  <c r="I12" i="70" s="1"/>
  <c r="I13" i="70" s="1"/>
  <c r="I14" i="70" s="1"/>
  <c r="I15" i="70" s="1"/>
  <c r="I16" i="70" s="1"/>
  <c r="I17" i="70" s="1"/>
  <c r="I18" i="70" s="1"/>
  <c r="I19" i="70" s="1"/>
  <c r="I20" i="70" s="1"/>
  <c r="I21" i="70" s="1"/>
  <c r="I22" i="70" s="1"/>
  <c r="I23" i="70" s="1"/>
  <c r="I24" i="70" s="1"/>
  <c r="I25" i="70" s="1"/>
  <c r="I26" i="70" s="1"/>
  <c r="I27" i="70" s="1"/>
  <c r="I28" i="70" s="1"/>
  <c r="I29" i="70" s="1"/>
  <c r="I30" i="70" s="1"/>
  <c r="I31" i="70" s="1"/>
  <c r="I32" i="70" s="1"/>
  <c r="H5" i="70"/>
  <c r="H6" i="70" s="1"/>
  <c r="H7" i="70" s="1"/>
  <c r="H8" i="70" s="1"/>
  <c r="H9" i="70" s="1"/>
  <c r="H10" i="70" s="1"/>
  <c r="H11" i="70" s="1"/>
  <c r="H12" i="70" s="1"/>
  <c r="H13" i="70" s="1"/>
  <c r="H14" i="70" s="1"/>
  <c r="H15" i="70" s="1"/>
  <c r="H16" i="70" s="1"/>
  <c r="H17" i="70" s="1"/>
  <c r="H18" i="70" s="1"/>
  <c r="H19" i="70" s="1"/>
  <c r="H20" i="70" s="1"/>
  <c r="H21" i="70" s="1"/>
  <c r="H22" i="70" s="1"/>
  <c r="H23" i="70" s="1"/>
  <c r="H24" i="70" s="1"/>
  <c r="H25" i="70" s="1"/>
  <c r="H26" i="70" s="1"/>
  <c r="H27" i="70" s="1"/>
  <c r="H28" i="70" s="1"/>
  <c r="H29" i="70" s="1"/>
  <c r="H30" i="70" s="1"/>
  <c r="H31" i="70" s="1"/>
  <c r="H32" i="70" s="1"/>
  <c r="G5" i="70"/>
  <c r="G6" i="70" s="1"/>
  <c r="G7" i="70" s="1"/>
  <c r="G8" i="70" s="1"/>
  <c r="G9" i="70" s="1"/>
  <c r="G10" i="70" s="1"/>
  <c r="G11" i="70" s="1"/>
  <c r="G12" i="70" s="1"/>
  <c r="G13" i="70" s="1"/>
  <c r="G14" i="70" s="1"/>
  <c r="G15" i="70" s="1"/>
  <c r="G16" i="70" s="1"/>
  <c r="G17" i="70" s="1"/>
  <c r="G18" i="70" s="1"/>
  <c r="G19" i="70" s="1"/>
  <c r="G20" i="70" s="1"/>
  <c r="G21" i="70" s="1"/>
  <c r="G22" i="70" s="1"/>
  <c r="G23" i="70" s="1"/>
  <c r="G24" i="70" s="1"/>
  <c r="G25" i="70" s="1"/>
  <c r="G26" i="70" s="1"/>
  <c r="G27" i="70" s="1"/>
  <c r="G28" i="70" s="1"/>
  <c r="G29" i="70" s="1"/>
  <c r="G30" i="70" s="1"/>
  <c r="G31" i="70" s="1"/>
  <c r="G32" i="70" s="1"/>
  <c r="F5" i="70"/>
  <c r="F6" i="70" s="1"/>
  <c r="F7" i="70" s="1"/>
  <c r="F8" i="70" s="1"/>
  <c r="F9" i="70" s="1"/>
  <c r="F10" i="70" s="1"/>
  <c r="F11" i="70" s="1"/>
  <c r="F12" i="70" s="1"/>
  <c r="F13" i="70" s="1"/>
  <c r="F14" i="70" s="1"/>
  <c r="F15" i="70" s="1"/>
  <c r="F16" i="70" s="1"/>
  <c r="F17" i="70" s="1"/>
  <c r="F18" i="70" s="1"/>
  <c r="F19" i="70" s="1"/>
  <c r="F20" i="70" s="1"/>
  <c r="F21" i="70" s="1"/>
  <c r="F22" i="70" s="1"/>
  <c r="F23" i="70" s="1"/>
  <c r="F24" i="70" s="1"/>
  <c r="F25" i="70" s="1"/>
  <c r="F26" i="70" s="1"/>
  <c r="F27" i="70" s="1"/>
  <c r="F28" i="70" s="1"/>
  <c r="F29" i="70" s="1"/>
  <c r="F30" i="70" s="1"/>
  <c r="F31" i="70" s="1"/>
  <c r="F32" i="70" s="1"/>
  <c r="E5" i="70"/>
  <c r="E6" i="70" s="1"/>
  <c r="E7" i="70" s="1"/>
  <c r="E8" i="70" s="1"/>
  <c r="E9" i="70" s="1"/>
  <c r="E10" i="70" s="1"/>
  <c r="E11" i="70" s="1"/>
  <c r="E12" i="70" s="1"/>
  <c r="E13" i="70" s="1"/>
  <c r="E14" i="70" s="1"/>
  <c r="E15" i="70" s="1"/>
  <c r="E16" i="70" s="1"/>
  <c r="E17" i="70" s="1"/>
  <c r="E18" i="70" s="1"/>
  <c r="E19" i="70" s="1"/>
  <c r="E20" i="70" s="1"/>
  <c r="E21" i="70" s="1"/>
  <c r="E22" i="70" s="1"/>
  <c r="E23" i="70" s="1"/>
  <c r="E24" i="70" s="1"/>
  <c r="E25" i="70" s="1"/>
  <c r="E26" i="70" s="1"/>
  <c r="E27" i="70" s="1"/>
  <c r="E28" i="70" s="1"/>
  <c r="E29" i="70" s="1"/>
  <c r="E30" i="70" s="1"/>
  <c r="E31" i="70" s="1"/>
  <c r="E32" i="70" s="1"/>
  <c r="D5" i="70"/>
  <c r="D6" i="70" s="1"/>
  <c r="D7" i="70" s="1"/>
  <c r="D8" i="70" s="1"/>
  <c r="D9" i="70" s="1"/>
  <c r="D10" i="70" s="1"/>
  <c r="D11" i="70" s="1"/>
  <c r="D12" i="70" s="1"/>
  <c r="D13" i="70" s="1"/>
  <c r="D14" i="70" s="1"/>
  <c r="D15" i="70" s="1"/>
  <c r="D16" i="70" s="1"/>
  <c r="D17" i="70" s="1"/>
  <c r="D18" i="70" s="1"/>
  <c r="D19" i="70" s="1"/>
  <c r="D20" i="70" s="1"/>
  <c r="D21" i="70" s="1"/>
  <c r="D22" i="70" s="1"/>
  <c r="D23" i="70" s="1"/>
  <c r="D24" i="70" s="1"/>
  <c r="D25" i="70" s="1"/>
  <c r="D26" i="70" s="1"/>
  <c r="D27" i="70" s="1"/>
  <c r="D28" i="70" s="1"/>
  <c r="D29" i="70" s="1"/>
  <c r="D30" i="70" s="1"/>
  <c r="D31" i="70" s="1"/>
  <c r="D32" i="70" s="1"/>
  <c r="C5" i="70"/>
  <c r="B5" i="70"/>
  <c r="C32" i="69"/>
  <c r="C31" i="69"/>
  <c r="C30" i="69"/>
  <c r="C29" i="69"/>
  <c r="C28" i="69"/>
  <c r="C27" i="69"/>
  <c r="C26" i="69"/>
  <c r="C25" i="69"/>
  <c r="C24" i="69"/>
  <c r="C23" i="69"/>
  <c r="C22" i="69"/>
  <c r="C21" i="69"/>
  <c r="C20" i="69"/>
  <c r="C19" i="69"/>
  <c r="C18" i="69"/>
  <c r="C17" i="69"/>
  <c r="C16" i="69"/>
  <c r="C15" i="69"/>
  <c r="C14" i="69"/>
  <c r="C13" i="69"/>
  <c r="C12" i="69"/>
  <c r="C11" i="69"/>
  <c r="C10" i="69"/>
  <c r="C9" i="69"/>
  <c r="C8" i="69"/>
  <c r="C7" i="69"/>
  <c r="C6" i="69"/>
  <c r="Q5" i="69"/>
  <c r="Q6" i="69" s="1"/>
  <c r="Q7" i="69" s="1"/>
  <c r="Q8" i="69" s="1"/>
  <c r="Q9" i="69" s="1"/>
  <c r="Q10" i="69" s="1"/>
  <c r="Q11" i="69" s="1"/>
  <c r="Q12" i="69" s="1"/>
  <c r="Q13" i="69" s="1"/>
  <c r="Q14" i="69" s="1"/>
  <c r="Q15" i="69" s="1"/>
  <c r="Q16" i="69" s="1"/>
  <c r="Q17" i="69" s="1"/>
  <c r="Q18" i="69" s="1"/>
  <c r="Q19" i="69" s="1"/>
  <c r="Q20" i="69" s="1"/>
  <c r="Q21" i="69" s="1"/>
  <c r="Q22" i="69" s="1"/>
  <c r="Q23" i="69" s="1"/>
  <c r="Q24" i="69" s="1"/>
  <c r="Q25" i="69" s="1"/>
  <c r="Q26" i="69" s="1"/>
  <c r="Q27" i="69" s="1"/>
  <c r="Q28" i="69" s="1"/>
  <c r="Q29" i="69" s="1"/>
  <c r="Q30" i="69" s="1"/>
  <c r="Q31" i="69" s="1"/>
  <c r="Q32" i="69" s="1"/>
  <c r="P5" i="69"/>
  <c r="P6" i="69" s="1"/>
  <c r="P7" i="69" s="1"/>
  <c r="P8" i="69" s="1"/>
  <c r="P9" i="69" s="1"/>
  <c r="P10" i="69" s="1"/>
  <c r="P11" i="69" s="1"/>
  <c r="P12" i="69" s="1"/>
  <c r="P13" i="69" s="1"/>
  <c r="P14" i="69" s="1"/>
  <c r="P15" i="69" s="1"/>
  <c r="P16" i="69" s="1"/>
  <c r="P17" i="69" s="1"/>
  <c r="P18" i="69" s="1"/>
  <c r="P19" i="69" s="1"/>
  <c r="P20" i="69" s="1"/>
  <c r="P21" i="69" s="1"/>
  <c r="P22" i="69" s="1"/>
  <c r="P23" i="69" s="1"/>
  <c r="P24" i="69" s="1"/>
  <c r="P25" i="69" s="1"/>
  <c r="P26" i="69" s="1"/>
  <c r="P27" i="69" s="1"/>
  <c r="P28" i="69" s="1"/>
  <c r="P29" i="69" s="1"/>
  <c r="P30" i="69" s="1"/>
  <c r="P31" i="69" s="1"/>
  <c r="P32" i="69" s="1"/>
  <c r="O5" i="69"/>
  <c r="O6" i="69" s="1"/>
  <c r="O7" i="69" s="1"/>
  <c r="O8" i="69" s="1"/>
  <c r="O9" i="69" s="1"/>
  <c r="O10" i="69" s="1"/>
  <c r="O11" i="69" s="1"/>
  <c r="O12" i="69" s="1"/>
  <c r="O13" i="69" s="1"/>
  <c r="O14" i="69" s="1"/>
  <c r="O15" i="69" s="1"/>
  <c r="O16" i="69" s="1"/>
  <c r="O17" i="69" s="1"/>
  <c r="O18" i="69" s="1"/>
  <c r="O19" i="69" s="1"/>
  <c r="O20" i="69" s="1"/>
  <c r="O21" i="69" s="1"/>
  <c r="O22" i="69" s="1"/>
  <c r="O23" i="69" s="1"/>
  <c r="O24" i="69" s="1"/>
  <c r="O25" i="69" s="1"/>
  <c r="O26" i="69" s="1"/>
  <c r="O27" i="69" s="1"/>
  <c r="O28" i="69" s="1"/>
  <c r="O29" i="69" s="1"/>
  <c r="O30" i="69" s="1"/>
  <c r="O31" i="69" s="1"/>
  <c r="O32" i="69" s="1"/>
  <c r="N5" i="69"/>
  <c r="N6" i="69" s="1"/>
  <c r="N7" i="69" s="1"/>
  <c r="N8" i="69" s="1"/>
  <c r="N9" i="69" s="1"/>
  <c r="N10" i="69" s="1"/>
  <c r="N11" i="69" s="1"/>
  <c r="N12" i="69" s="1"/>
  <c r="N13" i="69" s="1"/>
  <c r="N14" i="69" s="1"/>
  <c r="N15" i="69" s="1"/>
  <c r="N16" i="69" s="1"/>
  <c r="N17" i="69" s="1"/>
  <c r="N18" i="69" s="1"/>
  <c r="N19" i="69" s="1"/>
  <c r="N20" i="69" s="1"/>
  <c r="N21" i="69" s="1"/>
  <c r="N22" i="69" s="1"/>
  <c r="N23" i="69" s="1"/>
  <c r="N24" i="69" s="1"/>
  <c r="N25" i="69" s="1"/>
  <c r="N26" i="69" s="1"/>
  <c r="N27" i="69" s="1"/>
  <c r="N28" i="69" s="1"/>
  <c r="N29" i="69" s="1"/>
  <c r="N30" i="69" s="1"/>
  <c r="N31" i="69" s="1"/>
  <c r="N32" i="69" s="1"/>
  <c r="M5" i="69"/>
  <c r="M6" i="69" s="1"/>
  <c r="M7" i="69" s="1"/>
  <c r="M8" i="69" s="1"/>
  <c r="M9" i="69" s="1"/>
  <c r="M10" i="69" s="1"/>
  <c r="M11" i="69" s="1"/>
  <c r="M12" i="69" s="1"/>
  <c r="M13" i="69" s="1"/>
  <c r="M14" i="69" s="1"/>
  <c r="M15" i="69" s="1"/>
  <c r="M16" i="69" s="1"/>
  <c r="M17" i="69" s="1"/>
  <c r="M18" i="69" s="1"/>
  <c r="M19" i="69" s="1"/>
  <c r="M20" i="69" s="1"/>
  <c r="M21" i="69" s="1"/>
  <c r="M22" i="69" s="1"/>
  <c r="M23" i="69" s="1"/>
  <c r="M24" i="69" s="1"/>
  <c r="M25" i="69" s="1"/>
  <c r="M26" i="69" s="1"/>
  <c r="M27" i="69" s="1"/>
  <c r="M28" i="69" s="1"/>
  <c r="M29" i="69" s="1"/>
  <c r="M30" i="69" s="1"/>
  <c r="M31" i="69" s="1"/>
  <c r="M32" i="69" s="1"/>
  <c r="L5" i="69"/>
  <c r="L6" i="69" s="1"/>
  <c r="L7" i="69" s="1"/>
  <c r="L8" i="69" s="1"/>
  <c r="L9" i="69" s="1"/>
  <c r="L10" i="69" s="1"/>
  <c r="L11" i="69" s="1"/>
  <c r="L12" i="69" s="1"/>
  <c r="L13" i="69" s="1"/>
  <c r="L14" i="69" s="1"/>
  <c r="L15" i="69" s="1"/>
  <c r="L16" i="69" s="1"/>
  <c r="L17" i="69" s="1"/>
  <c r="L18" i="69" s="1"/>
  <c r="L19" i="69" s="1"/>
  <c r="L20" i="69" s="1"/>
  <c r="L21" i="69" s="1"/>
  <c r="L22" i="69" s="1"/>
  <c r="L23" i="69" s="1"/>
  <c r="L24" i="69" s="1"/>
  <c r="L25" i="69" s="1"/>
  <c r="L26" i="69" s="1"/>
  <c r="L27" i="69" s="1"/>
  <c r="L28" i="69" s="1"/>
  <c r="L29" i="69" s="1"/>
  <c r="L30" i="69" s="1"/>
  <c r="L31" i="69" s="1"/>
  <c r="L32" i="69" s="1"/>
  <c r="K5" i="69"/>
  <c r="K6" i="69" s="1"/>
  <c r="K7" i="69" s="1"/>
  <c r="K8" i="69" s="1"/>
  <c r="K9" i="69" s="1"/>
  <c r="K10" i="69" s="1"/>
  <c r="K11" i="69" s="1"/>
  <c r="K12" i="69" s="1"/>
  <c r="K13" i="69" s="1"/>
  <c r="K14" i="69" s="1"/>
  <c r="K15" i="69" s="1"/>
  <c r="K16" i="69" s="1"/>
  <c r="K17" i="69" s="1"/>
  <c r="K18" i="69" s="1"/>
  <c r="K19" i="69" s="1"/>
  <c r="K20" i="69" s="1"/>
  <c r="K21" i="69" s="1"/>
  <c r="K22" i="69" s="1"/>
  <c r="K23" i="69" s="1"/>
  <c r="K24" i="69" s="1"/>
  <c r="K25" i="69" s="1"/>
  <c r="K26" i="69" s="1"/>
  <c r="K27" i="69" s="1"/>
  <c r="K28" i="69" s="1"/>
  <c r="K29" i="69" s="1"/>
  <c r="K30" i="69" s="1"/>
  <c r="K31" i="69" s="1"/>
  <c r="K32" i="69" s="1"/>
  <c r="J5" i="69"/>
  <c r="J6" i="69" s="1"/>
  <c r="J7" i="69" s="1"/>
  <c r="J8" i="69" s="1"/>
  <c r="J9" i="69" s="1"/>
  <c r="J10" i="69" s="1"/>
  <c r="J11" i="69" s="1"/>
  <c r="J12" i="69" s="1"/>
  <c r="J13" i="69" s="1"/>
  <c r="J14" i="69" s="1"/>
  <c r="J15" i="69" s="1"/>
  <c r="J16" i="69" s="1"/>
  <c r="J17" i="69" s="1"/>
  <c r="J18" i="69" s="1"/>
  <c r="J19" i="69" s="1"/>
  <c r="J20" i="69" s="1"/>
  <c r="J21" i="69" s="1"/>
  <c r="J22" i="69" s="1"/>
  <c r="J23" i="69" s="1"/>
  <c r="J24" i="69" s="1"/>
  <c r="J25" i="69" s="1"/>
  <c r="J26" i="69" s="1"/>
  <c r="J27" i="69" s="1"/>
  <c r="J28" i="69" s="1"/>
  <c r="J29" i="69" s="1"/>
  <c r="J30" i="69" s="1"/>
  <c r="J31" i="69" s="1"/>
  <c r="J32" i="69" s="1"/>
  <c r="I5" i="69"/>
  <c r="I6" i="69" s="1"/>
  <c r="I7" i="69" s="1"/>
  <c r="I8" i="69" s="1"/>
  <c r="I9" i="69" s="1"/>
  <c r="I10" i="69" s="1"/>
  <c r="I11" i="69" s="1"/>
  <c r="I12" i="69" s="1"/>
  <c r="I13" i="69" s="1"/>
  <c r="I14" i="69" s="1"/>
  <c r="I15" i="69" s="1"/>
  <c r="I16" i="69" s="1"/>
  <c r="I17" i="69" s="1"/>
  <c r="I18" i="69" s="1"/>
  <c r="I19" i="69" s="1"/>
  <c r="I20" i="69" s="1"/>
  <c r="I21" i="69" s="1"/>
  <c r="I22" i="69" s="1"/>
  <c r="I23" i="69" s="1"/>
  <c r="I24" i="69" s="1"/>
  <c r="I25" i="69" s="1"/>
  <c r="I26" i="69" s="1"/>
  <c r="I27" i="69" s="1"/>
  <c r="I28" i="69" s="1"/>
  <c r="I29" i="69" s="1"/>
  <c r="I30" i="69" s="1"/>
  <c r="I31" i="69" s="1"/>
  <c r="I32" i="69" s="1"/>
  <c r="H5" i="69"/>
  <c r="H6" i="69" s="1"/>
  <c r="H7" i="69" s="1"/>
  <c r="H8" i="69" s="1"/>
  <c r="H9" i="69" s="1"/>
  <c r="H10" i="69" s="1"/>
  <c r="H11" i="69" s="1"/>
  <c r="H12" i="69" s="1"/>
  <c r="H13" i="69" s="1"/>
  <c r="H14" i="69" s="1"/>
  <c r="H15" i="69" s="1"/>
  <c r="H16" i="69" s="1"/>
  <c r="H17" i="69" s="1"/>
  <c r="H18" i="69" s="1"/>
  <c r="H19" i="69" s="1"/>
  <c r="H20" i="69" s="1"/>
  <c r="H21" i="69" s="1"/>
  <c r="H22" i="69" s="1"/>
  <c r="H23" i="69" s="1"/>
  <c r="H24" i="69" s="1"/>
  <c r="H25" i="69" s="1"/>
  <c r="H26" i="69" s="1"/>
  <c r="H27" i="69" s="1"/>
  <c r="H28" i="69" s="1"/>
  <c r="H29" i="69" s="1"/>
  <c r="H30" i="69" s="1"/>
  <c r="H31" i="69" s="1"/>
  <c r="H32" i="69" s="1"/>
  <c r="G5" i="69"/>
  <c r="G6" i="69" s="1"/>
  <c r="G7" i="69" s="1"/>
  <c r="G8" i="69" s="1"/>
  <c r="G9" i="69" s="1"/>
  <c r="G10" i="69" s="1"/>
  <c r="G11" i="69" s="1"/>
  <c r="G12" i="69" s="1"/>
  <c r="G13" i="69" s="1"/>
  <c r="G14" i="69" s="1"/>
  <c r="G15" i="69" s="1"/>
  <c r="G16" i="69" s="1"/>
  <c r="G17" i="69" s="1"/>
  <c r="G18" i="69" s="1"/>
  <c r="G19" i="69" s="1"/>
  <c r="G20" i="69" s="1"/>
  <c r="G21" i="69" s="1"/>
  <c r="G22" i="69" s="1"/>
  <c r="G23" i="69" s="1"/>
  <c r="G24" i="69" s="1"/>
  <c r="G25" i="69" s="1"/>
  <c r="G26" i="69" s="1"/>
  <c r="G27" i="69" s="1"/>
  <c r="G28" i="69" s="1"/>
  <c r="G29" i="69" s="1"/>
  <c r="G30" i="69" s="1"/>
  <c r="G31" i="69" s="1"/>
  <c r="G32" i="69" s="1"/>
  <c r="F5" i="69"/>
  <c r="F6" i="69" s="1"/>
  <c r="F7" i="69" s="1"/>
  <c r="F8" i="69" s="1"/>
  <c r="F9" i="69" s="1"/>
  <c r="F10" i="69" s="1"/>
  <c r="F11" i="69" s="1"/>
  <c r="F12" i="69" s="1"/>
  <c r="F13" i="69" s="1"/>
  <c r="F14" i="69" s="1"/>
  <c r="F15" i="69" s="1"/>
  <c r="F16" i="69" s="1"/>
  <c r="F17" i="69" s="1"/>
  <c r="F18" i="69" s="1"/>
  <c r="F19" i="69" s="1"/>
  <c r="F20" i="69" s="1"/>
  <c r="F21" i="69" s="1"/>
  <c r="F22" i="69" s="1"/>
  <c r="F23" i="69" s="1"/>
  <c r="F24" i="69" s="1"/>
  <c r="F25" i="69" s="1"/>
  <c r="F26" i="69" s="1"/>
  <c r="F27" i="69" s="1"/>
  <c r="F28" i="69" s="1"/>
  <c r="F29" i="69" s="1"/>
  <c r="F30" i="69" s="1"/>
  <c r="F31" i="69" s="1"/>
  <c r="F32" i="69" s="1"/>
  <c r="E5" i="69"/>
  <c r="E6" i="69" s="1"/>
  <c r="E7" i="69" s="1"/>
  <c r="E8" i="69" s="1"/>
  <c r="E9" i="69" s="1"/>
  <c r="E10" i="69" s="1"/>
  <c r="E11" i="69" s="1"/>
  <c r="E12" i="69" s="1"/>
  <c r="E13" i="69" s="1"/>
  <c r="E14" i="69" s="1"/>
  <c r="E15" i="69" s="1"/>
  <c r="E16" i="69" s="1"/>
  <c r="E17" i="69" s="1"/>
  <c r="E18" i="69" s="1"/>
  <c r="E19" i="69" s="1"/>
  <c r="E20" i="69" s="1"/>
  <c r="E21" i="69" s="1"/>
  <c r="E22" i="69" s="1"/>
  <c r="E23" i="69" s="1"/>
  <c r="E24" i="69" s="1"/>
  <c r="E25" i="69" s="1"/>
  <c r="E26" i="69" s="1"/>
  <c r="E27" i="69" s="1"/>
  <c r="E28" i="69" s="1"/>
  <c r="E29" i="69" s="1"/>
  <c r="E30" i="69" s="1"/>
  <c r="E31" i="69" s="1"/>
  <c r="E32" i="69" s="1"/>
  <c r="D5" i="69"/>
  <c r="D6" i="69" s="1"/>
  <c r="D7" i="69" s="1"/>
  <c r="D8" i="69" s="1"/>
  <c r="D9" i="69" s="1"/>
  <c r="D10" i="69" s="1"/>
  <c r="D11" i="69" s="1"/>
  <c r="D12" i="69" s="1"/>
  <c r="D13" i="69" s="1"/>
  <c r="D14" i="69" s="1"/>
  <c r="D15" i="69" s="1"/>
  <c r="D16" i="69" s="1"/>
  <c r="D17" i="69" s="1"/>
  <c r="D18" i="69" s="1"/>
  <c r="D19" i="69" s="1"/>
  <c r="D20" i="69" s="1"/>
  <c r="D21" i="69" s="1"/>
  <c r="D22" i="69" s="1"/>
  <c r="D23" i="69" s="1"/>
  <c r="D24" i="69" s="1"/>
  <c r="D25" i="69" s="1"/>
  <c r="D26" i="69" s="1"/>
  <c r="D27" i="69" s="1"/>
  <c r="D28" i="69" s="1"/>
  <c r="D29" i="69" s="1"/>
  <c r="D30" i="69" s="1"/>
  <c r="D31" i="69" s="1"/>
  <c r="D32" i="69" s="1"/>
  <c r="C5" i="69"/>
  <c r="B5" i="69"/>
  <c r="B6" i="69" s="1"/>
  <c r="B7" i="69" s="1"/>
  <c r="B8" i="69" s="1"/>
  <c r="B9" i="69" s="1"/>
  <c r="B10" i="69" s="1"/>
  <c r="B11" i="69" s="1"/>
  <c r="B12" i="69" s="1"/>
  <c r="B13" i="69" s="1"/>
  <c r="B14" i="69" s="1"/>
  <c r="B15" i="69" s="1"/>
  <c r="B16" i="69" s="1"/>
  <c r="B17" i="69" s="1"/>
  <c r="B18" i="69" s="1"/>
  <c r="B19" i="69" s="1"/>
  <c r="B20" i="69" s="1"/>
  <c r="B21" i="69" s="1"/>
  <c r="B22" i="69" s="1"/>
  <c r="B23" i="69" s="1"/>
  <c r="B24" i="69" s="1"/>
  <c r="B25" i="69" s="1"/>
  <c r="B26" i="69" s="1"/>
  <c r="B27" i="69" s="1"/>
  <c r="B28" i="69" s="1"/>
  <c r="B29" i="69" s="1"/>
  <c r="B30" i="69" s="1"/>
  <c r="B31" i="69" s="1"/>
  <c r="B32" i="69" s="1"/>
  <c r="R4" i="69"/>
  <c r="R5" i="69"/>
  <c r="R6" i="69"/>
  <c r="R7" i="69"/>
  <c r="R8" i="69"/>
  <c r="R9" i="69"/>
  <c r="R10" i="69"/>
  <c r="R11" i="69"/>
  <c r="R12" i="69"/>
  <c r="R13" i="69"/>
  <c r="R14" i="69"/>
  <c r="R15" i="69"/>
  <c r="R16" i="69"/>
  <c r="R17" i="69"/>
  <c r="R18" i="69"/>
  <c r="R19" i="69"/>
  <c r="R20" i="69"/>
  <c r="R21" i="69"/>
  <c r="R22" i="69"/>
  <c r="R23" i="69"/>
  <c r="R24" i="69"/>
  <c r="R25" i="69"/>
  <c r="R26" i="69"/>
  <c r="R27" i="69"/>
  <c r="R28" i="69"/>
  <c r="R29" i="69"/>
  <c r="R30" i="69"/>
  <c r="R31" i="69"/>
  <c r="R32" i="69"/>
  <c r="C32" i="68"/>
  <c r="C31" i="68"/>
  <c r="C30" i="68"/>
  <c r="C29" i="68"/>
  <c r="C28" i="68"/>
  <c r="C27" i="68"/>
  <c r="C26" i="68"/>
  <c r="C25" i="68"/>
  <c r="C24" i="68"/>
  <c r="C23" i="68"/>
  <c r="C22" i="68"/>
  <c r="C21" i="68"/>
  <c r="C20" i="68"/>
  <c r="C19" i="68"/>
  <c r="C18" i="68"/>
  <c r="C17" i="68"/>
  <c r="C16" i="68"/>
  <c r="C15" i="68"/>
  <c r="C14" i="68"/>
  <c r="C13" i="68"/>
  <c r="C12" i="68"/>
  <c r="C11" i="68"/>
  <c r="C10" i="68"/>
  <c r="C9" i="68"/>
  <c r="C8" i="68"/>
  <c r="C7" i="68"/>
  <c r="C6" i="68"/>
  <c r="Q5" i="68"/>
  <c r="Q6" i="68" s="1"/>
  <c r="Q7" i="68" s="1"/>
  <c r="Q8" i="68" s="1"/>
  <c r="Q9" i="68" s="1"/>
  <c r="Q10" i="68" s="1"/>
  <c r="Q11" i="68" s="1"/>
  <c r="Q12" i="68" s="1"/>
  <c r="Q13" i="68" s="1"/>
  <c r="Q14" i="68" s="1"/>
  <c r="Q15" i="68" s="1"/>
  <c r="Q16" i="68" s="1"/>
  <c r="Q17" i="68" s="1"/>
  <c r="Q18" i="68" s="1"/>
  <c r="Q19" i="68" s="1"/>
  <c r="Q20" i="68" s="1"/>
  <c r="Q21" i="68" s="1"/>
  <c r="Q22" i="68" s="1"/>
  <c r="Q23" i="68" s="1"/>
  <c r="Q24" i="68" s="1"/>
  <c r="Q25" i="68" s="1"/>
  <c r="Q26" i="68" s="1"/>
  <c r="Q27" i="68" s="1"/>
  <c r="Q28" i="68" s="1"/>
  <c r="Q29" i="68" s="1"/>
  <c r="Q30" i="68" s="1"/>
  <c r="Q31" i="68" s="1"/>
  <c r="Q32" i="68" s="1"/>
  <c r="P5" i="68"/>
  <c r="P6" i="68" s="1"/>
  <c r="P7" i="68" s="1"/>
  <c r="P8" i="68" s="1"/>
  <c r="P9" i="68" s="1"/>
  <c r="P10" i="68" s="1"/>
  <c r="P11" i="68" s="1"/>
  <c r="P12" i="68" s="1"/>
  <c r="P13" i="68" s="1"/>
  <c r="P14" i="68" s="1"/>
  <c r="P15" i="68" s="1"/>
  <c r="P16" i="68" s="1"/>
  <c r="P17" i="68" s="1"/>
  <c r="P18" i="68" s="1"/>
  <c r="P19" i="68" s="1"/>
  <c r="P20" i="68" s="1"/>
  <c r="P21" i="68" s="1"/>
  <c r="P22" i="68" s="1"/>
  <c r="P23" i="68" s="1"/>
  <c r="P24" i="68" s="1"/>
  <c r="P25" i="68" s="1"/>
  <c r="P26" i="68" s="1"/>
  <c r="P27" i="68" s="1"/>
  <c r="P28" i="68" s="1"/>
  <c r="P29" i="68" s="1"/>
  <c r="P30" i="68" s="1"/>
  <c r="P31" i="68" s="1"/>
  <c r="P32" i="68" s="1"/>
  <c r="O5" i="68"/>
  <c r="O6" i="68" s="1"/>
  <c r="O7" i="68" s="1"/>
  <c r="O8" i="68" s="1"/>
  <c r="O9" i="68" s="1"/>
  <c r="O10" i="68" s="1"/>
  <c r="O11" i="68" s="1"/>
  <c r="O12" i="68" s="1"/>
  <c r="O13" i="68" s="1"/>
  <c r="O14" i="68" s="1"/>
  <c r="O15" i="68" s="1"/>
  <c r="O16" i="68" s="1"/>
  <c r="O17" i="68" s="1"/>
  <c r="O18" i="68" s="1"/>
  <c r="O19" i="68" s="1"/>
  <c r="O20" i="68" s="1"/>
  <c r="O21" i="68" s="1"/>
  <c r="O22" i="68" s="1"/>
  <c r="O23" i="68" s="1"/>
  <c r="O24" i="68" s="1"/>
  <c r="O25" i="68" s="1"/>
  <c r="O26" i="68" s="1"/>
  <c r="O27" i="68" s="1"/>
  <c r="O28" i="68" s="1"/>
  <c r="O29" i="68" s="1"/>
  <c r="O30" i="68" s="1"/>
  <c r="O31" i="68" s="1"/>
  <c r="O32" i="68" s="1"/>
  <c r="N5" i="68"/>
  <c r="N6" i="68" s="1"/>
  <c r="N7" i="68" s="1"/>
  <c r="N8" i="68" s="1"/>
  <c r="N9" i="68" s="1"/>
  <c r="N10" i="68" s="1"/>
  <c r="N11" i="68" s="1"/>
  <c r="N12" i="68" s="1"/>
  <c r="N13" i="68" s="1"/>
  <c r="N14" i="68" s="1"/>
  <c r="N15" i="68" s="1"/>
  <c r="N16" i="68" s="1"/>
  <c r="N17" i="68" s="1"/>
  <c r="N18" i="68" s="1"/>
  <c r="N19" i="68" s="1"/>
  <c r="N20" i="68" s="1"/>
  <c r="N21" i="68" s="1"/>
  <c r="N22" i="68" s="1"/>
  <c r="N23" i="68" s="1"/>
  <c r="N24" i="68" s="1"/>
  <c r="N25" i="68" s="1"/>
  <c r="N26" i="68" s="1"/>
  <c r="N27" i="68" s="1"/>
  <c r="N28" i="68" s="1"/>
  <c r="N29" i="68" s="1"/>
  <c r="N30" i="68" s="1"/>
  <c r="N31" i="68" s="1"/>
  <c r="N32" i="68" s="1"/>
  <c r="M5" i="68"/>
  <c r="M6" i="68" s="1"/>
  <c r="M7" i="68" s="1"/>
  <c r="M8" i="68" s="1"/>
  <c r="M9" i="68" s="1"/>
  <c r="M10" i="68" s="1"/>
  <c r="M11" i="68" s="1"/>
  <c r="M12" i="68" s="1"/>
  <c r="M13" i="68" s="1"/>
  <c r="M14" i="68" s="1"/>
  <c r="M15" i="68" s="1"/>
  <c r="M16" i="68" s="1"/>
  <c r="M17" i="68" s="1"/>
  <c r="M18" i="68" s="1"/>
  <c r="M19" i="68" s="1"/>
  <c r="M20" i="68" s="1"/>
  <c r="M21" i="68" s="1"/>
  <c r="M22" i="68" s="1"/>
  <c r="M23" i="68" s="1"/>
  <c r="M24" i="68" s="1"/>
  <c r="M25" i="68" s="1"/>
  <c r="M26" i="68" s="1"/>
  <c r="M27" i="68" s="1"/>
  <c r="M28" i="68" s="1"/>
  <c r="M29" i="68" s="1"/>
  <c r="M30" i="68" s="1"/>
  <c r="M31" i="68" s="1"/>
  <c r="M32" i="68" s="1"/>
  <c r="L5" i="68"/>
  <c r="L6" i="68" s="1"/>
  <c r="L7" i="68" s="1"/>
  <c r="L8" i="68" s="1"/>
  <c r="L9" i="68" s="1"/>
  <c r="L10" i="68" s="1"/>
  <c r="L11" i="68" s="1"/>
  <c r="L12" i="68" s="1"/>
  <c r="L13" i="68" s="1"/>
  <c r="L14" i="68" s="1"/>
  <c r="L15" i="68" s="1"/>
  <c r="L16" i="68" s="1"/>
  <c r="L17" i="68" s="1"/>
  <c r="L18" i="68" s="1"/>
  <c r="L19" i="68" s="1"/>
  <c r="L20" i="68" s="1"/>
  <c r="L21" i="68" s="1"/>
  <c r="L22" i="68" s="1"/>
  <c r="L23" i="68" s="1"/>
  <c r="L24" i="68" s="1"/>
  <c r="L25" i="68" s="1"/>
  <c r="L26" i="68" s="1"/>
  <c r="L27" i="68" s="1"/>
  <c r="L28" i="68" s="1"/>
  <c r="L29" i="68" s="1"/>
  <c r="L30" i="68" s="1"/>
  <c r="L31" i="68" s="1"/>
  <c r="L32" i="68" s="1"/>
  <c r="K5" i="68"/>
  <c r="K6" i="68" s="1"/>
  <c r="K7" i="68" s="1"/>
  <c r="K8" i="68" s="1"/>
  <c r="K9" i="68" s="1"/>
  <c r="K10" i="68" s="1"/>
  <c r="K11" i="68" s="1"/>
  <c r="K12" i="68" s="1"/>
  <c r="K13" i="68" s="1"/>
  <c r="K14" i="68" s="1"/>
  <c r="K15" i="68" s="1"/>
  <c r="K16" i="68" s="1"/>
  <c r="K17" i="68" s="1"/>
  <c r="K18" i="68" s="1"/>
  <c r="K19" i="68" s="1"/>
  <c r="K20" i="68" s="1"/>
  <c r="K21" i="68" s="1"/>
  <c r="K22" i="68" s="1"/>
  <c r="K23" i="68" s="1"/>
  <c r="K24" i="68" s="1"/>
  <c r="K25" i="68" s="1"/>
  <c r="K26" i="68" s="1"/>
  <c r="K27" i="68" s="1"/>
  <c r="K28" i="68" s="1"/>
  <c r="K29" i="68" s="1"/>
  <c r="K30" i="68" s="1"/>
  <c r="K31" i="68" s="1"/>
  <c r="K32" i="68" s="1"/>
  <c r="J5" i="68"/>
  <c r="J6" i="68" s="1"/>
  <c r="J7" i="68" s="1"/>
  <c r="J8" i="68" s="1"/>
  <c r="J9" i="68" s="1"/>
  <c r="J10" i="68" s="1"/>
  <c r="J11" i="68" s="1"/>
  <c r="J12" i="68" s="1"/>
  <c r="J13" i="68" s="1"/>
  <c r="J14" i="68" s="1"/>
  <c r="J15" i="68" s="1"/>
  <c r="J16" i="68" s="1"/>
  <c r="J17" i="68" s="1"/>
  <c r="J18" i="68" s="1"/>
  <c r="J19" i="68" s="1"/>
  <c r="J20" i="68" s="1"/>
  <c r="J21" i="68" s="1"/>
  <c r="J22" i="68" s="1"/>
  <c r="J23" i="68" s="1"/>
  <c r="J24" i="68" s="1"/>
  <c r="J25" i="68" s="1"/>
  <c r="J26" i="68" s="1"/>
  <c r="J27" i="68" s="1"/>
  <c r="J28" i="68" s="1"/>
  <c r="J29" i="68" s="1"/>
  <c r="J30" i="68" s="1"/>
  <c r="J31" i="68" s="1"/>
  <c r="J32" i="68" s="1"/>
  <c r="I5" i="68"/>
  <c r="I6" i="68" s="1"/>
  <c r="I7" i="68" s="1"/>
  <c r="I8" i="68" s="1"/>
  <c r="I9" i="68" s="1"/>
  <c r="I10" i="68" s="1"/>
  <c r="I11" i="68" s="1"/>
  <c r="I12" i="68" s="1"/>
  <c r="I13" i="68" s="1"/>
  <c r="I14" i="68" s="1"/>
  <c r="I15" i="68" s="1"/>
  <c r="I16" i="68" s="1"/>
  <c r="I17" i="68" s="1"/>
  <c r="I18" i="68" s="1"/>
  <c r="I19" i="68" s="1"/>
  <c r="I20" i="68" s="1"/>
  <c r="I21" i="68" s="1"/>
  <c r="I22" i="68" s="1"/>
  <c r="I23" i="68" s="1"/>
  <c r="I24" i="68" s="1"/>
  <c r="I25" i="68" s="1"/>
  <c r="I26" i="68" s="1"/>
  <c r="I27" i="68" s="1"/>
  <c r="I28" i="68" s="1"/>
  <c r="I29" i="68" s="1"/>
  <c r="I30" i="68" s="1"/>
  <c r="I31" i="68" s="1"/>
  <c r="I32" i="68" s="1"/>
  <c r="H5" i="68"/>
  <c r="H6" i="68" s="1"/>
  <c r="H7" i="68" s="1"/>
  <c r="H8" i="68" s="1"/>
  <c r="H9" i="68" s="1"/>
  <c r="H10" i="68" s="1"/>
  <c r="H11" i="68" s="1"/>
  <c r="H12" i="68" s="1"/>
  <c r="H13" i="68" s="1"/>
  <c r="H14" i="68" s="1"/>
  <c r="H15" i="68" s="1"/>
  <c r="H16" i="68" s="1"/>
  <c r="H17" i="68" s="1"/>
  <c r="H18" i="68" s="1"/>
  <c r="H19" i="68" s="1"/>
  <c r="H20" i="68" s="1"/>
  <c r="H21" i="68" s="1"/>
  <c r="H22" i="68" s="1"/>
  <c r="H23" i="68" s="1"/>
  <c r="H24" i="68" s="1"/>
  <c r="H25" i="68" s="1"/>
  <c r="H26" i="68" s="1"/>
  <c r="H27" i="68" s="1"/>
  <c r="H28" i="68" s="1"/>
  <c r="H29" i="68" s="1"/>
  <c r="H30" i="68" s="1"/>
  <c r="H31" i="68" s="1"/>
  <c r="H32" i="68" s="1"/>
  <c r="G5" i="68"/>
  <c r="G6" i="68" s="1"/>
  <c r="G7" i="68" s="1"/>
  <c r="G8" i="68" s="1"/>
  <c r="G9" i="68" s="1"/>
  <c r="G10" i="68" s="1"/>
  <c r="G11" i="68" s="1"/>
  <c r="G12" i="68" s="1"/>
  <c r="G13" i="68" s="1"/>
  <c r="G14" i="68" s="1"/>
  <c r="G15" i="68" s="1"/>
  <c r="G16" i="68" s="1"/>
  <c r="G17" i="68" s="1"/>
  <c r="G18" i="68" s="1"/>
  <c r="G19" i="68" s="1"/>
  <c r="G20" i="68" s="1"/>
  <c r="G21" i="68" s="1"/>
  <c r="G22" i="68" s="1"/>
  <c r="G23" i="68" s="1"/>
  <c r="G24" i="68" s="1"/>
  <c r="G25" i="68" s="1"/>
  <c r="G26" i="68" s="1"/>
  <c r="G27" i="68" s="1"/>
  <c r="G28" i="68" s="1"/>
  <c r="G29" i="68" s="1"/>
  <c r="G30" i="68" s="1"/>
  <c r="G31" i="68" s="1"/>
  <c r="G32" i="68" s="1"/>
  <c r="F5" i="68"/>
  <c r="F6" i="68" s="1"/>
  <c r="F7" i="68" s="1"/>
  <c r="F8" i="68" s="1"/>
  <c r="F9" i="68" s="1"/>
  <c r="F10" i="68" s="1"/>
  <c r="F11" i="68" s="1"/>
  <c r="F12" i="68" s="1"/>
  <c r="F13" i="68" s="1"/>
  <c r="F14" i="68" s="1"/>
  <c r="F15" i="68" s="1"/>
  <c r="F16" i="68" s="1"/>
  <c r="F17" i="68" s="1"/>
  <c r="F18" i="68" s="1"/>
  <c r="F19" i="68" s="1"/>
  <c r="F20" i="68" s="1"/>
  <c r="F21" i="68" s="1"/>
  <c r="F22" i="68" s="1"/>
  <c r="F23" i="68" s="1"/>
  <c r="F24" i="68" s="1"/>
  <c r="F25" i="68" s="1"/>
  <c r="F26" i="68" s="1"/>
  <c r="F27" i="68" s="1"/>
  <c r="F28" i="68" s="1"/>
  <c r="F29" i="68" s="1"/>
  <c r="F30" i="68" s="1"/>
  <c r="F31" i="68" s="1"/>
  <c r="F32" i="68" s="1"/>
  <c r="E5" i="68"/>
  <c r="E6" i="68" s="1"/>
  <c r="E7" i="68" s="1"/>
  <c r="E8" i="68" s="1"/>
  <c r="E9" i="68" s="1"/>
  <c r="E10" i="68" s="1"/>
  <c r="E11" i="68" s="1"/>
  <c r="E12" i="68" s="1"/>
  <c r="E13" i="68" s="1"/>
  <c r="E14" i="68" s="1"/>
  <c r="E15" i="68" s="1"/>
  <c r="E16" i="68" s="1"/>
  <c r="E17" i="68" s="1"/>
  <c r="E18" i="68" s="1"/>
  <c r="E19" i="68" s="1"/>
  <c r="E20" i="68" s="1"/>
  <c r="E21" i="68" s="1"/>
  <c r="E22" i="68" s="1"/>
  <c r="E23" i="68" s="1"/>
  <c r="E24" i="68" s="1"/>
  <c r="E25" i="68" s="1"/>
  <c r="E26" i="68" s="1"/>
  <c r="E27" i="68" s="1"/>
  <c r="E28" i="68" s="1"/>
  <c r="E29" i="68" s="1"/>
  <c r="E30" i="68" s="1"/>
  <c r="E31" i="68" s="1"/>
  <c r="E32" i="68" s="1"/>
  <c r="D5" i="68"/>
  <c r="D6" i="68" s="1"/>
  <c r="D7" i="68" s="1"/>
  <c r="D8" i="68" s="1"/>
  <c r="D9" i="68" s="1"/>
  <c r="D10" i="68" s="1"/>
  <c r="D11" i="68" s="1"/>
  <c r="D12" i="68" s="1"/>
  <c r="D13" i="68" s="1"/>
  <c r="D14" i="68" s="1"/>
  <c r="D15" i="68" s="1"/>
  <c r="D16" i="68" s="1"/>
  <c r="D17" i="68" s="1"/>
  <c r="D18" i="68" s="1"/>
  <c r="D19" i="68" s="1"/>
  <c r="D20" i="68" s="1"/>
  <c r="D21" i="68" s="1"/>
  <c r="D22" i="68" s="1"/>
  <c r="D23" i="68" s="1"/>
  <c r="D24" i="68" s="1"/>
  <c r="D25" i="68" s="1"/>
  <c r="D26" i="68" s="1"/>
  <c r="D27" i="68" s="1"/>
  <c r="D28" i="68" s="1"/>
  <c r="D29" i="68" s="1"/>
  <c r="D30" i="68" s="1"/>
  <c r="D31" i="68" s="1"/>
  <c r="D32" i="68" s="1"/>
  <c r="C5" i="68"/>
  <c r="B5" i="68"/>
  <c r="B6" i="68" s="1"/>
  <c r="B7" i="68" s="1"/>
  <c r="B8" i="68" s="1"/>
  <c r="B9" i="68" s="1"/>
  <c r="B10" i="68" s="1"/>
  <c r="B11" i="68" s="1"/>
  <c r="B12" i="68" s="1"/>
  <c r="B13" i="68" s="1"/>
  <c r="B14" i="68" s="1"/>
  <c r="B15" i="68" s="1"/>
  <c r="B16" i="68" s="1"/>
  <c r="B17" i="68" s="1"/>
  <c r="B18" i="68" s="1"/>
  <c r="B19" i="68" s="1"/>
  <c r="B20" i="68" s="1"/>
  <c r="B21" i="68" s="1"/>
  <c r="B22" i="68" s="1"/>
  <c r="B23" i="68" s="1"/>
  <c r="B24" i="68" s="1"/>
  <c r="B25" i="68" s="1"/>
  <c r="B26" i="68" s="1"/>
  <c r="B27" i="68" s="1"/>
  <c r="B28" i="68" s="1"/>
  <c r="B29" i="68" s="1"/>
  <c r="B30" i="68" s="1"/>
  <c r="B31" i="68" s="1"/>
  <c r="B32" i="68" s="1"/>
  <c r="R4" i="68"/>
  <c r="R5" i="68"/>
  <c r="R6" i="68"/>
  <c r="R7" i="68"/>
  <c r="R8" i="68"/>
  <c r="R9" i="68"/>
  <c r="R10" i="68"/>
  <c r="R11" i="68"/>
  <c r="R12" i="68"/>
  <c r="R13" i="68"/>
  <c r="R14" i="68"/>
  <c r="R15" i="68"/>
  <c r="R16" i="68"/>
  <c r="R17" i="68"/>
  <c r="R18" i="68"/>
  <c r="R19" i="68"/>
  <c r="R20" i="68"/>
  <c r="R21" i="68"/>
  <c r="R22" i="68"/>
  <c r="R23" i="68"/>
  <c r="R24" i="68"/>
  <c r="R25" i="68"/>
  <c r="R26" i="68"/>
  <c r="R27" i="68"/>
  <c r="R28" i="68"/>
  <c r="R29" i="68"/>
  <c r="R30" i="68"/>
  <c r="R31" i="68"/>
  <c r="R32" i="68"/>
  <c r="C32" i="67"/>
  <c r="C31" i="67"/>
  <c r="C30" i="67"/>
  <c r="C28" i="67" s="1"/>
  <c r="C26" i="67" s="1"/>
  <c r="C24" i="67" s="1"/>
  <c r="C22" i="67" s="1"/>
  <c r="C20" i="67" s="1"/>
  <c r="C18" i="67" s="1"/>
  <c r="C16" i="67" s="1"/>
  <c r="C14" i="67" s="1"/>
  <c r="C12" i="67" s="1"/>
  <c r="C10" i="67" s="1"/>
  <c r="C8" i="67" s="1"/>
  <c r="C6" i="67" s="1"/>
  <c r="C29" i="67"/>
  <c r="C27" i="67" s="1"/>
  <c r="C25" i="67"/>
  <c r="C23" i="67" s="1"/>
  <c r="C21" i="67" s="1"/>
  <c r="C19" i="67" s="1"/>
  <c r="C17" i="67" s="1"/>
  <c r="C15" i="67" s="1"/>
  <c r="C13" i="67" s="1"/>
  <c r="C11" i="67" s="1"/>
  <c r="C9" i="67" s="1"/>
  <c r="C7" i="67" s="1"/>
  <c r="C5" i="67" s="1"/>
  <c r="K9" i="67"/>
  <c r="K10" i="67" s="1"/>
  <c r="K11" i="67" s="1"/>
  <c r="K12" i="67" s="1"/>
  <c r="K13" i="67" s="1"/>
  <c r="K14" i="67" s="1"/>
  <c r="K15" i="67" s="1"/>
  <c r="K16" i="67" s="1"/>
  <c r="K17" i="67" s="1"/>
  <c r="K18" i="67" s="1"/>
  <c r="K19" i="67" s="1"/>
  <c r="K20" i="67" s="1"/>
  <c r="K21" i="67" s="1"/>
  <c r="K22" i="67" s="1"/>
  <c r="K23" i="67" s="1"/>
  <c r="K24" i="67" s="1"/>
  <c r="K25" i="67" s="1"/>
  <c r="K26" i="67" s="1"/>
  <c r="K27" i="67" s="1"/>
  <c r="K28" i="67" s="1"/>
  <c r="K29" i="67" s="1"/>
  <c r="K30" i="67" s="1"/>
  <c r="K31" i="67" s="1"/>
  <c r="K32" i="67" s="1"/>
  <c r="B9" i="67"/>
  <c r="B10" i="67" s="1"/>
  <c r="B11" i="67" s="1"/>
  <c r="B12" i="67" s="1"/>
  <c r="B13" i="67" s="1"/>
  <c r="B14" i="67" s="1"/>
  <c r="B15" i="67" s="1"/>
  <c r="B16" i="67" s="1"/>
  <c r="B17" i="67" s="1"/>
  <c r="B18" i="67" s="1"/>
  <c r="B19" i="67" s="1"/>
  <c r="B20" i="67" s="1"/>
  <c r="B21" i="67" s="1"/>
  <c r="B22" i="67" s="1"/>
  <c r="B23" i="67" s="1"/>
  <c r="B24" i="67" s="1"/>
  <c r="B25" i="67" s="1"/>
  <c r="B26" i="67" s="1"/>
  <c r="B27" i="67" s="1"/>
  <c r="B28" i="67" s="1"/>
  <c r="B29" i="67" s="1"/>
  <c r="B30" i="67" s="1"/>
  <c r="B31" i="67" s="1"/>
  <c r="B32" i="67" s="1"/>
  <c r="L7" i="67"/>
  <c r="L8" i="67" s="1"/>
  <c r="L9" i="67" s="1"/>
  <c r="L10" i="67" s="1"/>
  <c r="L11" i="67" s="1"/>
  <c r="L12" i="67" s="1"/>
  <c r="L13" i="67" s="1"/>
  <c r="L14" i="67" s="1"/>
  <c r="L15" i="67" s="1"/>
  <c r="L16" i="67" s="1"/>
  <c r="L17" i="67" s="1"/>
  <c r="L18" i="67" s="1"/>
  <c r="L19" i="67" s="1"/>
  <c r="L20" i="67" s="1"/>
  <c r="L21" i="67" s="1"/>
  <c r="L22" i="67" s="1"/>
  <c r="L23" i="67" s="1"/>
  <c r="L24" i="67" s="1"/>
  <c r="L25" i="67" s="1"/>
  <c r="L26" i="67" s="1"/>
  <c r="L27" i="67" s="1"/>
  <c r="L28" i="67" s="1"/>
  <c r="L29" i="67" s="1"/>
  <c r="L30" i="67" s="1"/>
  <c r="L31" i="67" s="1"/>
  <c r="L32" i="67" s="1"/>
  <c r="K7" i="67"/>
  <c r="K8" i="67" s="1"/>
  <c r="B7" i="67"/>
  <c r="B8" i="67" s="1"/>
  <c r="L6" i="67"/>
  <c r="K6" i="67"/>
  <c r="J6" i="67"/>
  <c r="J7" i="67" s="1"/>
  <c r="J8" i="67" s="1"/>
  <c r="J9" i="67" s="1"/>
  <c r="J10" i="67" s="1"/>
  <c r="J11" i="67" s="1"/>
  <c r="J12" i="67" s="1"/>
  <c r="J13" i="67" s="1"/>
  <c r="J14" i="67" s="1"/>
  <c r="J15" i="67" s="1"/>
  <c r="J16" i="67" s="1"/>
  <c r="J17" i="67" s="1"/>
  <c r="J18" i="67" s="1"/>
  <c r="J19" i="67" s="1"/>
  <c r="J20" i="67" s="1"/>
  <c r="J21" i="67" s="1"/>
  <c r="J22" i="67" s="1"/>
  <c r="J23" i="67" s="1"/>
  <c r="J24" i="67" s="1"/>
  <c r="J25" i="67" s="1"/>
  <c r="J26" i="67" s="1"/>
  <c r="J27" i="67" s="1"/>
  <c r="J28" i="67" s="1"/>
  <c r="J29" i="67" s="1"/>
  <c r="J30" i="67" s="1"/>
  <c r="J31" i="67" s="1"/>
  <c r="J32" i="67" s="1"/>
  <c r="Q5" i="67"/>
  <c r="Q6" i="67" s="1"/>
  <c r="Q7" i="67" s="1"/>
  <c r="Q8" i="67" s="1"/>
  <c r="Q9" i="67" s="1"/>
  <c r="Q10" i="67" s="1"/>
  <c r="Q11" i="67" s="1"/>
  <c r="Q12" i="67" s="1"/>
  <c r="Q13" i="67" s="1"/>
  <c r="Q14" i="67" s="1"/>
  <c r="Q15" i="67" s="1"/>
  <c r="Q16" i="67" s="1"/>
  <c r="Q17" i="67" s="1"/>
  <c r="Q18" i="67" s="1"/>
  <c r="Q19" i="67" s="1"/>
  <c r="Q20" i="67" s="1"/>
  <c r="Q21" i="67" s="1"/>
  <c r="Q22" i="67" s="1"/>
  <c r="Q23" i="67" s="1"/>
  <c r="Q24" i="67" s="1"/>
  <c r="Q25" i="67" s="1"/>
  <c r="Q26" i="67" s="1"/>
  <c r="Q27" i="67" s="1"/>
  <c r="Q28" i="67" s="1"/>
  <c r="Q29" i="67" s="1"/>
  <c r="Q30" i="67" s="1"/>
  <c r="Q31" i="67" s="1"/>
  <c r="Q32" i="67" s="1"/>
  <c r="P5" i="67"/>
  <c r="P6" i="67" s="1"/>
  <c r="P7" i="67" s="1"/>
  <c r="P8" i="67" s="1"/>
  <c r="P9" i="67" s="1"/>
  <c r="P10" i="67" s="1"/>
  <c r="P11" i="67" s="1"/>
  <c r="P12" i="67" s="1"/>
  <c r="P13" i="67" s="1"/>
  <c r="P14" i="67" s="1"/>
  <c r="P15" i="67" s="1"/>
  <c r="P16" i="67" s="1"/>
  <c r="P17" i="67" s="1"/>
  <c r="P18" i="67" s="1"/>
  <c r="P19" i="67" s="1"/>
  <c r="P20" i="67" s="1"/>
  <c r="P21" i="67" s="1"/>
  <c r="P22" i="67" s="1"/>
  <c r="P23" i="67" s="1"/>
  <c r="P24" i="67" s="1"/>
  <c r="P25" i="67" s="1"/>
  <c r="P26" i="67" s="1"/>
  <c r="P27" i="67" s="1"/>
  <c r="P28" i="67" s="1"/>
  <c r="P29" i="67" s="1"/>
  <c r="P30" i="67" s="1"/>
  <c r="P31" i="67" s="1"/>
  <c r="P32" i="67" s="1"/>
  <c r="O5" i="67"/>
  <c r="O6" i="67" s="1"/>
  <c r="O7" i="67" s="1"/>
  <c r="O8" i="67" s="1"/>
  <c r="O9" i="67" s="1"/>
  <c r="O10" i="67" s="1"/>
  <c r="O11" i="67" s="1"/>
  <c r="O12" i="67" s="1"/>
  <c r="O13" i="67" s="1"/>
  <c r="O14" i="67" s="1"/>
  <c r="O15" i="67" s="1"/>
  <c r="O16" i="67" s="1"/>
  <c r="O17" i="67" s="1"/>
  <c r="O18" i="67" s="1"/>
  <c r="O19" i="67" s="1"/>
  <c r="O20" i="67" s="1"/>
  <c r="O21" i="67" s="1"/>
  <c r="O22" i="67" s="1"/>
  <c r="O23" i="67" s="1"/>
  <c r="O24" i="67" s="1"/>
  <c r="O25" i="67" s="1"/>
  <c r="O26" i="67" s="1"/>
  <c r="O27" i="67" s="1"/>
  <c r="O28" i="67" s="1"/>
  <c r="O29" i="67" s="1"/>
  <c r="O30" i="67" s="1"/>
  <c r="O31" i="67" s="1"/>
  <c r="O32" i="67" s="1"/>
  <c r="N5" i="67"/>
  <c r="N6" i="67" s="1"/>
  <c r="N7" i="67" s="1"/>
  <c r="N8" i="67" s="1"/>
  <c r="N9" i="67" s="1"/>
  <c r="N10" i="67" s="1"/>
  <c r="N11" i="67" s="1"/>
  <c r="N12" i="67" s="1"/>
  <c r="N13" i="67" s="1"/>
  <c r="N14" i="67" s="1"/>
  <c r="N15" i="67" s="1"/>
  <c r="N16" i="67" s="1"/>
  <c r="N17" i="67" s="1"/>
  <c r="N18" i="67" s="1"/>
  <c r="N19" i="67" s="1"/>
  <c r="N20" i="67" s="1"/>
  <c r="N21" i="67" s="1"/>
  <c r="N22" i="67" s="1"/>
  <c r="N23" i="67" s="1"/>
  <c r="N24" i="67" s="1"/>
  <c r="N25" i="67" s="1"/>
  <c r="N26" i="67" s="1"/>
  <c r="N27" i="67" s="1"/>
  <c r="N28" i="67" s="1"/>
  <c r="N29" i="67" s="1"/>
  <c r="N30" i="67" s="1"/>
  <c r="N31" i="67" s="1"/>
  <c r="N32" i="67" s="1"/>
  <c r="M5" i="67"/>
  <c r="M6" i="67" s="1"/>
  <c r="M7" i="67" s="1"/>
  <c r="M8" i="67" s="1"/>
  <c r="M9" i="67" s="1"/>
  <c r="M10" i="67" s="1"/>
  <c r="M11" i="67" s="1"/>
  <c r="M12" i="67" s="1"/>
  <c r="M13" i="67" s="1"/>
  <c r="M14" i="67" s="1"/>
  <c r="M15" i="67" s="1"/>
  <c r="M16" i="67" s="1"/>
  <c r="M17" i="67" s="1"/>
  <c r="M18" i="67" s="1"/>
  <c r="M19" i="67" s="1"/>
  <c r="M20" i="67" s="1"/>
  <c r="M21" i="67" s="1"/>
  <c r="M22" i="67" s="1"/>
  <c r="M23" i="67" s="1"/>
  <c r="M24" i="67" s="1"/>
  <c r="M25" i="67" s="1"/>
  <c r="M26" i="67" s="1"/>
  <c r="M27" i="67" s="1"/>
  <c r="M28" i="67" s="1"/>
  <c r="M29" i="67" s="1"/>
  <c r="M30" i="67" s="1"/>
  <c r="M31" i="67" s="1"/>
  <c r="M32" i="67" s="1"/>
  <c r="L5" i="67"/>
  <c r="K5" i="67"/>
  <c r="J5" i="67"/>
  <c r="I5" i="67"/>
  <c r="I6" i="67" s="1"/>
  <c r="I7" i="67" s="1"/>
  <c r="I8" i="67" s="1"/>
  <c r="I9" i="67" s="1"/>
  <c r="I10" i="67" s="1"/>
  <c r="I11" i="67" s="1"/>
  <c r="I12" i="67" s="1"/>
  <c r="I13" i="67" s="1"/>
  <c r="I14" i="67" s="1"/>
  <c r="I15" i="67" s="1"/>
  <c r="I16" i="67" s="1"/>
  <c r="I17" i="67" s="1"/>
  <c r="I18" i="67" s="1"/>
  <c r="I19" i="67" s="1"/>
  <c r="I20" i="67" s="1"/>
  <c r="I21" i="67" s="1"/>
  <c r="I22" i="67" s="1"/>
  <c r="I23" i="67" s="1"/>
  <c r="I24" i="67" s="1"/>
  <c r="I25" i="67" s="1"/>
  <c r="I26" i="67" s="1"/>
  <c r="I27" i="67" s="1"/>
  <c r="I28" i="67" s="1"/>
  <c r="I29" i="67" s="1"/>
  <c r="I30" i="67" s="1"/>
  <c r="I31" i="67" s="1"/>
  <c r="I32" i="67" s="1"/>
  <c r="H5" i="67"/>
  <c r="H6" i="67" s="1"/>
  <c r="H7" i="67" s="1"/>
  <c r="H8" i="67" s="1"/>
  <c r="H9" i="67" s="1"/>
  <c r="H10" i="67" s="1"/>
  <c r="H11" i="67" s="1"/>
  <c r="H12" i="67" s="1"/>
  <c r="H13" i="67" s="1"/>
  <c r="H14" i="67" s="1"/>
  <c r="H15" i="67" s="1"/>
  <c r="H16" i="67" s="1"/>
  <c r="H17" i="67" s="1"/>
  <c r="H18" i="67" s="1"/>
  <c r="H19" i="67" s="1"/>
  <c r="H20" i="67" s="1"/>
  <c r="H21" i="67" s="1"/>
  <c r="H22" i="67" s="1"/>
  <c r="H23" i="67" s="1"/>
  <c r="H24" i="67" s="1"/>
  <c r="H25" i="67" s="1"/>
  <c r="H26" i="67" s="1"/>
  <c r="H27" i="67" s="1"/>
  <c r="H28" i="67" s="1"/>
  <c r="H29" i="67" s="1"/>
  <c r="H30" i="67" s="1"/>
  <c r="H31" i="67" s="1"/>
  <c r="H32" i="67" s="1"/>
  <c r="G5" i="67"/>
  <c r="G6" i="67" s="1"/>
  <c r="G7" i="67" s="1"/>
  <c r="G8" i="67" s="1"/>
  <c r="G9" i="67" s="1"/>
  <c r="G10" i="67" s="1"/>
  <c r="G11" i="67" s="1"/>
  <c r="G12" i="67" s="1"/>
  <c r="G13" i="67" s="1"/>
  <c r="G14" i="67" s="1"/>
  <c r="G15" i="67" s="1"/>
  <c r="G16" i="67" s="1"/>
  <c r="G17" i="67" s="1"/>
  <c r="G18" i="67" s="1"/>
  <c r="G19" i="67" s="1"/>
  <c r="G20" i="67" s="1"/>
  <c r="G21" i="67" s="1"/>
  <c r="G22" i="67" s="1"/>
  <c r="G23" i="67" s="1"/>
  <c r="G24" i="67" s="1"/>
  <c r="G25" i="67" s="1"/>
  <c r="G26" i="67" s="1"/>
  <c r="G27" i="67" s="1"/>
  <c r="G28" i="67" s="1"/>
  <c r="G29" i="67" s="1"/>
  <c r="G30" i="67" s="1"/>
  <c r="G31" i="67" s="1"/>
  <c r="G32" i="67" s="1"/>
  <c r="F5" i="67"/>
  <c r="F6" i="67" s="1"/>
  <c r="F7" i="67" s="1"/>
  <c r="F8" i="67" s="1"/>
  <c r="F9" i="67" s="1"/>
  <c r="F10" i="67" s="1"/>
  <c r="F11" i="67" s="1"/>
  <c r="F12" i="67" s="1"/>
  <c r="F13" i="67" s="1"/>
  <c r="F14" i="67" s="1"/>
  <c r="F15" i="67" s="1"/>
  <c r="F16" i="67" s="1"/>
  <c r="F17" i="67" s="1"/>
  <c r="F18" i="67" s="1"/>
  <c r="F19" i="67" s="1"/>
  <c r="F20" i="67" s="1"/>
  <c r="F21" i="67" s="1"/>
  <c r="F22" i="67" s="1"/>
  <c r="F23" i="67" s="1"/>
  <c r="F24" i="67" s="1"/>
  <c r="F25" i="67" s="1"/>
  <c r="F26" i="67" s="1"/>
  <c r="F27" i="67" s="1"/>
  <c r="F28" i="67" s="1"/>
  <c r="F29" i="67" s="1"/>
  <c r="F30" i="67" s="1"/>
  <c r="F31" i="67" s="1"/>
  <c r="F32" i="67" s="1"/>
  <c r="E5" i="67"/>
  <c r="E6" i="67" s="1"/>
  <c r="E7" i="67" s="1"/>
  <c r="E8" i="67" s="1"/>
  <c r="E9" i="67" s="1"/>
  <c r="E10" i="67" s="1"/>
  <c r="E11" i="67" s="1"/>
  <c r="E12" i="67" s="1"/>
  <c r="E13" i="67" s="1"/>
  <c r="E14" i="67" s="1"/>
  <c r="E15" i="67" s="1"/>
  <c r="E16" i="67" s="1"/>
  <c r="E17" i="67" s="1"/>
  <c r="E18" i="67" s="1"/>
  <c r="E19" i="67" s="1"/>
  <c r="E20" i="67" s="1"/>
  <c r="E21" i="67" s="1"/>
  <c r="E22" i="67" s="1"/>
  <c r="E23" i="67" s="1"/>
  <c r="E24" i="67" s="1"/>
  <c r="E25" i="67" s="1"/>
  <c r="E26" i="67" s="1"/>
  <c r="E27" i="67" s="1"/>
  <c r="E28" i="67" s="1"/>
  <c r="E29" i="67" s="1"/>
  <c r="E30" i="67" s="1"/>
  <c r="E31" i="67" s="1"/>
  <c r="E32" i="67" s="1"/>
  <c r="D5" i="67"/>
  <c r="D6" i="67" s="1"/>
  <c r="D7" i="67" s="1"/>
  <c r="D8" i="67" s="1"/>
  <c r="D9" i="67" s="1"/>
  <c r="D10" i="67" s="1"/>
  <c r="D11" i="67" s="1"/>
  <c r="D12" i="67" s="1"/>
  <c r="D13" i="67" s="1"/>
  <c r="D14" i="67" s="1"/>
  <c r="D15" i="67" s="1"/>
  <c r="D16" i="67" s="1"/>
  <c r="D17" i="67" s="1"/>
  <c r="D18" i="67" s="1"/>
  <c r="D19" i="67" s="1"/>
  <c r="D20" i="67" s="1"/>
  <c r="D21" i="67" s="1"/>
  <c r="D22" i="67" s="1"/>
  <c r="D23" i="67" s="1"/>
  <c r="D24" i="67" s="1"/>
  <c r="D25" i="67" s="1"/>
  <c r="D26" i="67" s="1"/>
  <c r="D27" i="67" s="1"/>
  <c r="D28" i="67" s="1"/>
  <c r="D29" i="67" s="1"/>
  <c r="D30" i="67" s="1"/>
  <c r="D31" i="67" s="1"/>
  <c r="D32" i="67" s="1"/>
  <c r="B5" i="67"/>
  <c r="B6" i="67" s="1"/>
  <c r="R4" i="67"/>
  <c r="R5" i="67"/>
  <c r="R6" i="67"/>
  <c r="R7" i="67"/>
  <c r="R8" i="67"/>
  <c r="R9" i="67"/>
  <c r="R10" i="67"/>
  <c r="R11" i="67"/>
  <c r="R12" i="67"/>
  <c r="R13" i="67"/>
  <c r="R14" i="67"/>
  <c r="R15" i="67"/>
  <c r="R16" i="67"/>
  <c r="R17" i="67"/>
  <c r="R18" i="67"/>
  <c r="R19" i="67"/>
  <c r="R20" i="67"/>
  <c r="R21" i="67"/>
  <c r="R22" i="67"/>
  <c r="R23" i="67"/>
  <c r="R24" i="67"/>
  <c r="R25" i="67"/>
  <c r="R26" i="67"/>
  <c r="R27" i="67"/>
  <c r="R28" i="67"/>
  <c r="R29" i="67"/>
  <c r="R30" i="67"/>
  <c r="R31" i="67"/>
  <c r="R32" i="67"/>
  <c r="C32" i="66"/>
  <c r="C31" i="66"/>
  <c r="C30" i="66"/>
  <c r="C29" i="66"/>
  <c r="C28" i="66"/>
  <c r="C27" i="66"/>
  <c r="C26" i="66"/>
  <c r="C25" i="66"/>
  <c r="C24" i="66"/>
  <c r="C23" i="66"/>
  <c r="C22" i="66"/>
  <c r="C21" i="66"/>
  <c r="C20" i="66"/>
  <c r="C19" i="66"/>
  <c r="C18" i="66"/>
  <c r="C17" i="66"/>
  <c r="C16" i="66"/>
  <c r="C15" i="66"/>
  <c r="C14" i="66"/>
  <c r="C13" i="66"/>
  <c r="C12" i="66"/>
  <c r="C11" i="66"/>
  <c r="C10" i="66"/>
  <c r="C9" i="66"/>
  <c r="C8" i="66"/>
  <c r="C7" i="66"/>
  <c r="C6" i="66"/>
  <c r="Q5" i="66"/>
  <c r="Q6" i="66" s="1"/>
  <c r="Q7" i="66" s="1"/>
  <c r="Q8" i="66" s="1"/>
  <c r="Q9" i="66" s="1"/>
  <c r="Q10" i="66" s="1"/>
  <c r="Q11" i="66" s="1"/>
  <c r="Q12" i="66" s="1"/>
  <c r="Q13" i="66" s="1"/>
  <c r="Q14" i="66" s="1"/>
  <c r="Q15" i="66" s="1"/>
  <c r="Q16" i="66" s="1"/>
  <c r="Q17" i="66" s="1"/>
  <c r="Q18" i="66" s="1"/>
  <c r="Q19" i="66" s="1"/>
  <c r="Q20" i="66" s="1"/>
  <c r="Q21" i="66" s="1"/>
  <c r="Q22" i="66" s="1"/>
  <c r="Q23" i="66" s="1"/>
  <c r="Q24" i="66" s="1"/>
  <c r="Q25" i="66" s="1"/>
  <c r="Q26" i="66" s="1"/>
  <c r="Q27" i="66" s="1"/>
  <c r="Q28" i="66" s="1"/>
  <c r="Q29" i="66" s="1"/>
  <c r="Q30" i="66" s="1"/>
  <c r="Q31" i="66" s="1"/>
  <c r="Q32" i="66" s="1"/>
  <c r="P5" i="66"/>
  <c r="P6" i="66" s="1"/>
  <c r="P7" i="66" s="1"/>
  <c r="P8" i="66" s="1"/>
  <c r="P9" i="66" s="1"/>
  <c r="P10" i="66" s="1"/>
  <c r="P11" i="66" s="1"/>
  <c r="P12" i="66" s="1"/>
  <c r="P13" i="66" s="1"/>
  <c r="P14" i="66" s="1"/>
  <c r="P15" i="66" s="1"/>
  <c r="P16" i="66" s="1"/>
  <c r="P17" i="66" s="1"/>
  <c r="P18" i="66" s="1"/>
  <c r="P19" i="66" s="1"/>
  <c r="P20" i="66" s="1"/>
  <c r="P21" i="66" s="1"/>
  <c r="P22" i="66" s="1"/>
  <c r="P23" i="66" s="1"/>
  <c r="P24" i="66" s="1"/>
  <c r="P25" i="66" s="1"/>
  <c r="P26" i="66" s="1"/>
  <c r="P27" i="66" s="1"/>
  <c r="P28" i="66" s="1"/>
  <c r="P29" i="66" s="1"/>
  <c r="P30" i="66" s="1"/>
  <c r="P31" i="66" s="1"/>
  <c r="P32" i="66" s="1"/>
  <c r="O5" i="66"/>
  <c r="O6" i="66" s="1"/>
  <c r="O7" i="66" s="1"/>
  <c r="O8" i="66" s="1"/>
  <c r="O9" i="66" s="1"/>
  <c r="O10" i="66" s="1"/>
  <c r="O11" i="66" s="1"/>
  <c r="O12" i="66" s="1"/>
  <c r="O13" i="66" s="1"/>
  <c r="O14" i="66" s="1"/>
  <c r="O15" i="66" s="1"/>
  <c r="O16" i="66" s="1"/>
  <c r="O17" i="66" s="1"/>
  <c r="O18" i="66" s="1"/>
  <c r="O19" i="66" s="1"/>
  <c r="O20" i="66" s="1"/>
  <c r="O21" i="66" s="1"/>
  <c r="O22" i="66" s="1"/>
  <c r="O23" i="66" s="1"/>
  <c r="O24" i="66" s="1"/>
  <c r="O25" i="66" s="1"/>
  <c r="O26" i="66" s="1"/>
  <c r="O27" i="66" s="1"/>
  <c r="O28" i="66" s="1"/>
  <c r="O29" i="66" s="1"/>
  <c r="O30" i="66" s="1"/>
  <c r="O31" i="66" s="1"/>
  <c r="O32" i="66" s="1"/>
  <c r="N5" i="66"/>
  <c r="N6" i="66" s="1"/>
  <c r="N7" i="66" s="1"/>
  <c r="N8" i="66" s="1"/>
  <c r="N9" i="66" s="1"/>
  <c r="N10" i="66" s="1"/>
  <c r="N11" i="66" s="1"/>
  <c r="N12" i="66" s="1"/>
  <c r="N13" i="66" s="1"/>
  <c r="N14" i="66" s="1"/>
  <c r="N15" i="66" s="1"/>
  <c r="N16" i="66" s="1"/>
  <c r="N17" i="66" s="1"/>
  <c r="N18" i="66" s="1"/>
  <c r="N19" i="66" s="1"/>
  <c r="N20" i="66" s="1"/>
  <c r="N21" i="66" s="1"/>
  <c r="N22" i="66" s="1"/>
  <c r="N23" i="66" s="1"/>
  <c r="N24" i="66" s="1"/>
  <c r="N25" i="66" s="1"/>
  <c r="N26" i="66" s="1"/>
  <c r="N27" i="66" s="1"/>
  <c r="N28" i="66" s="1"/>
  <c r="N29" i="66" s="1"/>
  <c r="N30" i="66" s="1"/>
  <c r="N31" i="66" s="1"/>
  <c r="N32" i="66" s="1"/>
  <c r="M5" i="66"/>
  <c r="M6" i="66" s="1"/>
  <c r="M7" i="66" s="1"/>
  <c r="M8" i="66" s="1"/>
  <c r="M9" i="66" s="1"/>
  <c r="M10" i="66" s="1"/>
  <c r="M11" i="66" s="1"/>
  <c r="M12" i="66" s="1"/>
  <c r="M13" i="66" s="1"/>
  <c r="M14" i="66" s="1"/>
  <c r="M15" i="66" s="1"/>
  <c r="M16" i="66" s="1"/>
  <c r="M17" i="66" s="1"/>
  <c r="M18" i="66" s="1"/>
  <c r="M19" i="66" s="1"/>
  <c r="M20" i="66" s="1"/>
  <c r="M21" i="66" s="1"/>
  <c r="M22" i="66" s="1"/>
  <c r="M23" i="66" s="1"/>
  <c r="M24" i="66" s="1"/>
  <c r="M25" i="66" s="1"/>
  <c r="M26" i="66" s="1"/>
  <c r="M27" i="66" s="1"/>
  <c r="M28" i="66" s="1"/>
  <c r="M29" i="66" s="1"/>
  <c r="M30" i="66" s="1"/>
  <c r="M31" i="66" s="1"/>
  <c r="M32" i="66" s="1"/>
  <c r="L5" i="66"/>
  <c r="L6" i="66" s="1"/>
  <c r="L7" i="66" s="1"/>
  <c r="L8" i="66" s="1"/>
  <c r="L9" i="66" s="1"/>
  <c r="L10" i="66" s="1"/>
  <c r="L11" i="66" s="1"/>
  <c r="L12" i="66" s="1"/>
  <c r="L13" i="66" s="1"/>
  <c r="L14" i="66" s="1"/>
  <c r="L15" i="66" s="1"/>
  <c r="L16" i="66" s="1"/>
  <c r="L17" i="66" s="1"/>
  <c r="L18" i="66" s="1"/>
  <c r="L19" i="66" s="1"/>
  <c r="L20" i="66" s="1"/>
  <c r="L21" i="66" s="1"/>
  <c r="L22" i="66" s="1"/>
  <c r="L23" i="66" s="1"/>
  <c r="L24" i="66" s="1"/>
  <c r="L25" i="66" s="1"/>
  <c r="L26" i="66" s="1"/>
  <c r="L27" i="66" s="1"/>
  <c r="L28" i="66" s="1"/>
  <c r="L29" i="66" s="1"/>
  <c r="L30" i="66" s="1"/>
  <c r="L31" i="66" s="1"/>
  <c r="L32" i="66" s="1"/>
  <c r="K5" i="66"/>
  <c r="K6" i="66" s="1"/>
  <c r="K7" i="66" s="1"/>
  <c r="K8" i="66" s="1"/>
  <c r="K9" i="66" s="1"/>
  <c r="K10" i="66" s="1"/>
  <c r="K11" i="66" s="1"/>
  <c r="K12" i="66" s="1"/>
  <c r="K13" i="66" s="1"/>
  <c r="K14" i="66" s="1"/>
  <c r="K15" i="66" s="1"/>
  <c r="K16" i="66" s="1"/>
  <c r="K17" i="66" s="1"/>
  <c r="K18" i="66" s="1"/>
  <c r="K19" i="66" s="1"/>
  <c r="K20" i="66" s="1"/>
  <c r="K21" i="66" s="1"/>
  <c r="K22" i="66" s="1"/>
  <c r="K23" i="66" s="1"/>
  <c r="K24" i="66" s="1"/>
  <c r="K25" i="66" s="1"/>
  <c r="K26" i="66" s="1"/>
  <c r="K27" i="66" s="1"/>
  <c r="K28" i="66" s="1"/>
  <c r="K29" i="66" s="1"/>
  <c r="K30" i="66" s="1"/>
  <c r="K31" i="66" s="1"/>
  <c r="K32" i="66" s="1"/>
  <c r="J5" i="66"/>
  <c r="J6" i="66" s="1"/>
  <c r="J7" i="66" s="1"/>
  <c r="J8" i="66" s="1"/>
  <c r="J9" i="66" s="1"/>
  <c r="J10" i="66" s="1"/>
  <c r="J11" i="66" s="1"/>
  <c r="J12" i="66" s="1"/>
  <c r="J13" i="66" s="1"/>
  <c r="J14" i="66" s="1"/>
  <c r="J15" i="66" s="1"/>
  <c r="J16" i="66" s="1"/>
  <c r="J17" i="66" s="1"/>
  <c r="J18" i="66" s="1"/>
  <c r="J19" i="66" s="1"/>
  <c r="J20" i="66" s="1"/>
  <c r="J21" i="66" s="1"/>
  <c r="J22" i="66" s="1"/>
  <c r="J23" i="66" s="1"/>
  <c r="J24" i="66" s="1"/>
  <c r="J25" i="66" s="1"/>
  <c r="J26" i="66" s="1"/>
  <c r="J27" i="66" s="1"/>
  <c r="J28" i="66" s="1"/>
  <c r="J29" i="66" s="1"/>
  <c r="J30" i="66" s="1"/>
  <c r="J31" i="66" s="1"/>
  <c r="J32" i="66" s="1"/>
  <c r="I5" i="66"/>
  <c r="I6" i="66" s="1"/>
  <c r="I7" i="66" s="1"/>
  <c r="I8" i="66" s="1"/>
  <c r="I9" i="66" s="1"/>
  <c r="I10" i="66" s="1"/>
  <c r="I11" i="66" s="1"/>
  <c r="I12" i="66" s="1"/>
  <c r="I13" i="66" s="1"/>
  <c r="I14" i="66" s="1"/>
  <c r="I15" i="66" s="1"/>
  <c r="I16" i="66" s="1"/>
  <c r="I17" i="66" s="1"/>
  <c r="I18" i="66" s="1"/>
  <c r="I19" i="66" s="1"/>
  <c r="I20" i="66" s="1"/>
  <c r="I21" i="66" s="1"/>
  <c r="I22" i="66" s="1"/>
  <c r="I23" i="66" s="1"/>
  <c r="I24" i="66" s="1"/>
  <c r="I25" i="66" s="1"/>
  <c r="I26" i="66" s="1"/>
  <c r="I27" i="66" s="1"/>
  <c r="I28" i="66" s="1"/>
  <c r="I29" i="66" s="1"/>
  <c r="I30" i="66" s="1"/>
  <c r="I31" i="66" s="1"/>
  <c r="I32" i="66" s="1"/>
  <c r="H5" i="66"/>
  <c r="H6" i="66" s="1"/>
  <c r="H7" i="66" s="1"/>
  <c r="H8" i="66" s="1"/>
  <c r="H9" i="66" s="1"/>
  <c r="H10" i="66" s="1"/>
  <c r="H11" i="66" s="1"/>
  <c r="H12" i="66" s="1"/>
  <c r="H13" i="66" s="1"/>
  <c r="H14" i="66" s="1"/>
  <c r="H15" i="66" s="1"/>
  <c r="H16" i="66" s="1"/>
  <c r="H17" i="66" s="1"/>
  <c r="H18" i="66" s="1"/>
  <c r="H19" i="66" s="1"/>
  <c r="H20" i="66" s="1"/>
  <c r="H21" i="66" s="1"/>
  <c r="H22" i="66" s="1"/>
  <c r="H23" i="66" s="1"/>
  <c r="H24" i="66" s="1"/>
  <c r="H25" i="66" s="1"/>
  <c r="H26" i="66" s="1"/>
  <c r="H27" i="66" s="1"/>
  <c r="H28" i="66" s="1"/>
  <c r="H29" i="66" s="1"/>
  <c r="H30" i="66" s="1"/>
  <c r="H31" i="66" s="1"/>
  <c r="H32" i="66" s="1"/>
  <c r="G5" i="66"/>
  <c r="G6" i="66" s="1"/>
  <c r="G7" i="66" s="1"/>
  <c r="G8" i="66" s="1"/>
  <c r="G9" i="66" s="1"/>
  <c r="G10" i="66" s="1"/>
  <c r="G11" i="66" s="1"/>
  <c r="G12" i="66" s="1"/>
  <c r="G13" i="66" s="1"/>
  <c r="G14" i="66" s="1"/>
  <c r="G15" i="66" s="1"/>
  <c r="G16" i="66" s="1"/>
  <c r="G17" i="66" s="1"/>
  <c r="G18" i="66" s="1"/>
  <c r="G19" i="66" s="1"/>
  <c r="G20" i="66" s="1"/>
  <c r="G21" i="66" s="1"/>
  <c r="G22" i="66" s="1"/>
  <c r="G23" i="66" s="1"/>
  <c r="G24" i="66" s="1"/>
  <c r="G25" i="66" s="1"/>
  <c r="G26" i="66" s="1"/>
  <c r="G27" i="66" s="1"/>
  <c r="G28" i="66" s="1"/>
  <c r="G29" i="66" s="1"/>
  <c r="G30" i="66" s="1"/>
  <c r="G31" i="66" s="1"/>
  <c r="G32" i="66" s="1"/>
  <c r="F5" i="66"/>
  <c r="F6" i="66" s="1"/>
  <c r="F7" i="66" s="1"/>
  <c r="F8" i="66" s="1"/>
  <c r="F9" i="66" s="1"/>
  <c r="F10" i="66" s="1"/>
  <c r="F11" i="66" s="1"/>
  <c r="F12" i="66" s="1"/>
  <c r="F13" i="66" s="1"/>
  <c r="F14" i="66" s="1"/>
  <c r="F15" i="66" s="1"/>
  <c r="F16" i="66" s="1"/>
  <c r="F17" i="66" s="1"/>
  <c r="F18" i="66" s="1"/>
  <c r="F19" i="66" s="1"/>
  <c r="F20" i="66" s="1"/>
  <c r="F21" i="66" s="1"/>
  <c r="F22" i="66" s="1"/>
  <c r="F23" i="66" s="1"/>
  <c r="F24" i="66" s="1"/>
  <c r="F25" i="66" s="1"/>
  <c r="F26" i="66" s="1"/>
  <c r="F27" i="66" s="1"/>
  <c r="F28" i="66" s="1"/>
  <c r="F29" i="66" s="1"/>
  <c r="F30" i="66" s="1"/>
  <c r="F31" i="66" s="1"/>
  <c r="F32" i="66" s="1"/>
  <c r="E5" i="66"/>
  <c r="E6" i="66" s="1"/>
  <c r="E7" i="66" s="1"/>
  <c r="E8" i="66" s="1"/>
  <c r="E9" i="66" s="1"/>
  <c r="E10" i="66" s="1"/>
  <c r="E11" i="66" s="1"/>
  <c r="E12" i="66" s="1"/>
  <c r="E13" i="66" s="1"/>
  <c r="E14" i="66" s="1"/>
  <c r="E15" i="66" s="1"/>
  <c r="E16" i="66" s="1"/>
  <c r="E17" i="66" s="1"/>
  <c r="E18" i="66" s="1"/>
  <c r="E19" i="66" s="1"/>
  <c r="E20" i="66" s="1"/>
  <c r="E21" i="66" s="1"/>
  <c r="E22" i="66" s="1"/>
  <c r="E23" i="66" s="1"/>
  <c r="E24" i="66" s="1"/>
  <c r="E25" i="66" s="1"/>
  <c r="E26" i="66" s="1"/>
  <c r="E27" i="66" s="1"/>
  <c r="E28" i="66" s="1"/>
  <c r="E29" i="66" s="1"/>
  <c r="E30" i="66" s="1"/>
  <c r="E31" i="66" s="1"/>
  <c r="E32" i="66" s="1"/>
  <c r="D5" i="66"/>
  <c r="D6" i="66" s="1"/>
  <c r="D7" i="66" s="1"/>
  <c r="D8" i="66" s="1"/>
  <c r="D9" i="66" s="1"/>
  <c r="D10" i="66" s="1"/>
  <c r="D11" i="66" s="1"/>
  <c r="D12" i="66" s="1"/>
  <c r="D13" i="66" s="1"/>
  <c r="D14" i="66" s="1"/>
  <c r="D15" i="66" s="1"/>
  <c r="D16" i="66" s="1"/>
  <c r="D17" i="66" s="1"/>
  <c r="D18" i="66" s="1"/>
  <c r="D19" i="66" s="1"/>
  <c r="D20" i="66" s="1"/>
  <c r="D21" i="66" s="1"/>
  <c r="D22" i="66" s="1"/>
  <c r="D23" i="66" s="1"/>
  <c r="D24" i="66" s="1"/>
  <c r="D25" i="66" s="1"/>
  <c r="D26" i="66" s="1"/>
  <c r="D27" i="66" s="1"/>
  <c r="D28" i="66" s="1"/>
  <c r="D29" i="66" s="1"/>
  <c r="D30" i="66" s="1"/>
  <c r="D31" i="66" s="1"/>
  <c r="D32" i="66" s="1"/>
  <c r="C5" i="66"/>
  <c r="B5" i="66"/>
  <c r="B6" i="66" s="1"/>
  <c r="B7" i="66" s="1"/>
  <c r="B8" i="66" s="1"/>
  <c r="B9" i="66" s="1"/>
  <c r="B10" i="66" s="1"/>
  <c r="B11" i="66" s="1"/>
  <c r="B12" i="66" s="1"/>
  <c r="B13" i="66" s="1"/>
  <c r="B14" i="66" s="1"/>
  <c r="B15" i="66" s="1"/>
  <c r="B16" i="66" s="1"/>
  <c r="B17" i="66" s="1"/>
  <c r="B18" i="66" s="1"/>
  <c r="B19" i="66" s="1"/>
  <c r="B20" i="66" s="1"/>
  <c r="B21" i="66" s="1"/>
  <c r="B22" i="66" s="1"/>
  <c r="B23" i="66" s="1"/>
  <c r="B24" i="66" s="1"/>
  <c r="B25" i="66" s="1"/>
  <c r="B26" i="66" s="1"/>
  <c r="B27" i="66" s="1"/>
  <c r="B28" i="66" s="1"/>
  <c r="B29" i="66" s="1"/>
  <c r="B30" i="66" s="1"/>
  <c r="B31" i="66" s="1"/>
  <c r="B32" i="66" s="1"/>
  <c r="R4" i="66"/>
  <c r="R5" i="66"/>
  <c r="R6" i="66"/>
  <c r="R7" i="66"/>
  <c r="R8" i="66"/>
  <c r="R9" i="66"/>
  <c r="R10" i="66"/>
  <c r="R11" i="66"/>
  <c r="R12" i="66"/>
  <c r="R13" i="66"/>
  <c r="R14" i="66"/>
  <c r="R15" i="66"/>
  <c r="R16" i="66"/>
  <c r="R17" i="66"/>
  <c r="R18" i="66"/>
  <c r="R19" i="66"/>
  <c r="R20" i="66"/>
  <c r="R21" i="66"/>
  <c r="R22" i="66"/>
  <c r="R23" i="66"/>
  <c r="R24" i="66"/>
  <c r="R25" i="66"/>
  <c r="R26" i="66"/>
  <c r="R27" i="66"/>
  <c r="R28" i="66"/>
  <c r="R29" i="66"/>
  <c r="R30" i="66"/>
  <c r="R31" i="66"/>
  <c r="R32" i="66"/>
  <c r="C32" i="65"/>
  <c r="C31" i="65"/>
  <c r="C30" i="65"/>
  <c r="C29" i="65"/>
  <c r="C28" i="65"/>
  <c r="C27" i="65"/>
  <c r="C26" i="65"/>
  <c r="C25" i="65"/>
  <c r="C24" i="65"/>
  <c r="C23" i="65"/>
  <c r="C22" i="65"/>
  <c r="C21" i="65"/>
  <c r="C20" i="65"/>
  <c r="C19" i="65"/>
  <c r="C18" i="65"/>
  <c r="C17" i="65"/>
  <c r="C16" i="65"/>
  <c r="C15" i="65"/>
  <c r="C14" i="65"/>
  <c r="C13" i="65"/>
  <c r="C12" i="65"/>
  <c r="C11" i="65"/>
  <c r="C10" i="65"/>
  <c r="C9" i="65"/>
  <c r="C8" i="65"/>
  <c r="C7" i="65"/>
  <c r="J6" i="65"/>
  <c r="J7" i="65" s="1"/>
  <c r="J8" i="65" s="1"/>
  <c r="J9" i="65" s="1"/>
  <c r="J10" i="65" s="1"/>
  <c r="J11" i="65" s="1"/>
  <c r="J12" i="65" s="1"/>
  <c r="J13" i="65" s="1"/>
  <c r="J14" i="65" s="1"/>
  <c r="J15" i="65" s="1"/>
  <c r="J16" i="65" s="1"/>
  <c r="J17" i="65" s="1"/>
  <c r="J18" i="65" s="1"/>
  <c r="J19" i="65" s="1"/>
  <c r="J20" i="65" s="1"/>
  <c r="J21" i="65" s="1"/>
  <c r="J22" i="65" s="1"/>
  <c r="J23" i="65" s="1"/>
  <c r="J24" i="65" s="1"/>
  <c r="J25" i="65" s="1"/>
  <c r="J26" i="65" s="1"/>
  <c r="J27" i="65" s="1"/>
  <c r="J28" i="65" s="1"/>
  <c r="J29" i="65" s="1"/>
  <c r="J30" i="65" s="1"/>
  <c r="J31" i="65" s="1"/>
  <c r="J32" i="65" s="1"/>
  <c r="C6" i="65"/>
  <c r="Q5" i="65"/>
  <c r="Q6" i="65" s="1"/>
  <c r="Q7" i="65" s="1"/>
  <c r="Q8" i="65" s="1"/>
  <c r="Q9" i="65" s="1"/>
  <c r="Q10" i="65" s="1"/>
  <c r="Q11" i="65" s="1"/>
  <c r="Q12" i="65" s="1"/>
  <c r="Q13" i="65" s="1"/>
  <c r="Q14" i="65" s="1"/>
  <c r="Q15" i="65" s="1"/>
  <c r="Q16" i="65" s="1"/>
  <c r="Q17" i="65" s="1"/>
  <c r="Q18" i="65" s="1"/>
  <c r="Q19" i="65" s="1"/>
  <c r="Q20" i="65" s="1"/>
  <c r="Q21" i="65" s="1"/>
  <c r="Q22" i="65" s="1"/>
  <c r="Q23" i="65" s="1"/>
  <c r="Q24" i="65" s="1"/>
  <c r="Q25" i="65" s="1"/>
  <c r="Q26" i="65" s="1"/>
  <c r="Q27" i="65" s="1"/>
  <c r="Q28" i="65" s="1"/>
  <c r="Q29" i="65" s="1"/>
  <c r="Q30" i="65" s="1"/>
  <c r="Q31" i="65" s="1"/>
  <c r="Q32" i="65" s="1"/>
  <c r="P5" i="65"/>
  <c r="P6" i="65" s="1"/>
  <c r="P7" i="65" s="1"/>
  <c r="P8" i="65" s="1"/>
  <c r="P9" i="65" s="1"/>
  <c r="P10" i="65" s="1"/>
  <c r="P11" i="65" s="1"/>
  <c r="P12" i="65" s="1"/>
  <c r="P13" i="65" s="1"/>
  <c r="P14" i="65" s="1"/>
  <c r="P15" i="65" s="1"/>
  <c r="P16" i="65" s="1"/>
  <c r="P17" i="65" s="1"/>
  <c r="P18" i="65" s="1"/>
  <c r="P19" i="65" s="1"/>
  <c r="P20" i="65" s="1"/>
  <c r="P21" i="65" s="1"/>
  <c r="P22" i="65" s="1"/>
  <c r="P23" i="65" s="1"/>
  <c r="P24" i="65" s="1"/>
  <c r="P25" i="65" s="1"/>
  <c r="P26" i="65" s="1"/>
  <c r="P27" i="65" s="1"/>
  <c r="P28" i="65" s="1"/>
  <c r="P29" i="65" s="1"/>
  <c r="P30" i="65" s="1"/>
  <c r="P31" i="65" s="1"/>
  <c r="P32" i="65" s="1"/>
  <c r="O5" i="65"/>
  <c r="O6" i="65" s="1"/>
  <c r="O7" i="65" s="1"/>
  <c r="O8" i="65" s="1"/>
  <c r="O9" i="65" s="1"/>
  <c r="O10" i="65" s="1"/>
  <c r="O11" i="65" s="1"/>
  <c r="O12" i="65" s="1"/>
  <c r="O13" i="65" s="1"/>
  <c r="O14" i="65" s="1"/>
  <c r="O15" i="65" s="1"/>
  <c r="O16" i="65" s="1"/>
  <c r="O17" i="65" s="1"/>
  <c r="O18" i="65" s="1"/>
  <c r="O19" i="65" s="1"/>
  <c r="O20" i="65" s="1"/>
  <c r="O21" i="65" s="1"/>
  <c r="O22" i="65" s="1"/>
  <c r="O23" i="65" s="1"/>
  <c r="O24" i="65" s="1"/>
  <c r="O25" i="65" s="1"/>
  <c r="O26" i="65" s="1"/>
  <c r="O27" i="65" s="1"/>
  <c r="O28" i="65" s="1"/>
  <c r="O29" i="65" s="1"/>
  <c r="O30" i="65" s="1"/>
  <c r="O31" i="65" s="1"/>
  <c r="O32" i="65" s="1"/>
  <c r="N5" i="65"/>
  <c r="N6" i="65" s="1"/>
  <c r="N7" i="65" s="1"/>
  <c r="N8" i="65" s="1"/>
  <c r="N9" i="65" s="1"/>
  <c r="N10" i="65" s="1"/>
  <c r="N11" i="65" s="1"/>
  <c r="N12" i="65" s="1"/>
  <c r="N13" i="65" s="1"/>
  <c r="N14" i="65" s="1"/>
  <c r="N15" i="65" s="1"/>
  <c r="N16" i="65" s="1"/>
  <c r="N17" i="65" s="1"/>
  <c r="N18" i="65" s="1"/>
  <c r="N19" i="65" s="1"/>
  <c r="N20" i="65" s="1"/>
  <c r="N21" i="65" s="1"/>
  <c r="N22" i="65" s="1"/>
  <c r="N23" i="65" s="1"/>
  <c r="N24" i="65" s="1"/>
  <c r="N25" i="65" s="1"/>
  <c r="N26" i="65" s="1"/>
  <c r="N27" i="65" s="1"/>
  <c r="N28" i="65" s="1"/>
  <c r="N29" i="65" s="1"/>
  <c r="N30" i="65" s="1"/>
  <c r="N31" i="65" s="1"/>
  <c r="N32" i="65" s="1"/>
  <c r="M5" i="65"/>
  <c r="M6" i="65" s="1"/>
  <c r="M7" i="65" s="1"/>
  <c r="M8" i="65" s="1"/>
  <c r="M9" i="65" s="1"/>
  <c r="M10" i="65" s="1"/>
  <c r="M11" i="65" s="1"/>
  <c r="M12" i="65" s="1"/>
  <c r="M13" i="65" s="1"/>
  <c r="M14" i="65" s="1"/>
  <c r="M15" i="65" s="1"/>
  <c r="M16" i="65" s="1"/>
  <c r="M17" i="65" s="1"/>
  <c r="M18" i="65" s="1"/>
  <c r="M19" i="65" s="1"/>
  <c r="M20" i="65" s="1"/>
  <c r="M21" i="65" s="1"/>
  <c r="M22" i="65" s="1"/>
  <c r="M23" i="65" s="1"/>
  <c r="M24" i="65" s="1"/>
  <c r="M25" i="65" s="1"/>
  <c r="M26" i="65" s="1"/>
  <c r="M27" i="65" s="1"/>
  <c r="M28" i="65" s="1"/>
  <c r="M29" i="65" s="1"/>
  <c r="M30" i="65" s="1"/>
  <c r="M31" i="65" s="1"/>
  <c r="M32" i="65" s="1"/>
  <c r="L5" i="65"/>
  <c r="L6" i="65" s="1"/>
  <c r="L7" i="65" s="1"/>
  <c r="L8" i="65" s="1"/>
  <c r="L9" i="65" s="1"/>
  <c r="L10" i="65" s="1"/>
  <c r="L11" i="65" s="1"/>
  <c r="L12" i="65" s="1"/>
  <c r="L13" i="65" s="1"/>
  <c r="L14" i="65" s="1"/>
  <c r="L15" i="65" s="1"/>
  <c r="L16" i="65" s="1"/>
  <c r="L17" i="65" s="1"/>
  <c r="L18" i="65" s="1"/>
  <c r="L19" i="65" s="1"/>
  <c r="L20" i="65" s="1"/>
  <c r="L21" i="65" s="1"/>
  <c r="L22" i="65" s="1"/>
  <c r="L23" i="65" s="1"/>
  <c r="L24" i="65" s="1"/>
  <c r="L25" i="65" s="1"/>
  <c r="L26" i="65" s="1"/>
  <c r="L27" i="65" s="1"/>
  <c r="L28" i="65" s="1"/>
  <c r="L29" i="65" s="1"/>
  <c r="L30" i="65" s="1"/>
  <c r="L31" i="65" s="1"/>
  <c r="L32" i="65" s="1"/>
  <c r="K5" i="65"/>
  <c r="K6" i="65" s="1"/>
  <c r="K7" i="65" s="1"/>
  <c r="K8" i="65" s="1"/>
  <c r="K9" i="65" s="1"/>
  <c r="K10" i="65" s="1"/>
  <c r="K11" i="65" s="1"/>
  <c r="K12" i="65" s="1"/>
  <c r="K13" i="65" s="1"/>
  <c r="K14" i="65" s="1"/>
  <c r="K15" i="65" s="1"/>
  <c r="K16" i="65" s="1"/>
  <c r="K17" i="65" s="1"/>
  <c r="K18" i="65" s="1"/>
  <c r="K19" i="65" s="1"/>
  <c r="K20" i="65" s="1"/>
  <c r="K21" i="65" s="1"/>
  <c r="K22" i="65" s="1"/>
  <c r="K23" i="65" s="1"/>
  <c r="K24" i="65" s="1"/>
  <c r="K25" i="65" s="1"/>
  <c r="K26" i="65" s="1"/>
  <c r="K27" i="65" s="1"/>
  <c r="K28" i="65" s="1"/>
  <c r="K29" i="65" s="1"/>
  <c r="K30" i="65" s="1"/>
  <c r="K31" i="65" s="1"/>
  <c r="K32" i="65" s="1"/>
  <c r="J5" i="65"/>
  <c r="I5" i="65"/>
  <c r="I6" i="65" s="1"/>
  <c r="I7" i="65" s="1"/>
  <c r="I8" i="65" s="1"/>
  <c r="I9" i="65" s="1"/>
  <c r="I10" i="65" s="1"/>
  <c r="I11" i="65" s="1"/>
  <c r="I12" i="65" s="1"/>
  <c r="I13" i="65" s="1"/>
  <c r="I14" i="65" s="1"/>
  <c r="I15" i="65" s="1"/>
  <c r="I16" i="65" s="1"/>
  <c r="I17" i="65" s="1"/>
  <c r="I18" i="65" s="1"/>
  <c r="I19" i="65" s="1"/>
  <c r="I20" i="65" s="1"/>
  <c r="I21" i="65" s="1"/>
  <c r="I22" i="65" s="1"/>
  <c r="I23" i="65" s="1"/>
  <c r="I24" i="65" s="1"/>
  <c r="I25" i="65" s="1"/>
  <c r="I26" i="65" s="1"/>
  <c r="I27" i="65" s="1"/>
  <c r="I28" i="65" s="1"/>
  <c r="I29" i="65" s="1"/>
  <c r="I30" i="65" s="1"/>
  <c r="I31" i="65" s="1"/>
  <c r="I32" i="65" s="1"/>
  <c r="H5" i="65"/>
  <c r="H6" i="65" s="1"/>
  <c r="H7" i="65" s="1"/>
  <c r="H8" i="65" s="1"/>
  <c r="H9" i="65" s="1"/>
  <c r="H10" i="65" s="1"/>
  <c r="H11" i="65" s="1"/>
  <c r="H12" i="65" s="1"/>
  <c r="H13" i="65" s="1"/>
  <c r="H14" i="65" s="1"/>
  <c r="H15" i="65" s="1"/>
  <c r="H16" i="65" s="1"/>
  <c r="H17" i="65" s="1"/>
  <c r="H18" i="65" s="1"/>
  <c r="H19" i="65" s="1"/>
  <c r="H20" i="65" s="1"/>
  <c r="H21" i="65" s="1"/>
  <c r="H22" i="65" s="1"/>
  <c r="H23" i="65" s="1"/>
  <c r="H24" i="65" s="1"/>
  <c r="H25" i="65" s="1"/>
  <c r="H26" i="65" s="1"/>
  <c r="H27" i="65" s="1"/>
  <c r="H28" i="65" s="1"/>
  <c r="H29" i="65" s="1"/>
  <c r="H30" i="65" s="1"/>
  <c r="H31" i="65" s="1"/>
  <c r="H32" i="65" s="1"/>
  <c r="G5" i="65"/>
  <c r="G6" i="65" s="1"/>
  <c r="G7" i="65" s="1"/>
  <c r="G8" i="65" s="1"/>
  <c r="G9" i="65" s="1"/>
  <c r="G10" i="65" s="1"/>
  <c r="G11" i="65" s="1"/>
  <c r="G12" i="65" s="1"/>
  <c r="G13" i="65" s="1"/>
  <c r="G14" i="65" s="1"/>
  <c r="G15" i="65" s="1"/>
  <c r="G16" i="65" s="1"/>
  <c r="G17" i="65" s="1"/>
  <c r="G18" i="65" s="1"/>
  <c r="G19" i="65" s="1"/>
  <c r="G20" i="65" s="1"/>
  <c r="G21" i="65" s="1"/>
  <c r="G22" i="65" s="1"/>
  <c r="G23" i="65" s="1"/>
  <c r="G24" i="65" s="1"/>
  <c r="G25" i="65" s="1"/>
  <c r="G26" i="65" s="1"/>
  <c r="G27" i="65" s="1"/>
  <c r="G28" i="65" s="1"/>
  <c r="G29" i="65" s="1"/>
  <c r="G30" i="65" s="1"/>
  <c r="G31" i="65" s="1"/>
  <c r="G32" i="65" s="1"/>
  <c r="F5" i="65"/>
  <c r="F6" i="65" s="1"/>
  <c r="F7" i="65" s="1"/>
  <c r="F8" i="65" s="1"/>
  <c r="F9" i="65" s="1"/>
  <c r="F10" i="65" s="1"/>
  <c r="F11" i="65" s="1"/>
  <c r="F12" i="65" s="1"/>
  <c r="F13" i="65" s="1"/>
  <c r="F14" i="65" s="1"/>
  <c r="F15" i="65" s="1"/>
  <c r="F16" i="65" s="1"/>
  <c r="F17" i="65" s="1"/>
  <c r="F18" i="65" s="1"/>
  <c r="F19" i="65" s="1"/>
  <c r="F20" i="65" s="1"/>
  <c r="F21" i="65" s="1"/>
  <c r="F22" i="65" s="1"/>
  <c r="F23" i="65" s="1"/>
  <c r="F24" i="65" s="1"/>
  <c r="F25" i="65" s="1"/>
  <c r="F26" i="65" s="1"/>
  <c r="F27" i="65" s="1"/>
  <c r="F28" i="65" s="1"/>
  <c r="F29" i="65" s="1"/>
  <c r="F30" i="65" s="1"/>
  <c r="F31" i="65" s="1"/>
  <c r="F32" i="65" s="1"/>
  <c r="E5" i="65"/>
  <c r="E6" i="65" s="1"/>
  <c r="E7" i="65" s="1"/>
  <c r="E8" i="65" s="1"/>
  <c r="E9" i="65" s="1"/>
  <c r="E10" i="65" s="1"/>
  <c r="E11" i="65" s="1"/>
  <c r="E12" i="65" s="1"/>
  <c r="E13" i="65" s="1"/>
  <c r="E14" i="65" s="1"/>
  <c r="E15" i="65" s="1"/>
  <c r="E16" i="65" s="1"/>
  <c r="E17" i="65" s="1"/>
  <c r="E18" i="65" s="1"/>
  <c r="E19" i="65" s="1"/>
  <c r="E20" i="65" s="1"/>
  <c r="E21" i="65" s="1"/>
  <c r="E22" i="65" s="1"/>
  <c r="E23" i="65" s="1"/>
  <c r="E24" i="65" s="1"/>
  <c r="E25" i="65" s="1"/>
  <c r="E26" i="65" s="1"/>
  <c r="E27" i="65" s="1"/>
  <c r="E28" i="65" s="1"/>
  <c r="E29" i="65" s="1"/>
  <c r="E30" i="65" s="1"/>
  <c r="E31" i="65" s="1"/>
  <c r="E32" i="65" s="1"/>
  <c r="D5" i="65"/>
  <c r="D6" i="65" s="1"/>
  <c r="D7" i="65" s="1"/>
  <c r="D8" i="65" s="1"/>
  <c r="D9" i="65" s="1"/>
  <c r="D10" i="65" s="1"/>
  <c r="D11" i="65" s="1"/>
  <c r="D12" i="65" s="1"/>
  <c r="D13" i="65" s="1"/>
  <c r="D14" i="65" s="1"/>
  <c r="D15" i="65" s="1"/>
  <c r="D16" i="65" s="1"/>
  <c r="D17" i="65" s="1"/>
  <c r="D18" i="65" s="1"/>
  <c r="D19" i="65" s="1"/>
  <c r="D20" i="65" s="1"/>
  <c r="D21" i="65" s="1"/>
  <c r="D22" i="65" s="1"/>
  <c r="D23" i="65" s="1"/>
  <c r="D24" i="65" s="1"/>
  <c r="D25" i="65" s="1"/>
  <c r="D26" i="65" s="1"/>
  <c r="D27" i="65" s="1"/>
  <c r="D28" i="65" s="1"/>
  <c r="D29" i="65" s="1"/>
  <c r="D30" i="65" s="1"/>
  <c r="D31" i="65" s="1"/>
  <c r="D32" i="65" s="1"/>
  <c r="C5" i="65"/>
  <c r="B5" i="65"/>
  <c r="B6" i="65" s="1"/>
  <c r="B7" i="65" s="1"/>
  <c r="B8" i="65" s="1"/>
  <c r="B9" i="65" s="1"/>
  <c r="B10" i="65" s="1"/>
  <c r="B11" i="65" s="1"/>
  <c r="B12" i="65" s="1"/>
  <c r="B13" i="65" s="1"/>
  <c r="B14" i="65" s="1"/>
  <c r="B15" i="65" s="1"/>
  <c r="B16" i="65" s="1"/>
  <c r="B17" i="65" s="1"/>
  <c r="B18" i="65" s="1"/>
  <c r="B19" i="65" s="1"/>
  <c r="B20" i="65" s="1"/>
  <c r="B21" i="65" s="1"/>
  <c r="B22" i="65" s="1"/>
  <c r="B23" i="65" s="1"/>
  <c r="B24" i="65" s="1"/>
  <c r="B25" i="65" s="1"/>
  <c r="B26" i="65" s="1"/>
  <c r="B27" i="65" s="1"/>
  <c r="B28" i="65" s="1"/>
  <c r="B29" i="65" s="1"/>
  <c r="B30" i="65" s="1"/>
  <c r="B31" i="65" s="1"/>
  <c r="B32" i="65" s="1"/>
  <c r="R4" i="65"/>
  <c r="R5" i="65"/>
  <c r="R6" i="65"/>
  <c r="R7" i="65"/>
  <c r="R8" i="65"/>
  <c r="R9" i="65"/>
  <c r="R10" i="65"/>
  <c r="R11" i="65"/>
  <c r="R12" i="65"/>
  <c r="R13" i="65"/>
  <c r="R14" i="65"/>
  <c r="R15" i="65"/>
  <c r="R16" i="65"/>
  <c r="R17" i="65"/>
  <c r="R18" i="65"/>
  <c r="R19" i="65"/>
  <c r="R20" i="65"/>
  <c r="R21" i="65"/>
  <c r="R22" i="65"/>
  <c r="R23" i="65"/>
  <c r="R24" i="65"/>
  <c r="R25" i="65"/>
  <c r="R26" i="65"/>
  <c r="R27" i="65"/>
  <c r="R28" i="65"/>
  <c r="R29" i="65"/>
  <c r="R30" i="65"/>
  <c r="R31" i="65"/>
  <c r="R32" i="65"/>
  <c r="C32" i="64"/>
  <c r="C31" i="64"/>
  <c r="C30" i="64"/>
  <c r="C29" i="64"/>
  <c r="C28" i="64"/>
  <c r="C27" i="64"/>
  <c r="C26" i="64"/>
  <c r="C25" i="64"/>
  <c r="C24" i="64"/>
  <c r="C23" i="64"/>
  <c r="C22" i="64"/>
  <c r="C21" i="64"/>
  <c r="C20" i="64"/>
  <c r="C19" i="64"/>
  <c r="C18" i="64"/>
  <c r="C17" i="64"/>
  <c r="C16" i="64"/>
  <c r="C15" i="64"/>
  <c r="C14" i="64"/>
  <c r="C13" i="64"/>
  <c r="C12" i="64"/>
  <c r="C11" i="64"/>
  <c r="C10" i="64"/>
  <c r="C9" i="64"/>
  <c r="C8" i="64"/>
  <c r="C7" i="64"/>
  <c r="C6" i="64"/>
  <c r="Q5" i="64"/>
  <c r="Q6" i="64" s="1"/>
  <c r="Q7" i="64" s="1"/>
  <c r="Q8" i="64" s="1"/>
  <c r="Q9" i="64" s="1"/>
  <c r="Q10" i="64" s="1"/>
  <c r="Q11" i="64" s="1"/>
  <c r="Q12" i="64" s="1"/>
  <c r="Q13" i="64" s="1"/>
  <c r="Q14" i="64" s="1"/>
  <c r="Q15" i="64" s="1"/>
  <c r="Q16" i="64" s="1"/>
  <c r="Q17" i="64" s="1"/>
  <c r="Q18" i="64" s="1"/>
  <c r="Q19" i="64" s="1"/>
  <c r="Q20" i="64" s="1"/>
  <c r="Q21" i="64" s="1"/>
  <c r="Q22" i="64" s="1"/>
  <c r="Q23" i="64" s="1"/>
  <c r="Q24" i="64" s="1"/>
  <c r="Q25" i="64" s="1"/>
  <c r="Q26" i="64" s="1"/>
  <c r="Q27" i="64" s="1"/>
  <c r="Q28" i="64" s="1"/>
  <c r="Q29" i="64" s="1"/>
  <c r="Q30" i="64" s="1"/>
  <c r="Q31" i="64" s="1"/>
  <c r="Q32" i="64" s="1"/>
  <c r="P5" i="64"/>
  <c r="P6" i="64" s="1"/>
  <c r="P7" i="64" s="1"/>
  <c r="P8" i="64" s="1"/>
  <c r="P9" i="64" s="1"/>
  <c r="P10" i="64" s="1"/>
  <c r="P11" i="64" s="1"/>
  <c r="P12" i="64" s="1"/>
  <c r="P13" i="64" s="1"/>
  <c r="P14" i="64" s="1"/>
  <c r="P15" i="64" s="1"/>
  <c r="P16" i="64" s="1"/>
  <c r="P17" i="64" s="1"/>
  <c r="P18" i="64" s="1"/>
  <c r="P19" i="64" s="1"/>
  <c r="P20" i="64" s="1"/>
  <c r="P21" i="64" s="1"/>
  <c r="P22" i="64" s="1"/>
  <c r="P23" i="64" s="1"/>
  <c r="P24" i="64" s="1"/>
  <c r="P25" i="64" s="1"/>
  <c r="P26" i="64" s="1"/>
  <c r="P27" i="64" s="1"/>
  <c r="P28" i="64" s="1"/>
  <c r="P29" i="64" s="1"/>
  <c r="P30" i="64" s="1"/>
  <c r="P31" i="64" s="1"/>
  <c r="P32" i="64" s="1"/>
  <c r="O5" i="64"/>
  <c r="O6" i="64" s="1"/>
  <c r="O7" i="64" s="1"/>
  <c r="O8" i="64" s="1"/>
  <c r="O9" i="64" s="1"/>
  <c r="O10" i="64" s="1"/>
  <c r="O11" i="64" s="1"/>
  <c r="O12" i="64" s="1"/>
  <c r="O13" i="64" s="1"/>
  <c r="O14" i="64" s="1"/>
  <c r="O15" i="64" s="1"/>
  <c r="O16" i="64" s="1"/>
  <c r="O17" i="64" s="1"/>
  <c r="O18" i="64" s="1"/>
  <c r="O19" i="64" s="1"/>
  <c r="O20" i="64" s="1"/>
  <c r="O21" i="64" s="1"/>
  <c r="O22" i="64" s="1"/>
  <c r="O23" i="64" s="1"/>
  <c r="O24" i="64" s="1"/>
  <c r="O25" i="64" s="1"/>
  <c r="O26" i="64" s="1"/>
  <c r="O27" i="64" s="1"/>
  <c r="O28" i="64" s="1"/>
  <c r="O29" i="64" s="1"/>
  <c r="O30" i="64" s="1"/>
  <c r="O31" i="64" s="1"/>
  <c r="O32" i="64" s="1"/>
  <c r="N5" i="64"/>
  <c r="N6" i="64" s="1"/>
  <c r="N7" i="64" s="1"/>
  <c r="N8" i="64" s="1"/>
  <c r="N9" i="64" s="1"/>
  <c r="N10" i="64" s="1"/>
  <c r="N11" i="64" s="1"/>
  <c r="N12" i="64" s="1"/>
  <c r="N13" i="64" s="1"/>
  <c r="N14" i="64" s="1"/>
  <c r="N15" i="64" s="1"/>
  <c r="N16" i="64" s="1"/>
  <c r="N17" i="64" s="1"/>
  <c r="N18" i="64" s="1"/>
  <c r="N19" i="64" s="1"/>
  <c r="N20" i="64" s="1"/>
  <c r="N21" i="64" s="1"/>
  <c r="N22" i="64" s="1"/>
  <c r="N23" i="64" s="1"/>
  <c r="N24" i="64" s="1"/>
  <c r="N25" i="64" s="1"/>
  <c r="N26" i="64" s="1"/>
  <c r="N27" i="64" s="1"/>
  <c r="N28" i="64" s="1"/>
  <c r="N29" i="64" s="1"/>
  <c r="N30" i="64" s="1"/>
  <c r="N31" i="64" s="1"/>
  <c r="N32" i="64" s="1"/>
  <c r="M5" i="64"/>
  <c r="M6" i="64" s="1"/>
  <c r="M7" i="64" s="1"/>
  <c r="M8" i="64" s="1"/>
  <c r="M9" i="64" s="1"/>
  <c r="M10" i="64" s="1"/>
  <c r="M11" i="64" s="1"/>
  <c r="M12" i="64" s="1"/>
  <c r="M13" i="64" s="1"/>
  <c r="M14" i="64" s="1"/>
  <c r="M15" i="64" s="1"/>
  <c r="M16" i="64" s="1"/>
  <c r="M17" i="64" s="1"/>
  <c r="M18" i="64" s="1"/>
  <c r="M19" i="64" s="1"/>
  <c r="M20" i="64" s="1"/>
  <c r="M21" i="64" s="1"/>
  <c r="M22" i="64" s="1"/>
  <c r="M23" i="64" s="1"/>
  <c r="M24" i="64" s="1"/>
  <c r="M25" i="64" s="1"/>
  <c r="M26" i="64" s="1"/>
  <c r="M27" i="64" s="1"/>
  <c r="M28" i="64" s="1"/>
  <c r="M29" i="64" s="1"/>
  <c r="M30" i="64" s="1"/>
  <c r="M31" i="64" s="1"/>
  <c r="M32" i="64" s="1"/>
  <c r="L5" i="64"/>
  <c r="L6" i="64" s="1"/>
  <c r="L7" i="64" s="1"/>
  <c r="L8" i="64" s="1"/>
  <c r="L9" i="64" s="1"/>
  <c r="L10" i="64" s="1"/>
  <c r="L11" i="64" s="1"/>
  <c r="L12" i="64" s="1"/>
  <c r="L13" i="64" s="1"/>
  <c r="L14" i="64" s="1"/>
  <c r="L15" i="64" s="1"/>
  <c r="L16" i="64" s="1"/>
  <c r="L17" i="64" s="1"/>
  <c r="L18" i="64" s="1"/>
  <c r="L19" i="64" s="1"/>
  <c r="L20" i="64" s="1"/>
  <c r="L21" i="64" s="1"/>
  <c r="L22" i="64" s="1"/>
  <c r="L23" i="64" s="1"/>
  <c r="L24" i="64" s="1"/>
  <c r="L25" i="64" s="1"/>
  <c r="L26" i="64" s="1"/>
  <c r="L27" i="64" s="1"/>
  <c r="L28" i="64" s="1"/>
  <c r="L29" i="64" s="1"/>
  <c r="L30" i="64" s="1"/>
  <c r="L31" i="64" s="1"/>
  <c r="L32" i="64" s="1"/>
  <c r="K5" i="64"/>
  <c r="K6" i="64" s="1"/>
  <c r="K7" i="64" s="1"/>
  <c r="K8" i="64" s="1"/>
  <c r="K9" i="64" s="1"/>
  <c r="K10" i="64" s="1"/>
  <c r="K11" i="64" s="1"/>
  <c r="K12" i="64" s="1"/>
  <c r="K13" i="64" s="1"/>
  <c r="K14" i="64" s="1"/>
  <c r="K15" i="64" s="1"/>
  <c r="K16" i="64" s="1"/>
  <c r="K17" i="64" s="1"/>
  <c r="K18" i="64" s="1"/>
  <c r="K19" i="64" s="1"/>
  <c r="K20" i="64" s="1"/>
  <c r="K21" i="64" s="1"/>
  <c r="K22" i="64" s="1"/>
  <c r="K23" i="64" s="1"/>
  <c r="K24" i="64" s="1"/>
  <c r="K25" i="64" s="1"/>
  <c r="K26" i="64" s="1"/>
  <c r="K27" i="64" s="1"/>
  <c r="K28" i="64" s="1"/>
  <c r="K29" i="64" s="1"/>
  <c r="K30" i="64" s="1"/>
  <c r="K31" i="64" s="1"/>
  <c r="K32" i="64" s="1"/>
  <c r="J5" i="64"/>
  <c r="J6" i="64" s="1"/>
  <c r="J7" i="64" s="1"/>
  <c r="J8" i="64" s="1"/>
  <c r="J9" i="64" s="1"/>
  <c r="J10" i="64" s="1"/>
  <c r="J11" i="64" s="1"/>
  <c r="J12" i="64" s="1"/>
  <c r="J13" i="64" s="1"/>
  <c r="J14" i="64" s="1"/>
  <c r="J15" i="64" s="1"/>
  <c r="J16" i="64" s="1"/>
  <c r="J17" i="64" s="1"/>
  <c r="J18" i="64" s="1"/>
  <c r="J19" i="64" s="1"/>
  <c r="J20" i="64" s="1"/>
  <c r="J21" i="64" s="1"/>
  <c r="J22" i="64" s="1"/>
  <c r="J23" i="64" s="1"/>
  <c r="J24" i="64" s="1"/>
  <c r="J25" i="64" s="1"/>
  <c r="J26" i="64" s="1"/>
  <c r="J27" i="64" s="1"/>
  <c r="J28" i="64" s="1"/>
  <c r="J29" i="64" s="1"/>
  <c r="J30" i="64" s="1"/>
  <c r="J31" i="64" s="1"/>
  <c r="J32" i="64" s="1"/>
  <c r="I5" i="64"/>
  <c r="I6" i="64" s="1"/>
  <c r="I7" i="64" s="1"/>
  <c r="I8" i="64" s="1"/>
  <c r="I9" i="64" s="1"/>
  <c r="I10" i="64" s="1"/>
  <c r="I11" i="64" s="1"/>
  <c r="I12" i="64" s="1"/>
  <c r="I13" i="64" s="1"/>
  <c r="I14" i="64" s="1"/>
  <c r="I15" i="64" s="1"/>
  <c r="I16" i="64" s="1"/>
  <c r="I17" i="64" s="1"/>
  <c r="I18" i="64" s="1"/>
  <c r="I19" i="64" s="1"/>
  <c r="I20" i="64" s="1"/>
  <c r="I21" i="64" s="1"/>
  <c r="I22" i="64" s="1"/>
  <c r="I23" i="64" s="1"/>
  <c r="I24" i="64" s="1"/>
  <c r="I25" i="64" s="1"/>
  <c r="I26" i="64" s="1"/>
  <c r="I27" i="64" s="1"/>
  <c r="I28" i="64" s="1"/>
  <c r="I29" i="64" s="1"/>
  <c r="I30" i="64" s="1"/>
  <c r="I31" i="64" s="1"/>
  <c r="I32" i="64" s="1"/>
  <c r="H5" i="64"/>
  <c r="H6" i="64" s="1"/>
  <c r="H7" i="64" s="1"/>
  <c r="H8" i="64" s="1"/>
  <c r="H9" i="64" s="1"/>
  <c r="H10" i="64" s="1"/>
  <c r="H11" i="64" s="1"/>
  <c r="H12" i="64" s="1"/>
  <c r="H13" i="64" s="1"/>
  <c r="H14" i="64" s="1"/>
  <c r="H15" i="64" s="1"/>
  <c r="H16" i="64" s="1"/>
  <c r="H17" i="64" s="1"/>
  <c r="H18" i="64" s="1"/>
  <c r="H19" i="64" s="1"/>
  <c r="H20" i="64" s="1"/>
  <c r="H21" i="64" s="1"/>
  <c r="H22" i="64" s="1"/>
  <c r="H23" i="64" s="1"/>
  <c r="H24" i="64" s="1"/>
  <c r="H25" i="64" s="1"/>
  <c r="H26" i="64" s="1"/>
  <c r="H27" i="64" s="1"/>
  <c r="H28" i="64" s="1"/>
  <c r="H29" i="64" s="1"/>
  <c r="H30" i="64" s="1"/>
  <c r="H31" i="64" s="1"/>
  <c r="H32" i="64" s="1"/>
  <c r="G5" i="64"/>
  <c r="G6" i="64" s="1"/>
  <c r="G7" i="64" s="1"/>
  <c r="G8" i="64" s="1"/>
  <c r="G9" i="64" s="1"/>
  <c r="G10" i="64" s="1"/>
  <c r="G11" i="64" s="1"/>
  <c r="G12" i="64" s="1"/>
  <c r="G13" i="64" s="1"/>
  <c r="G14" i="64" s="1"/>
  <c r="G15" i="64" s="1"/>
  <c r="G16" i="64" s="1"/>
  <c r="G17" i="64" s="1"/>
  <c r="G18" i="64" s="1"/>
  <c r="G19" i="64" s="1"/>
  <c r="G20" i="64" s="1"/>
  <c r="G21" i="64" s="1"/>
  <c r="G22" i="64" s="1"/>
  <c r="G23" i="64" s="1"/>
  <c r="G24" i="64" s="1"/>
  <c r="G25" i="64" s="1"/>
  <c r="G26" i="64" s="1"/>
  <c r="G27" i="64" s="1"/>
  <c r="G28" i="64" s="1"/>
  <c r="G29" i="64" s="1"/>
  <c r="G30" i="64" s="1"/>
  <c r="G31" i="64" s="1"/>
  <c r="G32" i="64" s="1"/>
  <c r="F5" i="64"/>
  <c r="F6" i="64" s="1"/>
  <c r="F7" i="64" s="1"/>
  <c r="F8" i="64" s="1"/>
  <c r="F9" i="64" s="1"/>
  <c r="F10" i="64" s="1"/>
  <c r="F11" i="64" s="1"/>
  <c r="F12" i="64" s="1"/>
  <c r="F13" i="64" s="1"/>
  <c r="F14" i="64" s="1"/>
  <c r="F15" i="64" s="1"/>
  <c r="F16" i="64" s="1"/>
  <c r="F17" i="64" s="1"/>
  <c r="F18" i="64" s="1"/>
  <c r="F19" i="64" s="1"/>
  <c r="F20" i="64" s="1"/>
  <c r="F21" i="64" s="1"/>
  <c r="F22" i="64" s="1"/>
  <c r="F23" i="64" s="1"/>
  <c r="F24" i="64" s="1"/>
  <c r="F25" i="64" s="1"/>
  <c r="F26" i="64" s="1"/>
  <c r="F27" i="64" s="1"/>
  <c r="F28" i="64" s="1"/>
  <c r="F29" i="64" s="1"/>
  <c r="F30" i="64" s="1"/>
  <c r="F31" i="64" s="1"/>
  <c r="F32" i="64" s="1"/>
  <c r="E5" i="64"/>
  <c r="E6" i="64" s="1"/>
  <c r="E7" i="64" s="1"/>
  <c r="E8" i="64" s="1"/>
  <c r="E9" i="64" s="1"/>
  <c r="E10" i="64" s="1"/>
  <c r="E11" i="64" s="1"/>
  <c r="E12" i="64" s="1"/>
  <c r="E13" i="64" s="1"/>
  <c r="E14" i="64" s="1"/>
  <c r="E15" i="64" s="1"/>
  <c r="E16" i="64" s="1"/>
  <c r="E17" i="64" s="1"/>
  <c r="E18" i="64" s="1"/>
  <c r="E19" i="64" s="1"/>
  <c r="E20" i="64" s="1"/>
  <c r="E21" i="64" s="1"/>
  <c r="E22" i="64" s="1"/>
  <c r="E23" i="64" s="1"/>
  <c r="E24" i="64" s="1"/>
  <c r="E25" i="64" s="1"/>
  <c r="E26" i="64" s="1"/>
  <c r="E27" i="64" s="1"/>
  <c r="E28" i="64" s="1"/>
  <c r="E29" i="64" s="1"/>
  <c r="E30" i="64" s="1"/>
  <c r="E31" i="64" s="1"/>
  <c r="E32" i="64" s="1"/>
  <c r="D5" i="64"/>
  <c r="D6" i="64" s="1"/>
  <c r="D7" i="64" s="1"/>
  <c r="D8" i="64" s="1"/>
  <c r="D9" i="64" s="1"/>
  <c r="D10" i="64" s="1"/>
  <c r="D11" i="64" s="1"/>
  <c r="D12" i="64" s="1"/>
  <c r="D13" i="64" s="1"/>
  <c r="D14" i="64" s="1"/>
  <c r="D15" i="64" s="1"/>
  <c r="D16" i="64" s="1"/>
  <c r="D17" i="64" s="1"/>
  <c r="D18" i="64" s="1"/>
  <c r="D19" i="64" s="1"/>
  <c r="D20" i="64" s="1"/>
  <c r="D21" i="64" s="1"/>
  <c r="D22" i="64" s="1"/>
  <c r="D23" i="64" s="1"/>
  <c r="D24" i="64" s="1"/>
  <c r="D25" i="64" s="1"/>
  <c r="D26" i="64" s="1"/>
  <c r="D27" i="64" s="1"/>
  <c r="D28" i="64" s="1"/>
  <c r="D29" i="64" s="1"/>
  <c r="D30" i="64" s="1"/>
  <c r="D31" i="64" s="1"/>
  <c r="D32" i="64" s="1"/>
  <c r="C5" i="64"/>
  <c r="B5" i="64"/>
  <c r="B6" i="64" s="1"/>
  <c r="B7" i="64" s="1"/>
  <c r="B8" i="64" s="1"/>
  <c r="B9" i="64" s="1"/>
  <c r="B10" i="64" s="1"/>
  <c r="B11" i="64" s="1"/>
  <c r="B12" i="64" s="1"/>
  <c r="B13" i="64" s="1"/>
  <c r="B14" i="64" s="1"/>
  <c r="B15" i="64" s="1"/>
  <c r="B16" i="64" s="1"/>
  <c r="B17" i="64" s="1"/>
  <c r="B18" i="64" s="1"/>
  <c r="B19" i="64" s="1"/>
  <c r="B20" i="64" s="1"/>
  <c r="B21" i="64" s="1"/>
  <c r="B22" i="64" s="1"/>
  <c r="B23" i="64" s="1"/>
  <c r="B24" i="64" s="1"/>
  <c r="B25" i="64" s="1"/>
  <c r="B26" i="64" s="1"/>
  <c r="B27" i="64" s="1"/>
  <c r="B28" i="64" s="1"/>
  <c r="B29" i="64" s="1"/>
  <c r="B30" i="64" s="1"/>
  <c r="B31" i="64" s="1"/>
  <c r="B32" i="64" s="1"/>
  <c r="R4" i="64"/>
  <c r="R5" i="64"/>
  <c r="R6" i="64"/>
  <c r="R7" i="64"/>
  <c r="R8" i="64"/>
  <c r="R9" i="64"/>
  <c r="R10" i="64"/>
  <c r="R11" i="64"/>
  <c r="R12" i="64"/>
  <c r="R13" i="64"/>
  <c r="R14" i="64"/>
  <c r="R15" i="64"/>
  <c r="R16" i="64"/>
  <c r="R17" i="64"/>
  <c r="R18" i="64"/>
  <c r="R19" i="64"/>
  <c r="R20" i="64"/>
  <c r="R21" i="64"/>
  <c r="R22" i="64"/>
  <c r="R23" i="64"/>
  <c r="R24" i="64"/>
  <c r="R25" i="64"/>
  <c r="R26" i="64"/>
  <c r="R27" i="64"/>
  <c r="R28" i="64"/>
  <c r="R29" i="64"/>
  <c r="R30" i="64"/>
  <c r="R31" i="64"/>
  <c r="R32" i="64"/>
  <c r="C32" i="63"/>
  <c r="C31" i="63"/>
  <c r="C30" i="63"/>
  <c r="C29" i="63"/>
  <c r="C28" i="63"/>
  <c r="C27" i="63"/>
  <c r="C26" i="63"/>
  <c r="C25" i="63"/>
  <c r="C24" i="63"/>
  <c r="C23" i="63"/>
  <c r="C22" i="63"/>
  <c r="C21" i="63"/>
  <c r="C20" i="63"/>
  <c r="C19" i="63"/>
  <c r="C18" i="63"/>
  <c r="C17" i="63"/>
  <c r="C16" i="63"/>
  <c r="C15" i="63"/>
  <c r="C14" i="63"/>
  <c r="C13" i="63"/>
  <c r="C12" i="63"/>
  <c r="C11" i="63"/>
  <c r="C10" i="63"/>
  <c r="C9" i="63"/>
  <c r="C8" i="63"/>
  <c r="C7" i="63"/>
  <c r="C6" i="63"/>
  <c r="B6" i="63"/>
  <c r="B7" i="63" s="1"/>
  <c r="B8" i="63" s="1"/>
  <c r="B9" i="63" s="1"/>
  <c r="B10" i="63" s="1"/>
  <c r="B11" i="63" s="1"/>
  <c r="B12" i="63" s="1"/>
  <c r="B13" i="63" s="1"/>
  <c r="B14" i="63" s="1"/>
  <c r="B15" i="63" s="1"/>
  <c r="B16" i="63" s="1"/>
  <c r="B17" i="63" s="1"/>
  <c r="B18" i="63" s="1"/>
  <c r="B19" i="63" s="1"/>
  <c r="B20" i="63" s="1"/>
  <c r="B21" i="63" s="1"/>
  <c r="B22" i="63" s="1"/>
  <c r="B23" i="63" s="1"/>
  <c r="B24" i="63" s="1"/>
  <c r="B25" i="63" s="1"/>
  <c r="B26" i="63" s="1"/>
  <c r="B27" i="63" s="1"/>
  <c r="B28" i="63" s="1"/>
  <c r="B29" i="63" s="1"/>
  <c r="B30" i="63" s="1"/>
  <c r="B31" i="63" s="1"/>
  <c r="B32" i="63" s="1"/>
  <c r="Q5" i="63"/>
  <c r="Q6" i="63" s="1"/>
  <c r="Q7" i="63" s="1"/>
  <c r="Q8" i="63" s="1"/>
  <c r="Q9" i="63" s="1"/>
  <c r="Q10" i="63" s="1"/>
  <c r="Q11" i="63" s="1"/>
  <c r="Q12" i="63" s="1"/>
  <c r="Q13" i="63" s="1"/>
  <c r="Q14" i="63" s="1"/>
  <c r="Q15" i="63" s="1"/>
  <c r="Q16" i="63" s="1"/>
  <c r="Q17" i="63" s="1"/>
  <c r="Q18" i="63" s="1"/>
  <c r="Q19" i="63" s="1"/>
  <c r="Q20" i="63" s="1"/>
  <c r="Q21" i="63" s="1"/>
  <c r="Q22" i="63" s="1"/>
  <c r="Q23" i="63" s="1"/>
  <c r="Q24" i="63" s="1"/>
  <c r="Q25" i="63" s="1"/>
  <c r="Q26" i="63" s="1"/>
  <c r="Q27" i="63" s="1"/>
  <c r="Q28" i="63" s="1"/>
  <c r="Q29" i="63" s="1"/>
  <c r="Q30" i="63" s="1"/>
  <c r="Q31" i="63" s="1"/>
  <c r="Q32" i="63" s="1"/>
  <c r="P5" i="63"/>
  <c r="P6" i="63" s="1"/>
  <c r="P7" i="63" s="1"/>
  <c r="P8" i="63" s="1"/>
  <c r="P9" i="63" s="1"/>
  <c r="P10" i="63" s="1"/>
  <c r="P11" i="63" s="1"/>
  <c r="P12" i="63" s="1"/>
  <c r="P13" i="63" s="1"/>
  <c r="P14" i="63" s="1"/>
  <c r="P15" i="63" s="1"/>
  <c r="P16" i="63" s="1"/>
  <c r="P17" i="63" s="1"/>
  <c r="P18" i="63" s="1"/>
  <c r="P19" i="63" s="1"/>
  <c r="P20" i="63" s="1"/>
  <c r="P21" i="63" s="1"/>
  <c r="P22" i="63" s="1"/>
  <c r="P23" i="63" s="1"/>
  <c r="P24" i="63" s="1"/>
  <c r="P25" i="63" s="1"/>
  <c r="P26" i="63" s="1"/>
  <c r="P27" i="63" s="1"/>
  <c r="P28" i="63" s="1"/>
  <c r="P29" i="63" s="1"/>
  <c r="P30" i="63" s="1"/>
  <c r="P31" i="63" s="1"/>
  <c r="P32" i="63" s="1"/>
  <c r="O5" i="63"/>
  <c r="O6" i="63" s="1"/>
  <c r="O7" i="63" s="1"/>
  <c r="O8" i="63" s="1"/>
  <c r="O9" i="63" s="1"/>
  <c r="O10" i="63" s="1"/>
  <c r="O11" i="63" s="1"/>
  <c r="O12" i="63" s="1"/>
  <c r="O13" i="63" s="1"/>
  <c r="O14" i="63" s="1"/>
  <c r="O15" i="63" s="1"/>
  <c r="O16" i="63" s="1"/>
  <c r="O17" i="63" s="1"/>
  <c r="O18" i="63" s="1"/>
  <c r="O19" i="63" s="1"/>
  <c r="O20" i="63" s="1"/>
  <c r="O21" i="63" s="1"/>
  <c r="O22" i="63" s="1"/>
  <c r="O23" i="63" s="1"/>
  <c r="O24" i="63" s="1"/>
  <c r="O25" i="63" s="1"/>
  <c r="O26" i="63" s="1"/>
  <c r="O27" i="63" s="1"/>
  <c r="O28" i="63" s="1"/>
  <c r="O29" i="63" s="1"/>
  <c r="O30" i="63" s="1"/>
  <c r="O31" i="63" s="1"/>
  <c r="O32" i="63" s="1"/>
  <c r="N5" i="63"/>
  <c r="N6" i="63" s="1"/>
  <c r="N7" i="63" s="1"/>
  <c r="N8" i="63" s="1"/>
  <c r="N9" i="63" s="1"/>
  <c r="N10" i="63" s="1"/>
  <c r="N11" i="63" s="1"/>
  <c r="N12" i="63" s="1"/>
  <c r="N13" i="63" s="1"/>
  <c r="N14" i="63" s="1"/>
  <c r="N15" i="63" s="1"/>
  <c r="N16" i="63" s="1"/>
  <c r="N17" i="63" s="1"/>
  <c r="N18" i="63" s="1"/>
  <c r="N19" i="63" s="1"/>
  <c r="N20" i="63" s="1"/>
  <c r="N21" i="63" s="1"/>
  <c r="N22" i="63" s="1"/>
  <c r="N23" i="63" s="1"/>
  <c r="N24" i="63" s="1"/>
  <c r="N25" i="63" s="1"/>
  <c r="N26" i="63" s="1"/>
  <c r="N27" i="63" s="1"/>
  <c r="N28" i="63" s="1"/>
  <c r="N29" i="63" s="1"/>
  <c r="N30" i="63" s="1"/>
  <c r="N31" i="63" s="1"/>
  <c r="N32" i="63" s="1"/>
  <c r="M5" i="63"/>
  <c r="M6" i="63" s="1"/>
  <c r="M7" i="63" s="1"/>
  <c r="M8" i="63" s="1"/>
  <c r="M9" i="63" s="1"/>
  <c r="M10" i="63" s="1"/>
  <c r="M11" i="63" s="1"/>
  <c r="M12" i="63" s="1"/>
  <c r="M13" i="63" s="1"/>
  <c r="M14" i="63" s="1"/>
  <c r="M15" i="63" s="1"/>
  <c r="M16" i="63" s="1"/>
  <c r="M17" i="63" s="1"/>
  <c r="M18" i="63" s="1"/>
  <c r="M19" i="63" s="1"/>
  <c r="M20" i="63" s="1"/>
  <c r="M21" i="63" s="1"/>
  <c r="M22" i="63" s="1"/>
  <c r="M23" i="63" s="1"/>
  <c r="M24" i="63" s="1"/>
  <c r="M25" i="63" s="1"/>
  <c r="M26" i="63" s="1"/>
  <c r="M27" i="63" s="1"/>
  <c r="M28" i="63" s="1"/>
  <c r="M29" i="63" s="1"/>
  <c r="M30" i="63" s="1"/>
  <c r="M31" i="63" s="1"/>
  <c r="M32" i="63" s="1"/>
  <c r="L5" i="63"/>
  <c r="L6" i="63" s="1"/>
  <c r="L7" i="63" s="1"/>
  <c r="L8" i="63" s="1"/>
  <c r="L9" i="63" s="1"/>
  <c r="L10" i="63" s="1"/>
  <c r="L11" i="63" s="1"/>
  <c r="L12" i="63" s="1"/>
  <c r="L13" i="63" s="1"/>
  <c r="L14" i="63" s="1"/>
  <c r="L15" i="63" s="1"/>
  <c r="L16" i="63" s="1"/>
  <c r="L17" i="63" s="1"/>
  <c r="L18" i="63" s="1"/>
  <c r="L19" i="63" s="1"/>
  <c r="L20" i="63" s="1"/>
  <c r="L21" i="63" s="1"/>
  <c r="L22" i="63" s="1"/>
  <c r="L23" i="63" s="1"/>
  <c r="L24" i="63" s="1"/>
  <c r="L25" i="63" s="1"/>
  <c r="L26" i="63" s="1"/>
  <c r="L27" i="63" s="1"/>
  <c r="L28" i="63" s="1"/>
  <c r="L29" i="63" s="1"/>
  <c r="L30" i="63" s="1"/>
  <c r="L31" i="63" s="1"/>
  <c r="L32" i="63" s="1"/>
  <c r="K5" i="63"/>
  <c r="K6" i="63" s="1"/>
  <c r="K7" i="63" s="1"/>
  <c r="K8" i="63" s="1"/>
  <c r="K9" i="63" s="1"/>
  <c r="K10" i="63" s="1"/>
  <c r="K11" i="63" s="1"/>
  <c r="K12" i="63" s="1"/>
  <c r="K13" i="63" s="1"/>
  <c r="K14" i="63" s="1"/>
  <c r="K15" i="63" s="1"/>
  <c r="K16" i="63" s="1"/>
  <c r="K17" i="63" s="1"/>
  <c r="K18" i="63" s="1"/>
  <c r="K19" i="63" s="1"/>
  <c r="K20" i="63" s="1"/>
  <c r="K21" i="63" s="1"/>
  <c r="K22" i="63" s="1"/>
  <c r="K23" i="63" s="1"/>
  <c r="K24" i="63" s="1"/>
  <c r="K25" i="63" s="1"/>
  <c r="K26" i="63" s="1"/>
  <c r="K27" i="63" s="1"/>
  <c r="K28" i="63" s="1"/>
  <c r="K29" i="63" s="1"/>
  <c r="K30" i="63" s="1"/>
  <c r="K31" i="63" s="1"/>
  <c r="K32" i="63" s="1"/>
  <c r="J5" i="63"/>
  <c r="J6" i="63" s="1"/>
  <c r="J7" i="63" s="1"/>
  <c r="J8" i="63" s="1"/>
  <c r="J9" i="63" s="1"/>
  <c r="J10" i="63" s="1"/>
  <c r="J11" i="63" s="1"/>
  <c r="J12" i="63" s="1"/>
  <c r="J13" i="63" s="1"/>
  <c r="J14" i="63" s="1"/>
  <c r="J15" i="63" s="1"/>
  <c r="J16" i="63" s="1"/>
  <c r="J17" i="63" s="1"/>
  <c r="J18" i="63" s="1"/>
  <c r="J19" i="63" s="1"/>
  <c r="J20" i="63" s="1"/>
  <c r="J21" i="63" s="1"/>
  <c r="J22" i="63" s="1"/>
  <c r="J23" i="63" s="1"/>
  <c r="J24" i="63" s="1"/>
  <c r="J25" i="63" s="1"/>
  <c r="J26" i="63" s="1"/>
  <c r="J27" i="63" s="1"/>
  <c r="J28" i="63" s="1"/>
  <c r="J29" i="63" s="1"/>
  <c r="J30" i="63" s="1"/>
  <c r="J31" i="63" s="1"/>
  <c r="J32" i="63" s="1"/>
  <c r="I5" i="63"/>
  <c r="I6" i="63" s="1"/>
  <c r="I7" i="63" s="1"/>
  <c r="I8" i="63" s="1"/>
  <c r="I9" i="63" s="1"/>
  <c r="I10" i="63" s="1"/>
  <c r="I11" i="63" s="1"/>
  <c r="I12" i="63" s="1"/>
  <c r="I13" i="63" s="1"/>
  <c r="I14" i="63" s="1"/>
  <c r="I15" i="63" s="1"/>
  <c r="I16" i="63" s="1"/>
  <c r="I17" i="63" s="1"/>
  <c r="I18" i="63" s="1"/>
  <c r="I19" i="63" s="1"/>
  <c r="I20" i="63" s="1"/>
  <c r="I21" i="63" s="1"/>
  <c r="I22" i="63" s="1"/>
  <c r="I23" i="63" s="1"/>
  <c r="I24" i="63" s="1"/>
  <c r="I25" i="63" s="1"/>
  <c r="I26" i="63" s="1"/>
  <c r="I27" i="63" s="1"/>
  <c r="I28" i="63" s="1"/>
  <c r="I29" i="63" s="1"/>
  <c r="I30" i="63" s="1"/>
  <c r="I31" i="63" s="1"/>
  <c r="I32" i="63" s="1"/>
  <c r="H5" i="63"/>
  <c r="H6" i="63" s="1"/>
  <c r="H7" i="63" s="1"/>
  <c r="H8" i="63" s="1"/>
  <c r="H9" i="63" s="1"/>
  <c r="H10" i="63" s="1"/>
  <c r="H11" i="63" s="1"/>
  <c r="H12" i="63" s="1"/>
  <c r="H13" i="63" s="1"/>
  <c r="H14" i="63" s="1"/>
  <c r="H15" i="63" s="1"/>
  <c r="H16" i="63" s="1"/>
  <c r="H17" i="63" s="1"/>
  <c r="H18" i="63" s="1"/>
  <c r="H19" i="63" s="1"/>
  <c r="H20" i="63" s="1"/>
  <c r="H21" i="63" s="1"/>
  <c r="H22" i="63" s="1"/>
  <c r="H23" i="63" s="1"/>
  <c r="H24" i="63" s="1"/>
  <c r="H25" i="63" s="1"/>
  <c r="H26" i="63" s="1"/>
  <c r="H27" i="63" s="1"/>
  <c r="H28" i="63" s="1"/>
  <c r="H29" i="63" s="1"/>
  <c r="H30" i="63" s="1"/>
  <c r="H31" i="63" s="1"/>
  <c r="H32" i="63" s="1"/>
  <c r="G5" i="63"/>
  <c r="G6" i="63" s="1"/>
  <c r="G7" i="63" s="1"/>
  <c r="G8" i="63" s="1"/>
  <c r="G9" i="63" s="1"/>
  <c r="G10" i="63" s="1"/>
  <c r="G11" i="63" s="1"/>
  <c r="G12" i="63" s="1"/>
  <c r="G13" i="63" s="1"/>
  <c r="G14" i="63" s="1"/>
  <c r="G15" i="63" s="1"/>
  <c r="G16" i="63" s="1"/>
  <c r="G17" i="63" s="1"/>
  <c r="G18" i="63" s="1"/>
  <c r="G19" i="63" s="1"/>
  <c r="G20" i="63" s="1"/>
  <c r="G21" i="63" s="1"/>
  <c r="G22" i="63" s="1"/>
  <c r="G23" i="63" s="1"/>
  <c r="G24" i="63" s="1"/>
  <c r="G25" i="63" s="1"/>
  <c r="G26" i="63" s="1"/>
  <c r="G27" i="63" s="1"/>
  <c r="G28" i="63" s="1"/>
  <c r="G29" i="63" s="1"/>
  <c r="G30" i="63" s="1"/>
  <c r="G31" i="63" s="1"/>
  <c r="G32" i="63" s="1"/>
  <c r="F5" i="63"/>
  <c r="F6" i="63" s="1"/>
  <c r="F7" i="63" s="1"/>
  <c r="F8" i="63" s="1"/>
  <c r="F9" i="63" s="1"/>
  <c r="F10" i="63" s="1"/>
  <c r="F11" i="63" s="1"/>
  <c r="F12" i="63" s="1"/>
  <c r="F13" i="63" s="1"/>
  <c r="F14" i="63" s="1"/>
  <c r="F15" i="63" s="1"/>
  <c r="F16" i="63" s="1"/>
  <c r="F17" i="63" s="1"/>
  <c r="F18" i="63" s="1"/>
  <c r="F19" i="63" s="1"/>
  <c r="F20" i="63" s="1"/>
  <c r="F21" i="63" s="1"/>
  <c r="F22" i="63" s="1"/>
  <c r="F23" i="63" s="1"/>
  <c r="F24" i="63" s="1"/>
  <c r="F25" i="63" s="1"/>
  <c r="F26" i="63" s="1"/>
  <c r="F27" i="63" s="1"/>
  <c r="F28" i="63" s="1"/>
  <c r="F29" i="63" s="1"/>
  <c r="F30" i="63" s="1"/>
  <c r="F31" i="63" s="1"/>
  <c r="F32" i="63" s="1"/>
  <c r="E5" i="63"/>
  <c r="E6" i="63" s="1"/>
  <c r="E7" i="63" s="1"/>
  <c r="E8" i="63" s="1"/>
  <c r="E9" i="63" s="1"/>
  <c r="E10" i="63" s="1"/>
  <c r="E11" i="63" s="1"/>
  <c r="E12" i="63" s="1"/>
  <c r="E13" i="63" s="1"/>
  <c r="E14" i="63" s="1"/>
  <c r="E15" i="63" s="1"/>
  <c r="E16" i="63" s="1"/>
  <c r="E17" i="63" s="1"/>
  <c r="E18" i="63" s="1"/>
  <c r="E19" i="63" s="1"/>
  <c r="E20" i="63" s="1"/>
  <c r="E21" i="63" s="1"/>
  <c r="E22" i="63" s="1"/>
  <c r="E23" i="63" s="1"/>
  <c r="E24" i="63" s="1"/>
  <c r="E25" i="63" s="1"/>
  <c r="E26" i="63" s="1"/>
  <c r="E27" i="63" s="1"/>
  <c r="E28" i="63" s="1"/>
  <c r="E29" i="63" s="1"/>
  <c r="E30" i="63" s="1"/>
  <c r="E31" i="63" s="1"/>
  <c r="E32" i="63" s="1"/>
  <c r="D5" i="63"/>
  <c r="D6" i="63" s="1"/>
  <c r="D7" i="63" s="1"/>
  <c r="D8" i="63" s="1"/>
  <c r="D9" i="63" s="1"/>
  <c r="D10" i="63" s="1"/>
  <c r="D11" i="63" s="1"/>
  <c r="D12" i="63" s="1"/>
  <c r="D13" i="63" s="1"/>
  <c r="D14" i="63" s="1"/>
  <c r="D15" i="63" s="1"/>
  <c r="D16" i="63" s="1"/>
  <c r="D17" i="63" s="1"/>
  <c r="D18" i="63" s="1"/>
  <c r="D19" i="63" s="1"/>
  <c r="D20" i="63" s="1"/>
  <c r="D21" i="63" s="1"/>
  <c r="D22" i="63" s="1"/>
  <c r="D23" i="63" s="1"/>
  <c r="D24" i="63" s="1"/>
  <c r="D25" i="63" s="1"/>
  <c r="D26" i="63" s="1"/>
  <c r="D27" i="63" s="1"/>
  <c r="D28" i="63" s="1"/>
  <c r="D29" i="63" s="1"/>
  <c r="D30" i="63" s="1"/>
  <c r="D31" i="63" s="1"/>
  <c r="D32" i="63" s="1"/>
  <c r="C5" i="63"/>
  <c r="B5" i="63"/>
  <c r="R4" i="63"/>
  <c r="R5" i="63"/>
  <c r="R6" i="63"/>
  <c r="R7" i="63"/>
  <c r="R8" i="63"/>
  <c r="R9" i="63"/>
  <c r="R10" i="63"/>
  <c r="R11" i="63"/>
  <c r="R12" i="63"/>
  <c r="R13" i="63"/>
  <c r="R14" i="63"/>
  <c r="R15" i="63"/>
  <c r="R16" i="63"/>
  <c r="R17" i="63"/>
  <c r="R18" i="63"/>
  <c r="R19" i="63"/>
  <c r="R20" i="63"/>
  <c r="R21" i="63"/>
  <c r="R22" i="63"/>
  <c r="R23" i="63"/>
  <c r="R24" i="63"/>
  <c r="R25" i="63"/>
  <c r="R26" i="63"/>
  <c r="R27" i="63"/>
  <c r="R28" i="63"/>
  <c r="R29" i="63"/>
  <c r="R30" i="63"/>
  <c r="R31" i="63"/>
  <c r="R32" i="63"/>
  <c r="C32" i="52"/>
  <c r="C30" i="52" s="1"/>
  <c r="C28" i="52" s="1"/>
  <c r="C26" i="52" s="1"/>
  <c r="C24" i="52" s="1"/>
  <c r="C22" i="52" s="1"/>
  <c r="C20" i="52" s="1"/>
  <c r="C18" i="52" s="1"/>
  <c r="C16" i="52" s="1"/>
  <c r="C14" i="52" s="1"/>
  <c r="C12" i="52" s="1"/>
  <c r="C10" i="52" s="1"/>
  <c r="C8" i="52" s="1"/>
  <c r="C6" i="52" s="1"/>
  <c r="C31" i="52"/>
  <c r="C29" i="52"/>
  <c r="C27" i="52"/>
  <c r="C25" i="52"/>
  <c r="C23" i="52"/>
  <c r="C21" i="52" s="1"/>
  <c r="C19" i="52" s="1"/>
  <c r="C17" i="52" s="1"/>
  <c r="C15" i="52" s="1"/>
  <c r="C13" i="52" s="1"/>
  <c r="C11" i="52" s="1"/>
  <c r="C9" i="52" s="1"/>
  <c r="C7" i="52" s="1"/>
  <c r="C5" i="52" s="1"/>
  <c r="B6" i="52"/>
  <c r="B7" i="52" s="1"/>
  <c r="B8" i="52" s="1"/>
  <c r="B9" i="52" s="1"/>
  <c r="B10" i="52" s="1"/>
  <c r="B11" i="52" s="1"/>
  <c r="B12" i="52" s="1"/>
  <c r="B13" i="52" s="1"/>
  <c r="B14" i="52" s="1"/>
  <c r="B15" i="52" s="1"/>
  <c r="B16" i="52" s="1"/>
  <c r="B17" i="52" s="1"/>
  <c r="B18" i="52" s="1"/>
  <c r="B19" i="52" s="1"/>
  <c r="B20" i="52" s="1"/>
  <c r="B21" i="52" s="1"/>
  <c r="B22" i="52" s="1"/>
  <c r="B23" i="52" s="1"/>
  <c r="B24" i="52" s="1"/>
  <c r="B25" i="52" s="1"/>
  <c r="B26" i="52" s="1"/>
  <c r="B27" i="52" s="1"/>
  <c r="B28" i="52" s="1"/>
  <c r="B29" i="52" s="1"/>
  <c r="B30" i="52" s="1"/>
  <c r="B31" i="52" s="1"/>
  <c r="B32" i="52" s="1"/>
  <c r="Q5" i="52"/>
  <c r="Q6" i="52" s="1"/>
  <c r="Q7" i="52" s="1"/>
  <c r="Q8" i="52" s="1"/>
  <c r="Q9" i="52" s="1"/>
  <c r="Q10" i="52" s="1"/>
  <c r="Q11" i="52" s="1"/>
  <c r="Q12" i="52" s="1"/>
  <c r="Q13" i="52" s="1"/>
  <c r="Q14" i="52" s="1"/>
  <c r="Q15" i="52" s="1"/>
  <c r="Q16" i="52" s="1"/>
  <c r="Q17" i="52" s="1"/>
  <c r="Q18" i="52" s="1"/>
  <c r="Q19" i="52" s="1"/>
  <c r="Q20" i="52" s="1"/>
  <c r="Q21" i="52" s="1"/>
  <c r="Q22" i="52" s="1"/>
  <c r="Q23" i="52" s="1"/>
  <c r="Q24" i="52" s="1"/>
  <c r="Q25" i="52" s="1"/>
  <c r="Q26" i="52" s="1"/>
  <c r="Q27" i="52" s="1"/>
  <c r="Q28" i="52" s="1"/>
  <c r="Q29" i="52" s="1"/>
  <c r="Q30" i="52" s="1"/>
  <c r="Q31" i="52" s="1"/>
  <c r="Q32" i="52" s="1"/>
  <c r="P5" i="52"/>
  <c r="P6" i="52" s="1"/>
  <c r="P7" i="52" s="1"/>
  <c r="P8" i="52" s="1"/>
  <c r="P9" i="52" s="1"/>
  <c r="P10" i="52" s="1"/>
  <c r="P11" i="52" s="1"/>
  <c r="P12" i="52" s="1"/>
  <c r="P13" i="52" s="1"/>
  <c r="P14" i="52" s="1"/>
  <c r="P15" i="52" s="1"/>
  <c r="P16" i="52" s="1"/>
  <c r="P17" i="52" s="1"/>
  <c r="P18" i="52" s="1"/>
  <c r="P19" i="52" s="1"/>
  <c r="P20" i="52" s="1"/>
  <c r="P21" i="52" s="1"/>
  <c r="P22" i="52" s="1"/>
  <c r="P23" i="52" s="1"/>
  <c r="P24" i="52" s="1"/>
  <c r="P25" i="52" s="1"/>
  <c r="P26" i="52" s="1"/>
  <c r="P27" i="52" s="1"/>
  <c r="P28" i="52" s="1"/>
  <c r="P29" i="52" s="1"/>
  <c r="P30" i="52" s="1"/>
  <c r="P31" i="52" s="1"/>
  <c r="P32" i="52" s="1"/>
  <c r="O5" i="52"/>
  <c r="O6" i="52" s="1"/>
  <c r="O7" i="52" s="1"/>
  <c r="O8" i="52" s="1"/>
  <c r="O9" i="52" s="1"/>
  <c r="O10" i="52" s="1"/>
  <c r="O11" i="52" s="1"/>
  <c r="O12" i="52" s="1"/>
  <c r="O13" i="52" s="1"/>
  <c r="O14" i="52" s="1"/>
  <c r="O15" i="52" s="1"/>
  <c r="O16" i="52" s="1"/>
  <c r="O17" i="52" s="1"/>
  <c r="O18" i="52" s="1"/>
  <c r="O19" i="52" s="1"/>
  <c r="O20" i="52" s="1"/>
  <c r="O21" i="52" s="1"/>
  <c r="O22" i="52" s="1"/>
  <c r="O23" i="52" s="1"/>
  <c r="O24" i="52" s="1"/>
  <c r="O25" i="52" s="1"/>
  <c r="O26" i="52" s="1"/>
  <c r="O27" i="52" s="1"/>
  <c r="O28" i="52" s="1"/>
  <c r="O29" i="52" s="1"/>
  <c r="O30" i="52" s="1"/>
  <c r="O31" i="52" s="1"/>
  <c r="O32" i="52" s="1"/>
  <c r="N5" i="52"/>
  <c r="N6" i="52" s="1"/>
  <c r="N7" i="52" s="1"/>
  <c r="N8" i="52" s="1"/>
  <c r="N9" i="52" s="1"/>
  <c r="N10" i="52" s="1"/>
  <c r="N11" i="52" s="1"/>
  <c r="N12" i="52" s="1"/>
  <c r="N13" i="52" s="1"/>
  <c r="N14" i="52" s="1"/>
  <c r="N15" i="52" s="1"/>
  <c r="N16" i="52" s="1"/>
  <c r="N17" i="52" s="1"/>
  <c r="N18" i="52" s="1"/>
  <c r="N19" i="52" s="1"/>
  <c r="N20" i="52" s="1"/>
  <c r="N21" i="52" s="1"/>
  <c r="N22" i="52" s="1"/>
  <c r="N23" i="52" s="1"/>
  <c r="N24" i="52" s="1"/>
  <c r="N25" i="52" s="1"/>
  <c r="N26" i="52" s="1"/>
  <c r="N27" i="52" s="1"/>
  <c r="N28" i="52" s="1"/>
  <c r="N29" i="52" s="1"/>
  <c r="N30" i="52" s="1"/>
  <c r="N31" i="52" s="1"/>
  <c r="N32" i="52" s="1"/>
  <c r="M5" i="52"/>
  <c r="M6" i="52" s="1"/>
  <c r="M7" i="52" s="1"/>
  <c r="M8" i="52" s="1"/>
  <c r="M9" i="52" s="1"/>
  <c r="M10" i="52" s="1"/>
  <c r="M11" i="52" s="1"/>
  <c r="M12" i="52" s="1"/>
  <c r="M13" i="52" s="1"/>
  <c r="M14" i="52" s="1"/>
  <c r="M15" i="52" s="1"/>
  <c r="M16" i="52" s="1"/>
  <c r="M17" i="52" s="1"/>
  <c r="M18" i="52" s="1"/>
  <c r="M19" i="52" s="1"/>
  <c r="M20" i="52" s="1"/>
  <c r="M21" i="52" s="1"/>
  <c r="M22" i="52" s="1"/>
  <c r="M23" i="52" s="1"/>
  <c r="M24" i="52" s="1"/>
  <c r="M25" i="52" s="1"/>
  <c r="M26" i="52" s="1"/>
  <c r="M27" i="52" s="1"/>
  <c r="M28" i="52" s="1"/>
  <c r="M29" i="52" s="1"/>
  <c r="M30" i="52" s="1"/>
  <c r="M31" i="52" s="1"/>
  <c r="M32" i="52" s="1"/>
  <c r="L5" i="52"/>
  <c r="L6" i="52" s="1"/>
  <c r="L7" i="52" s="1"/>
  <c r="L8" i="52" s="1"/>
  <c r="L9" i="52" s="1"/>
  <c r="L10" i="52" s="1"/>
  <c r="L11" i="52" s="1"/>
  <c r="L12" i="52" s="1"/>
  <c r="L13" i="52" s="1"/>
  <c r="L14" i="52" s="1"/>
  <c r="L15" i="52" s="1"/>
  <c r="L16" i="52" s="1"/>
  <c r="L17" i="52" s="1"/>
  <c r="L18" i="52" s="1"/>
  <c r="L19" i="52" s="1"/>
  <c r="L20" i="52" s="1"/>
  <c r="L21" i="52" s="1"/>
  <c r="L22" i="52" s="1"/>
  <c r="L23" i="52" s="1"/>
  <c r="L24" i="52" s="1"/>
  <c r="L25" i="52" s="1"/>
  <c r="L26" i="52" s="1"/>
  <c r="L27" i="52" s="1"/>
  <c r="L28" i="52" s="1"/>
  <c r="L29" i="52" s="1"/>
  <c r="L30" i="52" s="1"/>
  <c r="L31" i="52" s="1"/>
  <c r="L32" i="52" s="1"/>
  <c r="K5" i="52"/>
  <c r="K6" i="52" s="1"/>
  <c r="K7" i="52" s="1"/>
  <c r="K8" i="52" s="1"/>
  <c r="K9" i="52" s="1"/>
  <c r="K10" i="52" s="1"/>
  <c r="K11" i="52" s="1"/>
  <c r="K12" i="52" s="1"/>
  <c r="K13" i="52" s="1"/>
  <c r="K14" i="52" s="1"/>
  <c r="K15" i="52" s="1"/>
  <c r="K16" i="52" s="1"/>
  <c r="K17" i="52" s="1"/>
  <c r="K18" i="52" s="1"/>
  <c r="K19" i="52" s="1"/>
  <c r="K20" i="52" s="1"/>
  <c r="K21" i="52" s="1"/>
  <c r="K22" i="52" s="1"/>
  <c r="K23" i="52" s="1"/>
  <c r="K24" i="52" s="1"/>
  <c r="K25" i="52" s="1"/>
  <c r="K26" i="52" s="1"/>
  <c r="K27" i="52" s="1"/>
  <c r="K28" i="52" s="1"/>
  <c r="K29" i="52" s="1"/>
  <c r="K30" i="52" s="1"/>
  <c r="K31" i="52" s="1"/>
  <c r="K32" i="52" s="1"/>
  <c r="J5" i="52"/>
  <c r="J6" i="52" s="1"/>
  <c r="J7" i="52" s="1"/>
  <c r="J8" i="52" s="1"/>
  <c r="J9" i="52" s="1"/>
  <c r="J10" i="52" s="1"/>
  <c r="J11" i="52" s="1"/>
  <c r="J12" i="52" s="1"/>
  <c r="J13" i="52" s="1"/>
  <c r="J14" i="52" s="1"/>
  <c r="J15" i="52" s="1"/>
  <c r="J16" i="52" s="1"/>
  <c r="J17" i="52" s="1"/>
  <c r="J18" i="52" s="1"/>
  <c r="J19" i="52" s="1"/>
  <c r="J20" i="52" s="1"/>
  <c r="J21" i="52" s="1"/>
  <c r="J22" i="52" s="1"/>
  <c r="J23" i="52" s="1"/>
  <c r="J24" i="52" s="1"/>
  <c r="J25" i="52" s="1"/>
  <c r="J26" i="52" s="1"/>
  <c r="J27" i="52" s="1"/>
  <c r="J28" i="52" s="1"/>
  <c r="J29" i="52" s="1"/>
  <c r="J30" i="52" s="1"/>
  <c r="J31" i="52" s="1"/>
  <c r="J32" i="52" s="1"/>
  <c r="I5" i="52"/>
  <c r="I6" i="52" s="1"/>
  <c r="I7" i="52" s="1"/>
  <c r="I8" i="52" s="1"/>
  <c r="I9" i="52" s="1"/>
  <c r="I10" i="52" s="1"/>
  <c r="I11" i="52" s="1"/>
  <c r="I12" i="52" s="1"/>
  <c r="I13" i="52" s="1"/>
  <c r="I14" i="52" s="1"/>
  <c r="I15" i="52" s="1"/>
  <c r="I16" i="52" s="1"/>
  <c r="I17" i="52" s="1"/>
  <c r="I18" i="52" s="1"/>
  <c r="I19" i="52" s="1"/>
  <c r="I20" i="52" s="1"/>
  <c r="I21" i="52" s="1"/>
  <c r="I22" i="52" s="1"/>
  <c r="I23" i="52" s="1"/>
  <c r="I24" i="52" s="1"/>
  <c r="I25" i="52" s="1"/>
  <c r="I26" i="52" s="1"/>
  <c r="I27" i="52" s="1"/>
  <c r="I28" i="52" s="1"/>
  <c r="I29" i="52" s="1"/>
  <c r="I30" i="52" s="1"/>
  <c r="I31" i="52" s="1"/>
  <c r="I32" i="52" s="1"/>
  <c r="H5" i="52"/>
  <c r="H6" i="52" s="1"/>
  <c r="H7" i="52" s="1"/>
  <c r="H8" i="52" s="1"/>
  <c r="H9" i="52" s="1"/>
  <c r="H10" i="52" s="1"/>
  <c r="H11" i="52" s="1"/>
  <c r="H12" i="52" s="1"/>
  <c r="H13" i="52" s="1"/>
  <c r="H14" i="52" s="1"/>
  <c r="H15" i="52" s="1"/>
  <c r="H16" i="52" s="1"/>
  <c r="H17" i="52" s="1"/>
  <c r="H18" i="52" s="1"/>
  <c r="H19" i="52" s="1"/>
  <c r="H20" i="52" s="1"/>
  <c r="H21" i="52" s="1"/>
  <c r="H22" i="52" s="1"/>
  <c r="H23" i="52" s="1"/>
  <c r="H24" i="52" s="1"/>
  <c r="H25" i="52" s="1"/>
  <c r="H26" i="52" s="1"/>
  <c r="H27" i="52" s="1"/>
  <c r="H28" i="52" s="1"/>
  <c r="H29" i="52" s="1"/>
  <c r="H30" i="52" s="1"/>
  <c r="H31" i="52" s="1"/>
  <c r="H32" i="52" s="1"/>
  <c r="G5" i="52"/>
  <c r="G6" i="52" s="1"/>
  <c r="G7" i="52" s="1"/>
  <c r="G8" i="52" s="1"/>
  <c r="G9" i="52" s="1"/>
  <c r="G10" i="52" s="1"/>
  <c r="G11" i="52" s="1"/>
  <c r="G12" i="52" s="1"/>
  <c r="G13" i="52" s="1"/>
  <c r="G14" i="52" s="1"/>
  <c r="G15" i="52" s="1"/>
  <c r="G16" i="52" s="1"/>
  <c r="G17" i="52" s="1"/>
  <c r="G18" i="52" s="1"/>
  <c r="G19" i="52" s="1"/>
  <c r="G20" i="52" s="1"/>
  <c r="G21" i="52" s="1"/>
  <c r="G22" i="52" s="1"/>
  <c r="G23" i="52" s="1"/>
  <c r="G24" i="52" s="1"/>
  <c r="G25" i="52" s="1"/>
  <c r="G26" i="52" s="1"/>
  <c r="G27" i="52" s="1"/>
  <c r="G28" i="52" s="1"/>
  <c r="G29" i="52" s="1"/>
  <c r="G30" i="52" s="1"/>
  <c r="G31" i="52" s="1"/>
  <c r="G32" i="52" s="1"/>
  <c r="F5" i="52"/>
  <c r="F6" i="52" s="1"/>
  <c r="F7" i="52" s="1"/>
  <c r="F8" i="52" s="1"/>
  <c r="F9" i="52" s="1"/>
  <c r="F10" i="52" s="1"/>
  <c r="F11" i="52" s="1"/>
  <c r="F12" i="52" s="1"/>
  <c r="F13" i="52" s="1"/>
  <c r="F14" i="52" s="1"/>
  <c r="F15" i="52" s="1"/>
  <c r="F16" i="52" s="1"/>
  <c r="F17" i="52" s="1"/>
  <c r="F18" i="52" s="1"/>
  <c r="F19" i="52" s="1"/>
  <c r="F20" i="52" s="1"/>
  <c r="F21" i="52" s="1"/>
  <c r="F22" i="52" s="1"/>
  <c r="F23" i="52" s="1"/>
  <c r="F24" i="52" s="1"/>
  <c r="F25" i="52" s="1"/>
  <c r="F26" i="52" s="1"/>
  <c r="F27" i="52" s="1"/>
  <c r="F28" i="52" s="1"/>
  <c r="F29" i="52" s="1"/>
  <c r="F30" i="52" s="1"/>
  <c r="F31" i="52" s="1"/>
  <c r="F32" i="52" s="1"/>
  <c r="E5" i="52"/>
  <c r="E6" i="52" s="1"/>
  <c r="E7" i="52" s="1"/>
  <c r="E8" i="52" s="1"/>
  <c r="E9" i="52" s="1"/>
  <c r="E10" i="52" s="1"/>
  <c r="E11" i="52" s="1"/>
  <c r="E12" i="52" s="1"/>
  <c r="E13" i="52" s="1"/>
  <c r="E14" i="52" s="1"/>
  <c r="E15" i="52" s="1"/>
  <c r="E16" i="52" s="1"/>
  <c r="E17" i="52" s="1"/>
  <c r="E18" i="52" s="1"/>
  <c r="E19" i="52" s="1"/>
  <c r="E20" i="52" s="1"/>
  <c r="E21" i="52" s="1"/>
  <c r="E22" i="52" s="1"/>
  <c r="E23" i="52" s="1"/>
  <c r="E24" i="52" s="1"/>
  <c r="E25" i="52" s="1"/>
  <c r="E26" i="52" s="1"/>
  <c r="E27" i="52" s="1"/>
  <c r="E28" i="52" s="1"/>
  <c r="E29" i="52" s="1"/>
  <c r="E30" i="52" s="1"/>
  <c r="E31" i="52" s="1"/>
  <c r="E32" i="52" s="1"/>
  <c r="D5" i="52"/>
  <c r="D6" i="52" s="1"/>
  <c r="D7" i="52" s="1"/>
  <c r="D8" i="52" s="1"/>
  <c r="D9" i="52" s="1"/>
  <c r="D10" i="52" s="1"/>
  <c r="D11" i="52" s="1"/>
  <c r="D12" i="52" s="1"/>
  <c r="D13" i="52" s="1"/>
  <c r="D14" i="52" s="1"/>
  <c r="D15" i="52" s="1"/>
  <c r="D16" i="52" s="1"/>
  <c r="D17" i="52" s="1"/>
  <c r="D18" i="52" s="1"/>
  <c r="D19" i="52" s="1"/>
  <c r="D20" i="52" s="1"/>
  <c r="D21" i="52" s="1"/>
  <c r="D22" i="52" s="1"/>
  <c r="D23" i="52" s="1"/>
  <c r="D24" i="52" s="1"/>
  <c r="D25" i="52" s="1"/>
  <c r="D26" i="52" s="1"/>
  <c r="D27" i="52" s="1"/>
  <c r="D28" i="52" s="1"/>
  <c r="D29" i="52" s="1"/>
  <c r="D30" i="52" s="1"/>
  <c r="D31" i="52" s="1"/>
  <c r="D32" i="52" s="1"/>
  <c r="B5" i="52"/>
  <c r="R4" i="52"/>
  <c r="R5" i="52"/>
  <c r="R6" i="52"/>
  <c r="R7" i="52"/>
  <c r="R8" i="52"/>
  <c r="R9" i="52"/>
  <c r="R10" i="52"/>
  <c r="R11" i="52"/>
  <c r="R12" i="52"/>
  <c r="R13" i="52"/>
  <c r="R14" i="52"/>
  <c r="R15" i="52"/>
  <c r="R16" i="52"/>
  <c r="R17" i="52"/>
  <c r="R18" i="52"/>
  <c r="R19" i="52"/>
  <c r="R20" i="52"/>
  <c r="R21" i="52"/>
  <c r="R22" i="52"/>
  <c r="R23" i="52"/>
  <c r="R24" i="52"/>
  <c r="R25" i="52"/>
  <c r="R26" i="52"/>
  <c r="R27" i="52"/>
  <c r="R28" i="52"/>
  <c r="R29" i="52"/>
  <c r="R30" i="52"/>
  <c r="R31" i="52"/>
  <c r="R32" i="52"/>
  <c r="C32" i="51"/>
  <c r="C31" i="51"/>
  <c r="C30" i="51"/>
  <c r="C29" i="51"/>
  <c r="C28" i="51"/>
  <c r="C27" i="51"/>
  <c r="C26" i="51"/>
  <c r="C25" i="51"/>
  <c r="C24" i="51"/>
  <c r="C23" i="51"/>
  <c r="C22" i="51"/>
  <c r="C21" i="51"/>
  <c r="C20" i="51"/>
  <c r="C19" i="51"/>
  <c r="C18" i="51"/>
  <c r="C17" i="51"/>
  <c r="C16" i="51"/>
  <c r="C15" i="51"/>
  <c r="C14" i="51"/>
  <c r="C13" i="51"/>
  <c r="C12" i="51"/>
  <c r="C11" i="51"/>
  <c r="C10" i="51"/>
  <c r="C9" i="51"/>
  <c r="C8" i="51"/>
  <c r="C7" i="51"/>
  <c r="C6" i="51"/>
  <c r="Q5" i="51"/>
  <c r="Q6" i="51" s="1"/>
  <c r="Q7" i="51" s="1"/>
  <c r="Q8" i="51" s="1"/>
  <c r="Q9" i="51" s="1"/>
  <c r="Q10" i="51" s="1"/>
  <c r="Q11" i="51" s="1"/>
  <c r="Q12" i="51" s="1"/>
  <c r="Q13" i="51" s="1"/>
  <c r="Q14" i="51" s="1"/>
  <c r="Q15" i="51" s="1"/>
  <c r="Q16" i="51" s="1"/>
  <c r="Q17" i="51" s="1"/>
  <c r="Q18" i="51" s="1"/>
  <c r="Q19" i="51" s="1"/>
  <c r="Q20" i="51" s="1"/>
  <c r="Q21" i="51" s="1"/>
  <c r="Q22" i="51" s="1"/>
  <c r="Q23" i="51" s="1"/>
  <c r="Q24" i="51" s="1"/>
  <c r="Q25" i="51" s="1"/>
  <c r="Q26" i="51" s="1"/>
  <c r="Q27" i="51" s="1"/>
  <c r="Q28" i="51" s="1"/>
  <c r="Q29" i="51" s="1"/>
  <c r="Q30" i="51" s="1"/>
  <c r="Q31" i="51" s="1"/>
  <c r="Q32" i="51" s="1"/>
  <c r="P5" i="51"/>
  <c r="P6" i="51" s="1"/>
  <c r="P7" i="51" s="1"/>
  <c r="P8" i="51" s="1"/>
  <c r="P9" i="51" s="1"/>
  <c r="P10" i="51" s="1"/>
  <c r="P11" i="51" s="1"/>
  <c r="P12" i="51" s="1"/>
  <c r="P13" i="51" s="1"/>
  <c r="P14" i="51" s="1"/>
  <c r="P15" i="51" s="1"/>
  <c r="P16" i="51" s="1"/>
  <c r="P17" i="51" s="1"/>
  <c r="P18" i="51" s="1"/>
  <c r="P19" i="51" s="1"/>
  <c r="P20" i="51" s="1"/>
  <c r="P21" i="51" s="1"/>
  <c r="P22" i="51" s="1"/>
  <c r="P23" i="51" s="1"/>
  <c r="P24" i="51" s="1"/>
  <c r="P25" i="51" s="1"/>
  <c r="P26" i="51" s="1"/>
  <c r="P27" i="51" s="1"/>
  <c r="P28" i="51" s="1"/>
  <c r="P29" i="51" s="1"/>
  <c r="P30" i="51" s="1"/>
  <c r="P31" i="51" s="1"/>
  <c r="P32" i="51" s="1"/>
  <c r="O5" i="51"/>
  <c r="O6" i="51" s="1"/>
  <c r="O7" i="51" s="1"/>
  <c r="O8" i="51" s="1"/>
  <c r="O9" i="51" s="1"/>
  <c r="O10" i="51" s="1"/>
  <c r="O11" i="51" s="1"/>
  <c r="O12" i="51" s="1"/>
  <c r="O13" i="51" s="1"/>
  <c r="O14" i="51" s="1"/>
  <c r="O15" i="51" s="1"/>
  <c r="O16" i="51" s="1"/>
  <c r="O17" i="51" s="1"/>
  <c r="O18" i="51" s="1"/>
  <c r="O19" i="51" s="1"/>
  <c r="O20" i="51" s="1"/>
  <c r="O21" i="51" s="1"/>
  <c r="O22" i="51" s="1"/>
  <c r="O23" i="51" s="1"/>
  <c r="O24" i="51" s="1"/>
  <c r="O25" i="51" s="1"/>
  <c r="O26" i="51" s="1"/>
  <c r="O27" i="51" s="1"/>
  <c r="O28" i="51" s="1"/>
  <c r="O29" i="51" s="1"/>
  <c r="O30" i="51" s="1"/>
  <c r="O31" i="51" s="1"/>
  <c r="O32" i="51" s="1"/>
  <c r="N5" i="51"/>
  <c r="N6" i="51" s="1"/>
  <c r="N7" i="51" s="1"/>
  <c r="N8" i="51" s="1"/>
  <c r="N9" i="51" s="1"/>
  <c r="N10" i="51" s="1"/>
  <c r="N11" i="51" s="1"/>
  <c r="N12" i="51" s="1"/>
  <c r="N13" i="51" s="1"/>
  <c r="N14" i="51" s="1"/>
  <c r="N15" i="51" s="1"/>
  <c r="N16" i="51" s="1"/>
  <c r="N17" i="51" s="1"/>
  <c r="N18" i="51" s="1"/>
  <c r="N19" i="51" s="1"/>
  <c r="N20" i="51" s="1"/>
  <c r="N21" i="51" s="1"/>
  <c r="N22" i="51" s="1"/>
  <c r="N23" i="51" s="1"/>
  <c r="N24" i="51" s="1"/>
  <c r="N25" i="51" s="1"/>
  <c r="N26" i="51" s="1"/>
  <c r="N27" i="51" s="1"/>
  <c r="N28" i="51" s="1"/>
  <c r="N29" i="51" s="1"/>
  <c r="N30" i="51" s="1"/>
  <c r="N31" i="51" s="1"/>
  <c r="N32" i="51" s="1"/>
  <c r="M5" i="51"/>
  <c r="M6" i="51" s="1"/>
  <c r="M7" i="51" s="1"/>
  <c r="M8" i="51" s="1"/>
  <c r="M9" i="51" s="1"/>
  <c r="M10" i="51" s="1"/>
  <c r="M11" i="51" s="1"/>
  <c r="M12" i="51" s="1"/>
  <c r="M13" i="51" s="1"/>
  <c r="M14" i="51" s="1"/>
  <c r="M15" i="51" s="1"/>
  <c r="M16" i="51" s="1"/>
  <c r="M17" i="51" s="1"/>
  <c r="M18" i="51" s="1"/>
  <c r="M19" i="51" s="1"/>
  <c r="M20" i="51" s="1"/>
  <c r="M21" i="51" s="1"/>
  <c r="M22" i="51" s="1"/>
  <c r="M23" i="51" s="1"/>
  <c r="M24" i="51" s="1"/>
  <c r="M25" i="51" s="1"/>
  <c r="M26" i="51" s="1"/>
  <c r="M27" i="51" s="1"/>
  <c r="M28" i="51" s="1"/>
  <c r="M29" i="51" s="1"/>
  <c r="M30" i="51" s="1"/>
  <c r="M31" i="51" s="1"/>
  <c r="M32" i="51" s="1"/>
  <c r="L5" i="51"/>
  <c r="L6" i="51" s="1"/>
  <c r="L7" i="51" s="1"/>
  <c r="L8" i="51" s="1"/>
  <c r="L9" i="51" s="1"/>
  <c r="L10" i="51" s="1"/>
  <c r="L11" i="51" s="1"/>
  <c r="L12" i="51" s="1"/>
  <c r="L13" i="51" s="1"/>
  <c r="L14" i="51" s="1"/>
  <c r="L15" i="51" s="1"/>
  <c r="L16" i="51" s="1"/>
  <c r="L17" i="51" s="1"/>
  <c r="L18" i="51" s="1"/>
  <c r="L19" i="51" s="1"/>
  <c r="L20" i="51" s="1"/>
  <c r="L21" i="51" s="1"/>
  <c r="L22" i="51" s="1"/>
  <c r="L23" i="51" s="1"/>
  <c r="L24" i="51" s="1"/>
  <c r="L25" i="51" s="1"/>
  <c r="L26" i="51" s="1"/>
  <c r="L27" i="51" s="1"/>
  <c r="L28" i="51" s="1"/>
  <c r="L29" i="51" s="1"/>
  <c r="L30" i="51" s="1"/>
  <c r="L31" i="51" s="1"/>
  <c r="L32" i="51" s="1"/>
  <c r="K5" i="51"/>
  <c r="K6" i="51" s="1"/>
  <c r="K7" i="51" s="1"/>
  <c r="K8" i="51" s="1"/>
  <c r="K9" i="51" s="1"/>
  <c r="K10" i="51" s="1"/>
  <c r="K11" i="51" s="1"/>
  <c r="K12" i="51" s="1"/>
  <c r="K13" i="51" s="1"/>
  <c r="K14" i="51" s="1"/>
  <c r="K15" i="51" s="1"/>
  <c r="K16" i="51" s="1"/>
  <c r="K17" i="51" s="1"/>
  <c r="K18" i="51" s="1"/>
  <c r="K19" i="51" s="1"/>
  <c r="K20" i="51" s="1"/>
  <c r="K21" i="51" s="1"/>
  <c r="K22" i="51" s="1"/>
  <c r="K23" i="51" s="1"/>
  <c r="K24" i="51" s="1"/>
  <c r="K25" i="51" s="1"/>
  <c r="K26" i="51" s="1"/>
  <c r="K27" i="51" s="1"/>
  <c r="K28" i="51" s="1"/>
  <c r="K29" i="51" s="1"/>
  <c r="K30" i="51" s="1"/>
  <c r="K31" i="51" s="1"/>
  <c r="K32" i="51" s="1"/>
  <c r="J5" i="51"/>
  <c r="J6" i="51" s="1"/>
  <c r="J7" i="51" s="1"/>
  <c r="J8" i="51" s="1"/>
  <c r="J9" i="51" s="1"/>
  <c r="J10" i="51" s="1"/>
  <c r="J11" i="51" s="1"/>
  <c r="J12" i="51" s="1"/>
  <c r="J13" i="51" s="1"/>
  <c r="J14" i="51" s="1"/>
  <c r="J15" i="51" s="1"/>
  <c r="J16" i="51" s="1"/>
  <c r="J17" i="51" s="1"/>
  <c r="J18" i="51" s="1"/>
  <c r="J19" i="51" s="1"/>
  <c r="J20" i="51" s="1"/>
  <c r="J21" i="51" s="1"/>
  <c r="J22" i="51" s="1"/>
  <c r="J23" i="51" s="1"/>
  <c r="J24" i="51" s="1"/>
  <c r="J25" i="51" s="1"/>
  <c r="J26" i="51" s="1"/>
  <c r="J27" i="51" s="1"/>
  <c r="J28" i="51" s="1"/>
  <c r="J29" i="51" s="1"/>
  <c r="J30" i="51" s="1"/>
  <c r="J31" i="51" s="1"/>
  <c r="J32" i="51" s="1"/>
  <c r="I5" i="51"/>
  <c r="I6" i="51" s="1"/>
  <c r="I7" i="51" s="1"/>
  <c r="I8" i="51" s="1"/>
  <c r="I9" i="51" s="1"/>
  <c r="I10" i="51" s="1"/>
  <c r="I11" i="51" s="1"/>
  <c r="I12" i="51" s="1"/>
  <c r="I13" i="51" s="1"/>
  <c r="I14" i="51" s="1"/>
  <c r="I15" i="51" s="1"/>
  <c r="I16" i="51" s="1"/>
  <c r="I17" i="51" s="1"/>
  <c r="I18" i="51" s="1"/>
  <c r="I19" i="51" s="1"/>
  <c r="I20" i="51" s="1"/>
  <c r="I21" i="51" s="1"/>
  <c r="I22" i="51" s="1"/>
  <c r="I23" i="51" s="1"/>
  <c r="I24" i="51" s="1"/>
  <c r="I25" i="51" s="1"/>
  <c r="I26" i="51" s="1"/>
  <c r="I27" i="51" s="1"/>
  <c r="I28" i="51" s="1"/>
  <c r="I29" i="51" s="1"/>
  <c r="I30" i="51" s="1"/>
  <c r="I31" i="51" s="1"/>
  <c r="I32" i="51" s="1"/>
  <c r="H5" i="51"/>
  <c r="H6" i="51" s="1"/>
  <c r="H7" i="51" s="1"/>
  <c r="H8" i="51" s="1"/>
  <c r="H9" i="51" s="1"/>
  <c r="H10" i="51" s="1"/>
  <c r="H11" i="51" s="1"/>
  <c r="H12" i="51" s="1"/>
  <c r="H13" i="51" s="1"/>
  <c r="H14" i="51" s="1"/>
  <c r="H15" i="51" s="1"/>
  <c r="H16" i="51" s="1"/>
  <c r="H17" i="51" s="1"/>
  <c r="H18" i="51" s="1"/>
  <c r="H19" i="51" s="1"/>
  <c r="H20" i="51" s="1"/>
  <c r="H21" i="51" s="1"/>
  <c r="H22" i="51" s="1"/>
  <c r="H23" i="51" s="1"/>
  <c r="H24" i="51" s="1"/>
  <c r="H25" i="51" s="1"/>
  <c r="H26" i="51" s="1"/>
  <c r="H27" i="51" s="1"/>
  <c r="H28" i="51" s="1"/>
  <c r="H29" i="51" s="1"/>
  <c r="H30" i="51" s="1"/>
  <c r="H31" i="51" s="1"/>
  <c r="H32" i="51" s="1"/>
  <c r="G5" i="51"/>
  <c r="G6" i="51" s="1"/>
  <c r="G7" i="51" s="1"/>
  <c r="G8" i="51" s="1"/>
  <c r="G9" i="51" s="1"/>
  <c r="G10" i="51" s="1"/>
  <c r="G11" i="51" s="1"/>
  <c r="G12" i="51" s="1"/>
  <c r="G13" i="51" s="1"/>
  <c r="G14" i="51" s="1"/>
  <c r="G15" i="51" s="1"/>
  <c r="G16" i="51" s="1"/>
  <c r="G17" i="51" s="1"/>
  <c r="G18" i="51" s="1"/>
  <c r="G19" i="51" s="1"/>
  <c r="G20" i="51" s="1"/>
  <c r="G21" i="51" s="1"/>
  <c r="G22" i="51" s="1"/>
  <c r="G23" i="51" s="1"/>
  <c r="G24" i="51" s="1"/>
  <c r="G25" i="51" s="1"/>
  <c r="G26" i="51" s="1"/>
  <c r="G27" i="51" s="1"/>
  <c r="G28" i="51" s="1"/>
  <c r="G29" i="51" s="1"/>
  <c r="G30" i="51" s="1"/>
  <c r="G31" i="51" s="1"/>
  <c r="G32" i="51" s="1"/>
  <c r="F5" i="51"/>
  <c r="F6" i="51" s="1"/>
  <c r="F7" i="51" s="1"/>
  <c r="F8" i="51" s="1"/>
  <c r="F9" i="51" s="1"/>
  <c r="F10" i="51" s="1"/>
  <c r="F11" i="51" s="1"/>
  <c r="F12" i="51" s="1"/>
  <c r="F13" i="51" s="1"/>
  <c r="F14" i="51" s="1"/>
  <c r="F15" i="51" s="1"/>
  <c r="F16" i="51" s="1"/>
  <c r="F17" i="51" s="1"/>
  <c r="F18" i="51" s="1"/>
  <c r="F19" i="51" s="1"/>
  <c r="F20" i="51" s="1"/>
  <c r="F21" i="51" s="1"/>
  <c r="F22" i="51" s="1"/>
  <c r="F23" i="51" s="1"/>
  <c r="F24" i="51" s="1"/>
  <c r="F25" i="51" s="1"/>
  <c r="F26" i="51" s="1"/>
  <c r="F27" i="51" s="1"/>
  <c r="F28" i="51" s="1"/>
  <c r="F29" i="51" s="1"/>
  <c r="F30" i="51" s="1"/>
  <c r="F31" i="51" s="1"/>
  <c r="F32" i="51" s="1"/>
  <c r="E5" i="51"/>
  <c r="E6" i="51" s="1"/>
  <c r="E7" i="51" s="1"/>
  <c r="E8" i="51" s="1"/>
  <c r="E9" i="51" s="1"/>
  <c r="E10" i="51" s="1"/>
  <c r="E11" i="51" s="1"/>
  <c r="E12" i="51" s="1"/>
  <c r="E13" i="51" s="1"/>
  <c r="E14" i="51" s="1"/>
  <c r="E15" i="51" s="1"/>
  <c r="E16" i="51" s="1"/>
  <c r="E17" i="51" s="1"/>
  <c r="E18" i="51" s="1"/>
  <c r="E19" i="51" s="1"/>
  <c r="E20" i="51" s="1"/>
  <c r="E21" i="51" s="1"/>
  <c r="E22" i="51" s="1"/>
  <c r="E23" i="51" s="1"/>
  <c r="E24" i="51" s="1"/>
  <c r="E25" i="51" s="1"/>
  <c r="E26" i="51" s="1"/>
  <c r="E27" i="51" s="1"/>
  <c r="E28" i="51" s="1"/>
  <c r="E29" i="51" s="1"/>
  <c r="E30" i="51" s="1"/>
  <c r="E31" i="51" s="1"/>
  <c r="E32" i="51" s="1"/>
  <c r="D5" i="51"/>
  <c r="D6" i="51" s="1"/>
  <c r="D7" i="51" s="1"/>
  <c r="D8" i="51" s="1"/>
  <c r="D9" i="51" s="1"/>
  <c r="D10" i="51" s="1"/>
  <c r="D11" i="51" s="1"/>
  <c r="D12" i="51" s="1"/>
  <c r="D13" i="51" s="1"/>
  <c r="D14" i="51" s="1"/>
  <c r="D15" i="51" s="1"/>
  <c r="D16" i="51" s="1"/>
  <c r="D17" i="51" s="1"/>
  <c r="D18" i="51" s="1"/>
  <c r="D19" i="51" s="1"/>
  <c r="D20" i="51" s="1"/>
  <c r="D21" i="51" s="1"/>
  <c r="D22" i="51" s="1"/>
  <c r="D23" i="51" s="1"/>
  <c r="D24" i="51" s="1"/>
  <c r="D25" i="51" s="1"/>
  <c r="D26" i="51" s="1"/>
  <c r="D27" i="51" s="1"/>
  <c r="D28" i="51" s="1"/>
  <c r="D29" i="51" s="1"/>
  <c r="D30" i="51" s="1"/>
  <c r="D31" i="51" s="1"/>
  <c r="D32" i="51" s="1"/>
  <c r="C5" i="51"/>
  <c r="B5" i="51"/>
  <c r="B6" i="51" s="1"/>
  <c r="B7" i="51" s="1"/>
  <c r="B8" i="51" s="1"/>
  <c r="B9" i="51" s="1"/>
  <c r="B10" i="51" s="1"/>
  <c r="B11" i="51" s="1"/>
  <c r="B12" i="51" s="1"/>
  <c r="B13" i="51" s="1"/>
  <c r="B14" i="51" s="1"/>
  <c r="B15" i="51" s="1"/>
  <c r="B16" i="51" s="1"/>
  <c r="B17" i="51" s="1"/>
  <c r="B18" i="51" s="1"/>
  <c r="B19" i="51" s="1"/>
  <c r="B20" i="51" s="1"/>
  <c r="B21" i="51" s="1"/>
  <c r="B22" i="51" s="1"/>
  <c r="B23" i="51" s="1"/>
  <c r="B24" i="51" s="1"/>
  <c r="B25" i="51" s="1"/>
  <c r="B26" i="51" s="1"/>
  <c r="B27" i="51" s="1"/>
  <c r="B28" i="51" s="1"/>
  <c r="B29" i="51" s="1"/>
  <c r="B30" i="51" s="1"/>
  <c r="B31" i="51" s="1"/>
  <c r="B32" i="51" s="1"/>
  <c r="R4" i="51"/>
  <c r="R5" i="51"/>
  <c r="R6" i="51"/>
  <c r="R7" i="51"/>
  <c r="R8" i="51"/>
  <c r="R9" i="51"/>
  <c r="R10" i="51"/>
  <c r="R11" i="51"/>
  <c r="R12" i="51"/>
  <c r="R13" i="51"/>
  <c r="R14" i="51"/>
  <c r="R15" i="51"/>
  <c r="R16" i="51"/>
  <c r="R17" i="51"/>
  <c r="R18" i="51"/>
  <c r="R19" i="51"/>
  <c r="R20" i="51"/>
  <c r="R21" i="51"/>
  <c r="R22" i="51"/>
  <c r="R23" i="51"/>
  <c r="R24" i="51"/>
  <c r="R25" i="51"/>
  <c r="R26" i="51"/>
  <c r="R27" i="51"/>
  <c r="R28" i="51"/>
  <c r="R29" i="51"/>
  <c r="R30" i="51"/>
  <c r="R31" i="51"/>
  <c r="R32" i="51"/>
  <c r="C32" i="62"/>
  <c r="C31" i="62"/>
  <c r="C30" i="62"/>
  <c r="C29" i="62"/>
  <c r="C28" i="62"/>
  <c r="C27" i="62"/>
  <c r="C26" i="62"/>
  <c r="C25" i="62"/>
  <c r="C24" i="62"/>
  <c r="C23" i="62"/>
  <c r="C22" i="62"/>
  <c r="C21" i="62"/>
  <c r="C20" i="62"/>
  <c r="C19" i="62"/>
  <c r="C18" i="62"/>
  <c r="C17" i="62"/>
  <c r="C16" i="62"/>
  <c r="C15" i="62"/>
  <c r="C14" i="62"/>
  <c r="C13" i="62"/>
  <c r="C12" i="62"/>
  <c r="C11" i="62"/>
  <c r="C10" i="62"/>
  <c r="C9" i="62"/>
  <c r="C8" i="62"/>
  <c r="C7" i="62"/>
  <c r="C6" i="62"/>
  <c r="Q5" i="62"/>
  <c r="Q6" i="62" s="1"/>
  <c r="Q7" i="62" s="1"/>
  <c r="Q8" i="62" s="1"/>
  <c r="Q9" i="62" s="1"/>
  <c r="Q10" i="62" s="1"/>
  <c r="Q11" i="62" s="1"/>
  <c r="Q12" i="62" s="1"/>
  <c r="Q13" i="62" s="1"/>
  <c r="Q14" i="62" s="1"/>
  <c r="Q15" i="62" s="1"/>
  <c r="Q16" i="62" s="1"/>
  <c r="Q17" i="62" s="1"/>
  <c r="Q18" i="62" s="1"/>
  <c r="Q19" i="62" s="1"/>
  <c r="Q20" i="62" s="1"/>
  <c r="Q21" i="62" s="1"/>
  <c r="Q22" i="62" s="1"/>
  <c r="Q23" i="62" s="1"/>
  <c r="Q24" i="62" s="1"/>
  <c r="Q25" i="62" s="1"/>
  <c r="Q26" i="62" s="1"/>
  <c r="Q27" i="62" s="1"/>
  <c r="Q28" i="62" s="1"/>
  <c r="Q29" i="62" s="1"/>
  <c r="Q30" i="62" s="1"/>
  <c r="Q31" i="62" s="1"/>
  <c r="Q32" i="62" s="1"/>
  <c r="P5" i="62"/>
  <c r="P6" i="62" s="1"/>
  <c r="P7" i="62" s="1"/>
  <c r="P8" i="62" s="1"/>
  <c r="P9" i="62" s="1"/>
  <c r="P10" i="62" s="1"/>
  <c r="P11" i="62" s="1"/>
  <c r="P12" i="62" s="1"/>
  <c r="P13" i="62" s="1"/>
  <c r="P14" i="62" s="1"/>
  <c r="P15" i="62" s="1"/>
  <c r="P16" i="62" s="1"/>
  <c r="P17" i="62" s="1"/>
  <c r="P18" i="62" s="1"/>
  <c r="P19" i="62" s="1"/>
  <c r="P20" i="62" s="1"/>
  <c r="P21" i="62" s="1"/>
  <c r="P22" i="62" s="1"/>
  <c r="P23" i="62" s="1"/>
  <c r="P24" i="62" s="1"/>
  <c r="P25" i="62" s="1"/>
  <c r="P26" i="62" s="1"/>
  <c r="P27" i="62" s="1"/>
  <c r="P28" i="62" s="1"/>
  <c r="P29" i="62" s="1"/>
  <c r="P30" i="62" s="1"/>
  <c r="P31" i="62" s="1"/>
  <c r="P32" i="62" s="1"/>
  <c r="O5" i="62"/>
  <c r="O6" i="62" s="1"/>
  <c r="O7" i="62" s="1"/>
  <c r="O8" i="62" s="1"/>
  <c r="O9" i="62" s="1"/>
  <c r="O10" i="62" s="1"/>
  <c r="O11" i="62" s="1"/>
  <c r="O12" i="62" s="1"/>
  <c r="O13" i="62" s="1"/>
  <c r="O14" i="62" s="1"/>
  <c r="O15" i="62" s="1"/>
  <c r="O16" i="62" s="1"/>
  <c r="O17" i="62" s="1"/>
  <c r="O18" i="62" s="1"/>
  <c r="O19" i="62" s="1"/>
  <c r="O20" i="62" s="1"/>
  <c r="O21" i="62" s="1"/>
  <c r="O22" i="62" s="1"/>
  <c r="O23" i="62" s="1"/>
  <c r="O24" i="62" s="1"/>
  <c r="O25" i="62" s="1"/>
  <c r="O26" i="62" s="1"/>
  <c r="O27" i="62" s="1"/>
  <c r="O28" i="62" s="1"/>
  <c r="O29" i="62" s="1"/>
  <c r="O30" i="62" s="1"/>
  <c r="O31" i="62" s="1"/>
  <c r="O32" i="62" s="1"/>
  <c r="N5" i="62"/>
  <c r="N6" i="62" s="1"/>
  <c r="N7" i="62" s="1"/>
  <c r="N8" i="62" s="1"/>
  <c r="N9" i="62" s="1"/>
  <c r="N10" i="62" s="1"/>
  <c r="N11" i="62" s="1"/>
  <c r="N12" i="62" s="1"/>
  <c r="N13" i="62" s="1"/>
  <c r="N14" i="62" s="1"/>
  <c r="N15" i="62" s="1"/>
  <c r="N16" i="62" s="1"/>
  <c r="N17" i="62" s="1"/>
  <c r="N18" i="62" s="1"/>
  <c r="N19" i="62" s="1"/>
  <c r="N20" i="62" s="1"/>
  <c r="N21" i="62" s="1"/>
  <c r="N22" i="62" s="1"/>
  <c r="N23" i="62" s="1"/>
  <c r="N24" i="62" s="1"/>
  <c r="N25" i="62" s="1"/>
  <c r="N26" i="62" s="1"/>
  <c r="N27" i="62" s="1"/>
  <c r="N28" i="62" s="1"/>
  <c r="N29" i="62" s="1"/>
  <c r="N30" i="62" s="1"/>
  <c r="N31" i="62" s="1"/>
  <c r="N32" i="62" s="1"/>
  <c r="M5" i="62"/>
  <c r="M6" i="62" s="1"/>
  <c r="M7" i="62" s="1"/>
  <c r="M8" i="62" s="1"/>
  <c r="M9" i="62" s="1"/>
  <c r="M10" i="62" s="1"/>
  <c r="M11" i="62" s="1"/>
  <c r="M12" i="62" s="1"/>
  <c r="M13" i="62" s="1"/>
  <c r="M14" i="62" s="1"/>
  <c r="M15" i="62" s="1"/>
  <c r="M16" i="62" s="1"/>
  <c r="M17" i="62" s="1"/>
  <c r="M18" i="62" s="1"/>
  <c r="M19" i="62" s="1"/>
  <c r="M20" i="62" s="1"/>
  <c r="M21" i="62" s="1"/>
  <c r="M22" i="62" s="1"/>
  <c r="M23" i="62" s="1"/>
  <c r="M24" i="62" s="1"/>
  <c r="M25" i="62" s="1"/>
  <c r="M26" i="62" s="1"/>
  <c r="M27" i="62" s="1"/>
  <c r="M28" i="62" s="1"/>
  <c r="M29" i="62" s="1"/>
  <c r="M30" i="62" s="1"/>
  <c r="M31" i="62" s="1"/>
  <c r="M32" i="62" s="1"/>
  <c r="L5" i="62"/>
  <c r="L6" i="62" s="1"/>
  <c r="L7" i="62" s="1"/>
  <c r="L8" i="62" s="1"/>
  <c r="L9" i="62" s="1"/>
  <c r="L10" i="62" s="1"/>
  <c r="L11" i="62" s="1"/>
  <c r="L12" i="62" s="1"/>
  <c r="L13" i="62" s="1"/>
  <c r="L14" i="62" s="1"/>
  <c r="L15" i="62" s="1"/>
  <c r="L16" i="62" s="1"/>
  <c r="L17" i="62" s="1"/>
  <c r="L18" i="62" s="1"/>
  <c r="L19" i="62" s="1"/>
  <c r="L20" i="62" s="1"/>
  <c r="L21" i="62" s="1"/>
  <c r="L22" i="62" s="1"/>
  <c r="L23" i="62" s="1"/>
  <c r="L24" i="62" s="1"/>
  <c r="L25" i="62" s="1"/>
  <c r="L26" i="62" s="1"/>
  <c r="L27" i="62" s="1"/>
  <c r="L28" i="62" s="1"/>
  <c r="L29" i="62" s="1"/>
  <c r="L30" i="62" s="1"/>
  <c r="L31" i="62" s="1"/>
  <c r="L32" i="62" s="1"/>
  <c r="K5" i="62"/>
  <c r="K6" i="62" s="1"/>
  <c r="K7" i="62" s="1"/>
  <c r="K8" i="62" s="1"/>
  <c r="K9" i="62" s="1"/>
  <c r="K10" i="62" s="1"/>
  <c r="K11" i="62" s="1"/>
  <c r="K12" i="62" s="1"/>
  <c r="K13" i="62" s="1"/>
  <c r="K14" i="62" s="1"/>
  <c r="K15" i="62" s="1"/>
  <c r="K16" i="62" s="1"/>
  <c r="K17" i="62" s="1"/>
  <c r="K18" i="62" s="1"/>
  <c r="K19" i="62" s="1"/>
  <c r="K20" i="62" s="1"/>
  <c r="K21" i="62" s="1"/>
  <c r="K22" i="62" s="1"/>
  <c r="K23" i="62" s="1"/>
  <c r="K24" i="62" s="1"/>
  <c r="K25" i="62" s="1"/>
  <c r="K26" i="62" s="1"/>
  <c r="K27" i="62" s="1"/>
  <c r="K28" i="62" s="1"/>
  <c r="K29" i="62" s="1"/>
  <c r="K30" i="62" s="1"/>
  <c r="K31" i="62" s="1"/>
  <c r="K32" i="62" s="1"/>
  <c r="J5" i="62"/>
  <c r="J6" i="62" s="1"/>
  <c r="J7" i="62" s="1"/>
  <c r="J8" i="62" s="1"/>
  <c r="J9" i="62" s="1"/>
  <c r="J10" i="62" s="1"/>
  <c r="J11" i="62" s="1"/>
  <c r="J12" i="62" s="1"/>
  <c r="J13" i="62" s="1"/>
  <c r="J14" i="62" s="1"/>
  <c r="J15" i="62" s="1"/>
  <c r="J16" i="62" s="1"/>
  <c r="J17" i="62" s="1"/>
  <c r="J18" i="62" s="1"/>
  <c r="J19" i="62" s="1"/>
  <c r="J20" i="62" s="1"/>
  <c r="J21" i="62" s="1"/>
  <c r="J22" i="62" s="1"/>
  <c r="J23" i="62" s="1"/>
  <c r="J24" i="62" s="1"/>
  <c r="J25" i="62" s="1"/>
  <c r="J26" i="62" s="1"/>
  <c r="J27" i="62" s="1"/>
  <c r="J28" i="62" s="1"/>
  <c r="J29" i="62" s="1"/>
  <c r="J30" i="62" s="1"/>
  <c r="J31" i="62" s="1"/>
  <c r="J32" i="62" s="1"/>
  <c r="I5" i="62"/>
  <c r="I6" i="62" s="1"/>
  <c r="I7" i="62" s="1"/>
  <c r="I8" i="62" s="1"/>
  <c r="I9" i="62" s="1"/>
  <c r="I10" i="62" s="1"/>
  <c r="I11" i="62" s="1"/>
  <c r="I12" i="62" s="1"/>
  <c r="I13" i="62" s="1"/>
  <c r="I14" i="62" s="1"/>
  <c r="I15" i="62" s="1"/>
  <c r="I16" i="62" s="1"/>
  <c r="I17" i="62" s="1"/>
  <c r="I18" i="62" s="1"/>
  <c r="I19" i="62" s="1"/>
  <c r="I20" i="62" s="1"/>
  <c r="I21" i="62" s="1"/>
  <c r="I22" i="62" s="1"/>
  <c r="I23" i="62" s="1"/>
  <c r="I24" i="62" s="1"/>
  <c r="I25" i="62" s="1"/>
  <c r="I26" i="62" s="1"/>
  <c r="I27" i="62" s="1"/>
  <c r="I28" i="62" s="1"/>
  <c r="I29" i="62" s="1"/>
  <c r="I30" i="62" s="1"/>
  <c r="I31" i="62" s="1"/>
  <c r="I32" i="62" s="1"/>
  <c r="H5" i="62"/>
  <c r="H6" i="62" s="1"/>
  <c r="H7" i="62" s="1"/>
  <c r="H8" i="62" s="1"/>
  <c r="H9" i="62" s="1"/>
  <c r="H10" i="62" s="1"/>
  <c r="H11" i="62" s="1"/>
  <c r="H12" i="62" s="1"/>
  <c r="H13" i="62" s="1"/>
  <c r="H14" i="62" s="1"/>
  <c r="H15" i="62" s="1"/>
  <c r="H16" i="62" s="1"/>
  <c r="H17" i="62" s="1"/>
  <c r="H18" i="62" s="1"/>
  <c r="H19" i="62" s="1"/>
  <c r="H20" i="62" s="1"/>
  <c r="H21" i="62" s="1"/>
  <c r="H22" i="62" s="1"/>
  <c r="H23" i="62" s="1"/>
  <c r="H24" i="62" s="1"/>
  <c r="H25" i="62" s="1"/>
  <c r="H26" i="62" s="1"/>
  <c r="H27" i="62" s="1"/>
  <c r="H28" i="62" s="1"/>
  <c r="H29" i="62" s="1"/>
  <c r="H30" i="62" s="1"/>
  <c r="H31" i="62" s="1"/>
  <c r="H32" i="62" s="1"/>
  <c r="G5" i="62"/>
  <c r="G6" i="62" s="1"/>
  <c r="G7" i="62" s="1"/>
  <c r="G8" i="62" s="1"/>
  <c r="G9" i="62" s="1"/>
  <c r="G10" i="62" s="1"/>
  <c r="G11" i="62" s="1"/>
  <c r="G12" i="62" s="1"/>
  <c r="G13" i="62" s="1"/>
  <c r="G14" i="62" s="1"/>
  <c r="G15" i="62" s="1"/>
  <c r="G16" i="62" s="1"/>
  <c r="G17" i="62" s="1"/>
  <c r="G18" i="62" s="1"/>
  <c r="G19" i="62" s="1"/>
  <c r="G20" i="62" s="1"/>
  <c r="G21" i="62" s="1"/>
  <c r="G22" i="62" s="1"/>
  <c r="G23" i="62" s="1"/>
  <c r="G24" i="62" s="1"/>
  <c r="G25" i="62" s="1"/>
  <c r="G26" i="62" s="1"/>
  <c r="G27" i="62" s="1"/>
  <c r="G28" i="62" s="1"/>
  <c r="G29" i="62" s="1"/>
  <c r="G30" i="62" s="1"/>
  <c r="G31" i="62" s="1"/>
  <c r="G32" i="62" s="1"/>
  <c r="F5" i="62"/>
  <c r="F6" i="62" s="1"/>
  <c r="F7" i="62" s="1"/>
  <c r="F8" i="62" s="1"/>
  <c r="F9" i="62" s="1"/>
  <c r="F10" i="62" s="1"/>
  <c r="F11" i="62" s="1"/>
  <c r="F12" i="62" s="1"/>
  <c r="F13" i="62" s="1"/>
  <c r="F14" i="62" s="1"/>
  <c r="F15" i="62" s="1"/>
  <c r="F16" i="62" s="1"/>
  <c r="F17" i="62" s="1"/>
  <c r="F18" i="62" s="1"/>
  <c r="F19" i="62" s="1"/>
  <c r="F20" i="62" s="1"/>
  <c r="F21" i="62" s="1"/>
  <c r="F22" i="62" s="1"/>
  <c r="F23" i="62" s="1"/>
  <c r="F24" i="62" s="1"/>
  <c r="F25" i="62" s="1"/>
  <c r="F26" i="62" s="1"/>
  <c r="F27" i="62" s="1"/>
  <c r="F28" i="62" s="1"/>
  <c r="F29" i="62" s="1"/>
  <c r="F30" i="62" s="1"/>
  <c r="F31" i="62" s="1"/>
  <c r="F32" i="62" s="1"/>
  <c r="E5" i="62"/>
  <c r="E6" i="62" s="1"/>
  <c r="E7" i="62" s="1"/>
  <c r="E8" i="62" s="1"/>
  <c r="E9" i="62" s="1"/>
  <c r="E10" i="62" s="1"/>
  <c r="E11" i="62" s="1"/>
  <c r="E12" i="62" s="1"/>
  <c r="E13" i="62" s="1"/>
  <c r="E14" i="62" s="1"/>
  <c r="E15" i="62" s="1"/>
  <c r="E16" i="62" s="1"/>
  <c r="E17" i="62" s="1"/>
  <c r="E18" i="62" s="1"/>
  <c r="E19" i="62" s="1"/>
  <c r="E20" i="62" s="1"/>
  <c r="E21" i="62" s="1"/>
  <c r="E22" i="62" s="1"/>
  <c r="E23" i="62" s="1"/>
  <c r="E24" i="62" s="1"/>
  <c r="E25" i="62" s="1"/>
  <c r="E26" i="62" s="1"/>
  <c r="E27" i="62" s="1"/>
  <c r="E28" i="62" s="1"/>
  <c r="E29" i="62" s="1"/>
  <c r="E30" i="62" s="1"/>
  <c r="E31" i="62" s="1"/>
  <c r="E32" i="62" s="1"/>
  <c r="D5" i="62"/>
  <c r="D6" i="62" s="1"/>
  <c r="D7" i="62" s="1"/>
  <c r="D8" i="62" s="1"/>
  <c r="D9" i="62" s="1"/>
  <c r="D10" i="62" s="1"/>
  <c r="D11" i="62" s="1"/>
  <c r="D12" i="62" s="1"/>
  <c r="D13" i="62" s="1"/>
  <c r="D14" i="62" s="1"/>
  <c r="D15" i="62" s="1"/>
  <c r="D16" i="62" s="1"/>
  <c r="D17" i="62" s="1"/>
  <c r="D18" i="62" s="1"/>
  <c r="D19" i="62" s="1"/>
  <c r="D20" i="62" s="1"/>
  <c r="D21" i="62" s="1"/>
  <c r="D22" i="62" s="1"/>
  <c r="D23" i="62" s="1"/>
  <c r="D24" i="62" s="1"/>
  <c r="D25" i="62" s="1"/>
  <c r="D26" i="62" s="1"/>
  <c r="D27" i="62" s="1"/>
  <c r="D28" i="62" s="1"/>
  <c r="D29" i="62" s="1"/>
  <c r="D30" i="62" s="1"/>
  <c r="D31" i="62" s="1"/>
  <c r="D32" i="62" s="1"/>
  <c r="C5" i="62"/>
  <c r="B5" i="62"/>
  <c r="B6" i="62" s="1"/>
  <c r="B7" i="62" s="1"/>
  <c r="B8" i="62" s="1"/>
  <c r="B9" i="62" s="1"/>
  <c r="B10" i="62" s="1"/>
  <c r="B11" i="62" s="1"/>
  <c r="B12" i="62" s="1"/>
  <c r="B13" i="62" s="1"/>
  <c r="B14" i="62" s="1"/>
  <c r="B15" i="62" s="1"/>
  <c r="B16" i="62" s="1"/>
  <c r="B17" i="62" s="1"/>
  <c r="B18" i="62" s="1"/>
  <c r="B19" i="62" s="1"/>
  <c r="B20" i="62" s="1"/>
  <c r="B21" i="62" s="1"/>
  <c r="B22" i="62" s="1"/>
  <c r="B23" i="62" s="1"/>
  <c r="B24" i="62" s="1"/>
  <c r="B25" i="62" s="1"/>
  <c r="B26" i="62" s="1"/>
  <c r="B27" i="62" s="1"/>
  <c r="B28" i="62" s="1"/>
  <c r="B29" i="62" s="1"/>
  <c r="B30" i="62" s="1"/>
  <c r="B31" i="62" s="1"/>
  <c r="B32" i="62" s="1"/>
  <c r="R4" i="62"/>
  <c r="R5" i="62"/>
  <c r="R6" i="62"/>
  <c r="R7" i="62"/>
  <c r="R8" i="62"/>
  <c r="R9" i="62"/>
  <c r="R10" i="62"/>
  <c r="R11" i="62"/>
  <c r="R12" i="62"/>
  <c r="R13" i="62"/>
  <c r="R14" i="62"/>
  <c r="R15" i="62"/>
  <c r="R16" i="62"/>
  <c r="R17" i="62"/>
  <c r="R18" i="62"/>
  <c r="R19" i="62"/>
  <c r="R20" i="62"/>
  <c r="R21" i="62"/>
  <c r="R22" i="62"/>
  <c r="R23" i="62"/>
  <c r="R24" i="62"/>
  <c r="R25" i="62"/>
  <c r="R26" i="62"/>
  <c r="R27" i="62"/>
  <c r="R28" i="62"/>
  <c r="R29" i="62"/>
  <c r="R30" i="62"/>
  <c r="R31" i="62"/>
  <c r="R32" i="62"/>
  <c r="S5" i="71"/>
  <c r="S6" i="71" s="1"/>
  <c r="S7" i="71" s="1"/>
  <c r="S8" i="71" s="1"/>
  <c r="S9" i="71" s="1"/>
  <c r="S10" i="71" s="1"/>
  <c r="S11" i="71" s="1"/>
  <c r="S12" i="71" s="1"/>
  <c r="S13" i="71" s="1"/>
  <c r="S14" i="71" s="1"/>
  <c r="S15" i="71" s="1"/>
  <c r="S16" i="71" s="1"/>
  <c r="S17" i="71" s="1"/>
  <c r="S18" i="71" s="1"/>
  <c r="S19" i="71" s="1"/>
  <c r="S20" i="71" s="1"/>
  <c r="S21" i="71" s="1"/>
  <c r="S22" i="71" s="1"/>
  <c r="S23" i="71" s="1"/>
  <c r="S24" i="71" s="1"/>
  <c r="S25" i="71" s="1"/>
  <c r="S26" i="71" s="1"/>
  <c r="S27" i="71" s="1"/>
  <c r="S28" i="71" s="1"/>
  <c r="S29" i="71" s="1"/>
  <c r="S30" i="71" s="1"/>
  <c r="S31" i="71" s="1"/>
  <c r="S32" i="71" s="1"/>
  <c r="R5" i="71"/>
  <c r="R6" i="71" s="1"/>
  <c r="R7" i="71" s="1"/>
  <c r="R8" i="71" s="1"/>
  <c r="R9" i="71" s="1"/>
  <c r="R10" i="71" s="1"/>
  <c r="R11" i="71" s="1"/>
  <c r="R12" i="71" s="1"/>
  <c r="R13" i="71" s="1"/>
  <c r="R14" i="71" s="1"/>
  <c r="R15" i="71" s="1"/>
  <c r="R16" i="71" s="1"/>
  <c r="R17" i="71" s="1"/>
  <c r="R18" i="71" s="1"/>
  <c r="R19" i="71" s="1"/>
  <c r="R20" i="71" s="1"/>
  <c r="R21" i="71" s="1"/>
  <c r="R22" i="71" s="1"/>
  <c r="R23" i="71" s="1"/>
  <c r="R24" i="71" s="1"/>
  <c r="R25" i="71" s="1"/>
  <c r="R26" i="71" s="1"/>
  <c r="R27" i="71" s="1"/>
  <c r="R28" i="71" s="1"/>
  <c r="R29" i="71" s="1"/>
  <c r="R30" i="71" s="1"/>
  <c r="R31" i="71" s="1"/>
  <c r="R32" i="71" s="1"/>
  <c r="Q5" i="71"/>
  <c r="Q6" i="71" s="1"/>
  <c r="Q7" i="71" s="1"/>
  <c r="Q8" i="71" s="1"/>
  <c r="Q9" i="71" s="1"/>
  <c r="Q10" i="71" s="1"/>
  <c r="Q11" i="71" s="1"/>
  <c r="Q12" i="71" s="1"/>
  <c r="Q13" i="71" s="1"/>
  <c r="Q14" i="71" s="1"/>
  <c r="Q15" i="71" s="1"/>
  <c r="Q16" i="71" s="1"/>
  <c r="Q17" i="71" s="1"/>
  <c r="Q18" i="71" s="1"/>
  <c r="Q19" i="71" s="1"/>
  <c r="Q20" i="71" s="1"/>
  <c r="Q21" i="71" s="1"/>
  <c r="Q22" i="71" s="1"/>
  <c r="Q23" i="71" s="1"/>
  <c r="Q24" i="71" s="1"/>
  <c r="Q25" i="71" s="1"/>
  <c r="Q26" i="71" s="1"/>
  <c r="Q27" i="71" s="1"/>
  <c r="Q28" i="71" s="1"/>
  <c r="Q29" i="71" s="1"/>
  <c r="Q30" i="71" s="1"/>
  <c r="Q31" i="71" s="1"/>
  <c r="Q32" i="71" s="1"/>
  <c r="P5" i="71"/>
  <c r="P6" i="71" s="1"/>
  <c r="P7" i="71" s="1"/>
  <c r="P8" i="71" s="1"/>
  <c r="P9" i="71" s="1"/>
  <c r="P10" i="71" s="1"/>
  <c r="P11" i="71" s="1"/>
  <c r="P12" i="71" s="1"/>
  <c r="P13" i="71" s="1"/>
  <c r="P14" i="71" s="1"/>
  <c r="P15" i="71" s="1"/>
  <c r="P16" i="71" s="1"/>
  <c r="P17" i="71" s="1"/>
  <c r="P18" i="71" s="1"/>
  <c r="P19" i="71" s="1"/>
  <c r="P20" i="71" s="1"/>
  <c r="P21" i="71" s="1"/>
  <c r="P22" i="71" s="1"/>
  <c r="P23" i="71" s="1"/>
  <c r="P24" i="71" s="1"/>
  <c r="P25" i="71" s="1"/>
  <c r="P26" i="71" s="1"/>
  <c r="P27" i="71" s="1"/>
  <c r="P28" i="71" s="1"/>
  <c r="P29" i="71" s="1"/>
  <c r="P30" i="71" s="1"/>
  <c r="P31" i="71" s="1"/>
  <c r="P32" i="71" s="1"/>
  <c r="O5" i="71"/>
  <c r="O6" i="71" s="1"/>
  <c r="O7" i="71" s="1"/>
  <c r="O8" i="71" s="1"/>
  <c r="O9" i="71" s="1"/>
  <c r="O10" i="71" s="1"/>
  <c r="O11" i="71" s="1"/>
  <c r="O12" i="71" s="1"/>
  <c r="O13" i="71" s="1"/>
  <c r="O14" i="71" s="1"/>
  <c r="O15" i="71" s="1"/>
  <c r="O16" i="71" s="1"/>
  <c r="O17" i="71" s="1"/>
  <c r="O18" i="71" s="1"/>
  <c r="O19" i="71" s="1"/>
  <c r="O20" i="71" s="1"/>
  <c r="O21" i="71" s="1"/>
  <c r="O22" i="71" s="1"/>
  <c r="O23" i="71" s="1"/>
  <c r="O24" i="71" s="1"/>
  <c r="O25" i="71" s="1"/>
  <c r="O26" i="71" s="1"/>
  <c r="O27" i="71" s="1"/>
  <c r="O28" i="71" s="1"/>
  <c r="O29" i="71" s="1"/>
  <c r="O30" i="71" s="1"/>
  <c r="O31" i="71" s="1"/>
  <c r="O32" i="71" s="1"/>
  <c r="N5" i="71"/>
  <c r="N6" i="71" s="1"/>
  <c r="N7" i="71" s="1"/>
  <c r="N8" i="71" s="1"/>
  <c r="N9" i="71" s="1"/>
  <c r="N10" i="71" s="1"/>
  <c r="N11" i="71" s="1"/>
  <c r="N12" i="71" s="1"/>
  <c r="N13" i="71" s="1"/>
  <c r="N14" i="71" s="1"/>
  <c r="N15" i="71" s="1"/>
  <c r="N16" i="71" s="1"/>
  <c r="N17" i="71" s="1"/>
  <c r="N18" i="71" s="1"/>
  <c r="N19" i="71" s="1"/>
  <c r="N20" i="71" s="1"/>
  <c r="N21" i="71" s="1"/>
  <c r="N22" i="71" s="1"/>
  <c r="N23" i="71" s="1"/>
  <c r="N24" i="71" s="1"/>
  <c r="N25" i="71" s="1"/>
  <c r="N26" i="71" s="1"/>
  <c r="N27" i="71" s="1"/>
  <c r="N28" i="71" s="1"/>
  <c r="N29" i="71" s="1"/>
  <c r="N30" i="71" s="1"/>
  <c r="N31" i="71" s="1"/>
  <c r="N32" i="71" s="1"/>
  <c r="M5" i="71"/>
  <c r="M6" i="71" s="1"/>
  <c r="M7" i="71" s="1"/>
  <c r="M8" i="71" s="1"/>
  <c r="M9" i="71" s="1"/>
  <c r="M10" i="71" s="1"/>
  <c r="M11" i="71" s="1"/>
  <c r="M12" i="71" s="1"/>
  <c r="M13" i="71" s="1"/>
  <c r="M14" i="71" s="1"/>
  <c r="M15" i="71" s="1"/>
  <c r="M16" i="71" s="1"/>
  <c r="M17" i="71" s="1"/>
  <c r="M18" i="71" s="1"/>
  <c r="M19" i="71" s="1"/>
  <c r="M20" i="71" s="1"/>
  <c r="M21" i="71" s="1"/>
  <c r="M22" i="71" s="1"/>
  <c r="M23" i="71" s="1"/>
  <c r="M24" i="71" s="1"/>
  <c r="M25" i="71" s="1"/>
  <c r="M26" i="71" s="1"/>
  <c r="M27" i="71" s="1"/>
  <c r="M28" i="71" s="1"/>
  <c r="M29" i="71" s="1"/>
  <c r="M30" i="71" s="1"/>
  <c r="M31" i="71" s="1"/>
  <c r="M32" i="71" s="1"/>
  <c r="L5" i="71"/>
  <c r="L6" i="71" s="1"/>
  <c r="L7" i="71" s="1"/>
  <c r="L8" i="71" s="1"/>
  <c r="L9" i="71" s="1"/>
  <c r="L10" i="71" s="1"/>
  <c r="L11" i="71" s="1"/>
  <c r="L12" i="71" s="1"/>
  <c r="L13" i="71" s="1"/>
  <c r="L14" i="71" s="1"/>
  <c r="L15" i="71" s="1"/>
  <c r="L16" i="71" s="1"/>
  <c r="L17" i="71" s="1"/>
  <c r="L18" i="71" s="1"/>
  <c r="L19" i="71" s="1"/>
  <c r="L20" i="71" s="1"/>
  <c r="L21" i="71" s="1"/>
  <c r="L22" i="71" s="1"/>
  <c r="L23" i="71" s="1"/>
  <c r="L24" i="71" s="1"/>
  <c r="L25" i="71" s="1"/>
  <c r="L26" i="71" s="1"/>
  <c r="L27" i="71" s="1"/>
  <c r="L28" i="71" s="1"/>
  <c r="L29" i="71" s="1"/>
  <c r="L30" i="71" s="1"/>
  <c r="L31" i="71" s="1"/>
  <c r="L32" i="71" s="1"/>
  <c r="K6" i="71"/>
  <c r="K7" i="71" s="1"/>
  <c r="K8" i="71" s="1"/>
  <c r="K9" i="71" s="1"/>
  <c r="K10" i="71" s="1"/>
  <c r="K11" i="71" s="1"/>
  <c r="K12" i="71" s="1"/>
  <c r="K13" i="71" s="1"/>
  <c r="K14" i="71" s="1"/>
  <c r="K15" i="71" s="1"/>
  <c r="K16" i="71" s="1"/>
  <c r="K17" i="71" s="1"/>
  <c r="K18" i="71" s="1"/>
  <c r="K19" i="71" s="1"/>
  <c r="K20" i="71" s="1"/>
  <c r="K21" i="71" s="1"/>
  <c r="K22" i="71" s="1"/>
  <c r="K23" i="71" s="1"/>
  <c r="K24" i="71" s="1"/>
  <c r="K25" i="71" s="1"/>
  <c r="K26" i="71" s="1"/>
  <c r="K27" i="71" s="1"/>
  <c r="K28" i="71" s="1"/>
  <c r="K29" i="71" s="1"/>
  <c r="K30" i="71" s="1"/>
  <c r="K31" i="71" s="1"/>
  <c r="K32" i="71" s="1"/>
  <c r="K5" i="71"/>
  <c r="J5" i="71"/>
  <c r="J6" i="71" s="1"/>
  <c r="J7" i="71" s="1"/>
  <c r="J8" i="71" s="1"/>
  <c r="J9" i="71" s="1"/>
  <c r="J10" i="71" s="1"/>
  <c r="J11" i="71" s="1"/>
  <c r="J12" i="71" s="1"/>
  <c r="J13" i="71" s="1"/>
  <c r="J14" i="71" s="1"/>
  <c r="J15" i="71" s="1"/>
  <c r="J16" i="71" s="1"/>
  <c r="J17" i="71" s="1"/>
  <c r="J18" i="71" s="1"/>
  <c r="J19" i="71" s="1"/>
  <c r="J20" i="71" s="1"/>
  <c r="J21" i="71" s="1"/>
  <c r="J22" i="71" s="1"/>
  <c r="J23" i="71" s="1"/>
  <c r="J24" i="71" s="1"/>
  <c r="J25" i="71" s="1"/>
  <c r="J26" i="71" s="1"/>
  <c r="J27" i="71" s="1"/>
  <c r="J28" i="71" s="1"/>
  <c r="J29" i="71" s="1"/>
  <c r="J30" i="71" s="1"/>
  <c r="J31" i="71" s="1"/>
  <c r="J32" i="71" s="1"/>
  <c r="I5" i="71"/>
  <c r="I6" i="71" s="1"/>
  <c r="I7" i="71" s="1"/>
  <c r="I8" i="71" s="1"/>
  <c r="I9" i="71" s="1"/>
  <c r="I10" i="71" s="1"/>
  <c r="I11" i="71" s="1"/>
  <c r="I12" i="71" s="1"/>
  <c r="I13" i="71" s="1"/>
  <c r="I14" i="71" s="1"/>
  <c r="I15" i="71" s="1"/>
  <c r="I16" i="71" s="1"/>
  <c r="I17" i="71" s="1"/>
  <c r="I18" i="71" s="1"/>
  <c r="I19" i="71" s="1"/>
  <c r="I20" i="71" s="1"/>
  <c r="I21" i="71" s="1"/>
  <c r="I22" i="71" s="1"/>
  <c r="I23" i="71" s="1"/>
  <c r="I24" i="71" s="1"/>
  <c r="I25" i="71" s="1"/>
  <c r="I26" i="71" s="1"/>
  <c r="I27" i="71" s="1"/>
  <c r="I28" i="71" s="1"/>
  <c r="I29" i="71" s="1"/>
  <c r="I30" i="71" s="1"/>
  <c r="I31" i="71" s="1"/>
  <c r="I32" i="71" s="1"/>
  <c r="H6" i="71"/>
  <c r="H7" i="71" s="1"/>
  <c r="H8" i="71" s="1"/>
  <c r="H9" i="71" s="1"/>
  <c r="H10" i="71" s="1"/>
  <c r="H11" i="71" s="1"/>
  <c r="H12" i="71" s="1"/>
  <c r="H13" i="71" s="1"/>
  <c r="H14" i="71" s="1"/>
  <c r="H15" i="71" s="1"/>
  <c r="H16" i="71" s="1"/>
  <c r="H17" i="71" s="1"/>
  <c r="H18" i="71" s="1"/>
  <c r="H19" i="71" s="1"/>
  <c r="H20" i="71" s="1"/>
  <c r="H21" i="71" s="1"/>
  <c r="H22" i="71" s="1"/>
  <c r="H23" i="71" s="1"/>
  <c r="H24" i="71" s="1"/>
  <c r="H25" i="71" s="1"/>
  <c r="H26" i="71" s="1"/>
  <c r="H27" i="71" s="1"/>
  <c r="H28" i="71" s="1"/>
  <c r="H29" i="71" s="1"/>
  <c r="H30" i="71" s="1"/>
  <c r="H31" i="71" s="1"/>
  <c r="H32" i="71" s="1"/>
  <c r="H5" i="71"/>
  <c r="G5" i="71"/>
  <c r="G6" i="71" s="1"/>
  <c r="G7" i="71" s="1"/>
  <c r="G8" i="71" s="1"/>
  <c r="G9" i="71" s="1"/>
  <c r="G10" i="71" s="1"/>
  <c r="G11" i="71" s="1"/>
  <c r="G12" i="71" s="1"/>
  <c r="G13" i="71" s="1"/>
  <c r="G14" i="71" s="1"/>
  <c r="G15" i="71" s="1"/>
  <c r="G16" i="71" s="1"/>
  <c r="G17" i="71" s="1"/>
  <c r="G18" i="71" s="1"/>
  <c r="G19" i="71" s="1"/>
  <c r="G20" i="71" s="1"/>
  <c r="G21" i="71" s="1"/>
  <c r="G22" i="71" s="1"/>
  <c r="G23" i="71" s="1"/>
  <c r="G24" i="71" s="1"/>
  <c r="G25" i="71" s="1"/>
  <c r="G26" i="71" s="1"/>
  <c r="G27" i="71" s="1"/>
  <c r="G28" i="71" s="1"/>
  <c r="G29" i="71" s="1"/>
  <c r="G30" i="71" s="1"/>
  <c r="G31" i="71" s="1"/>
  <c r="G32" i="71" s="1"/>
  <c r="F5" i="71"/>
  <c r="F6" i="71" s="1"/>
  <c r="F7" i="71" s="1"/>
  <c r="F8" i="71" s="1"/>
  <c r="F9" i="71" s="1"/>
  <c r="F10" i="71" s="1"/>
  <c r="F11" i="71" s="1"/>
  <c r="F12" i="71" s="1"/>
  <c r="F13" i="71" s="1"/>
  <c r="F14" i="71" s="1"/>
  <c r="F15" i="71" s="1"/>
  <c r="F16" i="71" s="1"/>
  <c r="F17" i="71" s="1"/>
  <c r="F18" i="71" s="1"/>
  <c r="F19" i="71" s="1"/>
  <c r="F20" i="71" s="1"/>
  <c r="F21" i="71" s="1"/>
  <c r="F22" i="71" s="1"/>
  <c r="F23" i="71" s="1"/>
  <c r="F24" i="71" s="1"/>
  <c r="F25" i="71" s="1"/>
  <c r="F26" i="71" s="1"/>
  <c r="F27" i="71" s="1"/>
  <c r="F28" i="71" s="1"/>
  <c r="F29" i="71" s="1"/>
  <c r="F30" i="71" s="1"/>
  <c r="F31" i="71" s="1"/>
  <c r="F32" i="71" s="1"/>
  <c r="E5" i="71"/>
  <c r="E6" i="71" s="1"/>
  <c r="E7" i="71" s="1"/>
  <c r="E8" i="71" s="1"/>
  <c r="E9" i="71" s="1"/>
  <c r="E10" i="71" s="1"/>
  <c r="E11" i="71" s="1"/>
  <c r="E12" i="71" s="1"/>
  <c r="E13" i="71" s="1"/>
  <c r="E14" i="71" s="1"/>
  <c r="E15" i="71" s="1"/>
  <c r="E16" i="71" s="1"/>
  <c r="E17" i="71" s="1"/>
  <c r="E18" i="71" s="1"/>
  <c r="E19" i="71" s="1"/>
  <c r="E20" i="71" s="1"/>
  <c r="E21" i="71" s="1"/>
  <c r="E22" i="71" s="1"/>
  <c r="E23" i="71" s="1"/>
  <c r="E24" i="71" s="1"/>
  <c r="E25" i="71" s="1"/>
  <c r="E26" i="71" s="1"/>
  <c r="E27" i="71" s="1"/>
  <c r="E28" i="71" s="1"/>
  <c r="E29" i="71" s="1"/>
  <c r="E30" i="71" s="1"/>
  <c r="E31" i="71" s="1"/>
  <c r="E32" i="71" s="1"/>
  <c r="D5" i="71"/>
  <c r="D6" i="71"/>
  <c r="D7" i="71" s="1"/>
  <c r="D8" i="71" s="1"/>
  <c r="D9" i="71" s="1"/>
  <c r="D10" i="71" s="1"/>
  <c r="D11" i="71" s="1"/>
  <c r="D12" i="71" s="1"/>
  <c r="D13" i="71" s="1"/>
  <c r="D14" i="71" s="1"/>
  <c r="D15" i="71" s="1"/>
  <c r="D16" i="71" s="1"/>
  <c r="D17" i="71" s="1"/>
  <c r="D18" i="71" s="1"/>
  <c r="D19" i="71" s="1"/>
  <c r="D20" i="71" s="1"/>
  <c r="D21" i="71" s="1"/>
  <c r="D22" i="71" s="1"/>
  <c r="D23" i="71" s="1"/>
  <c r="D24" i="71" s="1"/>
  <c r="D25" i="71" s="1"/>
  <c r="D26" i="71" s="1"/>
  <c r="D27" i="71" s="1"/>
  <c r="D28" i="71" s="1"/>
  <c r="D29" i="71" s="1"/>
  <c r="D30" i="71" s="1"/>
  <c r="D31" i="71" s="1"/>
  <c r="D32" i="71" s="1"/>
  <c r="C29" i="71"/>
  <c r="C27" i="71" s="1"/>
  <c r="C25" i="71" s="1"/>
  <c r="C23" i="71" s="1"/>
  <c r="C21" i="71" s="1"/>
  <c r="C19" i="71" s="1"/>
  <c r="C17" i="71" s="1"/>
  <c r="C15" i="71" s="1"/>
  <c r="C13" i="71" s="1"/>
  <c r="C11" i="71" s="1"/>
  <c r="C9" i="71" s="1"/>
  <c r="C7" i="71" s="1"/>
  <c r="C5" i="71" s="1"/>
  <c r="C31" i="71"/>
  <c r="C32" i="71"/>
  <c r="C30" i="71" s="1"/>
  <c r="C28" i="71" s="1"/>
  <c r="C26" i="71" s="1"/>
  <c r="C24" i="71" s="1"/>
  <c r="C22" i="71" s="1"/>
  <c r="C20" i="71" s="1"/>
  <c r="C18" i="71" s="1"/>
  <c r="C16" i="71" s="1"/>
  <c r="C14" i="71" s="1"/>
  <c r="C12" i="71" s="1"/>
  <c r="C10" i="71" s="1"/>
  <c r="C8" i="71" s="1"/>
  <c r="C6" i="71" s="1"/>
  <c r="B6" i="71"/>
  <c r="B7" i="71" s="1"/>
  <c r="B8" i="71" s="1"/>
  <c r="B9" i="71" s="1"/>
  <c r="B10" i="71" s="1"/>
  <c r="B11" i="71" s="1"/>
  <c r="B12" i="71" s="1"/>
  <c r="B13" i="71" s="1"/>
  <c r="B14" i="71" s="1"/>
  <c r="B15" i="71" s="1"/>
  <c r="B16" i="71" s="1"/>
  <c r="B17" i="71" s="1"/>
  <c r="B18" i="71" s="1"/>
  <c r="B19" i="71" s="1"/>
  <c r="B20" i="71" s="1"/>
  <c r="B21" i="71" s="1"/>
  <c r="B22" i="71" s="1"/>
  <c r="B23" i="71" s="1"/>
  <c r="B24" i="71" s="1"/>
  <c r="B25" i="71" s="1"/>
  <c r="B26" i="71" s="1"/>
  <c r="B27" i="71" s="1"/>
  <c r="B28" i="71" s="1"/>
  <c r="B29" i="71" s="1"/>
  <c r="B30" i="71" s="1"/>
  <c r="B31" i="71" s="1"/>
  <c r="B32" i="71" s="1"/>
  <c r="B5" i="71"/>
  <c r="J5" i="2"/>
  <c r="R5" i="70"/>
  <c r="R6" i="70"/>
  <c r="R7" i="70"/>
  <c r="R8" i="70"/>
  <c r="R9" i="70"/>
  <c r="R10" i="70"/>
  <c r="R11" i="70"/>
  <c r="R12" i="70"/>
  <c r="R13" i="70"/>
  <c r="R14" i="70"/>
  <c r="R15" i="70"/>
  <c r="R16" i="70"/>
  <c r="R17" i="70"/>
  <c r="R18" i="70"/>
  <c r="R19" i="70"/>
  <c r="R20" i="70"/>
  <c r="R21" i="70"/>
  <c r="R22" i="70"/>
  <c r="R23" i="70"/>
  <c r="R24" i="70"/>
  <c r="R25" i="70"/>
  <c r="R4" i="70"/>
  <c r="A1" i="70"/>
  <c r="A1" i="69"/>
  <c r="A1" i="68"/>
  <c r="A1" i="67"/>
  <c r="A1" i="66"/>
  <c r="A1" i="65"/>
  <c r="A1" i="64"/>
  <c r="A1" i="63"/>
  <c r="A1" i="52"/>
  <c r="A1" i="51"/>
  <c r="A1" i="62"/>
  <c r="A1" i="71"/>
  <c r="J4" i="2" l="1"/>
  <c r="J25" i="2"/>
  <c r="J26" i="2" s="1"/>
</calcChain>
</file>

<file path=xl/sharedStrings.xml><?xml version="1.0" encoding="utf-8"?>
<sst xmlns="http://schemas.openxmlformats.org/spreadsheetml/2006/main" count="494" uniqueCount="138">
  <si>
    <t>Année du suivi</t>
  </si>
  <si>
    <t>Position évaluée du compte en fin de mois de Février</t>
  </si>
  <si>
    <t>Position évaluée du compte en fin de mois de Juillet</t>
  </si>
  <si>
    <t>Position évaluée du compte en fin de mois de Septembre</t>
  </si>
  <si>
    <t>Observation(s) :</t>
  </si>
  <si>
    <t xml:space="preserve">nombre de poulet </t>
  </si>
  <si>
    <t>EF TAR1</t>
  </si>
  <si>
    <t xml:space="preserve">jour </t>
  </si>
  <si>
    <t xml:space="preserve">tonnage </t>
  </si>
  <si>
    <t xml:space="preserve">consommation totale de l'usine </t>
  </si>
  <si>
    <t>EF TAR2</t>
  </si>
  <si>
    <t>EF EVISC</t>
  </si>
  <si>
    <t>EF SURPR EVISC</t>
  </si>
  <si>
    <t>EF TOTALE EVISC</t>
  </si>
  <si>
    <t>EF RESSUAGE</t>
  </si>
  <si>
    <t xml:space="preserve">EF QUAI ATLAS </t>
  </si>
  <si>
    <t xml:space="preserve">EC QUAI ATLAS </t>
  </si>
  <si>
    <t>Gestion d'eau</t>
  </si>
  <si>
    <t>Étiquettes de lignes</t>
  </si>
  <si>
    <t>Total général</t>
  </si>
  <si>
    <t xml:space="preserve">Somme de tonnage </t>
  </si>
  <si>
    <t xml:space="preserve">Nbr de poulet </t>
  </si>
  <si>
    <t>EC caisses/Pal</t>
  </si>
  <si>
    <t>MP 25b</t>
  </si>
  <si>
    <t>EC Bac echaudage</t>
  </si>
  <si>
    <t xml:space="preserve">EC Sortie Ballon </t>
  </si>
  <si>
    <t>Boite noire</t>
  </si>
  <si>
    <t>EC entrée Pac</t>
  </si>
  <si>
    <t>Aujourd'hui, nous sommes le mardi 28 décembre 2021</t>
  </si>
  <si>
    <t>JOURS</t>
  </si>
  <si>
    <t xml:space="preserve"> consommation totale de l'usine </t>
  </si>
  <si>
    <t xml:space="preserve">Somme de consommation totale de l'usine </t>
  </si>
  <si>
    <t xml:space="preserve"> Boite noire</t>
  </si>
  <si>
    <t>HP 40 BAR</t>
  </si>
  <si>
    <t>01-déc</t>
  </si>
  <si>
    <t>02-déc</t>
  </si>
  <si>
    <t>03-déc</t>
  </si>
  <si>
    <t>04-déc</t>
  </si>
  <si>
    <t>05-déc</t>
  </si>
  <si>
    <t>06-déc</t>
  </si>
  <si>
    <t>07-déc</t>
  </si>
  <si>
    <t>08-déc</t>
  </si>
  <si>
    <t>09-déc</t>
  </si>
  <si>
    <t>10-déc</t>
  </si>
  <si>
    <t>11-déc</t>
  </si>
  <si>
    <t>12-déc</t>
  </si>
  <si>
    <t>13-déc</t>
  </si>
  <si>
    <t>14-déc</t>
  </si>
  <si>
    <t>15-déc</t>
  </si>
  <si>
    <t>16-déc</t>
  </si>
  <si>
    <t>17-déc</t>
  </si>
  <si>
    <t>18-déc</t>
  </si>
  <si>
    <t>19-déc</t>
  </si>
  <si>
    <t>20-déc</t>
  </si>
  <si>
    <t>21-déc</t>
  </si>
  <si>
    <t>22-déc</t>
  </si>
  <si>
    <t>23-déc</t>
  </si>
  <si>
    <t>24-déc</t>
  </si>
  <si>
    <t>25-déc</t>
  </si>
  <si>
    <t>26-déc</t>
  </si>
  <si>
    <t>27-déc</t>
  </si>
  <si>
    <t>28-déc</t>
  </si>
  <si>
    <t>29-déc</t>
  </si>
  <si>
    <t>30-déc</t>
  </si>
  <si>
    <t>31-déc</t>
  </si>
  <si>
    <t xml:space="preserve">TONNAGE </t>
  </si>
  <si>
    <t xml:space="preserve"> Dépenses budgétées pour le mois de janvier </t>
  </si>
  <si>
    <t>Position évaluée du compte en fin de mois de Janvier</t>
  </si>
  <si>
    <t>Position évaluée du compte en fin de mois de avril</t>
  </si>
  <si>
    <t>Position évaluée du compte en fin de mois de mars</t>
  </si>
  <si>
    <t>Position évaluée du compte en fin de mois de mai</t>
  </si>
  <si>
    <t>Position évaluée du compte en fin de mois de juin</t>
  </si>
  <si>
    <t>Position évaluée du compte en fin de mois de Aout</t>
  </si>
  <si>
    <t>Position évaluée du compte en fin de mois de Octobre</t>
  </si>
  <si>
    <t>Position évaluée du compte en fin de mois de Novembre</t>
  </si>
  <si>
    <t>Position évaluée du compte en fin de mois décembre</t>
  </si>
  <si>
    <t>a</t>
  </si>
  <si>
    <t>01 dec</t>
  </si>
  <si>
    <t>2 dec</t>
  </si>
  <si>
    <t>3 dec</t>
  </si>
  <si>
    <t>4 dec</t>
  </si>
  <si>
    <t>5 dec</t>
  </si>
  <si>
    <t>6 dec</t>
  </si>
  <si>
    <t>7 dec</t>
  </si>
  <si>
    <t>8 dec</t>
  </si>
  <si>
    <t>9 dec</t>
  </si>
  <si>
    <t>10 dec</t>
  </si>
  <si>
    <t>11 dec</t>
  </si>
  <si>
    <t>12 dec</t>
  </si>
  <si>
    <t>13 dec</t>
  </si>
  <si>
    <t>14 dec</t>
  </si>
  <si>
    <t>15 dec</t>
  </si>
  <si>
    <t>16 dec</t>
  </si>
  <si>
    <t>17 dec</t>
  </si>
  <si>
    <t>18 dec</t>
  </si>
  <si>
    <t>19 dec</t>
  </si>
  <si>
    <t>20 dec</t>
  </si>
  <si>
    <t>21 dec</t>
  </si>
  <si>
    <t>22 dec</t>
  </si>
  <si>
    <t>conso totale</t>
  </si>
  <si>
    <t xml:space="preserve">conso totale </t>
  </si>
  <si>
    <t>boite noire</t>
  </si>
  <si>
    <t>23 dec</t>
  </si>
  <si>
    <t>24 dec</t>
  </si>
  <si>
    <t>25 dec</t>
  </si>
  <si>
    <t>26 dec</t>
  </si>
  <si>
    <t>27 dec</t>
  </si>
  <si>
    <t>28 dec</t>
  </si>
  <si>
    <t>29 dec</t>
  </si>
  <si>
    <t>1 aout</t>
  </si>
  <si>
    <t>2 aout</t>
  </si>
  <si>
    <t>3 aout</t>
  </si>
  <si>
    <t>4 aout</t>
  </si>
  <si>
    <t>5 aout</t>
  </si>
  <si>
    <t>6 aout</t>
  </si>
  <si>
    <t>7 aout</t>
  </si>
  <si>
    <t>8 aout</t>
  </si>
  <si>
    <t>9 aout</t>
  </si>
  <si>
    <t>10 aout</t>
  </si>
  <si>
    <t>11 aout</t>
  </si>
  <si>
    <t>12 aout</t>
  </si>
  <si>
    <t>13 aout</t>
  </si>
  <si>
    <t>14 aout</t>
  </si>
  <si>
    <t>15 aout</t>
  </si>
  <si>
    <t>16 aout</t>
  </si>
  <si>
    <t>17 aout</t>
  </si>
  <si>
    <t>18 aout</t>
  </si>
  <si>
    <t>19 aout</t>
  </si>
  <si>
    <t>20 aout</t>
  </si>
  <si>
    <t>21 aout</t>
  </si>
  <si>
    <t>22 aout</t>
  </si>
  <si>
    <t>23 aout</t>
  </si>
  <si>
    <t>24 aout</t>
  </si>
  <si>
    <t>25 aout</t>
  </si>
  <si>
    <t>26 aout</t>
  </si>
  <si>
    <t>27 aout</t>
  </si>
  <si>
    <t>28 aout</t>
  </si>
  <si>
    <t>29 aout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</si>
</sst>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mmmm"/>
    <numFmt numFmtId="165" formatCode="0#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mbria"/>
      <family val="1"/>
      <scheme val="major"/>
    </font>
    <font>
      <sz val="16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i/>
      <sz val="36"/>
      <color theme="5" tint="-0.249977111117893"/>
      <name val="Calibri"/>
      <family val="2"/>
      <scheme val="minor"/>
    </font>
    <font>
      <u/>
      <sz val="12"/>
      <name val="Cambria"/>
      <family val="1"/>
      <scheme val="major"/>
    </font>
    <font>
      <b/>
      <sz val="18"/>
      <color theme="0"/>
      <name val="Calibri"/>
      <family val="2"/>
      <scheme val="minor"/>
    </font>
    <font>
      <b/>
      <sz val="14"/>
      <color theme="1"/>
      <name val="Cambria"/>
      <family val="1"/>
      <scheme val="major"/>
    </font>
    <font>
      <b/>
      <sz val="28"/>
      <color theme="1"/>
      <name val="Cambria"/>
      <family val="1"/>
      <scheme val="major"/>
    </font>
    <font>
      <sz val="26"/>
      <color theme="1"/>
      <name val="Cambria"/>
      <family val="1"/>
      <scheme val="major"/>
    </font>
    <font>
      <sz val="14"/>
      <color rgb="FFFFFFFF"/>
      <name val="Calibri"/>
      <family val="2"/>
      <scheme val="minor"/>
    </font>
    <font>
      <sz val="10"/>
      <name val="Arial"/>
      <family val="2"/>
    </font>
    <font>
      <sz val="16"/>
      <color rgb="FFFF0000"/>
      <name val="Cambria"/>
      <family val="1"/>
      <scheme val="major"/>
    </font>
    <font>
      <b/>
      <u/>
      <sz val="12"/>
      <name val="Cambria"/>
      <family val="1"/>
      <scheme val="maj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11" fillId="0" borderId="0"/>
  </cellStyleXfs>
  <cellXfs count="59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165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5" fillId="0" borderId="8" xfId="0" applyFont="1" applyBorder="1" applyAlignment="1">
      <alignment vertical="top" wrapText="1"/>
    </xf>
    <xf numFmtId="0" fontId="5" fillId="0" borderId="5" xfId="0" applyFont="1" applyBorder="1" applyAlignment="1">
      <alignment vertical="top" wrapText="1"/>
    </xf>
    <xf numFmtId="0" fontId="8" fillId="6" borderId="4" xfId="0" applyFont="1" applyFill="1" applyBorder="1" applyAlignment="1">
      <alignment vertical="center"/>
    </xf>
    <xf numFmtId="0" fontId="7" fillId="6" borderId="3" xfId="0" applyFont="1" applyFill="1" applyBorder="1" applyAlignment="1">
      <alignment horizontal="right" vertical="center"/>
    </xf>
    <xf numFmtId="0" fontId="9" fillId="0" borderId="0" xfId="0" applyFont="1" applyAlignment="1">
      <alignment horizontal="center" vertical="center"/>
    </xf>
    <xf numFmtId="0" fontId="7" fillId="6" borderId="4" xfId="0" applyFont="1" applyFill="1" applyBorder="1" applyAlignment="1">
      <alignment horizontal="left" vertical="center"/>
    </xf>
    <xf numFmtId="0" fontId="0" fillId="7" borderId="7" xfId="0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0" fontId="0" fillId="7" borderId="16" xfId="0" applyFill="1" applyBorder="1" applyAlignment="1">
      <alignment horizontal="center" vertical="center"/>
    </xf>
    <xf numFmtId="0" fontId="0" fillId="7" borderId="17" xfId="0" applyFill="1" applyBorder="1" applyAlignment="1">
      <alignment horizontal="center" vertical="center"/>
    </xf>
    <xf numFmtId="0" fontId="10" fillId="7" borderId="17" xfId="0" applyFont="1" applyFill="1" applyBorder="1" applyAlignment="1">
      <alignment horizontal="center"/>
    </xf>
    <xf numFmtId="0" fontId="0" fillId="7" borderId="11" xfId="0" applyFill="1" applyBorder="1" applyAlignment="1">
      <alignment horizontal="center" vertical="center"/>
    </xf>
    <xf numFmtId="0" fontId="10" fillId="7" borderId="10" xfId="0" applyFont="1" applyFill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0" xfId="0" applyAlignment="1">
      <alignment horizontal="left" vertical="center"/>
    </xf>
    <xf numFmtId="0" fontId="5" fillId="0" borderId="15" xfId="0" applyFont="1" applyBorder="1" applyAlignment="1">
      <alignment vertical="top" wrapText="1"/>
    </xf>
    <xf numFmtId="0" fontId="1" fillId="8" borderId="12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" fontId="0" fillId="0" borderId="0" xfId="0" applyNumberFormat="1"/>
    <xf numFmtId="16" fontId="0" fillId="0" borderId="0" xfId="0" applyNumberFormat="1" applyAlignment="1">
      <alignment horizontal="left"/>
    </xf>
    <xf numFmtId="0" fontId="5" fillId="0" borderId="9" xfId="0" applyFont="1" applyBorder="1" applyAlignment="1">
      <alignment horizontal="left" vertical="top" wrapText="1"/>
    </xf>
    <xf numFmtId="0" fontId="5" fillId="0" borderId="2" xfId="0" applyFont="1" applyBorder="1" applyAlignment="1">
      <alignment horizontal="left" vertical="top" wrapText="1"/>
    </xf>
    <xf numFmtId="164" fontId="4" fillId="2" borderId="16" xfId="0" applyNumberFormat="1" applyFont="1" applyFill="1" applyBorder="1" applyAlignment="1">
      <alignment vertical="center"/>
    </xf>
    <xf numFmtId="164" fontId="4" fillId="2" borderId="0" xfId="0" applyNumberFormat="1" applyFont="1" applyFill="1" applyBorder="1" applyAlignment="1">
      <alignment vertical="center"/>
    </xf>
    <xf numFmtId="0" fontId="1" fillId="0" borderId="15" xfId="0" applyFont="1" applyBorder="1" applyAlignment="1">
      <alignment horizontal="center"/>
    </xf>
    <xf numFmtId="3" fontId="0" fillId="0" borderId="9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9" xfId="0" applyNumberFormat="1" applyBorder="1" applyAlignment="1">
      <alignment horizontal="center"/>
    </xf>
    <xf numFmtId="0" fontId="12" fillId="8" borderId="6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vertical="center"/>
    </xf>
    <xf numFmtId="0" fontId="2" fillId="3" borderId="9" xfId="0" applyFont="1" applyFill="1" applyBorder="1" applyAlignment="1">
      <alignment vertical="center"/>
    </xf>
    <xf numFmtId="0" fontId="13" fillId="0" borderId="5" xfId="0" applyFont="1" applyBorder="1" applyAlignment="1">
      <alignment vertical="top" wrapText="1"/>
    </xf>
    <xf numFmtId="0" fontId="3" fillId="0" borderId="15" xfId="0" applyFont="1" applyBorder="1" applyAlignment="1">
      <alignment horizontal="center"/>
    </xf>
    <xf numFmtId="0" fontId="3" fillId="0" borderId="0" xfId="0" applyFont="1"/>
    <xf numFmtId="0" fontId="1" fillId="0" borderId="15" xfId="0" applyFont="1" applyBorder="1" applyAlignment="1">
      <alignment horizontal="center"/>
    </xf>
    <xf numFmtId="164" fontId="6" fillId="5" borderId="16" xfId="0" applyNumberFormat="1" applyFont="1" applyFill="1" applyBorder="1" applyAlignment="1">
      <alignment horizontal="center" vertical="center" wrapText="1"/>
    </xf>
    <xf numFmtId="164" fontId="6" fillId="5" borderId="0" xfId="0" applyNumberFormat="1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left" vertical="top" wrapText="1"/>
    </xf>
    <xf numFmtId="0" fontId="5" fillId="0" borderId="9" xfId="0" applyFont="1" applyBorder="1" applyAlignment="1">
      <alignment horizontal="left" vertical="top" wrapText="1"/>
    </xf>
    <xf numFmtId="0" fontId="5" fillId="0" borderId="2" xfId="0" applyFont="1" applyBorder="1" applyAlignment="1">
      <alignment horizontal="left" vertical="top" wrapText="1"/>
    </xf>
    <xf numFmtId="0" fontId="2" fillId="3" borderId="12" xfId="0" applyFont="1" applyFill="1" applyBorder="1" applyAlignment="1">
      <alignment horizontal="center" vertical="center"/>
    </xf>
    <xf numFmtId="0" fontId="1" fillId="0" borderId="15" xfId="0" applyFont="1" applyBorder="1" applyAlignment="1">
      <alignment horizontal="center"/>
    </xf>
    <xf numFmtId="0" fontId="8" fillId="6" borderId="4" xfId="0" applyFont="1" applyFill="1" applyBorder="1" applyAlignment="1">
      <alignment horizontal="left" vertical="center" indent="22"/>
    </xf>
    <xf numFmtId="0" fontId="2" fillId="3" borderId="13" xfId="0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0" fontId="2" fillId="3" borderId="19" xfId="0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8" borderId="12" xfId="0" applyFont="1" applyFill="1" applyBorder="1" applyAlignment="1">
      <alignment vertical="center"/>
    </xf>
    <xf numFmtId="3" fontId="0" fillId="0" borderId="0" xfId="0" applyNumberFormat="1"/>
  </cellXfs>
  <cellStyles count="2">
    <cellStyle name="Normal" xfId="0" builtinId="0"/>
    <cellStyle name="Normal 2" xfId="1" xr:uid="{00000000-0005-0000-0000-000001000000}"/>
  </cellStyles>
  <dxfs count="40"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9" defaultPivotStyle="PivotStyleLight16">
    <tableStyle name="Style de tableau 1" pivot="0" count="4" xr9:uid="{00000000-0011-0000-FFFF-FFFF00000000}">
      <tableStyleElement type="wholeTable" dxfId="39"/>
      <tableStyleElement type="headerRow" dxfId="38"/>
      <tableStyleElement type="firstRowStripe" dxfId="37"/>
      <tableStyleElement type="secondRowStripe" dxfId="36"/>
    </tableStyle>
  </tableStyles>
  <colors>
    <mruColors>
      <color rgb="FF00FF00"/>
      <color rgb="FF0000CC"/>
      <color rgb="FF3366CC"/>
      <color rgb="FF0066CC"/>
      <color rgb="FF00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[suivi-compte-eauv2.xlsm]TCDJ!Tableau croisé dynamique1</c:name>
    <c:fmtId val="0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TCDJ!$B$3</c:f>
              <c:strCache>
                <c:ptCount val="1"/>
                <c:pt idx="0">
                  <c:v>Nbr de poulet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TCDJ!$A$4:$A$35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TCDJ!$B$4:$B$35</c:f>
              <c:numCache>
                <c:formatCode>General</c:formatCode>
                <c:ptCount val="31"/>
                <c:pt idx="0">
                  <c:v>80555</c:v>
                </c:pt>
                <c:pt idx="1">
                  <c:v>78410</c:v>
                </c:pt>
                <c:pt idx="2">
                  <c:v>36573</c:v>
                </c:pt>
                <c:pt idx="3">
                  <c:v>77560</c:v>
                </c:pt>
                <c:pt idx="4">
                  <c:v>72506</c:v>
                </c:pt>
                <c:pt idx="5">
                  <c:v>72506</c:v>
                </c:pt>
                <c:pt idx="6">
                  <c:v>72506</c:v>
                </c:pt>
                <c:pt idx="7">
                  <c:v>72506</c:v>
                </c:pt>
                <c:pt idx="8">
                  <c:v>72506</c:v>
                </c:pt>
                <c:pt idx="9">
                  <c:v>72506</c:v>
                </c:pt>
                <c:pt idx="10">
                  <c:v>72506</c:v>
                </c:pt>
                <c:pt idx="11">
                  <c:v>72506</c:v>
                </c:pt>
                <c:pt idx="12">
                  <c:v>72506</c:v>
                </c:pt>
                <c:pt idx="13">
                  <c:v>72506</c:v>
                </c:pt>
                <c:pt idx="14">
                  <c:v>72506</c:v>
                </c:pt>
                <c:pt idx="15">
                  <c:v>72506</c:v>
                </c:pt>
                <c:pt idx="16">
                  <c:v>72506</c:v>
                </c:pt>
                <c:pt idx="17">
                  <c:v>72506</c:v>
                </c:pt>
                <c:pt idx="18">
                  <c:v>72506</c:v>
                </c:pt>
                <c:pt idx="19">
                  <c:v>72506</c:v>
                </c:pt>
                <c:pt idx="20">
                  <c:v>72506</c:v>
                </c:pt>
                <c:pt idx="21">
                  <c:v>72506</c:v>
                </c:pt>
                <c:pt idx="22">
                  <c:v>72506</c:v>
                </c:pt>
                <c:pt idx="23">
                  <c:v>72506</c:v>
                </c:pt>
                <c:pt idx="24">
                  <c:v>72506</c:v>
                </c:pt>
                <c:pt idx="25">
                  <c:v>72506</c:v>
                </c:pt>
                <c:pt idx="26">
                  <c:v>72506</c:v>
                </c:pt>
                <c:pt idx="27">
                  <c:v>72506</c:v>
                </c:pt>
                <c:pt idx="28">
                  <c:v>72506</c:v>
                </c:pt>
                <c:pt idx="29">
                  <c:v>72506</c:v>
                </c:pt>
                <c:pt idx="30">
                  <c:v>72506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A9F-469A-B661-BFFCFFADC007}"/>
            </c:ext>
          </c:extLst>
        </c:ser>
        <c:ser>
          <c:idx val="1"/>
          <c:order val="1"/>
          <c:tx>
            <c:strRef>
              <c:f>TCDJ!$C$3</c:f>
              <c:strCache>
                <c:ptCount val="1"/>
                <c:pt idx="0">
                  <c:v> consommation totale de l'usine 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TCDJ!$A$4:$A$35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TCDJ!$C$4:$C$35</c:f>
              <c:numCache>
                <c:formatCode>General</c:formatCode>
                <c:ptCount val="31"/>
                <c:pt idx="0">
                  <c:v>808.9</c:v>
                </c:pt>
                <c:pt idx="1">
                  <c:v>894.8</c:v>
                </c:pt>
                <c:pt idx="2">
                  <c:v>561.5</c:v>
                </c:pt>
                <c:pt idx="3">
                  <c:v>905.6</c:v>
                </c:pt>
                <c:pt idx="4">
                  <c:v>852.2</c:v>
                </c:pt>
                <c:pt idx="5">
                  <c:v>852.2</c:v>
                </c:pt>
                <c:pt idx="6">
                  <c:v>852.2</c:v>
                </c:pt>
                <c:pt idx="7">
                  <c:v>852.2</c:v>
                </c:pt>
                <c:pt idx="8">
                  <c:v>852.2</c:v>
                </c:pt>
                <c:pt idx="9">
                  <c:v>852.2</c:v>
                </c:pt>
                <c:pt idx="10">
                  <c:v>852.2</c:v>
                </c:pt>
                <c:pt idx="11">
                  <c:v>852.2</c:v>
                </c:pt>
                <c:pt idx="12">
                  <c:v>852.2</c:v>
                </c:pt>
                <c:pt idx="13">
                  <c:v>852.2</c:v>
                </c:pt>
                <c:pt idx="14">
                  <c:v>852.2</c:v>
                </c:pt>
                <c:pt idx="15">
                  <c:v>852.2</c:v>
                </c:pt>
                <c:pt idx="16">
                  <c:v>852.2</c:v>
                </c:pt>
                <c:pt idx="17">
                  <c:v>852.2</c:v>
                </c:pt>
                <c:pt idx="18">
                  <c:v>852.2</c:v>
                </c:pt>
                <c:pt idx="19">
                  <c:v>852.2</c:v>
                </c:pt>
                <c:pt idx="20">
                  <c:v>852.2</c:v>
                </c:pt>
                <c:pt idx="21">
                  <c:v>852.2</c:v>
                </c:pt>
                <c:pt idx="22">
                  <c:v>852.2</c:v>
                </c:pt>
                <c:pt idx="23">
                  <c:v>852.2</c:v>
                </c:pt>
                <c:pt idx="24">
                  <c:v>852.2</c:v>
                </c:pt>
                <c:pt idx="25">
                  <c:v>852.2</c:v>
                </c:pt>
                <c:pt idx="26">
                  <c:v>852.2</c:v>
                </c:pt>
                <c:pt idx="27">
                  <c:v>852.2</c:v>
                </c:pt>
                <c:pt idx="28">
                  <c:v>852.2</c:v>
                </c:pt>
                <c:pt idx="29">
                  <c:v>852.2</c:v>
                </c:pt>
                <c:pt idx="30">
                  <c:v>852.2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9A9F-469A-B661-BFFCFFADC00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9697664"/>
        <c:axId val="99882112"/>
      </c:lineChart>
      <c:catAx>
        <c:axId val="896976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9882112"/>
        <c:crosses val="autoZero"/>
        <c:auto val="1"/>
        <c:lblAlgn val="ctr"/>
        <c:lblOffset val="100"/>
        <c:noMultiLvlLbl val="0"/>
      </c:catAx>
      <c:valAx>
        <c:axId val="998821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6976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[suivi-compte-eauv2.xlsm]TCDJ!Tableau croisé dynamique2</c:name>
    <c:fmtId val="0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TCDJ!$H$4</c:f>
              <c:strCache>
                <c:ptCount val="1"/>
                <c:pt idx="0">
                  <c:v>Somme de tonnage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TCDJ!$G$5:$G$36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TCDJ!$H$5:$H$36</c:f>
              <c:numCache>
                <c:formatCode>General</c:formatCode>
                <c:ptCount val="31"/>
                <c:pt idx="0">
                  <c:v>272780</c:v>
                </c:pt>
                <c:pt idx="1">
                  <c:v>263720</c:v>
                </c:pt>
                <c:pt idx="2">
                  <c:v>125220</c:v>
                </c:pt>
                <c:pt idx="3">
                  <c:v>255114</c:v>
                </c:pt>
                <c:pt idx="4">
                  <c:v>231500</c:v>
                </c:pt>
                <c:pt idx="5">
                  <c:v>231500</c:v>
                </c:pt>
                <c:pt idx="6">
                  <c:v>231500</c:v>
                </c:pt>
                <c:pt idx="7">
                  <c:v>231500</c:v>
                </c:pt>
                <c:pt idx="8">
                  <c:v>231500</c:v>
                </c:pt>
                <c:pt idx="9">
                  <c:v>231500</c:v>
                </c:pt>
                <c:pt idx="10">
                  <c:v>231500</c:v>
                </c:pt>
                <c:pt idx="11">
                  <c:v>231500</c:v>
                </c:pt>
                <c:pt idx="12">
                  <c:v>231500</c:v>
                </c:pt>
                <c:pt idx="13">
                  <c:v>231500</c:v>
                </c:pt>
                <c:pt idx="14">
                  <c:v>231500</c:v>
                </c:pt>
                <c:pt idx="15">
                  <c:v>231500</c:v>
                </c:pt>
                <c:pt idx="16">
                  <c:v>231500</c:v>
                </c:pt>
                <c:pt idx="17">
                  <c:v>231500</c:v>
                </c:pt>
                <c:pt idx="18">
                  <c:v>231500</c:v>
                </c:pt>
                <c:pt idx="19">
                  <c:v>231500</c:v>
                </c:pt>
                <c:pt idx="20">
                  <c:v>231500</c:v>
                </c:pt>
                <c:pt idx="21">
                  <c:v>231500</c:v>
                </c:pt>
                <c:pt idx="22">
                  <c:v>231500</c:v>
                </c:pt>
                <c:pt idx="23">
                  <c:v>231500</c:v>
                </c:pt>
                <c:pt idx="24">
                  <c:v>231500</c:v>
                </c:pt>
                <c:pt idx="25">
                  <c:v>231500</c:v>
                </c:pt>
                <c:pt idx="26">
                  <c:v>231500</c:v>
                </c:pt>
                <c:pt idx="27">
                  <c:v>231500</c:v>
                </c:pt>
                <c:pt idx="28">
                  <c:v>231500</c:v>
                </c:pt>
                <c:pt idx="29">
                  <c:v>231500</c:v>
                </c:pt>
                <c:pt idx="30">
                  <c:v>231500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E14-4E15-8BB1-267EDD1ECBC4}"/>
            </c:ext>
          </c:extLst>
        </c:ser>
        <c:ser>
          <c:idx val="1"/>
          <c:order val="1"/>
          <c:tx>
            <c:strRef>
              <c:f>TCDJ!$I$4</c:f>
              <c:strCache>
                <c:ptCount val="1"/>
                <c:pt idx="0">
                  <c:v>Somme de consommation totale de l'usine 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TCDJ!$G$5:$G$36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TCDJ!$I$5:$I$36</c:f>
              <c:numCache>
                <c:formatCode>General</c:formatCode>
                <c:ptCount val="31"/>
                <c:pt idx="0">
                  <c:v>808.9</c:v>
                </c:pt>
                <c:pt idx="1">
                  <c:v>894.8</c:v>
                </c:pt>
                <c:pt idx="2">
                  <c:v>561.5</c:v>
                </c:pt>
                <c:pt idx="3">
                  <c:v>905.6</c:v>
                </c:pt>
                <c:pt idx="4">
                  <c:v>852.2</c:v>
                </c:pt>
                <c:pt idx="5">
                  <c:v>852.2</c:v>
                </c:pt>
                <c:pt idx="6">
                  <c:v>852.2</c:v>
                </c:pt>
                <c:pt idx="7">
                  <c:v>852.2</c:v>
                </c:pt>
                <c:pt idx="8">
                  <c:v>852.2</c:v>
                </c:pt>
                <c:pt idx="9">
                  <c:v>852.2</c:v>
                </c:pt>
                <c:pt idx="10">
                  <c:v>852.2</c:v>
                </c:pt>
                <c:pt idx="11">
                  <c:v>852.2</c:v>
                </c:pt>
                <c:pt idx="12">
                  <c:v>852.2</c:v>
                </c:pt>
                <c:pt idx="13">
                  <c:v>852.2</c:v>
                </c:pt>
                <c:pt idx="14">
                  <c:v>852.2</c:v>
                </c:pt>
                <c:pt idx="15">
                  <c:v>852.2</c:v>
                </c:pt>
                <c:pt idx="16">
                  <c:v>852.2</c:v>
                </c:pt>
                <c:pt idx="17">
                  <c:v>852.2</c:v>
                </c:pt>
                <c:pt idx="18">
                  <c:v>852.2</c:v>
                </c:pt>
                <c:pt idx="19">
                  <c:v>852.2</c:v>
                </c:pt>
                <c:pt idx="20">
                  <c:v>852.2</c:v>
                </c:pt>
                <c:pt idx="21">
                  <c:v>852.2</c:v>
                </c:pt>
                <c:pt idx="22">
                  <c:v>852.2</c:v>
                </c:pt>
                <c:pt idx="23">
                  <c:v>852.2</c:v>
                </c:pt>
                <c:pt idx="24">
                  <c:v>852.2</c:v>
                </c:pt>
                <c:pt idx="25">
                  <c:v>852.2</c:v>
                </c:pt>
                <c:pt idx="26">
                  <c:v>852.2</c:v>
                </c:pt>
                <c:pt idx="27">
                  <c:v>852.2</c:v>
                </c:pt>
                <c:pt idx="28">
                  <c:v>852.2</c:v>
                </c:pt>
                <c:pt idx="29">
                  <c:v>852.2</c:v>
                </c:pt>
                <c:pt idx="30">
                  <c:v>852.2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CE14-4E15-8BB1-267EDD1ECBC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99926016"/>
        <c:axId val="99927552"/>
      </c:lineChart>
      <c:catAx>
        <c:axId val="999260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9927552"/>
        <c:crosses val="autoZero"/>
        <c:auto val="1"/>
        <c:lblAlgn val="ctr"/>
        <c:lblOffset val="100"/>
        <c:noMultiLvlLbl val="0"/>
      </c:catAx>
      <c:valAx>
        <c:axId val="999275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99260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[suivi-compte-eauv2.xlsm]TCDJ!Tableau croisé dynamique3</c:name>
    <c:fmtId val="0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TCDJ!$G$40</c:f>
              <c:strCache>
                <c:ptCount val="1"/>
                <c:pt idx="0">
                  <c:v> consommation totale de l'usine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TCDJ!$F$41:$F$72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TCDJ!$G$41:$G$72</c:f>
              <c:numCache>
                <c:formatCode>General</c:formatCode>
                <c:ptCount val="31"/>
                <c:pt idx="0">
                  <c:v>808.9</c:v>
                </c:pt>
                <c:pt idx="1">
                  <c:v>894.8</c:v>
                </c:pt>
                <c:pt idx="2">
                  <c:v>561.5</c:v>
                </c:pt>
                <c:pt idx="3">
                  <c:v>905.6</c:v>
                </c:pt>
                <c:pt idx="4">
                  <c:v>852.2</c:v>
                </c:pt>
                <c:pt idx="5">
                  <c:v>852.2</c:v>
                </c:pt>
                <c:pt idx="6">
                  <c:v>852.2</c:v>
                </c:pt>
                <c:pt idx="7">
                  <c:v>852.2</c:v>
                </c:pt>
                <c:pt idx="8">
                  <c:v>852.2</c:v>
                </c:pt>
                <c:pt idx="9">
                  <c:v>852.2</c:v>
                </c:pt>
                <c:pt idx="10">
                  <c:v>852.2</c:v>
                </c:pt>
                <c:pt idx="11">
                  <c:v>852.2</c:v>
                </c:pt>
                <c:pt idx="12">
                  <c:v>852.2</c:v>
                </c:pt>
                <c:pt idx="13">
                  <c:v>852.2</c:v>
                </c:pt>
                <c:pt idx="14">
                  <c:v>852.2</c:v>
                </c:pt>
                <c:pt idx="15">
                  <c:v>852.2</c:v>
                </c:pt>
                <c:pt idx="16">
                  <c:v>852.2</c:v>
                </c:pt>
                <c:pt idx="17">
                  <c:v>852.2</c:v>
                </c:pt>
                <c:pt idx="18">
                  <c:v>852.2</c:v>
                </c:pt>
                <c:pt idx="19">
                  <c:v>852.2</c:v>
                </c:pt>
                <c:pt idx="20">
                  <c:v>852.2</c:v>
                </c:pt>
                <c:pt idx="21">
                  <c:v>852.2</c:v>
                </c:pt>
                <c:pt idx="22">
                  <c:v>852.2</c:v>
                </c:pt>
                <c:pt idx="23">
                  <c:v>852.2</c:v>
                </c:pt>
                <c:pt idx="24">
                  <c:v>852.2</c:v>
                </c:pt>
                <c:pt idx="25">
                  <c:v>852.2</c:v>
                </c:pt>
                <c:pt idx="26">
                  <c:v>852.2</c:v>
                </c:pt>
                <c:pt idx="27">
                  <c:v>852.2</c:v>
                </c:pt>
                <c:pt idx="28">
                  <c:v>852.2</c:v>
                </c:pt>
                <c:pt idx="29">
                  <c:v>852.2</c:v>
                </c:pt>
                <c:pt idx="30">
                  <c:v>852.2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F44-4DA3-A75F-9F742B94642C}"/>
            </c:ext>
          </c:extLst>
        </c:ser>
        <c:ser>
          <c:idx val="1"/>
          <c:order val="1"/>
          <c:tx>
            <c:strRef>
              <c:f>TCDJ!$H$40</c:f>
              <c:strCache>
                <c:ptCount val="1"/>
                <c:pt idx="0">
                  <c:v> Boite noire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TCDJ!$F$41:$F$72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TCDJ!$H$41:$H$72</c:f>
              <c:numCache>
                <c:formatCode>General</c:formatCode>
                <c:ptCount val="31"/>
                <c:pt idx="0">
                  <c:v>2940</c:v>
                </c:pt>
                <c:pt idx="1">
                  <c:v>3188.1400000000003</c:v>
                </c:pt>
                <c:pt idx="2">
                  <c:v>3272.3199999999997</c:v>
                </c:pt>
                <c:pt idx="3">
                  <c:v>3208.19</c:v>
                </c:pt>
                <c:pt idx="4">
                  <c:v>3231.75</c:v>
                </c:pt>
                <c:pt idx="5">
                  <c:v>3797.94</c:v>
                </c:pt>
                <c:pt idx="6">
                  <c:v>2174.4</c:v>
                </c:pt>
                <c:pt idx="7">
                  <c:v>2534.04</c:v>
                </c:pt>
                <c:pt idx="8">
                  <c:v>2732.7100000000005</c:v>
                </c:pt>
                <c:pt idx="9">
                  <c:v>2179.23</c:v>
                </c:pt>
                <c:pt idx="10">
                  <c:v>2261.3199999999997</c:v>
                </c:pt>
                <c:pt idx="11">
                  <c:v>2237.69</c:v>
                </c:pt>
                <c:pt idx="12">
                  <c:v>2185.7399999999998</c:v>
                </c:pt>
                <c:pt idx="13">
                  <c:v>2276.8599999999997</c:v>
                </c:pt>
                <c:pt idx="14">
                  <c:v>2119.1800000000003</c:v>
                </c:pt>
                <c:pt idx="15">
                  <c:v>2748.91</c:v>
                </c:pt>
                <c:pt idx="16">
                  <c:v>2601.2900000000004</c:v>
                </c:pt>
                <c:pt idx="17">
                  <c:v>2695.02</c:v>
                </c:pt>
                <c:pt idx="18">
                  <c:v>2593.6600000000003</c:v>
                </c:pt>
                <c:pt idx="19">
                  <c:v>1997.6099999999997</c:v>
                </c:pt>
                <c:pt idx="20">
                  <c:v>2104.64</c:v>
                </c:pt>
                <c:pt idx="21">
                  <c:v>2237.2800000000002</c:v>
                </c:pt>
                <c:pt idx="22">
                  <c:v>1085151</c:v>
                </c:pt>
                <c:pt idx="23">
                  <c:v>995996</c:v>
                </c:pt>
                <c:pt idx="24">
                  <c:v>1264746</c:v>
                </c:pt>
                <c:pt idx="25">
                  <c:v>1285874</c:v>
                </c:pt>
                <c:pt idx="26">
                  <c:v>1287460</c:v>
                </c:pt>
                <c:pt idx="27">
                  <c:v>463.35</c:v>
                </c:pt>
                <c:pt idx="28">
                  <c:v>412.36</c:v>
                </c:pt>
                <c:pt idx="29">
                  <c:v>166.78999999999996</c:v>
                </c:pt>
                <c:pt idx="30">
                  <c:v>459.76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F44-4DA3-A75F-9F742B94642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00233600"/>
        <c:axId val="100235136"/>
      </c:lineChart>
      <c:catAx>
        <c:axId val="1002336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235136"/>
        <c:crosses val="autoZero"/>
        <c:auto val="1"/>
        <c:lblAlgn val="ctr"/>
        <c:lblOffset val="100"/>
        <c:noMultiLvlLbl val="0"/>
      </c:catAx>
      <c:valAx>
        <c:axId val="1002351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2336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[suivi-compte-eauv2.xlsm]TCDJ!Tableau croisé dynamique1</c:name>
    <c:fmtId val="3"/>
  </c:pivotSource>
  <c:chart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TCDJ!$B$3</c:f>
              <c:strCache>
                <c:ptCount val="1"/>
                <c:pt idx="0">
                  <c:v>Nbr de poulet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TCDJ!$A$4:$A$35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TCDJ!$B$4:$B$35</c:f>
              <c:numCache>
                <c:formatCode>General</c:formatCode>
                <c:ptCount val="31"/>
                <c:pt idx="0">
                  <c:v>80555</c:v>
                </c:pt>
                <c:pt idx="1">
                  <c:v>78410</c:v>
                </c:pt>
                <c:pt idx="2">
                  <c:v>36573</c:v>
                </c:pt>
                <c:pt idx="3">
                  <c:v>77560</c:v>
                </c:pt>
                <c:pt idx="4">
                  <c:v>72506</c:v>
                </c:pt>
                <c:pt idx="5">
                  <c:v>72506</c:v>
                </c:pt>
                <c:pt idx="6">
                  <c:v>72506</c:v>
                </c:pt>
                <c:pt idx="7">
                  <c:v>72506</c:v>
                </c:pt>
                <c:pt idx="8">
                  <c:v>72506</c:v>
                </c:pt>
                <c:pt idx="9">
                  <c:v>72506</c:v>
                </c:pt>
                <c:pt idx="10">
                  <c:v>72506</c:v>
                </c:pt>
                <c:pt idx="11">
                  <c:v>72506</c:v>
                </c:pt>
                <c:pt idx="12">
                  <c:v>72506</c:v>
                </c:pt>
                <c:pt idx="13">
                  <c:v>72506</c:v>
                </c:pt>
                <c:pt idx="14">
                  <c:v>72506</c:v>
                </c:pt>
                <c:pt idx="15">
                  <c:v>72506</c:v>
                </c:pt>
                <c:pt idx="16">
                  <c:v>72506</c:v>
                </c:pt>
                <c:pt idx="17">
                  <c:v>72506</c:v>
                </c:pt>
                <c:pt idx="18">
                  <c:v>72506</c:v>
                </c:pt>
                <c:pt idx="19">
                  <c:v>72506</c:v>
                </c:pt>
                <c:pt idx="20">
                  <c:v>72506</c:v>
                </c:pt>
                <c:pt idx="21">
                  <c:v>72506</c:v>
                </c:pt>
                <c:pt idx="22">
                  <c:v>72506</c:v>
                </c:pt>
                <c:pt idx="23">
                  <c:v>72506</c:v>
                </c:pt>
                <c:pt idx="24">
                  <c:v>72506</c:v>
                </c:pt>
                <c:pt idx="25">
                  <c:v>72506</c:v>
                </c:pt>
                <c:pt idx="26">
                  <c:v>72506</c:v>
                </c:pt>
                <c:pt idx="27">
                  <c:v>72506</c:v>
                </c:pt>
                <c:pt idx="28">
                  <c:v>72506</c:v>
                </c:pt>
                <c:pt idx="29">
                  <c:v>72506</c:v>
                </c:pt>
                <c:pt idx="30">
                  <c:v>72506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351-45DE-9C2B-931A595547DA}"/>
            </c:ext>
          </c:extLst>
        </c:ser>
        <c:ser>
          <c:idx val="1"/>
          <c:order val="1"/>
          <c:tx>
            <c:strRef>
              <c:f>TCDJ!$C$3</c:f>
              <c:strCache>
                <c:ptCount val="1"/>
                <c:pt idx="0">
                  <c:v> consommation totale de l'usine 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TCDJ!$A$4:$A$35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TCDJ!$C$4:$C$35</c:f>
              <c:numCache>
                <c:formatCode>General</c:formatCode>
                <c:ptCount val="31"/>
                <c:pt idx="0">
                  <c:v>808.9</c:v>
                </c:pt>
                <c:pt idx="1">
                  <c:v>894.8</c:v>
                </c:pt>
                <c:pt idx="2">
                  <c:v>561.5</c:v>
                </c:pt>
                <c:pt idx="3">
                  <c:v>905.6</c:v>
                </c:pt>
                <c:pt idx="4">
                  <c:v>852.2</c:v>
                </c:pt>
                <c:pt idx="5">
                  <c:v>852.2</c:v>
                </c:pt>
                <c:pt idx="6">
                  <c:v>852.2</c:v>
                </c:pt>
                <c:pt idx="7">
                  <c:v>852.2</c:v>
                </c:pt>
                <c:pt idx="8">
                  <c:v>852.2</c:v>
                </c:pt>
                <c:pt idx="9">
                  <c:v>852.2</c:v>
                </c:pt>
                <c:pt idx="10">
                  <c:v>852.2</c:v>
                </c:pt>
                <c:pt idx="11">
                  <c:v>852.2</c:v>
                </c:pt>
                <c:pt idx="12">
                  <c:v>852.2</c:v>
                </c:pt>
                <c:pt idx="13">
                  <c:v>852.2</c:v>
                </c:pt>
                <c:pt idx="14">
                  <c:v>852.2</c:v>
                </c:pt>
                <c:pt idx="15">
                  <c:v>852.2</c:v>
                </c:pt>
                <c:pt idx="16">
                  <c:v>852.2</c:v>
                </c:pt>
                <c:pt idx="17">
                  <c:v>852.2</c:v>
                </c:pt>
                <c:pt idx="18">
                  <c:v>852.2</c:v>
                </c:pt>
                <c:pt idx="19">
                  <c:v>852.2</c:v>
                </c:pt>
                <c:pt idx="20">
                  <c:v>852.2</c:v>
                </c:pt>
                <c:pt idx="21">
                  <c:v>852.2</c:v>
                </c:pt>
                <c:pt idx="22">
                  <c:v>852.2</c:v>
                </c:pt>
                <c:pt idx="23">
                  <c:v>852.2</c:v>
                </c:pt>
                <c:pt idx="24">
                  <c:v>852.2</c:v>
                </c:pt>
                <c:pt idx="25">
                  <c:v>852.2</c:v>
                </c:pt>
                <c:pt idx="26">
                  <c:v>852.2</c:v>
                </c:pt>
                <c:pt idx="27">
                  <c:v>852.2</c:v>
                </c:pt>
                <c:pt idx="28">
                  <c:v>852.2</c:v>
                </c:pt>
                <c:pt idx="29">
                  <c:v>852.2</c:v>
                </c:pt>
                <c:pt idx="30">
                  <c:v>852.2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351-45DE-9C2B-931A595547D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00318208"/>
        <c:axId val="100332288"/>
      </c:lineChart>
      <c:catAx>
        <c:axId val="1003182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332288"/>
        <c:crosses val="autoZero"/>
        <c:auto val="1"/>
        <c:lblAlgn val="ctr"/>
        <c:lblOffset val="100"/>
        <c:noMultiLvlLbl val="0"/>
      </c:catAx>
      <c:valAx>
        <c:axId val="1003322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3182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[suivi-compte-eauv2.xlsm]TCDJ!Tableau croisé dynamique3</c:name>
    <c:fmtId val="2"/>
  </c:pivotSource>
  <c:chart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TCDJ!$G$40</c:f>
              <c:strCache>
                <c:ptCount val="1"/>
                <c:pt idx="0">
                  <c:v> consommation totale de l'usine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TCDJ!$F$41:$F$72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TCDJ!$G$41:$G$72</c:f>
              <c:numCache>
                <c:formatCode>General</c:formatCode>
                <c:ptCount val="31"/>
                <c:pt idx="0">
                  <c:v>808.9</c:v>
                </c:pt>
                <c:pt idx="1">
                  <c:v>894.8</c:v>
                </c:pt>
                <c:pt idx="2">
                  <c:v>561.5</c:v>
                </c:pt>
                <c:pt idx="3">
                  <c:v>905.6</c:v>
                </c:pt>
                <c:pt idx="4">
                  <c:v>852.2</c:v>
                </c:pt>
                <c:pt idx="5">
                  <c:v>852.2</c:v>
                </c:pt>
                <c:pt idx="6">
                  <c:v>852.2</c:v>
                </c:pt>
                <c:pt idx="7">
                  <c:v>852.2</c:v>
                </c:pt>
                <c:pt idx="8">
                  <c:v>852.2</c:v>
                </c:pt>
                <c:pt idx="9">
                  <c:v>852.2</c:v>
                </c:pt>
                <c:pt idx="10">
                  <c:v>852.2</c:v>
                </c:pt>
                <c:pt idx="11">
                  <c:v>852.2</c:v>
                </c:pt>
                <c:pt idx="12">
                  <c:v>852.2</c:v>
                </c:pt>
                <c:pt idx="13">
                  <c:v>852.2</c:v>
                </c:pt>
                <c:pt idx="14">
                  <c:v>852.2</c:v>
                </c:pt>
                <c:pt idx="15">
                  <c:v>852.2</c:v>
                </c:pt>
                <c:pt idx="16">
                  <c:v>852.2</c:v>
                </c:pt>
                <c:pt idx="17">
                  <c:v>852.2</c:v>
                </c:pt>
                <c:pt idx="18">
                  <c:v>852.2</c:v>
                </c:pt>
                <c:pt idx="19">
                  <c:v>852.2</c:v>
                </c:pt>
                <c:pt idx="20">
                  <c:v>852.2</c:v>
                </c:pt>
                <c:pt idx="21">
                  <c:v>852.2</c:v>
                </c:pt>
                <c:pt idx="22">
                  <c:v>852.2</c:v>
                </c:pt>
                <c:pt idx="23">
                  <c:v>852.2</c:v>
                </c:pt>
                <c:pt idx="24">
                  <c:v>852.2</c:v>
                </c:pt>
                <c:pt idx="25">
                  <c:v>852.2</c:v>
                </c:pt>
                <c:pt idx="26">
                  <c:v>852.2</c:v>
                </c:pt>
                <c:pt idx="27">
                  <c:v>852.2</c:v>
                </c:pt>
                <c:pt idx="28">
                  <c:v>852.2</c:v>
                </c:pt>
                <c:pt idx="29">
                  <c:v>852.2</c:v>
                </c:pt>
                <c:pt idx="30">
                  <c:v>852.2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774-4987-AE3C-D55203D1BC27}"/>
            </c:ext>
          </c:extLst>
        </c:ser>
        <c:ser>
          <c:idx val="1"/>
          <c:order val="1"/>
          <c:tx>
            <c:strRef>
              <c:f>TCDJ!$H$40</c:f>
              <c:strCache>
                <c:ptCount val="1"/>
                <c:pt idx="0">
                  <c:v> Boite noire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TCDJ!$F$41:$F$72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TCDJ!$H$41:$H$72</c:f>
              <c:numCache>
                <c:formatCode>General</c:formatCode>
                <c:ptCount val="31"/>
                <c:pt idx="0">
                  <c:v>2940</c:v>
                </c:pt>
                <c:pt idx="1">
                  <c:v>3188.1400000000003</c:v>
                </c:pt>
                <c:pt idx="2">
                  <c:v>3272.3199999999997</c:v>
                </c:pt>
                <c:pt idx="3">
                  <c:v>3208.19</c:v>
                </c:pt>
                <c:pt idx="4">
                  <c:v>3231.75</c:v>
                </c:pt>
                <c:pt idx="5">
                  <c:v>3797.94</c:v>
                </c:pt>
                <c:pt idx="6">
                  <c:v>2174.4</c:v>
                </c:pt>
                <c:pt idx="7">
                  <c:v>2534.04</c:v>
                </c:pt>
                <c:pt idx="8">
                  <c:v>2732.7100000000005</c:v>
                </c:pt>
                <c:pt idx="9">
                  <c:v>2179.23</c:v>
                </c:pt>
                <c:pt idx="10">
                  <c:v>2261.3199999999997</c:v>
                </c:pt>
                <c:pt idx="11">
                  <c:v>2237.69</c:v>
                </c:pt>
                <c:pt idx="12">
                  <c:v>2185.7399999999998</c:v>
                </c:pt>
                <c:pt idx="13">
                  <c:v>2276.8599999999997</c:v>
                </c:pt>
                <c:pt idx="14">
                  <c:v>2119.1800000000003</c:v>
                </c:pt>
                <c:pt idx="15">
                  <c:v>2748.91</c:v>
                </c:pt>
                <c:pt idx="16">
                  <c:v>2601.2900000000004</c:v>
                </c:pt>
                <c:pt idx="17">
                  <c:v>2695.02</c:v>
                </c:pt>
                <c:pt idx="18">
                  <c:v>2593.6600000000003</c:v>
                </c:pt>
                <c:pt idx="19">
                  <c:v>1997.6099999999997</c:v>
                </c:pt>
                <c:pt idx="20">
                  <c:v>2104.64</c:v>
                </c:pt>
                <c:pt idx="21">
                  <c:v>2237.2800000000002</c:v>
                </c:pt>
                <c:pt idx="22">
                  <c:v>1085151</c:v>
                </c:pt>
                <c:pt idx="23">
                  <c:v>995996</c:v>
                </c:pt>
                <c:pt idx="24">
                  <c:v>1264746</c:v>
                </c:pt>
                <c:pt idx="25">
                  <c:v>1285874</c:v>
                </c:pt>
                <c:pt idx="26">
                  <c:v>1287460</c:v>
                </c:pt>
                <c:pt idx="27">
                  <c:v>463.35</c:v>
                </c:pt>
                <c:pt idx="28">
                  <c:v>412.36</c:v>
                </c:pt>
                <c:pt idx="29">
                  <c:v>166.78999999999996</c:v>
                </c:pt>
                <c:pt idx="30">
                  <c:v>459.76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774-4987-AE3C-D55203D1BC2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00098048"/>
        <c:axId val="100099584"/>
      </c:lineChart>
      <c:catAx>
        <c:axId val="1000980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099584"/>
        <c:crosses val="autoZero"/>
        <c:auto val="1"/>
        <c:lblAlgn val="ctr"/>
        <c:lblOffset val="100"/>
        <c:noMultiLvlLbl val="0"/>
      </c:catAx>
      <c:valAx>
        <c:axId val="1000995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0980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[suivi-compte-eauv2.xlsm]TCDJ!Tableau croisé dynamique2</c:name>
    <c:fmtId val="2"/>
  </c:pivotSource>
  <c:chart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TCDJ!$H$4</c:f>
              <c:strCache>
                <c:ptCount val="1"/>
                <c:pt idx="0">
                  <c:v>Somme de tonnage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TCDJ!$G$5:$G$36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TCDJ!$H$5:$H$36</c:f>
              <c:numCache>
                <c:formatCode>General</c:formatCode>
                <c:ptCount val="31"/>
                <c:pt idx="0">
                  <c:v>272780</c:v>
                </c:pt>
                <c:pt idx="1">
                  <c:v>263720</c:v>
                </c:pt>
                <c:pt idx="2">
                  <c:v>125220</c:v>
                </c:pt>
                <c:pt idx="3">
                  <c:v>255114</c:v>
                </c:pt>
                <c:pt idx="4">
                  <c:v>231500</c:v>
                </c:pt>
                <c:pt idx="5">
                  <c:v>231500</c:v>
                </c:pt>
                <c:pt idx="6">
                  <c:v>231500</c:v>
                </c:pt>
                <c:pt idx="7">
                  <c:v>231500</c:v>
                </c:pt>
                <c:pt idx="8">
                  <c:v>231500</c:v>
                </c:pt>
                <c:pt idx="9">
                  <c:v>231500</c:v>
                </c:pt>
                <c:pt idx="10">
                  <c:v>231500</c:v>
                </c:pt>
                <c:pt idx="11">
                  <c:v>231500</c:v>
                </c:pt>
                <c:pt idx="12">
                  <c:v>231500</c:v>
                </c:pt>
                <c:pt idx="13">
                  <c:v>231500</c:v>
                </c:pt>
                <c:pt idx="14">
                  <c:v>231500</c:v>
                </c:pt>
                <c:pt idx="15">
                  <c:v>231500</c:v>
                </c:pt>
                <c:pt idx="16">
                  <c:v>231500</c:v>
                </c:pt>
                <c:pt idx="17">
                  <c:v>231500</c:v>
                </c:pt>
                <c:pt idx="18">
                  <c:v>231500</c:v>
                </c:pt>
                <c:pt idx="19">
                  <c:v>231500</c:v>
                </c:pt>
                <c:pt idx="20">
                  <c:v>231500</c:v>
                </c:pt>
                <c:pt idx="21">
                  <c:v>231500</c:v>
                </c:pt>
                <c:pt idx="22">
                  <c:v>231500</c:v>
                </c:pt>
                <c:pt idx="23">
                  <c:v>231500</c:v>
                </c:pt>
                <c:pt idx="24">
                  <c:v>231500</c:v>
                </c:pt>
                <c:pt idx="25">
                  <c:v>231500</c:v>
                </c:pt>
                <c:pt idx="26">
                  <c:v>231500</c:v>
                </c:pt>
                <c:pt idx="27">
                  <c:v>231500</c:v>
                </c:pt>
                <c:pt idx="28">
                  <c:v>231500</c:v>
                </c:pt>
                <c:pt idx="29">
                  <c:v>231500</c:v>
                </c:pt>
                <c:pt idx="30">
                  <c:v>231500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A38-42C7-827F-28E0A8677268}"/>
            </c:ext>
          </c:extLst>
        </c:ser>
        <c:ser>
          <c:idx val="1"/>
          <c:order val="1"/>
          <c:tx>
            <c:strRef>
              <c:f>TCDJ!$I$4</c:f>
              <c:strCache>
                <c:ptCount val="1"/>
                <c:pt idx="0">
                  <c:v>Somme de consommation totale de l'usine 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TCDJ!$G$5:$G$36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TCDJ!$I$5:$I$36</c:f>
              <c:numCache>
                <c:formatCode>General</c:formatCode>
                <c:ptCount val="31"/>
                <c:pt idx="0">
                  <c:v>808.9</c:v>
                </c:pt>
                <c:pt idx="1">
                  <c:v>894.8</c:v>
                </c:pt>
                <c:pt idx="2">
                  <c:v>561.5</c:v>
                </c:pt>
                <c:pt idx="3">
                  <c:v>905.6</c:v>
                </c:pt>
                <c:pt idx="4">
                  <c:v>852.2</c:v>
                </c:pt>
                <c:pt idx="5">
                  <c:v>852.2</c:v>
                </c:pt>
                <c:pt idx="6">
                  <c:v>852.2</c:v>
                </c:pt>
                <c:pt idx="7">
                  <c:v>852.2</c:v>
                </c:pt>
                <c:pt idx="8">
                  <c:v>852.2</c:v>
                </c:pt>
                <c:pt idx="9">
                  <c:v>852.2</c:v>
                </c:pt>
                <c:pt idx="10">
                  <c:v>852.2</c:v>
                </c:pt>
                <c:pt idx="11">
                  <c:v>852.2</c:v>
                </c:pt>
                <c:pt idx="12">
                  <c:v>852.2</c:v>
                </c:pt>
                <c:pt idx="13">
                  <c:v>852.2</c:v>
                </c:pt>
                <c:pt idx="14">
                  <c:v>852.2</c:v>
                </c:pt>
                <c:pt idx="15">
                  <c:v>852.2</c:v>
                </c:pt>
                <c:pt idx="16">
                  <c:v>852.2</c:v>
                </c:pt>
                <c:pt idx="17">
                  <c:v>852.2</c:v>
                </c:pt>
                <c:pt idx="18">
                  <c:v>852.2</c:v>
                </c:pt>
                <c:pt idx="19">
                  <c:v>852.2</c:v>
                </c:pt>
                <c:pt idx="20">
                  <c:v>852.2</c:v>
                </c:pt>
                <c:pt idx="21">
                  <c:v>852.2</c:v>
                </c:pt>
                <c:pt idx="22">
                  <c:v>852.2</c:v>
                </c:pt>
                <c:pt idx="23">
                  <c:v>852.2</c:v>
                </c:pt>
                <c:pt idx="24">
                  <c:v>852.2</c:v>
                </c:pt>
                <c:pt idx="25">
                  <c:v>852.2</c:v>
                </c:pt>
                <c:pt idx="26">
                  <c:v>852.2</c:v>
                </c:pt>
                <c:pt idx="27">
                  <c:v>852.2</c:v>
                </c:pt>
                <c:pt idx="28">
                  <c:v>852.2</c:v>
                </c:pt>
                <c:pt idx="29">
                  <c:v>852.2</c:v>
                </c:pt>
                <c:pt idx="30">
                  <c:v>852.2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A38-42C7-827F-28E0A867726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00022528"/>
        <c:axId val="100036608"/>
      </c:lineChart>
      <c:catAx>
        <c:axId val="1000225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036608"/>
        <c:crosses val="autoZero"/>
        <c:auto val="1"/>
        <c:lblAlgn val="ctr"/>
        <c:lblOffset val="100"/>
        <c:noMultiLvlLbl val="0"/>
      </c:catAx>
      <c:valAx>
        <c:axId val="100036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0225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223837</xdr:colOff>
      <xdr:row>1</xdr:row>
      <xdr:rowOff>90487</xdr:rowOff>
    </xdr:from>
    <xdr:to>
      <xdr:col>15</xdr:col>
      <xdr:colOff>223837</xdr:colOff>
      <xdr:row>15</xdr:row>
      <xdr:rowOff>166687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261937</xdr:colOff>
      <xdr:row>18</xdr:row>
      <xdr:rowOff>119062</xdr:rowOff>
    </xdr:from>
    <xdr:to>
      <xdr:col>15</xdr:col>
      <xdr:colOff>261937</xdr:colOff>
      <xdr:row>33</xdr:row>
      <xdr:rowOff>4762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1604962</xdr:colOff>
      <xdr:row>40</xdr:row>
      <xdr:rowOff>166687</xdr:rowOff>
    </xdr:from>
    <xdr:to>
      <xdr:col>13</xdr:col>
      <xdr:colOff>461962</xdr:colOff>
      <xdr:row>55</xdr:row>
      <xdr:rowOff>52387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11</xdr:col>
      <xdr:colOff>400050</xdr:colOff>
      <xdr:row>14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0</xdr:colOff>
      <xdr:row>14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0</xdr:colOff>
      <xdr:row>14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C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D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D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E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E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E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F00-000002000000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F00-000003000000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F00-000004000000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100853</xdr:colOff>
      <xdr:row>1</xdr:row>
      <xdr:rowOff>63873</xdr:rowOff>
    </xdr:from>
    <xdr:to>
      <xdr:col>6</xdr:col>
      <xdr:colOff>619149</xdr:colOff>
      <xdr:row>1</xdr:row>
      <xdr:rowOff>521073</xdr:rowOff>
    </xdr:to>
    <xdr:sp macro="[0]!afficher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1000-000005000000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1</xdr:row>
      <xdr:rowOff>44823</xdr:rowOff>
    </xdr:from>
    <xdr:to>
      <xdr:col>7</xdr:col>
      <xdr:colOff>862596</xdr:colOff>
      <xdr:row>1</xdr:row>
      <xdr:rowOff>521073</xdr:rowOff>
    </xdr:to>
    <xdr:sp macro="[0]!affiche1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1000-000006000000}"/>
            </a:ext>
          </a:extLst>
        </xdr:cNvPr>
        <xdr:cNvSpPr/>
      </xdr:nvSpPr>
      <xdr:spPr>
        <a:xfrm>
          <a:off x="8263803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1</xdr:row>
      <xdr:rowOff>44823</xdr:rowOff>
    </xdr:from>
    <xdr:to>
      <xdr:col>8</xdr:col>
      <xdr:colOff>1940065</xdr:colOff>
      <xdr:row>1</xdr:row>
      <xdr:rowOff>521073</xdr:rowOff>
    </xdr:to>
    <xdr:sp macro="[0]!affiche2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1000-000007000000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7</xdr:row>
      <xdr:rowOff>63873</xdr:rowOff>
    </xdr:from>
    <xdr:to>
      <xdr:col>6</xdr:col>
      <xdr:colOff>619149</xdr:colOff>
      <xdr:row>7</xdr:row>
      <xdr:rowOff>521073</xdr:rowOff>
    </xdr:to>
    <xdr:sp macro="[0]!afficher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1000-000008000000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7</xdr:row>
      <xdr:rowOff>44823</xdr:rowOff>
    </xdr:from>
    <xdr:to>
      <xdr:col>7</xdr:col>
      <xdr:colOff>862596</xdr:colOff>
      <xdr:row>7</xdr:row>
      <xdr:rowOff>521073</xdr:rowOff>
    </xdr:to>
    <xdr:sp macro="[0]!affiche1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1000-000009000000}"/>
            </a:ext>
          </a:extLst>
        </xdr:cNvPr>
        <xdr:cNvSpPr/>
      </xdr:nvSpPr>
      <xdr:spPr>
        <a:xfrm>
          <a:off x="8263803" y="582705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7</xdr:row>
      <xdr:rowOff>44823</xdr:rowOff>
    </xdr:from>
    <xdr:to>
      <xdr:col>8</xdr:col>
      <xdr:colOff>1940065</xdr:colOff>
      <xdr:row>7</xdr:row>
      <xdr:rowOff>521073</xdr:rowOff>
    </xdr:to>
    <xdr:sp macro="[0]!affiche2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1000-00000A000000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13</xdr:row>
      <xdr:rowOff>63873</xdr:rowOff>
    </xdr:from>
    <xdr:to>
      <xdr:col>6</xdr:col>
      <xdr:colOff>619149</xdr:colOff>
      <xdr:row>13</xdr:row>
      <xdr:rowOff>521073</xdr:rowOff>
    </xdr:to>
    <xdr:sp macro="[0]!afficher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1000-00000B000000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13</xdr:row>
      <xdr:rowOff>44823</xdr:rowOff>
    </xdr:from>
    <xdr:to>
      <xdr:col>7</xdr:col>
      <xdr:colOff>862596</xdr:colOff>
      <xdr:row>13</xdr:row>
      <xdr:rowOff>521073</xdr:rowOff>
    </xdr:to>
    <xdr:sp macro="[0]!affiche1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1000-00000C000000}"/>
            </a:ext>
          </a:extLst>
        </xdr:cNvPr>
        <xdr:cNvSpPr/>
      </xdr:nvSpPr>
      <xdr:spPr>
        <a:xfrm>
          <a:off x="8263803" y="582705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13</xdr:row>
      <xdr:rowOff>44823</xdr:rowOff>
    </xdr:from>
    <xdr:to>
      <xdr:col>8</xdr:col>
      <xdr:colOff>1940065</xdr:colOff>
      <xdr:row>13</xdr:row>
      <xdr:rowOff>521073</xdr:rowOff>
    </xdr:to>
    <xdr:sp macro="[0]!affiche2" textlink="">
      <xdr:nvSpPr>
        <xdr:cNvPr id="13" name="Rectangle 12">
          <a:extLst>
            <a:ext uri="{FF2B5EF4-FFF2-40B4-BE49-F238E27FC236}">
              <a16:creationId xmlns:a16="http://schemas.microsoft.com/office/drawing/2014/main" id="{00000000-0008-0000-1000-00000D000000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18</xdr:row>
      <xdr:rowOff>63873</xdr:rowOff>
    </xdr:from>
    <xdr:to>
      <xdr:col>6</xdr:col>
      <xdr:colOff>619149</xdr:colOff>
      <xdr:row>18</xdr:row>
      <xdr:rowOff>521073</xdr:rowOff>
    </xdr:to>
    <xdr:sp macro="[0]!afficher" textlink="">
      <xdr:nvSpPr>
        <xdr:cNvPr id="14" name="Rectangle 13">
          <a:extLst>
            <a:ext uri="{FF2B5EF4-FFF2-40B4-BE49-F238E27FC236}">
              <a16:creationId xmlns:a16="http://schemas.microsoft.com/office/drawing/2014/main" id="{00000000-0008-0000-1000-00000E000000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18</xdr:row>
      <xdr:rowOff>44823</xdr:rowOff>
    </xdr:from>
    <xdr:to>
      <xdr:col>7</xdr:col>
      <xdr:colOff>862596</xdr:colOff>
      <xdr:row>18</xdr:row>
      <xdr:rowOff>521073</xdr:rowOff>
    </xdr:to>
    <xdr:sp macro="[0]!affiche1" textlink="">
      <xdr:nvSpPr>
        <xdr:cNvPr id="15" name="Rectangle 14">
          <a:extLst>
            <a:ext uri="{FF2B5EF4-FFF2-40B4-BE49-F238E27FC236}">
              <a16:creationId xmlns:a16="http://schemas.microsoft.com/office/drawing/2014/main" id="{00000000-0008-0000-1000-00000F000000}"/>
            </a:ext>
          </a:extLst>
        </xdr:cNvPr>
        <xdr:cNvSpPr/>
      </xdr:nvSpPr>
      <xdr:spPr>
        <a:xfrm>
          <a:off x="8263803" y="582705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18</xdr:row>
      <xdr:rowOff>44823</xdr:rowOff>
    </xdr:from>
    <xdr:to>
      <xdr:col>8</xdr:col>
      <xdr:colOff>1940065</xdr:colOff>
      <xdr:row>18</xdr:row>
      <xdr:rowOff>521073</xdr:rowOff>
    </xdr:to>
    <xdr:sp macro="[0]!affiche2" textlink="">
      <xdr:nvSpPr>
        <xdr:cNvPr id="16" name="Rectangle 15">
          <a:extLst>
            <a:ext uri="{FF2B5EF4-FFF2-40B4-BE49-F238E27FC236}">
              <a16:creationId xmlns:a16="http://schemas.microsoft.com/office/drawing/2014/main" id="{00000000-0008-0000-1000-000010000000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23</xdr:row>
      <xdr:rowOff>63873</xdr:rowOff>
    </xdr:from>
    <xdr:to>
      <xdr:col>6</xdr:col>
      <xdr:colOff>619149</xdr:colOff>
      <xdr:row>23</xdr:row>
      <xdr:rowOff>521073</xdr:rowOff>
    </xdr:to>
    <xdr:sp macro="[0]!afficher" textlink="">
      <xdr:nvSpPr>
        <xdr:cNvPr id="17" name="Rectangle 16">
          <a:extLst>
            <a:ext uri="{FF2B5EF4-FFF2-40B4-BE49-F238E27FC236}">
              <a16:creationId xmlns:a16="http://schemas.microsoft.com/office/drawing/2014/main" id="{00000000-0008-0000-1000-000011000000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23</xdr:row>
      <xdr:rowOff>44823</xdr:rowOff>
    </xdr:from>
    <xdr:to>
      <xdr:col>7</xdr:col>
      <xdr:colOff>862596</xdr:colOff>
      <xdr:row>23</xdr:row>
      <xdr:rowOff>521073</xdr:rowOff>
    </xdr:to>
    <xdr:sp macro="[0]!affiche1" textlink="">
      <xdr:nvSpPr>
        <xdr:cNvPr id="18" name="Rectangle 17">
          <a:extLst>
            <a:ext uri="{FF2B5EF4-FFF2-40B4-BE49-F238E27FC236}">
              <a16:creationId xmlns:a16="http://schemas.microsoft.com/office/drawing/2014/main" id="{00000000-0008-0000-1000-000012000000}"/>
            </a:ext>
          </a:extLst>
        </xdr:cNvPr>
        <xdr:cNvSpPr/>
      </xdr:nvSpPr>
      <xdr:spPr>
        <a:xfrm>
          <a:off x="8263803" y="582705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23</xdr:row>
      <xdr:rowOff>44823</xdr:rowOff>
    </xdr:from>
    <xdr:to>
      <xdr:col>8</xdr:col>
      <xdr:colOff>1940065</xdr:colOff>
      <xdr:row>23</xdr:row>
      <xdr:rowOff>521073</xdr:rowOff>
    </xdr:to>
    <xdr:sp macro="[0]!affiche2" textlink="">
      <xdr:nvSpPr>
        <xdr:cNvPr id="19" name="Rectangle 18">
          <a:extLst>
            <a:ext uri="{FF2B5EF4-FFF2-40B4-BE49-F238E27FC236}">
              <a16:creationId xmlns:a16="http://schemas.microsoft.com/office/drawing/2014/main" id="{00000000-0008-0000-1000-000013000000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28</xdr:row>
      <xdr:rowOff>63873</xdr:rowOff>
    </xdr:from>
    <xdr:to>
      <xdr:col>6</xdr:col>
      <xdr:colOff>619149</xdr:colOff>
      <xdr:row>28</xdr:row>
      <xdr:rowOff>521073</xdr:rowOff>
    </xdr:to>
    <xdr:sp macro="[0]!afficher" textlink="">
      <xdr:nvSpPr>
        <xdr:cNvPr id="20" name="Rectangle 19">
          <a:extLst>
            <a:ext uri="{FF2B5EF4-FFF2-40B4-BE49-F238E27FC236}">
              <a16:creationId xmlns:a16="http://schemas.microsoft.com/office/drawing/2014/main" id="{00000000-0008-0000-1000-000014000000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28</xdr:row>
      <xdr:rowOff>44823</xdr:rowOff>
    </xdr:from>
    <xdr:to>
      <xdr:col>7</xdr:col>
      <xdr:colOff>862596</xdr:colOff>
      <xdr:row>28</xdr:row>
      <xdr:rowOff>521073</xdr:rowOff>
    </xdr:to>
    <xdr:sp macro="[0]!affiche1" textlink="">
      <xdr:nvSpPr>
        <xdr:cNvPr id="21" name="Rectangle 20">
          <a:extLst>
            <a:ext uri="{FF2B5EF4-FFF2-40B4-BE49-F238E27FC236}">
              <a16:creationId xmlns:a16="http://schemas.microsoft.com/office/drawing/2014/main" id="{00000000-0008-0000-1000-000015000000}"/>
            </a:ext>
          </a:extLst>
        </xdr:cNvPr>
        <xdr:cNvSpPr/>
      </xdr:nvSpPr>
      <xdr:spPr>
        <a:xfrm>
          <a:off x="8263803" y="582705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28</xdr:row>
      <xdr:rowOff>44823</xdr:rowOff>
    </xdr:from>
    <xdr:to>
      <xdr:col>8</xdr:col>
      <xdr:colOff>1940065</xdr:colOff>
      <xdr:row>28</xdr:row>
      <xdr:rowOff>521073</xdr:rowOff>
    </xdr:to>
    <xdr:sp macro="[0]!affiche2" textlink="">
      <xdr:nvSpPr>
        <xdr:cNvPr id="22" name="Rectangle 21">
          <a:extLst>
            <a:ext uri="{FF2B5EF4-FFF2-40B4-BE49-F238E27FC236}">
              <a16:creationId xmlns:a16="http://schemas.microsoft.com/office/drawing/2014/main" id="{00000000-0008-0000-1000-000016000000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33</xdr:row>
      <xdr:rowOff>63873</xdr:rowOff>
    </xdr:from>
    <xdr:to>
      <xdr:col>6</xdr:col>
      <xdr:colOff>619149</xdr:colOff>
      <xdr:row>33</xdr:row>
      <xdr:rowOff>521073</xdr:rowOff>
    </xdr:to>
    <xdr:sp macro="[0]!afficher" textlink="">
      <xdr:nvSpPr>
        <xdr:cNvPr id="23" name="Rectangle 22">
          <a:extLst>
            <a:ext uri="{FF2B5EF4-FFF2-40B4-BE49-F238E27FC236}">
              <a16:creationId xmlns:a16="http://schemas.microsoft.com/office/drawing/2014/main" id="{00000000-0008-0000-1000-000017000000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33</xdr:row>
      <xdr:rowOff>44823</xdr:rowOff>
    </xdr:from>
    <xdr:to>
      <xdr:col>7</xdr:col>
      <xdr:colOff>862596</xdr:colOff>
      <xdr:row>33</xdr:row>
      <xdr:rowOff>521073</xdr:rowOff>
    </xdr:to>
    <xdr:sp macro="[0]!affiche1" textlink="">
      <xdr:nvSpPr>
        <xdr:cNvPr id="24" name="Rectangle 23">
          <a:extLst>
            <a:ext uri="{FF2B5EF4-FFF2-40B4-BE49-F238E27FC236}">
              <a16:creationId xmlns:a16="http://schemas.microsoft.com/office/drawing/2014/main" id="{00000000-0008-0000-1000-000018000000}"/>
            </a:ext>
          </a:extLst>
        </xdr:cNvPr>
        <xdr:cNvSpPr/>
      </xdr:nvSpPr>
      <xdr:spPr>
        <a:xfrm>
          <a:off x="8263803" y="582705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33</xdr:row>
      <xdr:rowOff>44823</xdr:rowOff>
    </xdr:from>
    <xdr:to>
      <xdr:col>8</xdr:col>
      <xdr:colOff>1940065</xdr:colOff>
      <xdr:row>33</xdr:row>
      <xdr:rowOff>521073</xdr:rowOff>
    </xdr:to>
    <xdr:sp macro="[0]!affiche2" textlink="">
      <xdr:nvSpPr>
        <xdr:cNvPr id="25" name="Rectangle 24">
          <a:extLst>
            <a:ext uri="{FF2B5EF4-FFF2-40B4-BE49-F238E27FC236}">
              <a16:creationId xmlns:a16="http://schemas.microsoft.com/office/drawing/2014/main" id="{00000000-0008-0000-1000-000019000000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43</xdr:row>
      <xdr:rowOff>63873</xdr:rowOff>
    </xdr:from>
    <xdr:to>
      <xdr:col>6</xdr:col>
      <xdr:colOff>619149</xdr:colOff>
      <xdr:row>43</xdr:row>
      <xdr:rowOff>521073</xdr:rowOff>
    </xdr:to>
    <xdr:sp macro="[0]!afficher" textlink="">
      <xdr:nvSpPr>
        <xdr:cNvPr id="29" name="Rectangle 28">
          <a:extLst>
            <a:ext uri="{FF2B5EF4-FFF2-40B4-BE49-F238E27FC236}">
              <a16:creationId xmlns:a16="http://schemas.microsoft.com/office/drawing/2014/main" id="{00000000-0008-0000-1000-00001D000000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43</xdr:row>
      <xdr:rowOff>44823</xdr:rowOff>
    </xdr:from>
    <xdr:to>
      <xdr:col>7</xdr:col>
      <xdr:colOff>862596</xdr:colOff>
      <xdr:row>43</xdr:row>
      <xdr:rowOff>521073</xdr:rowOff>
    </xdr:to>
    <xdr:sp macro="[0]!affiche1" textlink="">
      <xdr:nvSpPr>
        <xdr:cNvPr id="30" name="Rectangle 29">
          <a:extLst>
            <a:ext uri="{FF2B5EF4-FFF2-40B4-BE49-F238E27FC236}">
              <a16:creationId xmlns:a16="http://schemas.microsoft.com/office/drawing/2014/main" id="{00000000-0008-0000-1000-00001E000000}"/>
            </a:ext>
          </a:extLst>
        </xdr:cNvPr>
        <xdr:cNvSpPr/>
      </xdr:nvSpPr>
      <xdr:spPr>
        <a:xfrm>
          <a:off x="8263803" y="582705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43</xdr:row>
      <xdr:rowOff>44823</xdr:rowOff>
    </xdr:from>
    <xdr:to>
      <xdr:col>8</xdr:col>
      <xdr:colOff>1940065</xdr:colOff>
      <xdr:row>43</xdr:row>
      <xdr:rowOff>521073</xdr:rowOff>
    </xdr:to>
    <xdr:sp macro="[0]!affiche2" textlink="">
      <xdr:nvSpPr>
        <xdr:cNvPr id="31" name="Rectangle 30">
          <a:extLst>
            <a:ext uri="{FF2B5EF4-FFF2-40B4-BE49-F238E27FC236}">
              <a16:creationId xmlns:a16="http://schemas.microsoft.com/office/drawing/2014/main" id="{00000000-0008-0000-1000-00001F000000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38</xdr:row>
      <xdr:rowOff>63873</xdr:rowOff>
    </xdr:from>
    <xdr:to>
      <xdr:col>6</xdr:col>
      <xdr:colOff>619149</xdr:colOff>
      <xdr:row>38</xdr:row>
      <xdr:rowOff>521073</xdr:rowOff>
    </xdr:to>
    <xdr:sp macro="[0]!afficher" textlink="">
      <xdr:nvSpPr>
        <xdr:cNvPr id="32" name="Rectangle 31">
          <a:extLst>
            <a:ext uri="{FF2B5EF4-FFF2-40B4-BE49-F238E27FC236}">
              <a16:creationId xmlns:a16="http://schemas.microsoft.com/office/drawing/2014/main" id="{00000000-0008-0000-1000-000020000000}"/>
            </a:ext>
          </a:extLst>
        </xdr:cNvPr>
        <xdr:cNvSpPr/>
      </xdr:nvSpPr>
      <xdr:spPr>
        <a:xfrm>
          <a:off x="6342529" y="20436167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38</xdr:row>
      <xdr:rowOff>44823</xdr:rowOff>
    </xdr:from>
    <xdr:to>
      <xdr:col>7</xdr:col>
      <xdr:colOff>862596</xdr:colOff>
      <xdr:row>38</xdr:row>
      <xdr:rowOff>521073</xdr:rowOff>
    </xdr:to>
    <xdr:sp macro="[0]!affiche1" textlink="">
      <xdr:nvSpPr>
        <xdr:cNvPr id="33" name="Rectangle 32">
          <a:extLst>
            <a:ext uri="{FF2B5EF4-FFF2-40B4-BE49-F238E27FC236}">
              <a16:creationId xmlns:a16="http://schemas.microsoft.com/office/drawing/2014/main" id="{00000000-0008-0000-1000-000021000000}"/>
            </a:ext>
          </a:extLst>
        </xdr:cNvPr>
        <xdr:cNvSpPr/>
      </xdr:nvSpPr>
      <xdr:spPr>
        <a:xfrm>
          <a:off x="8263803" y="20417117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38</xdr:row>
      <xdr:rowOff>44823</xdr:rowOff>
    </xdr:from>
    <xdr:to>
      <xdr:col>8</xdr:col>
      <xdr:colOff>1940065</xdr:colOff>
      <xdr:row>38</xdr:row>
      <xdr:rowOff>521073</xdr:rowOff>
    </xdr:to>
    <xdr:sp macro="[0]!affiche2" textlink="">
      <xdr:nvSpPr>
        <xdr:cNvPr id="34" name="Rectangle 33">
          <a:extLst>
            <a:ext uri="{FF2B5EF4-FFF2-40B4-BE49-F238E27FC236}">
              <a16:creationId xmlns:a16="http://schemas.microsoft.com/office/drawing/2014/main" id="{00000000-0008-0000-1000-000022000000}"/>
            </a:ext>
          </a:extLst>
        </xdr:cNvPr>
        <xdr:cNvSpPr/>
      </xdr:nvSpPr>
      <xdr:spPr>
        <a:xfrm>
          <a:off x="10204125" y="20417117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48</xdr:row>
      <xdr:rowOff>63873</xdr:rowOff>
    </xdr:from>
    <xdr:to>
      <xdr:col>6</xdr:col>
      <xdr:colOff>619149</xdr:colOff>
      <xdr:row>48</xdr:row>
      <xdr:rowOff>521073</xdr:rowOff>
    </xdr:to>
    <xdr:sp macro="[0]!afficher" textlink="">
      <xdr:nvSpPr>
        <xdr:cNvPr id="38" name="Rectangle 37">
          <a:extLst>
            <a:ext uri="{FF2B5EF4-FFF2-40B4-BE49-F238E27FC236}">
              <a16:creationId xmlns:a16="http://schemas.microsoft.com/office/drawing/2014/main" id="{C5B723EA-3358-41EC-9A69-FF7AE209D4FB}"/>
            </a:ext>
          </a:extLst>
        </xdr:cNvPr>
        <xdr:cNvSpPr/>
      </xdr:nvSpPr>
      <xdr:spPr>
        <a:xfrm>
          <a:off x="6519582" y="23927920"/>
          <a:ext cx="18450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48</xdr:row>
      <xdr:rowOff>44823</xdr:rowOff>
    </xdr:from>
    <xdr:to>
      <xdr:col>7</xdr:col>
      <xdr:colOff>862596</xdr:colOff>
      <xdr:row>48</xdr:row>
      <xdr:rowOff>521073</xdr:rowOff>
    </xdr:to>
    <xdr:sp macro="[0]!affiche1" textlink="">
      <xdr:nvSpPr>
        <xdr:cNvPr id="39" name="Rectangle 38">
          <a:extLst>
            <a:ext uri="{FF2B5EF4-FFF2-40B4-BE49-F238E27FC236}">
              <a16:creationId xmlns:a16="http://schemas.microsoft.com/office/drawing/2014/main" id="{FAE9CECD-4A28-4A68-8716-DBA605907A6D}"/>
            </a:ext>
          </a:extLst>
        </xdr:cNvPr>
        <xdr:cNvSpPr/>
      </xdr:nvSpPr>
      <xdr:spPr>
        <a:xfrm>
          <a:off x="8478956" y="23908870"/>
          <a:ext cx="1823475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48</xdr:row>
      <xdr:rowOff>44823</xdr:rowOff>
    </xdr:from>
    <xdr:to>
      <xdr:col>8</xdr:col>
      <xdr:colOff>1940065</xdr:colOff>
      <xdr:row>48</xdr:row>
      <xdr:rowOff>521073</xdr:rowOff>
    </xdr:to>
    <xdr:sp macro="[0]!affiche2" textlink="">
      <xdr:nvSpPr>
        <xdr:cNvPr id="40" name="Rectangle 39">
          <a:extLst>
            <a:ext uri="{FF2B5EF4-FFF2-40B4-BE49-F238E27FC236}">
              <a16:creationId xmlns:a16="http://schemas.microsoft.com/office/drawing/2014/main" id="{65C90870-10DF-4E35-AF0D-1EF3452FBE3D}"/>
            </a:ext>
          </a:extLst>
        </xdr:cNvPr>
        <xdr:cNvSpPr/>
      </xdr:nvSpPr>
      <xdr:spPr>
        <a:xfrm>
          <a:off x="10490995" y="23908870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54</xdr:row>
      <xdr:rowOff>63873</xdr:rowOff>
    </xdr:from>
    <xdr:to>
      <xdr:col>6</xdr:col>
      <xdr:colOff>619149</xdr:colOff>
      <xdr:row>54</xdr:row>
      <xdr:rowOff>521073</xdr:rowOff>
    </xdr:to>
    <xdr:sp macro="[0]!afficher" textlink="">
      <xdr:nvSpPr>
        <xdr:cNvPr id="41" name="Rectangle 40">
          <a:extLst>
            <a:ext uri="{FF2B5EF4-FFF2-40B4-BE49-F238E27FC236}">
              <a16:creationId xmlns:a16="http://schemas.microsoft.com/office/drawing/2014/main" id="{C1D1B1F7-3096-41A2-BDFB-C8C98ECE24D2}"/>
            </a:ext>
          </a:extLst>
        </xdr:cNvPr>
        <xdr:cNvSpPr/>
      </xdr:nvSpPr>
      <xdr:spPr>
        <a:xfrm>
          <a:off x="6519582" y="23927920"/>
          <a:ext cx="18450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54</xdr:row>
      <xdr:rowOff>44823</xdr:rowOff>
    </xdr:from>
    <xdr:to>
      <xdr:col>7</xdr:col>
      <xdr:colOff>862596</xdr:colOff>
      <xdr:row>54</xdr:row>
      <xdr:rowOff>521073</xdr:rowOff>
    </xdr:to>
    <xdr:sp macro="[0]!affiche1" textlink="">
      <xdr:nvSpPr>
        <xdr:cNvPr id="42" name="Rectangle 41">
          <a:extLst>
            <a:ext uri="{FF2B5EF4-FFF2-40B4-BE49-F238E27FC236}">
              <a16:creationId xmlns:a16="http://schemas.microsoft.com/office/drawing/2014/main" id="{D33A823E-4A1E-438F-9330-C3033051DF45}"/>
            </a:ext>
          </a:extLst>
        </xdr:cNvPr>
        <xdr:cNvSpPr/>
      </xdr:nvSpPr>
      <xdr:spPr>
        <a:xfrm>
          <a:off x="8478956" y="23908870"/>
          <a:ext cx="1823475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54</xdr:row>
      <xdr:rowOff>44823</xdr:rowOff>
    </xdr:from>
    <xdr:to>
      <xdr:col>8</xdr:col>
      <xdr:colOff>1940065</xdr:colOff>
      <xdr:row>54</xdr:row>
      <xdr:rowOff>521073</xdr:rowOff>
    </xdr:to>
    <xdr:sp macro="[0]!affiche2" textlink="">
      <xdr:nvSpPr>
        <xdr:cNvPr id="43" name="Rectangle 42">
          <a:extLst>
            <a:ext uri="{FF2B5EF4-FFF2-40B4-BE49-F238E27FC236}">
              <a16:creationId xmlns:a16="http://schemas.microsoft.com/office/drawing/2014/main" id="{4833D3AC-108D-48F9-ADE7-F02F56BA08CF}"/>
            </a:ext>
          </a:extLst>
        </xdr:cNvPr>
        <xdr:cNvSpPr/>
      </xdr:nvSpPr>
      <xdr:spPr>
        <a:xfrm>
          <a:off x="10490995" y="23908870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59</xdr:row>
      <xdr:rowOff>63873</xdr:rowOff>
    </xdr:from>
    <xdr:to>
      <xdr:col>6</xdr:col>
      <xdr:colOff>619149</xdr:colOff>
      <xdr:row>59</xdr:row>
      <xdr:rowOff>521073</xdr:rowOff>
    </xdr:to>
    <xdr:sp macro="[0]!afficher" textlink="">
      <xdr:nvSpPr>
        <xdr:cNvPr id="44" name="Rectangle 43">
          <a:extLst>
            <a:ext uri="{FF2B5EF4-FFF2-40B4-BE49-F238E27FC236}">
              <a16:creationId xmlns:a16="http://schemas.microsoft.com/office/drawing/2014/main" id="{40D0A3D3-8D29-4A57-9F43-66105A69F82B}"/>
            </a:ext>
          </a:extLst>
        </xdr:cNvPr>
        <xdr:cNvSpPr/>
      </xdr:nvSpPr>
      <xdr:spPr>
        <a:xfrm>
          <a:off x="6519582" y="29450179"/>
          <a:ext cx="18450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59</xdr:row>
      <xdr:rowOff>44823</xdr:rowOff>
    </xdr:from>
    <xdr:to>
      <xdr:col>7</xdr:col>
      <xdr:colOff>862596</xdr:colOff>
      <xdr:row>59</xdr:row>
      <xdr:rowOff>521073</xdr:rowOff>
    </xdr:to>
    <xdr:sp macro="[0]!affiche1" textlink="">
      <xdr:nvSpPr>
        <xdr:cNvPr id="45" name="Rectangle 44">
          <a:extLst>
            <a:ext uri="{FF2B5EF4-FFF2-40B4-BE49-F238E27FC236}">
              <a16:creationId xmlns:a16="http://schemas.microsoft.com/office/drawing/2014/main" id="{C5EC7CC7-102B-4018-B4B9-58C5BB5725A4}"/>
            </a:ext>
          </a:extLst>
        </xdr:cNvPr>
        <xdr:cNvSpPr/>
      </xdr:nvSpPr>
      <xdr:spPr>
        <a:xfrm>
          <a:off x="8478956" y="29431129"/>
          <a:ext cx="1823475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59</xdr:row>
      <xdr:rowOff>44823</xdr:rowOff>
    </xdr:from>
    <xdr:to>
      <xdr:col>8</xdr:col>
      <xdr:colOff>1940065</xdr:colOff>
      <xdr:row>59</xdr:row>
      <xdr:rowOff>521073</xdr:rowOff>
    </xdr:to>
    <xdr:sp macro="[0]!affiche2" textlink="">
      <xdr:nvSpPr>
        <xdr:cNvPr id="46" name="Rectangle 45">
          <a:extLst>
            <a:ext uri="{FF2B5EF4-FFF2-40B4-BE49-F238E27FC236}">
              <a16:creationId xmlns:a16="http://schemas.microsoft.com/office/drawing/2014/main" id="{3DAC57AF-EE8C-47DB-BF3B-5843A0CAE2DE}"/>
            </a:ext>
          </a:extLst>
        </xdr:cNvPr>
        <xdr:cNvSpPr/>
      </xdr:nvSpPr>
      <xdr:spPr>
        <a:xfrm>
          <a:off x="10490995" y="29431129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64</xdr:row>
      <xdr:rowOff>63873</xdr:rowOff>
    </xdr:from>
    <xdr:to>
      <xdr:col>6</xdr:col>
      <xdr:colOff>619149</xdr:colOff>
      <xdr:row>64</xdr:row>
      <xdr:rowOff>521073</xdr:rowOff>
    </xdr:to>
    <xdr:sp macro="[0]!afficher" textlink="">
      <xdr:nvSpPr>
        <xdr:cNvPr id="50" name="Rectangle 49">
          <a:extLst>
            <a:ext uri="{FF2B5EF4-FFF2-40B4-BE49-F238E27FC236}">
              <a16:creationId xmlns:a16="http://schemas.microsoft.com/office/drawing/2014/main" id="{87EE4E18-6625-453E-A65D-53800055D01C}"/>
            </a:ext>
          </a:extLst>
        </xdr:cNvPr>
        <xdr:cNvSpPr/>
      </xdr:nvSpPr>
      <xdr:spPr>
        <a:xfrm>
          <a:off x="6519582" y="32211308"/>
          <a:ext cx="18450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64</xdr:row>
      <xdr:rowOff>44823</xdr:rowOff>
    </xdr:from>
    <xdr:to>
      <xdr:col>7</xdr:col>
      <xdr:colOff>862596</xdr:colOff>
      <xdr:row>64</xdr:row>
      <xdr:rowOff>521073</xdr:rowOff>
    </xdr:to>
    <xdr:sp macro="[0]!affiche1" textlink="">
      <xdr:nvSpPr>
        <xdr:cNvPr id="51" name="Rectangle 50">
          <a:extLst>
            <a:ext uri="{FF2B5EF4-FFF2-40B4-BE49-F238E27FC236}">
              <a16:creationId xmlns:a16="http://schemas.microsoft.com/office/drawing/2014/main" id="{4BF2FDC0-8D5C-4F50-AC7B-AC14BD74091C}"/>
            </a:ext>
          </a:extLst>
        </xdr:cNvPr>
        <xdr:cNvSpPr/>
      </xdr:nvSpPr>
      <xdr:spPr>
        <a:xfrm>
          <a:off x="8478956" y="32192258"/>
          <a:ext cx="1823475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64</xdr:row>
      <xdr:rowOff>44823</xdr:rowOff>
    </xdr:from>
    <xdr:to>
      <xdr:col>8</xdr:col>
      <xdr:colOff>1940065</xdr:colOff>
      <xdr:row>64</xdr:row>
      <xdr:rowOff>521073</xdr:rowOff>
    </xdr:to>
    <xdr:sp macro="[0]!affiche2" textlink="">
      <xdr:nvSpPr>
        <xdr:cNvPr id="52" name="Rectangle 51">
          <a:extLst>
            <a:ext uri="{FF2B5EF4-FFF2-40B4-BE49-F238E27FC236}">
              <a16:creationId xmlns:a16="http://schemas.microsoft.com/office/drawing/2014/main" id="{11673747-0EC3-4193-B88B-2EB552193D1A}"/>
            </a:ext>
          </a:extLst>
        </xdr:cNvPr>
        <xdr:cNvSpPr/>
      </xdr:nvSpPr>
      <xdr:spPr>
        <a:xfrm>
          <a:off x="10490995" y="32192258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1028698</xdr:colOff>
      <xdr:row>2</xdr:row>
      <xdr:rowOff>38100</xdr:rowOff>
    </xdr:from>
    <xdr:to>
      <xdr:col>1</xdr:col>
      <xdr:colOff>838199</xdr:colOff>
      <xdr:row>8</xdr:row>
      <xdr:rowOff>95251</xdr:rowOff>
    </xdr:to>
    <xdr:sp macro="[0]!RAZ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1100-000002000000}"/>
            </a:ext>
          </a:extLst>
        </xdr:cNvPr>
        <xdr:cNvSpPr/>
      </xdr:nvSpPr>
      <xdr:spPr>
        <a:xfrm>
          <a:off x="1028698" y="1943100"/>
          <a:ext cx="3238501" cy="12001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Initialisation</a:t>
          </a:r>
          <a:r>
            <a:rPr lang="fr-FR" sz="1400" baseline="0"/>
            <a:t> de l'application</a:t>
          </a:r>
        </a:p>
        <a:p>
          <a:pPr algn="ctr"/>
          <a:r>
            <a:rPr lang="fr-FR" sz="1400" baseline="0"/>
            <a:t>Suppression de toutes les données mensuelles, c'est une Remise à Zéro pour l'année suivante !</a:t>
          </a:r>
          <a:endParaRPr lang="fr-FR" sz="1400"/>
        </a:p>
      </xdr:txBody>
    </xdr:sp>
    <xdr:clientData/>
  </xdr:twoCellAnchor>
  <xdr:twoCellAnchor>
    <xdr:from>
      <xdr:col>1</xdr:col>
      <xdr:colOff>962025</xdr:colOff>
      <xdr:row>2</xdr:row>
      <xdr:rowOff>38100</xdr:rowOff>
    </xdr:from>
    <xdr:to>
      <xdr:col>1</xdr:col>
      <xdr:colOff>2752725</xdr:colOff>
      <xdr:row>8</xdr:row>
      <xdr:rowOff>95251</xdr:rowOff>
    </xdr:to>
    <xdr:sp macro="[0]!transfert_version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1100-000003000000}"/>
            </a:ext>
          </a:extLst>
        </xdr:cNvPr>
        <xdr:cNvSpPr/>
      </xdr:nvSpPr>
      <xdr:spPr>
        <a:xfrm>
          <a:off x="4391025" y="1943100"/>
          <a:ext cx="1790700" cy="12001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aseline="0"/>
            <a:t>Récupération des données des douze mois de suivi mensuel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Commun\04%20-%20MAINTENANCE\Conso%20d'eau\Compteur%20EC-EF%20Coprod%20V3%20(Antoine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glage"/>
      <sheetName val="Graphique"/>
      <sheetName val="BD "/>
      <sheetName val="TCD Eviscération "/>
      <sheetName val="TCD Globale abattage"/>
      <sheetName val="Action"/>
      <sheetName val="Compteur Laveuse"/>
      <sheetName val="conso quai atlas"/>
      <sheetName val="Report LEDU Conso d'eau"/>
      <sheetName val="Compteur EC-EF Coprod V3 (Anto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hmed Lachheb" refreshedDate="44558.634133680556" createdVersion="7" refreshedVersion="6" minRefreshableVersion="3" recordCount="31" xr:uid="{00000000-000A-0000-FFFF-FFFF00000000}">
  <cacheSource type="worksheet">
    <worksheetSource name="Tableau122"/>
  </cacheSource>
  <cacheFields count="20">
    <cacheField name="jour " numFmtId="16">
      <sharedItems containsSemiMixedTypes="0" containsNonDate="0" containsDate="1" containsString="0" minDate="2021-12-01T00:00:00" maxDate="2022-01-01T00:00:00" count="31">
        <d v="2021-12-01T00:00:00"/>
        <d v="2021-12-02T00:00:00"/>
        <d v="2021-12-03T00:00:00"/>
        <d v="2021-12-04T00:00:00"/>
        <d v="2021-12-05T00:00:00"/>
        <d v="2021-12-06T00:00:00"/>
        <d v="2021-12-07T00:00:00"/>
        <d v="2021-12-08T00:00:00"/>
        <d v="2021-12-09T00:00:00"/>
        <d v="2021-12-10T00:00:00"/>
        <d v="2021-12-11T00:00:00"/>
        <d v="2021-12-12T00:00:00"/>
        <d v="2021-12-13T00:00:00"/>
        <d v="2021-12-14T00:00:00"/>
        <d v="2021-12-15T00:00:00"/>
        <d v="2021-12-16T00:00:00"/>
        <d v="2021-12-17T00:00:00"/>
        <d v="2021-12-18T00:00:00"/>
        <d v="2021-12-19T00:00:00"/>
        <d v="2021-12-20T00:00:00"/>
        <d v="2021-12-21T00:00:00"/>
        <d v="2021-12-22T00:00:00"/>
        <d v="2021-12-23T00:00:00"/>
        <d v="2021-12-24T00:00:00"/>
        <d v="2021-12-25T00:00:00"/>
        <d v="2021-12-26T00:00:00"/>
        <d v="2021-12-27T00:00:00"/>
        <d v="2021-12-28T00:00:00"/>
        <d v="2021-12-29T00:00:00"/>
        <d v="2021-12-30T00:00:00"/>
        <d v="2021-12-31T00:00:00"/>
      </sharedItems>
      <fieldGroup par="19" base="0">
        <rangePr groupBy="days" startDate="2021-12-01T00:00:00" endDate="2022-01-01T00:00:00"/>
        <groupItems count="368">
          <s v="&lt;01/12/2021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1/2022"/>
        </groupItems>
      </fieldGroup>
    </cacheField>
    <cacheField name="nombre de poulet " numFmtId="3">
      <sharedItems containsSemiMixedTypes="0" containsString="0" containsNumber="1" containsInteger="1" minValue="36573" maxValue="80555"/>
    </cacheField>
    <cacheField name="tonnage " numFmtId="3">
      <sharedItems containsSemiMixedTypes="0" containsString="0" containsNumber="1" containsInteger="1" minValue="125220" maxValue="272780"/>
    </cacheField>
    <cacheField name="consommation totale de l'usine " numFmtId="0">
      <sharedItems containsSemiMixedTypes="0" containsString="0" containsNumber="1" minValue="561.5" maxValue="905.6"/>
    </cacheField>
    <cacheField name="EF TAR1" numFmtId="0">
      <sharedItems containsSemiMixedTypes="0" containsString="0" containsNumber="1" minValue="0.1" maxValue="0.8"/>
    </cacheField>
    <cacheField name="EF TAR2" numFmtId="0">
      <sharedItems containsSemiMixedTypes="0" containsString="0" containsNumber="1" minValue="0" maxValue="0.1"/>
    </cacheField>
    <cacheField name="EF EVISC" numFmtId="0">
      <sharedItems containsSemiMixedTypes="0" containsString="0" containsNumber="1" minValue="23.7" maxValue="53.4"/>
    </cacheField>
    <cacheField name="EF SURPR EVISC" numFmtId="0">
      <sharedItems containsSemiMixedTypes="0" containsString="0" containsNumber="1" minValue="41.4" maxValue="90.2"/>
    </cacheField>
    <cacheField name="EF TOTALE EVISC" numFmtId="0">
      <sharedItems containsSemiMixedTypes="0" containsString="0" containsNumber="1" minValue="65.150000000000006" maxValue="143.52000000000001"/>
    </cacheField>
    <cacheField name="EF RESSUAGE" numFmtId="0">
      <sharedItems containsSemiMixedTypes="0" containsString="0" containsNumber="1" minValue="29.3" maxValue="63"/>
    </cacheField>
    <cacheField name="EF QUAI ATLAS " numFmtId="0">
      <sharedItems containsSemiMixedTypes="0" containsString="0" containsNumber="1" minValue="21" maxValue="25.8"/>
    </cacheField>
    <cacheField name="EC QUAI ATLAS " numFmtId="0">
      <sharedItems containsSemiMixedTypes="0" containsString="0" containsNumber="1" minValue="0" maxValue="11.5"/>
    </cacheField>
    <cacheField name="EC caisses/Pal" numFmtId="0">
      <sharedItems containsSemiMixedTypes="0" containsString="0" containsNumber="1" minValue="19.5" maxValue="31"/>
    </cacheField>
    <cacheField name="MP 25b" numFmtId="0">
      <sharedItems containsSemiMixedTypes="0" containsString="0" containsNumber="1" minValue="81.349999999999994" maxValue="157.71"/>
    </cacheField>
    <cacheField name="HP 40 BAR" numFmtId="0">
      <sharedItems containsString="0" containsBlank="1" containsNumber="1" containsInteger="1" minValue="75" maxValue="93"/>
    </cacheField>
    <cacheField name="EC Bac echaudage" numFmtId="0">
      <sharedItems containsString="0" containsBlank="1" containsNumber="1" containsInteger="1" minValue="30" maxValue="30"/>
    </cacheField>
    <cacheField name="EC Sortie Ballon " numFmtId="0">
      <sharedItems containsString="0" containsBlank="1" containsNumber="1" containsInteger="1" minValue="30" maxValue="60"/>
    </cacheField>
    <cacheField name="Boite noire" numFmtId="0">
      <sharedItems containsSemiMixedTypes="0" containsString="0" containsNumber="1" minValue="166.78999999999996" maxValue="1287460"/>
    </cacheField>
    <cacheField name="EC entrée Pac" numFmtId="0">
      <sharedItems containsSemiMixedTypes="0" containsString="0" containsNumber="1" containsInteger="1" minValue="30" maxValue="30"/>
    </cacheField>
    <cacheField name="Mois" numFmtId="0" databaseField="0">
      <fieldGroup base="0">
        <rangePr groupBy="months" startDate="2021-12-01T00:00:00" endDate="2022-01-01T00:00:00"/>
        <groupItems count="14">
          <s v="&lt;01/12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1">
  <r>
    <x v="0"/>
    <n v="80555"/>
    <n v="272780"/>
    <n v="808.9"/>
    <n v="0.8"/>
    <n v="0"/>
    <n v="53.4"/>
    <n v="90.2"/>
    <n v="143.52000000000001"/>
    <n v="63"/>
    <n v="25.8"/>
    <n v="0"/>
    <n v="31"/>
    <n v="81.349999999999994"/>
    <m/>
    <m/>
    <m/>
    <n v="2940"/>
    <n v="30"/>
  </r>
  <r>
    <x v="1"/>
    <n v="78410"/>
    <n v="263720"/>
    <n v="894.8"/>
    <n v="0.3"/>
    <n v="0.1"/>
    <n v="48.4"/>
    <n v="90.2"/>
    <n v="138.57"/>
    <n v="59.8"/>
    <n v="23.1"/>
    <n v="0"/>
    <n v="24.5"/>
    <n v="143.04"/>
    <n v="93"/>
    <m/>
    <m/>
    <n v="3188.1400000000003"/>
    <n v="30"/>
  </r>
  <r>
    <x v="2"/>
    <n v="36573"/>
    <n v="125220"/>
    <n v="561.5"/>
    <n v="0.4"/>
    <n v="0"/>
    <n v="23.7"/>
    <n v="41.4"/>
    <n v="65.150000000000006"/>
    <n v="29.3"/>
    <n v="22.1"/>
    <n v="10.6"/>
    <n v="19.5"/>
    <n v="157.71"/>
    <n v="90"/>
    <m/>
    <m/>
    <n v="3272.3199999999997"/>
    <n v="30"/>
  </r>
  <r>
    <x v="3"/>
    <n v="77560"/>
    <n v="255114"/>
    <n v="905.6"/>
    <n v="0.4"/>
    <n v="0.1"/>
    <n v="45.4"/>
    <n v="84.4"/>
    <n v="129.77000000000001"/>
    <n v="59.8"/>
    <n v="21"/>
    <n v="11.5"/>
    <n v="30"/>
    <n v="118.24"/>
    <n v="75"/>
    <m/>
    <m/>
    <n v="3208.19"/>
    <n v="30"/>
  </r>
  <r>
    <x v="4"/>
    <n v="72506"/>
    <n v="231500"/>
    <n v="852.2"/>
    <n v="0.1"/>
    <n v="0.1"/>
    <n v="45.5"/>
    <n v="79.400000000000006"/>
    <n v="124.89"/>
    <n v="53.8"/>
    <n v="21.9"/>
    <n v="9.5"/>
    <n v="19.5"/>
    <n v="107.89"/>
    <n v="85"/>
    <m/>
    <m/>
    <n v="3231.75"/>
    <n v="30"/>
  </r>
  <r>
    <x v="5"/>
    <n v="72506"/>
    <n v="231500"/>
    <n v="852.2"/>
    <n v="0.1"/>
    <n v="0.1"/>
    <n v="45.5"/>
    <n v="79.400000000000006"/>
    <n v="124.89"/>
    <n v="53.8"/>
    <n v="21.9"/>
    <n v="9.5"/>
    <n v="19.5"/>
    <n v="107.89"/>
    <n v="85"/>
    <m/>
    <m/>
    <n v="3797.94"/>
    <n v="30"/>
  </r>
  <r>
    <x v="6"/>
    <n v="72506"/>
    <n v="231500"/>
    <n v="852.2"/>
    <n v="0.1"/>
    <n v="0.1"/>
    <n v="45.5"/>
    <n v="79.400000000000006"/>
    <n v="124.89"/>
    <n v="53.8"/>
    <n v="21.9"/>
    <n v="9.5"/>
    <n v="19.5"/>
    <n v="107.89"/>
    <n v="85"/>
    <m/>
    <m/>
    <n v="2174.4"/>
    <n v="30"/>
  </r>
  <r>
    <x v="7"/>
    <n v="72506"/>
    <n v="231500"/>
    <n v="852.2"/>
    <n v="0.1"/>
    <n v="0.1"/>
    <n v="45.5"/>
    <n v="79.400000000000006"/>
    <n v="124.89"/>
    <n v="53.8"/>
    <n v="21.9"/>
    <n v="9.5"/>
    <n v="19.5"/>
    <n v="107.89"/>
    <n v="85"/>
    <m/>
    <m/>
    <n v="2534.04"/>
    <n v="30"/>
  </r>
  <r>
    <x v="8"/>
    <n v="72506"/>
    <n v="231500"/>
    <n v="852.2"/>
    <n v="0.1"/>
    <n v="0.1"/>
    <n v="45.5"/>
    <n v="79.400000000000006"/>
    <n v="124.89"/>
    <n v="53.8"/>
    <n v="21.9"/>
    <n v="9.5"/>
    <n v="19.5"/>
    <n v="107.89"/>
    <n v="85"/>
    <m/>
    <m/>
    <n v="2732.7100000000005"/>
    <n v="30"/>
  </r>
  <r>
    <x v="9"/>
    <n v="72506"/>
    <n v="231500"/>
    <n v="852.2"/>
    <n v="0.1"/>
    <n v="0.1"/>
    <n v="45.5"/>
    <n v="79.400000000000006"/>
    <n v="124.89"/>
    <n v="53.8"/>
    <n v="21.9"/>
    <n v="9.5"/>
    <n v="19.5"/>
    <n v="107.89"/>
    <n v="85"/>
    <m/>
    <m/>
    <n v="2179.23"/>
    <n v="30"/>
  </r>
  <r>
    <x v="10"/>
    <n v="72506"/>
    <n v="231500"/>
    <n v="852.2"/>
    <n v="0.1"/>
    <n v="0.1"/>
    <n v="45.5"/>
    <n v="79.400000000000006"/>
    <n v="124.89"/>
    <n v="53.8"/>
    <n v="21.9"/>
    <n v="9.5"/>
    <n v="19.5"/>
    <n v="107.89"/>
    <n v="85"/>
    <m/>
    <m/>
    <n v="2261.3199999999997"/>
    <n v="30"/>
  </r>
  <r>
    <x v="11"/>
    <n v="72506"/>
    <n v="231500"/>
    <n v="852.2"/>
    <n v="0.1"/>
    <n v="0.1"/>
    <n v="45.5"/>
    <n v="79.400000000000006"/>
    <n v="124.89"/>
    <n v="53.8"/>
    <n v="21.9"/>
    <n v="9.5"/>
    <n v="19.5"/>
    <n v="107.89"/>
    <n v="85"/>
    <m/>
    <m/>
    <n v="2237.69"/>
    <n v="30"/>
  </r>
  <r>
    <x v="12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2185.7399999999998"/>
    <n v="30"/>
  </r>
  <r>
    <x v="13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2276.8599999999997"/>
    <n v="30"/>
  </r>
  <r>
    <x v="14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2119.1800000000003"/>
    <n v="30"/>
  </r>
  <r>
    <x v="15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2748.91"/>
    <n v="30"/>
  </r>
  <r>
    <x v="16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2601.2900000000004"/>
    <n v="30"/>
  </r>
  <r>
    <x v="17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60"/>
    <n v="2695.02"/>
    <n v="30"/>
  </r>
  <r>
    <x v="18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60"/>
    <n v="2593.6600000000003"/>
    <n v="30"/>
  </r>
  <r>
    <x v="19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60"/>
    <n v="1997.6099999999997"/>
    <n v="30"/>
  </r>
  <r>
    <x v="20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60"/>
    <n v="2104.64"/>
    <n v="30"/>
  </r>
  <r>
    <x v="21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60"/>
    <n v="2237.2800000000002"/>
    <n v="30"/>
  </r>
  <r>
    <x v="22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60"/>
    <n v="1085151"/>
    <n v="30"/>
  </r>
  <r>
    <x v="23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60"/>
    <n v="995996"/>
    <n v="30"/>
  </r>
  <r>
    <x v="24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60"/>
    <n v="1264746"/>
    <n v="30"/>
  </r>
  <r>
    <x v="25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1285874"/>
    <n v="30"/>
  </r>
  <r>
    <x v="26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1287460"/>
    <n v="30"/>
  </r>
  <r>
    <x v="27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463.35"/>
    <n v="30"/>
  </r>
  <r>
    <x v="28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412.36"/>
    <n v="30"/>
  </r>
  <r>
    <x v="29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166.78999999999996"/>
    <n v="30"/>
  </r>
  <r>
    <x v="30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459.76"/>
    <n v="3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1000000}" name="Tableau croisé dynamique2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7" indent="0" outline="1" outlineData="1" multipleFieldFilters="0" chartFormat="3">
  <location ref="G4:I36" firstHeaderRow="0" firstDataRow="1" firstDataCol="1"/>
  <pivotFields count="20">
    <pivotField axis="axisRow" numFmtId="16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0"/>
  </rowFields>
  <rowItems count="32"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tonnage " fld="2" baseField="0" baseItem="0"/>
    <dataField name="Somme de consommation totale de l'usine " fld="3" baseField="0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1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7" indent="0" outline="1" outlineData="1" multipleFieldFilters="0" chartFormat="4" rowHeaderCaption="JOURS">
  <location ref="A3:C35" firstHeaderRow="0" firstDataRow="1" firstDataCol="1"/>
  <pivotFields count="20">
    <pivotField axis="axisRow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dataField="1"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0"/>
  </rowFields>
  <rowItems count="32"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 t="grand">
      <x/>
    </i>
  </rowItems>
  <colFields count="1">
    <field x="-2"/>
  </colFields>
  <colItems count="2">
    <i>
      <x/>
    </i>
    <i i="1">
      <x v="1"/>
    </i>
  </colItems>
  <dataFields count="2">
    <dataField name="Nbr de poulet " fld="1" baseField="0" baseItem="0"/>
    <dataField name=" consommation totale de l'usine " fld="3" baseField="0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3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3000000}" name="Tableau croisé dynamique5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J61:J93" firstHeaderRow="1" firstDataRow="1" firstDataCol="1"/>
  <pivotFields count="20">
    <pivotField axis="axisRow" numFmtId="16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</pivotFields>
  <rowFields count="1">
    <field x="0"/>
  </rowFields>
  <rowItems count="32"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2000000}" name="Tableau croisé dynamique3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F40:H72" firstHeaderRow="0" firstDataRow="1" firstDataCol="1"/>
  <pivotFields count="20">
    <pivotField axis="axisRow" numFmtId="16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 defaultSubtotal="0"/>
  </pivotFields>
  <rowFields count="1">
    <field x="0"/>
  </rowFields>
  <rowItems count="32"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 t="grand">
      <x/>
    </i>
  </rowItems>
  <colFields count="1">
    <field x="-2"/>
  </colFields>
  <colItems count="2">
    <i>
      <x/>
    </i>
    <i i="1">
      <x v="1"/>
    </i>
  </colItems>
  <dataFields count="2">
    <dataField name=" consommation totale de l'usine " fld="3" baseField="0" baseItem="0"/>
    <dataField name=" Boite noire" fld="17" baseField="0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0000000}" name="Tableau12234514" displayName="Tableau12234514" ref="A3:S32" totalsRowShown="0" headerRowDxfId="35" tableBorderDxfId="34">
  <autoFilter ref="A3:S32" xr:uid="{00000000-0009-0000-0100-00000D000000}"/>
  <tableColumns count="19">
    <tableColumn id="1" xr3:uid="{00000000-0010-0000-0000-000001000000}" name="jour "/>
    <tableColumn id="5" xr3:uid="{00000000-0010-0000-0000-000005000000}" name="nombre de poulet "/>
    <tableColumn id="6" xr3:uid="{00000000-0010-0000-0000-000006000000}" name="tonnage "/>
    <tableColumn id="7" xr3:uid="{00000000-0010-0000-0000-000007000000}" name="consommation totale de l'usine "/>
    <tableColumn id="8" xr3:uid="{00000000-0010-0000-0000-000008000000}" name="EF TAR1"/>
    <tableColumn id="9" xr3:uid="{00000000-0010-0000-0000-000009000000}" name="EF TAR2"/>
    <tableColumn id="10" xr3:uid="{00000000-0010-0000-0000-00000A000000}" name="EF EVISC"/>
    <tableColumn id="11" xr3:uid="{00000000-0010-0000-0000-00000B000000}" name="EF SURPR EVISC"/>
    <tableColumn id="12" xr3:uid="{00000000-0010-0000-0000-00000C000000}" name="EF TOTALE EVISC"/>
    <tableColumn id="13" xr3:uid="{00000000-0010-0000-0000-00000D000000}" name="EF RESSUAGE"/>
    <tableColumn id="14" xr3:uid="{00000000-0010-0000-0000-00000E000000}" name="EF QUAI ATLAS "/>
    <tableColumn id="15" xr3:uid="{00000000-0010-0000-0000-00000F000000}" name="EC QUAI ATLAS "/>
    <tableColumn id="16" xr3:uid="{00000000-0010-0000-0000-000010000000}" name="EC caisses/Pal"/>
    <tableColumn id="17" xr3:uid="{00000000-0010-0000-0000-000011000000}" name="MP 25b"/>
    <tableColumn id="20" xr3:uid="{00000000-0010-0000-0000-000014000000}" name="HP 40 BAR"/>
    <tableColumn id="18" xr3:uid="{00000000-0010-0000-0000-000012000000}" name="EC Bac echaudage"/>
    <tableColumn id="19" xr3:uid="{00000000-0010-0000-0000-000013000000}" name="EC Sortie Ballon "/>
    <tableColumn id="2" xr3:uid="{00000000-0010-0000-0000-000002000000}" name="Boite noire"/>
    <tableColumn id="3" xr3:uid="{00000000-0010-0000-0000-000003000000}" name="EC entrée Pac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ableau122345" displayName="Tableau122345" ref="A3:S32" totalsRowShown="0" headerRowDxfId="33" tableBorderDxfId="32">
  <autoFilter ref="A3:S32" xr:uid="{00000000-0009-0000-0100-000004000000}"/>
  <tableColumns count="19">
    <tableColumn id="1" xr3:uid="{00000000-0010-0000-0100-000001000000}" name="jour "/>
    <tableColumn id="5" xr3:uid="{00000000-0010-0000-0100-000005000000}" name="nombre de poulet " dataDxfId="10"/>
    <tableColumn id="6" xr3:uid="{00000000-0010-0000-0100-000006000000}" name="tonnage "/>
    <tableColumn id="7" xr3:uid="{00000000-0010-0000-0100-000007000000}" name="consommation totale de l'usine "/>
    <tableColumn id="8" xr3:uid="{00000000-0010-0000-0100-000008000000}" name="EF TAR1"/>
    <tableColumn id="9" xr3:uid="{00000000-0010-0000-0100-000009000000}" name="EF TAR2"/>
    <tableColumn id="10" xr3:uid="{00000000-0010-0000-0100-00000A000000}" name="EF EVISC"/>
    <tableColumn id="11" xr3:uid="{00000000-0010-0000-0100-00000B000000}" name="EF SURPR EVISC"/>
    <tableColumn id="12" xr3:uid="{00000000-0010-0000-0100-00000C000000}" name="EF TOTALE EVISC"/>
    <tableColumn id="13" xr3:uid="{00000000-0010-0000-0100-00000D000000}" name="EF RESSUAGE"/>
    <tableColumn id="14" xr3:uid="{00000000-0010-0000-0100-00000E000000}" name="EF QUAI ATLAS "/>
    <tableColumn id="15" xr3:uid="{00000000-0010-0000-0100-00000F000000}" name="EC QUAI ATLAS "/>
    <tableColumn id="16" xr3:uid="{00000000-0010-0000-0100-000010000000}" name="EC caisses/Pal"/>
    <tableColumn id="17" xr3:uid="{00000000-0010-0000-0100-000011000000}" name="MP 25b"/>
    <tableColumn id="20" xr3:uid="{00000000-0010-0000-0100-000014000000}" name="HP 40 BAR"/>
    <tableColumn id="18" xr3:uid="{00000000-0010-0000-0100-000012000000}" name="EC Bac echaudage"/>
    <tableColumn id="19" xr3:uid="{00000000-0010-0000-0100-000013000000}" name="EC Sortie Ballon "/>
    <tableColumn id="2" xr3:uid="{00000000-0010-0000-0100-000002000000}" name="Boite noire">
      <calculatedColumnFormula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calculatedColumnFormula>
    </tableColumn>
    <tableColumn id="3" xr3:uid="{00000000-0010-0000-0100-000003000000}" name="EC entrée Pac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ableau1223" displayName="Tableau1223" ref="A3:S32" totalsRowShown="0" headerRowDxfId="31" tableBorderDxfId="30">
  <autoFilter ref="A3:S32" xr:uid="{00000000-0009-0000-0100-000002000000}"/>
  <tableColumns count="19">
    <tableColumn id="1" xr3:uid="{00000000-0010-0000-0200-000001000000}" name="jour "/>
    <tableColumn id="5" xr3:uid="{00000000-0010-0000-0200-000005000000}" name="nombre de poulet " dataDxfId="9"/>
    <tableColumn id="6" xr3:uid="{00000000-0010-0000-0200-000006000000}" name="tonnage "/>
    <tableColumn id="7" xr3:uid="{00000000-0010-0000-0200-000007000000}" name="consommation totale de l'usine "/>
    <tableColumn id="8" xr3:uid="{00000000-0010-0000-0200-000008000000}" name="EF TAR1"/>
    <tableColumn id="9" xr3:uid="{00000000-0010-0000-0200-000009000000}" name="EF TAR2"/>
    <tableColumn id="10" xr3:uid="{00000000-0010-0000-0200-00000A000000}" name="EF EVISC"/>
    <tableColumn id="11" xr3:uid="{00000000-0010-0000-0200-00000B000000}" name="EF SURPR EVISC"/>
    <tableColumn id="12" xr3:uid="{00000000-0010-0000-0200-00000C000000}" name="EF TOTALE EVISC"/>
    <tableColumn id="13" xr3:uid="{00000000-0010-0000-0200-00000D000000}" name="EF RESSUAGE"/>
    <tableColumn id="14" xr3:uid="{00000000-0010-0000-0200-00000E000000}" name="EF QUAI ATLAS "/>
    <tableColumn id="15" xr3:uid="{00000000-0010-0000-0200-00000F000000}" name="EC QUAI ATLAS "/>
    <tableColumn id="16" xr3:uid="{00000000-0010-0000-0200-000010000000}" name="EC caisses/Pal"/>
    <tableColumn id="17" xr3:uid="{00000000-0010-0000-0200-000011000000}" name="MP 25b"/>
    <tableColumn id="20" xr3:uid="{00000000-0010-0000-0200-000014000000}" name="HP 40 BAR"/>
    <tableColumn id="18" xr3:uid="{00000000-0010-0000-0200-000012000000}" name="EC Bac echaudage"/>
    <tableColumn id="19" xr3:uid="{00000000-0010-0000-0200-000013000000}" name="EC Sortie Ballon "/>
    <tableColumn id="2" xr3:uid="{00000000-0010-0000-0200-000002000000}" name="Boite noire">
      <calculatedColumnFormula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calculatedColumnFormula>
    </tableColumn>
    <tableColumn id="3" xr3:uid="{00000000-0010-0000-0200-000003000000}" name="EC entrée Pac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ableau12234" displayName="Tableau12234" ref="A3:S32" totalsRowShown="0" headerRowDxfId="29" tableBorderDxfId="28">
  <autoFilter ref="A3:S32" xr:uid="{00000000-0009-0000-0100-000003000000}"/>
  <tableColumns count="19">
    <tableColumn id="1" xr3:uid="{00000000-0010-0000-0300-000001000000}" name="jour "/>
    <tableColumn id="5" xr3:uid="{00000000-0010-0000-0300-000005000000}" name="nombre de poulet " dataDxfId="8"/>
    <tableColumn id="6" xr3:uid="{00000000-0010-0000-0300-000006000000}" name="tonnage "/>
    <tableColumn id="7" xr3:uid="{00000000-0010-0000-0300-000007000000}" name="consommation totale de l'usine "/>
    <tableColumn id="8" xr3:uid="{00000000-0010-0000-0300-000008000000}" name="EF TAR1"/>
    <tableColumn id="9" xr3:uid="{00000000-0010-0000-0300-000009000000}" name="EF TAR2"/>
    <tableColumn id="10" xr3:uid="{00000000-0010-0000-0300-00000A000000}" name="EF EVISC"/>
    <tableColumn id="11" xr3:uid="{00000000-0010-0000-0300-00000B000000}" name="EF SURPR EVISC"/>
    <tableColumn id="12" xr3:uid="{00000000-0010-0000-0300-00000C000000}" name="EF TOTALE EVISC"/>
    <tableColumn id="13" xr3:uid="{00000000-0010-0000-0300-00000D000000}" name="EF RESSUAGE"/>
    <tableColumn id="14" xr3:uid="{00000000-0010-0000-0300-00000E000000}" name="EF QUAI ATLAS "/>
    <tableColumn id="15" xr3:uid="{00000000-0010-0000-0300-00000F000000}" name="EC QUAI ATLAS "/>
    <tableColumn id="16" xr3:uid="{00000000-0010-0000-0300-000010000000}" name="EC caisses/Pal"/>
    <tableColumn id="17" xr3:uid="{00000000-0010-0000-0300-000011000000}" name="MP 25b"/>
    <tableColumn id="20" xr3:uid="{00000000-0010-0000-0300-000014000000}" name="HP 40 BAR"/>
    <tableColumn id="18" xr3:uid="{00000000-0010-0000-0300-000012000000}" name="EC Bac echaudage"/>
    <tableColumn id="19" xr3:uid="{00000000-0010-0000-0300-000013000000}" name="EC Sortie Ballon "/>
    <tableColumn id="2" xr3:uid="{00000000-0010-0000-0300-000002000000}" name="Boite noire">
      <calculatedColumnFormula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calculatedColumnFormula>
    </tableColumn>
    <tableColumn id="3" xr3:uid="{00000000-0010-0000-0300-000003000000}" name="EC entrée Pac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ableau1223456" displayName="Tableau1223456" ref="A3:S32" totalsRowShown="0" headerRowDxfId="27" tableBorderDxfId="26">
  <autoFilter ref="A3:S32" xr:uid="{00000000-0009-0000-0100-000005000000}"/>
  <tableColumns count="19">
    <tableColumn id="1" xr3:uid="{00000000-0010-0000-0400-000001000000}" name="jour "/>
    <tableColumn id="5" xr3:uid="{00000000-0010-0000-0400-000005000000}" name="nombre de poulet " dataDxfId="7"/>
    <tableColumn id="6" xr3:uid="{00000000-0010-0000-0400-000006000000}" name="tonnage "/>
    <tableColumn id="7" xr3:uid="{00000000-0010-0000-0400-000007000000}" name="consommation totale de l'usine "/>
    <tableColumn id="8" xr3:uid="{00000000-0010-0000-0400-000008000000}" name="EF TAR1"/>
    <tableColumn id="9" xr3:uid="{00000000-0010-0000-0400-000009000000}" name="EF TAR2"/>
    <tableColumn id="10" xr3:uid="{00000000-0010-0000-0400-00000A000000}" name="EF EVISC"/>
    <tableColumn id="11" xr3:uid="{00000000-0010-0000-0400-00000B000000}" name="EF SURPR EVISC"/>
    <tableColumn id="12" xr3:uid="{00000000-0010-0000-0400-00000C000000}" name="EF TOTALE EVISC"/>
    <tableColumn id="13" xr3:uid="{00000000-0010-0000-0400-00000D000000}" name="EF RESSUAGE"/>
    <tableColumn id="14" xr3:uid="{00000000-0010-0000-0400-00000E000000}" name="EF QUAI ATLAS "/>
    <tableColumn id="15" xr3:uid="{00000000-0010-0000-0400-00000F000000}" name="EC QUAI ATLAS "/>
    <tableColumn id="16" xr3:uid="{00000000-0010-0000-0400-000010000000}" name="EC caisses/Pal"/>
    <tableColumn id="17" xr3:uid="{00000000-0010-0000-0400-000011000000}" name="MP 25b"/>
    <tableColumn id="20" xr3:uid="{00000000-0010-0000-0400-000014000000}" name="HP 40 BAR"/>
    <tableColumn id="18" xr3:uid="{00000000-0010-0000-0400-000012000000}" name="EC Bac echaudage"/>
    <tableColumn id="19" xr3:uid="{00000000-0010-0000-0400-000013000000}" name="EC Sortie Ballon "/>
    <tableColumn id="2" xr3:uid="{00000000-0010-0000-0400-000002000000}" name="Boite noire">
      <calculatedColumnFormula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calculatedColumnFormula>
    </tableColumn>
    <tableColumn id="3" xr3:uid="{00000000-0010-0000-0400-000003000000}" name="EC entrée Pac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Tableau12234567" displayName="Tableau12234567" ref="A3:S32" totalsRowShown="0" headerRowDxfId="25" tableBorderDxfId="24">
  <autoFilter ref="A3:S32" xr:uid="{00000000-0009-0000-0100-000006000000}"/>
  <sortState xmlns:xlrd2="http://schemas.microsoft.com/office/spreadsheetml/2017/richdata2" ref="A4:S4">
    <sortCondition descending="1" ref="A3:A4"/>
  </sortState>
  <tableColumns count="19">
    <tableColumn id="1" xr3:uid="{00000000-0010-0000-0500-000001000000}" name="jour "/>
    <tableColumn id="5" xr3:uid="{00000000-0010-0000-0500-000005000000}" name="nombre de poulet " dataDxfId="6"/>
    <tableColumn id="6" xr3:uid="{00000000-0010-0000-0500-000006000000}" name="tonnage "/>
    <tableColumn id="7" xr3:uid="{00000000-0010-0000-0500-000007000000}" name="consommation totale de l'usine "/>
    <tableColumn id="8" xr3:uid="{00000000-0010-0000-0500-000008000000}" name="EF TAR1"/>
    <tableColumn id="9" xr3:uid="{00000000-0010-0000-0500-000009000000}" name="EF TAR2"/>
    <tableColumn id="10" xr3:uid="{00000000-0010-0000-0500-00000A000000}" name="EF EVISC"/>
    <tableColumn id="11" xr3:uid="{00000000-0010-0000-0500-00000B000000}" name="EF SURPR EVISC"/>
    <tableColumn id="12" xr3:uid="{00000000-0010-0000-0500-00000C000000}" name="EF TOTALE EVISC"/>
    <tableColumn id="13" xr3:uid="{00000000-0010-0000-0500-00000D000000}" name="EF RESSUAGE"/>
    <tableColumn id="14" xr3:uid="{00000000-0010-0000-0500-00000E000000}" name="EF QUAI ATLAS "/>
    <tableColumn id="15" xr3:uid="{00000000-0010-0000-0500-00000F000000}" name="EC QUAI ATLAS "/>
    <tableColumn id="16" xr3:uid="{00000000-0010-0000-0500-000010000000}" name="EC caisses/Pal"/>
    <tableColumn id="17" xr3:uid="{00000000-0010-0000-0500-000011000000}" name="MP 25b"/>
    <tableColumn id="20" xr3:uid="{00000000-0010-0000-0500-000014000000}" name="HP 40 BAR"/>
    <tableColumn id="18" xr3:uid="{00000000-0010-0000-0500-000012000000}" name="EC Bac echaudage"/>
    <tableColumn id="19" xr3:uid="{00000000-0010-0000-0500-000013000000}" name="EC Sortie Ballon "/>
    <tableColumn id="2" xr3:uid="{00000000-0010-0000-0500-000002000000}" name="Boite noire">
      <calculatedColumnFormula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calculatedColumnFormula>
    </tableColumn>
    <tableColumn id="3" xr3:uid="{00000000-0010-0000-0500-000003000000}" name="EC entrée Pac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Tableau122345678" displayName="Tableau122345678" ref="A3:S32" totalsRowShown="0" headerRowDxfId="23" tableBorderDxfId="22">
  <autoFilter ref="A3:S32" xr:uid="{00000000-0009-0000-0100-000007000000}"/>
  <tableColumns count="19">
    <tableColumn id="1" xr3:uid="{00000000-0010-0000-0600-000001000000}" name="jour "/>
    <tableColumn id="5" xr3:uid="{00000000-0010-0000-0600-000005000000}" name="nombre de poulet " dataDxfId="5"/>
    <tableColumn id="6" xr3:uid="{00000000-0010-0000-0600-000006000000}" name="tonnage "/>
    <tableColumn id="7" xr3:uid="{00000000-0010-0000-0600-000007000000}" name="consommation totale de l'usine "/>
    <tableColumn id="8" xr3:uid="{00000000-0010-0000-0600-000008000000}" name="EF TAR1"/>
    <tableColumn id="9" xr3:uid="{00000000-0010-0000-0600-000009000000}" name="EF TAR2"/>
    <tableColumn id="10" xr3:uid="{00000000-0010-0000-0600-00000A000000}" name="EF EVISC"/>
    <tableColumn id="11" xr3:uid="{00000000-0010-0000-0600-00000B000000}" name="EF SURPR EVISC"/>
    <tableColumn id="12" xr3:uid="{00000000-0010-0000-0600-00000C000000}" name="EF TOTALE EVISC"/>
    <tableColumn id="13" xr3:uid="{00000000-0010-0000-0600-00000D000000}" name="EF RESSUAGE"/>
    <tableColumn id="14" xr3:uid="{00000000-0010-0000-0600-00000E000000}" name="EF QUAI ATLAS "/>
    <tableColumn id="15" xr3:uid="{00000000-0010-0000-0600-00000F000000}" name="EC QUAI ATLAS "/>
    <tableColumn id="16" xr3:uid="{00000000-0010-0000-0600-000010000000}" name="EC caisses/Pal"/>
    <tableColumn id="17" xr3:uid="{00000000-0010-0000-0600-000011000000}" name="MP 25b"/>
    <tableColumn id="20" xr3:uid="{00000000-0010-0000-0600-000014000000}" name="HP 40 BAR"/>
    <tableColumn id="18" xr3:uid="{00000000-0010-0000-0600-000012000000}" name="EC Bac echaudage"/>
    <tableColumn id="19" xr3:uid="{00000000-0010-0000-0600-000013000000}" name="EC Sortie Ballon "/>
    <tableColumn id="2" xr3:uid="{00000000-0010-0000-0600-000002000000}" name="Boite noire">
      <calculatedColumnFormula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calculatedColumnFormula>
    </tableColumn>
    <tableColumn id="3" xr3:uid="{00000000-0010-0000-0600-000003000000}" name="EC entrée Pac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7000000}" name="Tableau1223456789" displayName="Tableau1223456789" ref="A3:S32" totalsRowShown="0" headerRowDxfId="21" tableBorderDxfId="20">
  <autoFilter ref="A3:S32" xr:uid="{00000000-0009-0000-0100-000008000000}"/>
  <tableColumns count="19">
    <tableColumn id="1" xr3:uid="{00000000-0010-0000-0700-000001000000}" name="jour "/>
    <tableColumn id="5" xr3:uid="{00000000-0010-0000-0700-000005000000}" name="nombre de poulet " dataDxfId="4"/>
    <tableColumn id="6" xr3:uid="{00000000-0010-0000-0700-000006000000}" name="tonnage "/>
    <tableColumn id="7" xr3:uid="{00000000-0010-0000-0700-000007000000}" name="consommation totale de l'usine "/>
    <tableColumn id="8" xr3:uid="{00000000-0010-0000-0700-000008000000}" name="EF TAR1"/>
    <tableColumn id="9" xr3:uid="{00000000-0010-0000-0700-000009000000}" name="EF TAR2"/>
    <tableColumn id="10" xr3:uid="{00000000-0010-0000-0700-00000A000000}" name="EF EVISC"/>
    <tableColumn id="11" xr3:uid="{00000000-0010-0000-0700-00000B000000}" name="EF SURPR EVISC"/>
    <tableColumn id="12" xr3:uid="{00000000-0010-0000-0700-00000C000000}" name="EF TOTALE EVISC"/>
    <tableColumn id="13" xr3:uid="{00000000-0010-0000-0700-00000D000000}" name="EF RESSUAGE"/>
    <tableColumn id="14" xr3:uid="{00000000-0010-0000-0700-00000E000000}" name="EF QUAI ATLAS "/>
    <tableColumn id="15" xr3:uid="{00000000-0010-0000-0700-00000F000000}" name="EC QUAI ATLAS "/>
    <tableColumn id="16" xr3:uid="{00000000-0010-0000-0700-000010000000}" name="EC caisses/Pal"/>
    <tableColumn id="17" xr3:uid="{00000000-0010-0000-0700-000011000000}" name="MP 25b"/>
    <tableColumn id="20" xr3:uid="{00000000-0010-0000-0700-000014000000}" name="HP 40 BAR"/>
    <tableColumn id="18" xr3:uid="{00000000-0010-0000-0700-000012000000}" name="EC Bac echaudage"/>
    <tableColumn id="19" xr3:uid="{00000000-0010-0000-0700-000013000000}" name="EC Sortie Ballon "/>
    <tableColumn id="2" xr3:uid="{00000000-0010-0000-0700-000002000000}" name="Boite noire">
      <calculatedColumnFormula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calculatedColumnFormula>
    </tableColumn>
    <tableColumn id="3" xr3:uid="{00000000-0010-0000-0700-000003000000}" name="EC entrée Pac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8000000}" name="Tableau122345678910" displayName="Tableau122345678910" ref="A3:S32" totalsRowShown="0" headerRowDxfId="19" tableBorderDxfId="18">
  <autoFilter ref="A3:S32" xr:uid="{00000000-0009-0000-0100-000009000000}"/>
  <tableColumns count="19">
    <tableColumn id="1" xr3:uid="{00000000-0010-0000-0800-000001000000}" name="jour "/>
    <tableColumn id="5" xr3:uid="{00000000-0010-0000-0800-000005000000}" name="nombre de poulet " dataDxfId="3"/>
    <tableColumn id="6" xr3:uid="{00000000-0010-0000-0800-000006000000}" name="tonnage "/>
    <tableColumn id="7" xr3:uid="{00000000-0010-0000-0800-000007000000}" name="consommation totale de l'usine "/>
    <tableColumn id="8" xr3:uid="{00000000-0010-0000-0800-000008000000}" name="EF TAR1"/>
    <tableColumn id="9" xr3:uid="{00000000-0010-0000-0800-000009000000}" name="EF TAR2"/>
    <tableColumn id="10" xr3:uid="{00000000-0010-0000-0800-00000A000000}" name="EF EVISC"/>
    <tableColumn id="11" xr3:uid="{00000000-0010-0000-0800-00000B000000}" name="EF SURPR EVISC"/>
    <tableColumn id="12" xr3:uid="{00000000-0010-0000-0800-00000C000000}" name="EF TOTALE EVISC"/>
    <tableColumn id="13" xr3:uid="{00000000-0010-0000-0800-00000D000000}" name="EF RESSUAGE"/>
    <tableColumn id="14" xr3:uid="{00000000-0010-0000-0800-00000E000000}" name="EF QUAI ATLAS "/>
    <tableColumn id="15" xr3:uid="{00000000-0010-0000-0800-00000F000000}" name="EC QUAI ATLAS "/>
    <tableColumn id="16" xr3:uid="{00000000-0010-0000-0800-000010000000}" name="EC caisses/Pal"/>
    <tableColumn id="17" xr3:uid="{00000000-0010-0000-0800-000011000000}" name="MP 25b"/>
    <tableColumn id="20" xr3:uid="{00000000-0010-0000-0800-000014000000}" name="HP 40 BAR"/>
    <tableColumn id="18" xr3:uid="{00000000-0010-0000-0800-000012000000}" name="EC Bac echaudage"/>
    <tableColumn id="19" xr3:uid="{00000000-0010-0000-0800-000013000000}" name="EC Sortie Ballon "/>
    <tableColumn id="2" xr3:uid="{00000000-0010-0000-0800-000002000000}" name="Boite noire">
      <calculatedColumnFormula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calculatedColumnFormula>
    </tableColumn>
    <tableColumn id="3" xr3:uid="{00000000-0010-0000-0800-000003000000}" name="EC entrée Pac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9000000}" name="Tableau12234567891011" displayName="Tableau12234567891011" ref="A3:S32" totalsRowShown="0" headerRowDxfId="17" tableBorderDxfId="16">
  <autoFilter ref="A3:S32" xr:uid="{00000000-0009-0000-0100-00000A000000}"/>
  <tableColumns count="19">
    <tableColumn id="1" xr3:uid="{00000000-0010-0000-0900-000001000000}" name="jour "/>
    <tableColumn id="5" xr3:uid="{00000000-0010-0000-0900-000005000000}" name="nombre de poulet " dataDxfId="2"/>
    <tableColumn id="6" xr3:uid="{00000000-0010-0000-0900-000006000000}" name="tonnage "/>
    <tableColumn id="7" xr3:uid="{00000000-0010-0000-0900-000007000000}" name="consommation totale de l'usine "/>
    <tableColumn id="8" xr3:uid="{00000000-0010-0000-0900-000008000000}" name="EF TAR1"/>
    <tableColumn id="9" xr3:uid="{00000000-0010-0000-0900-000009000000}" name="EF TAR2"/>
    <tableColumn id="10" xr3:uid="{00000000-0010-0000-0900-00000A000000}" name="EF EVISC"/>
    <tableColumn id="11" xr3:uid="{00000000-0010-0000-0900-00000B000000}" name="EF SURPR EVISC"/>
    <tableColumn id="12" xr3:uid="{00000000-0010-0000-0900-00000C000000}" name="EF TOTALE EVISC"/>
    <tableColumn id="13" xr3:uid="{00000000-0010-0000-0900-00000D000000}" name="EF RESSUAGE"/>
    <tableColumn id="14" xr3:uid="{00000000-0010-0000-0900-00000E000000}" name="EF QUAI ATLAS "/>
    <tableColumn id="15" xr3:uid="{00000000-0010-0000-0900-00000F000000}" name="EC QUAI ATLAS "/>
    <tableColumn id="16" xr3:uid="{00000000-0010-0000-0900-000010000000}" name="EC caisses/Pal"/>
    <tableColumn id="17" xr3:uid="{00000000-0010-0000-0900-000011000000}" name="MP 25b"/>
    <tableColumn id="20" xr3:uid="{00000000-0010-0000-0900-000014000000}" name="HP 40 BAR"/>
    <tableColumn id="18" xr3:uid="{00000000-0010-0000-0900-000012000000}" name="EC Bac echaudage"/>
    <tableColumn id="19" xr3:uid="{00000000-0010-0000-0900-000013000000}" name="EC Sortie Ballon "/>
    <tableColumn id="2" xr3:uid="{00000000-0010-0000-0900-000002000000}" name="Boite noire">
      <calculatedColumnFormula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calculatedColumnFormula>
    </tableColumn>
    <tableColumn id="3" xr3:uid="{00000000-0010-0000-0900-000003000000}" name="EC entrée Pac"/>
  </tableColumns>
  <tableStyleInfo name="TableStyleMedium9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A000000}" name="Tableau1223456789101112" displayName="Tableau1223456789101112" ref="A3:S32" totalsRowShown="0" headerRowDxfId="15" tableBorderDxfId="14">
  <autoFilter ref="A3:S32" xr:uid="{00000000-0009-0000-0100-00000B000000}"/>
  <tableColumns count="19">
    <tableColumn id="1" xr3:uid="{00000000-0010-0000-0A00-000001000000}" name="jour "/>
    <tableColumn id="5" xr3:uid="{00000000-0010-0000-0A00-000005000000}" name="nombre de poulet " dataDxfId="1"/>
    <tableColumn id="6" xr3:uid="{00000000-0010-0000-0A00-000006000000}" name="tonnage "/>
    <tableColumn id="7" xr3:uid="{00000000-0010-0000-0A00-000007000000}" name="consommation totale de l'usine "/>
    <tableColumn id="8" xr3:uid="{00000000-0010-0000-0A00-000008000000}" name="EF TAR1"/>
    <tableColumn id="9" xr3:uid="{00000000-0010-0000-0A00-000009000000}" name="EF TAR2"/>
    <tableColumn id="10" xr3:uid="{00000000-0010-0000-0A00-00000A000000}" name="EF EVISC"/>
    <tableColumn id="11" xr3:uid="{00000000-0010-0000-0A00-00000B000000}" name="EF SURPR EVISC"/>
    <tableColumn id="12" xr3:uid="{00000000-0010-0000-0A00-00000C000000}" name="EF TOTALE EVISC"/>
    <tableColumn id="13" xr3:uid="{00000000-0010-0000-0A00-00000D000000}" name="EF RESSUAGE"/>
    <tableColumn id="14" xr3:uid="{00000000-0010-0000-0A00-00000E000000}" name="EF QUAI ATLAS "/>
    <tableColumn id="15" xr3:uid="{00000000-0010-0000-0A00-00000F000000}" name="EC QUAI ATLAS "/>
    <tableColumn id="16" xr3:uid="{00000000-0010-0000-0A00-000010000000}" name="EC caisses/Pal"/>
    <tableColumn id="17" xr3:uid="{00000000-0010-0000-0A00-000011000000}" name="MP 25b"/>
    <tableColumn id="20" xr3:uid="{00000000-0010-0000-0A00-000014000000}" name="HP 40 BAR"/>
    <tableColumn id="18" xr3:uid="{00000000-0010-0000-0A00-000012000000}" name="EC Bac echaudage"/>
    <tableColumn id="19" xr3:uid="{00000000-0010-0000-0A00-000013000000}" name="EC Sortie Ballon "/>
    <tableColumn id="2" xr3:uid="{00000000-0010-0000-0A00-000002000000}" name="Boite noire">
      <calculatedColumnFormula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calculatedColumnFormula>
    </tableColumn>
    <tableColumn id="3" xr3:uid="{00000000-0010-0000-0A00-000003000000}" name="EC entrée Pac"/>
  </tableColumns>
  <tableStyleInfo name="TableStyleMedium9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B000000}" name="Tableau122345678910111213" displayName="Tableau122345678910111213" ref="A3:S32" totalsRowShown="0" headerRowDxfId="13" tableBorderDxfId="12">
  <autoFilter ref="A3:S32" xr:uid="{00000000-0009-0000-0100-00000C000000}"/>
  <tableColumns count="19">
    <tableColumn id="1" xr3:uid="{00000000-0010-0000-0B00-000001000000}" name="jour "/>
    <tableColumn id="5" xr3:uid="{00000000-0010-0000-0B00-000005000000}" name="nombre de poulet " dataDxfId="0"/>
    <tableColumn id="6" xr3:uid="{00000000-0010-0000-0B00-000006000000}" name="tonnage "/>
    <tableColumn id="7" xr3:uid="{00000000-0010-0000-0B00-000007000000}" name="consommation totale de l'usine "/>
    <tableColumn id="8" xr3:uid="{00000000-0010-0000-0B00-000008000000}" name="EF TAR1"/>
    <tableColumn id="9" xr3:uid="{00000000-0010-0000-0B00-000009000000}" name="EF TAR2"/>
    <tableColumn id="10" xr3:uid="{00000000-0010-0000-0B00-00000A000000}" name="EF EVISC"/>
    <tableColumn id="11" xr3:uid="{00000000-0010-0000-0B00-00000B000000}" name="EF SURPR EVISC"/>
    <tableColumn id="12" xr3:uid="{00000000-0010-0000-0B00-00000C000000}" name="EF TOTALE EVISC"/>
    <tableColumn id="13" xr3:uid="{00000000-0010-0000-0B00-00000D000000}" name="EF RESSUAGE"/>
    <tableColumn id="14" xr3:uid="{00000000-0010-0000-0B00-00000E000000}" name="EF QUAI ATLAS "/>
    <tableColumn id="15" xr3:uid="{00000000-0010-0000-0B00-00000F000000}" name="EC QUAI ATLAS "/>
    <tableColumn id="16" xr3:uid="{00000000-0010-0000-0B00-000010000000}" name="EC caisses/Pal"/>
    <tableColumn id="17" xr3:uid="{00000000-0010-0000-0B00-000011000000}" name="MP 25b"/>
    <tableColumn id="20" xr3:uid="{00000000-0010-0000-0B00-000014000000}" name="HP 40 BAR"/>
    <tableColumn id="18" xr3:uid="{00000000-0010-0000-0B00-000012000000}" name="EC Bac echaudage"/>
    <tableColumn id="19" xr3:uid="{00000000-0010-0000-0B00-000013000000}" name="EC Sortie Ballon "/>
    <tableColumn id="2" xr3:uid="{00000000-0010-0000-0B00-000002000000}" name="Boite noire">
      <calculatedColumnFormula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calculatedColumnFormula>
    </tableColumn>
    <tableColumn id="3" xr3:uid="{00000000-0010-0000-0B00-000003000000}" name="EC entrée Pac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Vert">
      <a:dk1>
        <a:sysClr val="windowText" lastClr="000000"/>
      </a:dk1>
      <a:lt1>
        <a:sysClr val="window" lastClr="FFFFFF"/>
      </a:lt1>
      <a:dk2>
        <a:srgbClr val="455F51"/>
      </a:dk2>
      <a:lt2>
        <a:srgbClr val="E3DED1"/>
      </a:lt2>
      <a:accent1>
        <a:srgbClr val="549E39"/>
      </a:accent1>
      <a:accent2>
        <a:srgbClr val="8AB833"/>
      </a:accent2>
      <a:accent3>
        <a:srgbClr val="C0CF3A"/>
      </a:accent3>
      <a:accent4>
        <a:srgbClr val="029676"/>
      </a:accent4>
      <a:accent5>
        <a:srgbClr val="4AB5C4"/>
      </a:accent5>
      <a:accent6>
        <a:srgbClr val="0989B1"/>
      </a:accent6>
      <a:hlink>
        <a:srgbClr val="6B9F25"/>
      </a:hlink>
      <a:folHlink>
        <a:srgbClr val="BA6906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Incrustation">
      <a:fillStyleLst>
        <a:solidFill>
          <a:schemeClr val="phClr"/>
        </a:solidFill>
        <a:gradFill rotWithShape="1">
          <a:gsLst>
            <a:gs pos="0">
              <a:schemeClr val="phClr">
                <a:tint val="20000"/>
                <a:satMod val="180000"/>
                <a:lumMod val="98000"/>
              </a:schemeClr>
            </a:gs>
            <a:gs pos="40000">
              <a:schemeClr val="phClr">
                <a:tint val="30000"/>
                <a:satMod val="260000"/>
                <a:lumMod val="84000"/>
              </a:schemeClr>
            </a:gs>
            <a:gs pos="100000">
              <a:schemeClr val="phClr">
                <a:tint val="100000"/>
                <a:satMod val="110000"/>
                <a:lumMod val="100000"/>
              </a:schemeClr>
            </a:gs>
          </a:gsLst>
          <a:lin ang="5040000" scaled="1"/>
        </a:gradFill>
        <a:gradFill rotWithShape="1">
          <a:gsLst>
            <a:gs pos="0">
              <a:schemeClr val="phClr"/>
            </a:gs>
            <a:gs pos="100000">
              <a:schemeClr val="phClr">
                <a:shade val="75000"/>
                <a:satMod val="120000"/>
                <a:lumMod val="90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5875" cap="flat" cmpd="sng" algn="ctr">
          <a:solidFill>
            <a:schemeClr val="phClr"/>
          </a:solidFill>
          <a:prstDash val="solid"/>
        </a:ln>
        <a:ln w="22225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25400" dir="5400000" rotWithShape="0">
              <a:srgbClr val="000000">
                <a:alpha val="28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20400000"/>
            </a:lightRig>
          </a:scene3d>
          <a:sp3d>
            <a:bevelT w="50800" h="12700" prst="softRound"/>
          </a:sp3d>
        </a:effectStyle>
        <a:effectStyle>
          <a:effectLst>
            <a:outerShdw blurRad="44450" dist="50800" dir="5400000" sx="96000" rotWithShape="0">
              <a:srgbClr val="000000">
                <a:alpha val="34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20400000"/>
            </a:lightRig>
          </a:scene3d>
          <a:sp3d contourW="15875">
            <a:bevelT w="101600" h="25400" prst="softRound"/>
            <a:contourClr>
              <a:schemeClr val="phClr">
                <a:shade val="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drawing" Target="../drawings/drawing1.xml"/><Relationship Id="rId4" Type="http://schemas.openxmlformats.org/officeDocument/2006/relationships/pivotTable" Target="../pivotTables/pivotTable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3:J93"/>
  <sheetViews>
    <sheetView topLeftCell="I1" workbookViewId="0">
      <selection activeCell="J61" sqref="J61"/>
    </sheetView>
  </sheetViews>
  <sheetFormatPr baseColWidth="10" defaultRowHeight="14.4" x14ac:dyDescent="0.3"/>
  <cols>
    <col min="1" max="1" width="12.5546875" bestFit="1" customWidth="1"/>
    <col min="2" max="2" width="13.6640625" bestFit="1" customWidth="1"/>
    <col min="3" max="3" width="30.33203125" bestFit="1" customWidth="1"/>
    <col min="6" max="7" width="21" bestFit="1" customWidth="1"/>
    <col min="8" max="8" width="18.6640625" bestFit="1" customWidth="1"/>
    <col min="9" max="9" width="40" bestFit="1" customWidth="1"/>
    <col min="10" max="10" width="21" bestFit="1" customWidth="1"/>
    <col min="11" max="15" width="22.109375" bestFit="1" customWidth="1"/>
    <col min="16" max="17" width="25.5546875" bestFit="1" customWidth="1"/>
    <col min="18" max="20" width="22.109375" bestFit="1" customWidth="1"/>
  </cols>
  <sheetData>
    <row r="3" spans="1:9" x14ac:dyDescent="0.3">
      <c r="A3" s="24" t="s">
        <v>29</v>
      </c>
      <c r="B3" t="s">
        <v>21</v>
      </c>
      <c r="C3" t="s">
        <v>30</v>
      </c>
    </row>
    <row r="4" spans="1:9" x14ac:dyDescent="0.3">
      <c r="A4" s="25" t="s">
        <v>34</v>
      </c>
      <c r="B4" s="26">
        <v>80555</v>
      </c>
      <c r="C4" s="26">
        <v>808.9</v>
      </c>
      <c r="G4" s="24" t="s">
        <v>18</v>
      </c>
      <c r="H4" t="s">
        <v>20</v>
      </c>
      <c r="I4" t="s">
        <v>31</v>
      </c>
    </row>
    <row r="5" spans="1:9" x14ac:dyDescent="0.3">
      <c r="A5" s="25" t="s">
        <v>35</v>
      </c>
      <c r="B5" s="26">
        <v>78410</v>
      </c>
      <c r="C5" s="26">
        <v>894.8</v>
      </c>
      <c r="G5" s="28" t="s">
        <v>34</v>
      </c>
      <c r="H5" s="26">
        <v>272780</v>
      </c>
      <c r="I5" s="26">
        <v>808.9</v>
      </c>
    </row>
    <row r="6" spans="1:9" x14ac:dyDescent="0.3">
      <c r="A6" s="25" t="s">
        <v>36</v>
      </c>
      <c r="B6" s="26">
        <v>36573</v>
      </c>
      <c r="C6" s="26">
        <v>561.5</v>
      </c>
      <c r="G6" s="28" t="s">
        <v>35</v>
      </c>
      <c r="H6" s="26">
        <v>263720</v>
      </c>
      <c r="I6" s="26">
        <v>894.8</v>
      </c>
    </row>
    <row r="7" spans="1:9" x14ac:dyDescent="0.3">
      <c r="A7" s="25" t="s">
        <v>37</v>
      </c>
      <c r="B7" s="26">
        <v>77560</v>
      </c>
      <c r="C7" s="26">
        <v>905.6</v>
      </c>
      <c r="G7" s="28" t="s">
        <v>36</v>
      </c>
      <c r="H7" s="26">
        <v>125220</v>
      </c>
      <c r="I7" s="26">
        <v>561.5</v>
      </c>
    </row>
    <row r="8" spans="1:9" x14ac:dyDescent="0.3">
      <c r="A8" s="25" t="s">
        <v>38</v>
      </c>
      <c r="B8" s="26">
        <v>72506</v>
      </c>
      <c r="C8" s="26">
        <v>852.2</v>
      </c>
      <c r="G8" s="28" t="s">
        <v>37</v>
      </c>
      <c r="H8" s="26">
        <v>255114</v>
      </c>
      <c r="I8" s="26">
        <v>905.6</v>
      </c>
    </row>
    <row r="9" spans="1:9" x14ac:dyDescent="0.3">
      <c r="A9" s="25" t="s">
        <v>39</v>
      </c>
      <c r="B9" s="26">
        <v>72506</v>
      </c>
      <c r="C9" s="26">
        <v>852.2</v>
      </c>
      <c r="G9" s="28" t="s">
        <v>38</v>
      </c>
      <c r="H9" s="26">
        <v>231500</v>
      </c>
      <c r="I9" s="26">
        <v>852.2</v>
      </c>
    </row>
    <row r="10" spans="1:9" x14ac:dyDescent="0.3">
      <c r="A10" s="25" t="s">
        <v>40</v>
      </c>
      <c r="B10" s="26">
        <v>72506</v>
      </c>
      <c r="C10" s="26">
        <v>852.2</v>
      </c>
      <c r="G10" s="28" t="s">
        <v>39</v>
      </c>
      <c r="H10" s="26">
        <v>231500</v>
      </c>
      <c r="I10" s="26">
        <v>852.2</v>
      </c>
    </row>
    <row r="11" spans="1:9" x14ac:dyDescent="0.3">
      <c r="A11" s="25" t="s">
        <v>41</v>
      </c>
      <c r="B11" s="26">
        <v>72506</v>
      </c>
      <c r="C11" s="26">
        <v>852.2</v>
      </c>
      <c r="G11" s="28" t="s">
        <v>40</v>
      </c>
      <c r="H11" s="26">
        <v>231500</v>
      </c>
      <c r="I11" s="26">
        <v>852.2</v>
      </c>
    </row>
    <row r="12" spans="1:9" x14ac:dyDescent="0.3">
      <c r="A12" s="25" t="s">
        <v>42</v>
      </c>
      <c r="B12" s="26">
        <v>72506</v>
      </c>
      <c r="C12" s="26">
        <v>852.2</v>
      </c>
      <c r="G12" s="28" t="s">
        <v>41</v>
      </c>
      <c r="H12" s="26">
        <v>231500</v>
      </c>
      <c r="I12" s="26">
        <v>852.2</v>
      </c>
    </row>
    <row r="13" spans="1:9" x14ac:dyDescent="0.3">
      <c r="A13" s="25" t="s">
        <v>43</v>
      </c>
      <c r="B13" s="26">
        <v>72506</v>
      </c>
      <c r="C13" s="26">
        <v>852.2</v>
      </c>
      <c r="G13" s="28" t="s">
        <v>42</v>
      </c>
      <c r="H13" s="26">
        <v>231500</v>
      </c>
      <c r="I13" s="26">
        <v>852.2</v>
      </c>
    </row>
    <row r="14" spans="1:9" x14ac:dyDescent="0.3">
      <c r="A14" s="25" t="s">
        <v>44</v>
      </c>
      <c r="B14" s="26">
        <v>72506</v>
      </c>
      <c r="C14" s="26">
        <v>852.2</v>
      </c>
      <c r="G14" s="28" t="s">
        <v>43</v>
      </c>
      <c r="H14" s="26">
        <v>231500</v>
      </c>
      <c r="I14" s="26">
        <v>852.2</v>
      </c>
    </row>
    <row r="15" spans="1:9" x14ac:dyDescent="0.3">
      <c r="A15" s="25" t="s">
        <v>45</v>
      </c>
      <c r="B15" s="26">
        <v>72506</v>
      </c>
      <c r="C15" s="26">
        <v>852.2</v>
      </c>
      <c r="G15" s="28" t="s">
        <v>44</v>
      </c>
      <c r="H15" s="26">
        <v>231500</v>
      </c>
      <c r="I15" s="26">
        <v>852.2</v>
      </c>
    </row>
    <row r="16" spans="1:9" x14ac:dyDescent="0.3">
      <c r="A16" s="25" t="s">
        <v>46</v>
      </c>
      <c r="B16" s="26">
        <v>72506</v>
      </c>
      <c r="C16" s="26">
        <v>852.2</v>
      </c>
      <c r="G16" s="28" t="s">
        <v>45</v>
      </c>
      <c r="H16" s="26">
        <v>231500</v>
      </c>
      <c r="I16" s="26">
        <v>852.2</v>
      </c>
    </row>
    <row r="17" spans="1:9" x14ac:dyDescent="0.3">
      <c r="A17" s="25" t="s">
        <v>47</v>
      </c>
      <c r="B17" s="26">
        <v>72506</v>
      </c>
      <c r="C17" s="26">
        <v>852.2</v>
      </c>
      <c r="G17" s="28" t="s">
        <v>46</v>
      </c>
      <c r="H17" s="26">
        <v>231500</v>
      </c>
      <c r="I17" s="26">
        <v>852.2</v>
      </c>
    </row>
    <row r="18" spans="1:9" x14ac:dyDescent="0.3">
      <c r="A18" s="25" t="s">
        <v>48</v>
      </c>
      <c r="B18" s="26">
        <v>72506</v>
      </c>
      <c r="C18" s="26">
        <v>852.2</v>
      </c>
      <c r="G18" s="28" t="s">
        <v>47</v>
      </c>
      <c r="H18" s="26">
        <v>231500</v>
      </c>
      <c r="I18" s="26">
        <v>852.2</v>
      </c>
    </row>
    <row r="19" spans="1:9" x14ac:dyDescent="0.3">
      <c r="A19" s="25" t="s">
        <v>49</v>
      </c>
      <c r="B19" s="26">
        <v>72506</v>
      </c>
      <c r="C19" s="26">
        <v>852.2</v>
      </c>
      <c r="G19" s="28" t="s">
        <v>48</v>
      </c>
      <c r="H19" s="26">
        <v>231500</v>
      </c>
      <c r="I19" s="26">
        <v>852.2</v>
      </c>
    </row>
    <row r="20" spans="1:9" x14ac:dyDescent="0.3">
      <c r="A20" s="25" t="s">
        <v>50</v>
      </c>
      <c r="B20" s="26">
        <v>72506</v>
      </c>
      <c r="C20" s="26">
        <v>852.2</v>
      </c>
      <c r="G20" s="28" t="s">
        <v>49</v>
      </c>
      <c r="H20" s="26">
        <v>231500</v>
      </c>
      <c r="I20" s="26">
        <v>852.2</v>
      </c>
    </row>
    <row r="21" spans="1:9" x14ac:dyDescent="0.3">
      <c r="A21" s="25" t="s">
        <v>51</v>
      </c>
      <c r="B21" s="26">
        <v>72506</v>
      </c>
      <c r="C21" s="26">
        <v>852.2</v>
      </c>
      <c r="G21" s="28" t="s">
        <v>50</v>
      </c>
      <c r="H21" s="26">
        <v>231500</v>
      </c>
      <c r="I21" s="26">
        <v>852.2</v>
      </c>
    </row>
    <row r="22" spans="1:9" x14ac:dyDescent="0.3">
      <c r="A22" s="25" t="s">
        <v>52</v>
      </c>
      <c r="B22" s="26">
        <v>72506</v>
      </c>
      <c r="C22" s="26">
        <v>852.2</v>
      </c>
      <c r="G22" s="28" t="s">
        <v>51</v>
      </c>
      <c r="H22" s="26">
        <v>231500</v>
      </c>
      <c r="I22" s="26">
        <v>852.2</v>
      </c>
    </row>
    <row r="23" spans="1:9" x14ac:dyDescent="0.3">
      <c r="A23" s="25" t="s">
        <v>53</v>
      </c>
      <c r="B23" s="26">
        <v>72506</v>
      </c>
      <c r="C23" s="26">
        <v>852.2</v>
      </c>
      <c r="G23" s="28" t="s">
        <v>52</v>
      </c>
      <c r="H23" s="26">
        <v>231500</v>
      </c>
      <c r="I23" s="26">
        <v>852.2</v>
      </c>
    </row>
    <row r="24" spans="1:9" x14ac:dyDescent="0.3">
      <c r="A24" s="25" t="s">
        <v>54</v>
      </c>
      <c r="B24" s="26">
        <v>72506</v>
      </c>
      <c r="C24" s="26">
        <v>852.2</v>
      </c>
      <c r="G24" s="28" t="s">
        <v>53</v>
      </c>
      <c r="H24" s="26">
        <v>231500</v>
      </c>
      <c r="I24" s="26">
        <v>852.2</v>
      </c>
    </row>
    <row r="25" spans="1:9" x14ac:dyDescent="0.3">
      <c r="A25" s="25" t="s">
        <v>55</v>
      </c>
      <c r="B25" s="26">
        <v>72506</v>
      </c>
      <c r="C25" s="26">
        <v>852.2</v>
      </c>
      <c r="G25" s="28" t="s">
        <v>54</v>
      </c>
      <c r="H25" s="26">
        <v>231500</v>
      </c>
      <c r="I25" s="26">
        <v>852.2</v>
      </c>
    </row>
    <row r="26" spans="1:9" x14ac:dyDescent="0.3">
      <c r="A26" s="25" t="s">
        <v>56</v>
      </c>
      <c r="B26" s="26">
        <v>72506</v>
      </c>
      <c r="C26" s="26">
        <v>852.2</v>
      </c>
      <c r="G26" s="28" t="s">
        <v>55</v>
      </c>
      <c r="H26" s="26">
        <v>231500</v>
      </c>
      <c r="I26" s="26">
        <v>852.2</v>
      </c>
    </row>
    <row r="27" spans="1:9" x14ac:dyDescent="0.3">
      <c r="A27" s="25" t="s">
        <v>57</v>
      </c>
      <c r="B27" s="26">
        <v>72506</v>
      </c>
      <c r="C27" s="26">
        <v>852.2</v>
      </c>
      <c r="G27" s="28" t="s">
        <v>56</v>
      </c>
      <c r="H27" s="26">
        <v>231500</v>
      </c>
      <c r="I27" s="26">
        <v>852.2</v>
      </c>
    </row>
    <row r="28" spans="1:9" x14ac:dyDescent="0.3">
      <c r="A28" s="25" t="s">
        <v>58</v>
      </c>
      <c r="B28" s="26">
        <v>72506</v>
      </c>
      <c r="C28" s="26">
        <v>852.2</v>
      </c>
      <c r="G28" s="28" t="s">
        <v>57</v>
      </c>
      <c r="H28" s="26">
        <v>231500</v>
      </c>
      <c r="I28" s="26">
        <v>852.2</v>
      </c>
    </row>
    <row r="29" spans="1:9" x14ac:dyDescent="0.3">
      <c r="A29" s="25" t="s">
        <v>59</v>
      </c>
      <c r="B29" s="26">
        <v>72506</v>
      </c>
      <c r="C29" s="26">
        <v>852.2</v>
      </c>
      <c r="G29" s="28" t="s">
        <v>58</v>
      </c>
      <c r="H29" s="26">
        <v>231500</v>
      </c>
      <c r="I29" s="26">
        <v>852.2</v>
      </c>
    </row>
    <row r="30" spans="1:9" x14ac:dyDescent="0.3">
      <c r="A30" s="25" t="s">
        <v>60</v>
      </c>
      <c r="B30" s="26">
        <v>72506</v>
      </c>
      <c r="C30" s="26">
        <v>852.2</v>
      </c>
      <c r="G30" s="28" t="s">
        <v>59</v>
      </c>
      <c r="H30" s="26">
        <v>231500</v>
      </c>
      <c r="I30" s="26">
        <v>852.2</v>
      </c>
    </row>
    <row r="31" spans="1:9" x14ac:dyDescent="0.3">
      <c r="A31" s="25" t="s">
        <v>61</v>
      </c>
      <c r="B31" s="26">
        <v>72506</v>
      </c>
      <c r="C31" s="26">
        <v>852.2</v>
      </c>
      <c r="G31" s="28" t="s">
        <v>60</v>
      </c>
      <c r="H31" s="26">
        <v>231500</v>
      </c>
      <c r="I31" s="26">
        <v>852.2</v>
      </c>
    </row>
    <row r="32" spans="1:9" x14ac:dyDescent="0.3">
      <c r="A32" s="25" t="s">
        <v>62</v>
      </c>
      <c r="B32" s="26">
        <v>72506</v>
      </c>
      <c r="C32" s="26">
        <v>852.2</v>
      </c>
      <c r="G32" s="28" t="s">
        <v>61</v>
      </c>
      <c r="H32" s="26">
        <v>231500</v>
      </c>
      <c r="I32" s="26">
        <v>852.2</v>
      </c>
    </row>
    <row r="33" spans="1:9" x14ac:dyDescent="0.3">
      <c r="A33" s="25" t="s">
        <v>63</v>
      </c>
      <c r="B33" s="26">
        <v>72506</v>
      </c>
      <c r="C33" s="26">
        <v>852.2</v>
      </c>
      <c r="G33" s="28" t="s">
        <v>62</v>
      </c>
      <c r="H33" s="26">
        <v>231500</v>
      </c>
      <c r="I33" s="26">
        <v>852.2</v>
      </c>
    </row>
    <row r="34" spans="1:9" x14ac:dyDescent="0.3">
      <c r="A34" s="25" t="s">
        <v>64</v>
      </c>
      <c r="B34" s="26">
        <v>72506</v>
      </c>
      <c r="C34" s="26">
        <v>852.2</v>
      </c>
      <c r="G34" s="28" t="s">
        <v>63</v>
      </c>
      <c r="H34" s="26">
        <v>231500</v>
      </c>
      <c r="I34" s="26">
        <v>852.2</v>
      </c>
    </row>
    <row r="35" spans="1:9" x14ac:dyDescent="0.3">
      <c r="A35" s="25" t="s">
        <v>19</v>
      </c>
      <c r="B35" s="26">
        <v>2230760</v>
      </c>
      <c r="C35" s="26">
        <v>26180.200000000015</v>
      </c>
      <c r="G35" s="28" t="s">
        <v>64</v>
      </c>
      <c r="H35" s="26">
        <v>231500</v>
      </c>
      <c r="I35" s="26">
        <v>852.2</v>
      </c>
    </row>
    <row r="36" spans="1:9" x14ac:dyDescent="0.3">
      <c r="G36" s="28" t="s">
        <v>19</v>
      </c>
      <c r="H36" s="26">
        <v>7167334</v>
      </c>
      <c r="I36" s="26">
        <v>26180.200000000015</v>
      </c>
    </row>
    <row r="40" spans="1:9" x14ac:dyDescent="0.3">
      <c r="F40" s="24" t="s">
        <v>18</v>
      </c>
      <c r="G40" t="s">
        <v>30</v>
      </c>
      <c r="H40" t="s">
        <v>32</v>
      </c>
    </row>
    <row r="41" spans="1:9" x14ac:dyDescent="0.3">
      <c r="F41" s="28" t="s">
        <v>34</v>
      </c>
      <c r="G41" s="26">
        <v>808.9</v>
      </c>
      <c r="H41" s="26">
        <v>2940</v>
      </c>
    </row>
    <row r="42" spans="1:9" x14ac:dyDescent="0.3">
      <c r="F42" s="28" t="s">
        <v>35</v>
      </c>
      <c r="G42" s="26">
        <v>894.8</v>
      </c>
      <c r="H42" s="26">
        <v>3188.1400000000003</v>
      </c>
    </row>
    <row r="43" spans="1:9" x14ac:dyDescent="0.3">
      <c r="F43" s="28" t="s">
        <v>36</v>
      </c>
      <c r="G43" s="26">
        <v>561.5</v>
      </c>
      <c r="H43" s="26">
        <v>3272.3199999999997</v>
      </c>
    </row>
    <row r="44" spans="1:9" x14ac:dyDescent="0.3">
      <c r="F44" s="28" t="s">
        <v>37</v>
      </c>
      <c r="G44" s="26">
        <v>905.6</v>
      </c>
      <c r="H44" s="26">
        <v>3208.19</v>
      </c>
    </row>
    <row r="45" spans="1:9" x14ac:dyDescent="0.3">
      <c r="F45" s="28" t="s">
        <v>38</v>
      </c>
      <c r="G45" s="26">
        <v>852.2</v>
      </c>
      <c r="H45" s="26">
        <v>3231.75</v>
      </c>
    </row>
    <row r="46" spans="1:9" x14ac:dyDescent="0.3">
      <c r="F46" s="28" t="s">
        <v>39</v>
      </c>
      <c r="G46" s="26">
        <v>852.2</v>
      </c>
      <c r="H46" s="26">
        <v>3797.94</v>
      </c>
    </row>
    <row r="47" spans="1:9" x14ac:dyDescent="0.3">
      <c r="F47" s="28" t="s">
        <v>40</v>
      </c>
      <c r="G47" s="26">
        <v>852.2</v>
      </c>
      <c r="H47" s="26">
        <v>2174.4</v>
      </c>
    </row>
    <row r="48" spans="1:9" x14ac:dyDescent="0.3">
      <c r="F48" s="28" t="s">
        <v>41</v>
      </c>
      <c r="G48" s="26">
        <v>852.2</v>
      </c>
      <c r="H48" s="26">
        <v>2534.04</v>
      </c>
    </row>
    <row r="49" spans="6:10" x14ac:dyDescent="0.3">
      <c r="F49" s="28" t="s">
        <v>42</v>
      </c>
      <c r="G49" s="26">
        <v>852.2</v>
      </c>
      <c r="H49" s="26">
        <v>2732.7100000000005</v>
      </c>
    </row>
    <row r="50" spans="6:10" x14ac:dyDescent="0.3">
      <c r="F50" s="28" t="s">
        <v>43</v>
      </c>
      <c r="G50" s="26">
        <v>852.2</v>
      </c>
      <c r="H50" s="26">
        <v>2179.23</v>
      </c>
    </row>
    <row r="51" spans="6:10" x14ac:dyDescent="0.3">
      <c r="F51" s="28" t="s">
        <v>44</v>
      </c>
      <c r="G51" s="26">
        <v>852.2</v>
      </c>
      <c r="H51" s="26">
        <v>2261.3199999999997</v>
      </c>
    </row>
    <row r="52" spans="6:10" x14ac:dyDescent="0.3">
      <c r="F52" s="28" t="s">
        <v>45</v>
      </c>
      <c r="G52" s="26">
        <v>852.2</v>
      </c>
      <c r="H52" s="26">
        <v>2237.69</v>
      </c>
    </row>
    <row r="53" spans="6:10" x14ac:dyDescent="0.3">
      <c r="F53" s="28" t="s">
        <v>46</v>
      </c>
      <c r="G53" s="26">
        <v>852.2</v>
      </c>
      <c r="H53" s="26">
        <v>2185.7399999999998</v>
      </c>
    </row>
    <row r="54" spans="6:10" x14ac:dyDescent="0.3">
      <c r="F54" s="28" t="s">
        <v>47</v>
      </c>
      <c r="G54" s="26">
        <v>852.2</v>
      </c>
      <c r="H54" s="26">
        <v>2276.8599999999997</v>
      </c>
    </row>
    <row r="55" spans="6:10" x14ac:dyDescent="0.3">
      <c r="F55" s="28" t="s">
        <v>48</v>
      </c>
      <c r="G55" s="26">
        <v>852.2</v>
      </c>
      <c r="H55" s="26">
        <v>2119.1800000000003</v>
      </c>
    </row>
    <row r="56" spans="6:10" x14ac:dyDescent="0.3">
      <c r="F56" s="28" t="s">
        <v>49</v>
      </c>
      <c r="G56" s="26">
        <v>852.2</v>
      </c>
      <c r="H56" s="26">
        <v>2748.91</v>
      </c>
    </row>
    <row r="57" spans="6:10" x14ac:dyDescent="0.3">
      <c r="F57" s="28" t="s">
        <v>50</v>
      </c>
      <c r="G57" s="26">
        <v>852.2</v>
      </c>
      <c r="H57" s="26">
        <v>2601.2900000000004</v>
      </c>
    </row>
    <row r="58" spans="6:10" x14ac:dyDescent="0.3">
      <c r="F58" s="28" t="s">
        <v>51</v>
      </c>
      <c r="G58" s="26">
        <v>852.2</v>
      </c>
      <c r="H58" s="26">
        <v>2695.02</v>
      </c>
    </row>
    <row r="59" spans="6:10" x14ac:dyDescent="0.3">
      <c r="F59" s="28" t="s">
        <v>52</v>
      </c>
      <c r="G59" s="26">
        <v>852.2</v>
      </c>
      <c r="H59" s="26">
        <v>2593.6600000000003</v>
      </c>
    </row>
    <row r="60" spans="6:10" x14ac:dyDescent="0.3">
      <c r="F60" s="28" t="s">
        <v>53</v>
      </c>
      <c r="G60" s="26">
        <v>852.2</v>
      </c>
      <c r="H60" s="26">
        <v>1997.6099999999997</v>
      </c>
    </row>
    <row r="61" spans="6:10" x14ac:dyDescent="0.3">
      <c r="F61" s="28" t="s">
        <v>54</v>
      </c>
      <c r="G61" s="26">
        <v>852.2</v>
      </c>
      <c r="H61" s="26">
        <v>2104.64</v>
      </c>
      <c r="J61" s="24" t="s">
        <v>18</v>
      </c>
    </row>
    <row r="62" spans="6:10" x14ac:dyDescent="0.3">
      <c r="F62" s="28" t="s">
        <v>55</v>
      </c>
      <c r="G62" s="26">
        <v>852.2</v>
      </c>
      <c r="H62" s="26">
        <v>2237.2800000000002</v>
      </c>
      <c r="J62" s="28" t="s">
        <v>34</v>
      </c>
    </row>
    <row r="63" spans="6:10" x14ac:dyDescent="0.3">
      <c r="F63" s="28" t="s">
        <v>56</v>
      </c>
      <c r="G63" s="26">
        <v>852.2</v>
      </c>
      <c r="H63" s="26">
        <v>1085151</v>
      </c>
      <c r="J63" s="28" t="s">
        <v>35</v>
      </c>
    </row>
    <row r="64" spans="6:10" x14ac:dyDescent="0.3">
      <c r="F64" s="28" t="s">
        <v>57</v>
      </c>
      <c r="G64" s="26">
        <v>852.2</v>
      </c>
      <c r="H64" s="26">
        <v>995996</v>
      </c>
      <c r="J64" s="28" t="s">
        <v>36</v>
      </c>
    </row>
    <row r="65" spans="6:10" x14ac:dyDescent="0.3">
      <c r="F65" s="28" t="s">
        <v>58</v>
      </c>
      <c r="G65" s="26">
        <v>852.2</v>
      </c>
      <c r="H65" s="26">
        <v>1264746</v>
      </c>
      <c r="J65" s="28" t="s">
        <v>37</v>
      </c>
    </row>
    <row r="66" spans="6:10" x14ac:dyDescent="0.3">
      <c r="F66" s="28" t="s">
        <v>59</v>
      </c>
      <c r="G66" s="26">
        <v>852.2</v>
      </c>
      <c r="H66" s="26">
        <v>1285874</v>
      </c>
      <c r="J66" s="28" t="s">
        <v>38</v>
      </c>
    </row>
    <row r="67" spans="6:10" x14ac:dyDescent="0.3">
      <c r="F67" s="28" t="s">
        <v>60</v>
      </c>
      <c r="G67" s="26">
        <v>852.2</v>
      </c>
      <c r="H67" s="26">
        <v>1287460</v>
      </c>
      <c r="J67" s="28" t="s">
        <v>39</v>
      </c>
    </row>
    <row r="68" spans="6:10" x14ac:dyDescent="0.3">
      <c r="F68" s="28" t="s">
        <v>61</v>
      </c>
      <c r="G68" s="26">
        <v>852.2</v>
      </c>
      <c r="H68" s="26">
        <v>463.35</v>
      </c>
      <c r="J68" s="28" t="s">
        <v>40</v>
      </c>
    </row>
    <row r="69" spans="6:10" x14ac:dyDescent="0.3">
      <c r="F69" s="28" t="s">
        <v>62</v>
      </c>
      <c r="G69" s="26">
        <v>852.2</v>
      </c>
      <c r="H69" s="26">
        <v>412.36</v>
      </c>
      <c r="J69" s="28" t="s">
        <v>41</v>
      </c>
    </row>
    <row r="70" spans="6:10" x14ac:dyDescent="0.3">
      <c r="F70" s="28" t="s">
        <v>63</v>
      </c>
      <c r="G70" s="26">
        <v>852.2</v>
      </c>
      <c r="H70" s="26">
        <v>166.78999999999996</v>
      </c>
      <c r="J70" s="28" t="s">
        <v>42</v>
      </c>
    </row>
    <row r="71" spans="6:10" x14ac:dyDescent="0.3">
      <c r="F71" s="28" t="s">
        <v>64</v>
      </c>
      <c r="G71" s="26">
        <v>852.2</v>
      </c>
      <c r="H71" s="26">
        <v>459.76</v>
      </c>
      <c r="J71" s="28" t="s">
        <v>43</v>
      </c>
    </row>
    <row r="72" spans="6:10" x14ac:dyDescent="0.3">
      <c r="F72" s="28" t="s">
        <v>19</v>
      </c>
      <c r="G72" s="26">
        <v>26180.200000000015</v>
      </c>
      <c r="H72" s="26">
        <v>5978047.1799999997</v>
      </c>
      <c r="J72" s="28" t="s">
        <v>44</v>
      </c>
    </row>
    <row r="73" spans="6:10" x14ac:dyDescent="0.3">
      <c r="J73" s="28" t="s">
        <v>45</v>
      </c>
    </row>
    <row r="74" spans="6:10" x14ac:dyDescent="0.3">
      <c r="J74" s="28" t="s">
        <v>46</v>
      </c>
    </row>
    <row r="75" spans="6:10" x14ac:dyDescent="0.3">
      <c r="J75" s="28" t="s">
        <v>47</v>
      </c>
    </row>
    <row r="76" spans="6:10" x14ac:dyDescent="0.3">
      <c r="J76" s="28" t="s">
        <v>48</v>
      </c>
    </row>
    <row r="77" spans="6:10" x14ac:dyDescent="0.3">
      <c r="J77" s="28" t="s">
        <v>49</v>
      </c>
    </row>
    <row r="78" spans="6:10" x14ac:dyDescent="0.3">
      <c r="J78" s="28" t="s">
        <v>50</v>
      </c>
    </row>
    <row r="79" spans="6:10" x14ac:dyDescent="0.3">
      <c r="J79" s="28" t="s">
        <v>51</v>
      </c>
    </row>
    <row r="80" spans="6:10" x14ac:dyDescent="0.3">
      <c r="J80" s="28" t="s">
        <v>52</v>
      </c>
    </row>
    <row r="81" spans="10:10" x14ac:dyDescent="0.3">
      <c r="J81" s="28" t="s">
        <v>53</v>
      </c>
    </row>
    <row r="82" spans="10:10" x14ac:dyDescent="0.3">
      <c r="J82" s="28" t="s">
        <v>54</v>
      </c>
    </row>
    <row r="83" spans="10:10" x14ac:dyDescent="0.3">
      <c r="J83" s="28" t="s">
        <v>55</v>
      </c>
    </row>
    <row r="84" spans="10:10" x14ac:dyDescent="0.3">
      <c r="J84" s="28" t="s">
        <v>56</v>
      </c>
    </row>
    <row r="85" spans="10:10" x14ac:dyDescent="0.3">
      <c r="J85" s="28" t="s">
        <v>57</v>
      </c>
    </row>
    <row r="86" spans="10:10" x14ac:dyDescent="0.3">
      <c r="J86" s="28" t="s">
        <v>58</v>
      </c>
    </row>
    <row r="87" spans="10:10" x14ac:dyDescent="0.3">
      <c r="J87" s="28" t="s">
        <v>59</v>
      </c>
    </row>
    <row r="88" spans="10:10" x14ac:dyDescent="0.3">
      <c r="J88" s="28" t="s">
        <v>60</v>
      </c>
    </row>
    <row r="89" spans="10:10" x14ac:dyDescent="0.3">
      <c r="J89" s="28" t="s">
        <v>61</v>
      </c>
    </row>
    <row r="90" spans="10:10" x14ac:dyDescent="0.3">
      <c r="J90" s="28" t="s">
        <v>62</v>
      </c>
    </row>
    <row r="91" spans="10:10" x14ac:dyDescent="0.3">
      <c r="J91" s="28" t="s">
        <v>63</v>
      </c>
    </row>
    <row r="92" spans="10:10" x14ac:dyDescent="0.3">
      <c r="J92" s="28" t="s">
        <v>64</v>
      </c>
    </row>
    <row r="93" spans="10:10" x14ac:dyDescent="0.3">
      <c r="J93" s="28" t="s">
        <v>19</v>
      </c>
    </row>
  </sheetData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8"/>
  <dimension ref="A1"/>
  <sheetViews>
    <sheetView workbookViewId="0">
      <selection activeCell="G34" sqref="G34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7"/>
  <dimension ref="A1"/>
  <sheetViews>
    <sheetView workbookViewId="0">
      <selection activeCell="E33" sqref="E33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0"/>
  <dimension ref="A1:S33"/>
  <sheetViews>
    <sheetView showGridLines="0" showRowColHeaders="0" topLeftCell="D5" zoomScale="96" zoomScaleNormal="96" workbookViewId="0">
      <selection activeCell="B4" sqref="B4:Q32"/>
    </sheetView>
  </sheetViews>
  <sheetFormatPr baseColWidth="10" defaultColWidth="11.44140625" defaultRowHeight="14.4" x14ac:dyDescent="0.3"/>
  <cols>
    <col min="2" max="2" width="18.44140625" customWidth="1"/>
    <col min="4" max="4" width="29.6640625" customWidth="1"/>
    <col min="7" max="7" width="23.33203125" customWidth="1"/>
    <col min="8" max="8" width="16.33203125" customWidth="1"/>
    <col min="9" max="9" width="17" customWidth="1"/>
    <col min="10" max="10" width="14.109375" customWidth="1"/>
    <col min="11" max="11" width="19.5546875" customWidth="1"/>
    <col min="13" max="13" width="16" customWidth="1"/>
    <col min="14" max="15" width="16.33203125" customWidth="1"/>
  </cols>
  <sheetData>
    <row r="1" spans="1:19" ht="46.2" x14ac:dyDescent="0.3">
      <c r="A1" s="31" t="str">
        <f>"Suivi Du conso du mois de Janvier "&amp;systeme!B1</f>
        <v>Suivi Du conso du mois de Janvier 2023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</row>
    <row r="2" spans="1:19" ht="23.4" x14ac:dyDescent="0.3">
      <c r="A2" s="44" t="s">
        <v>28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</row>
    <row r="3" spans="1:19" ht="15" thickBot="1" x14ac:dyDescent="0.35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22</v>
      </c>
      <c r="N3" s="1" t="s">
        <v>23</v>
      </c>
      <c r="O3" s="1" t="s">
        <v>33</v>
      </c>
      <c r="P3" s="1" t="s">
        <v>24</v>
      </c>
      <c r="Q3" s="1" t="s">
        <v>25</v>
      </c>
      <c r="R3" s="1" t="s">
        <v>26</v>
      </c>
      <c r="S3" s="1" t="s">
        <v>27</v>
      </c>
    </row>
    <row r="4" spans="1:19" x14ac:dyDescent="0.3">
      <c r="A4" s="27">
        <v>44197</v>
      </c>
      <c r="B4" s="34">
        <v>4000</v>
      </c>
      <c r="C4" s="34">
        <v>5000</v>
      </c>
      <c r="D4" s="35">
        <v>550</v>
      </c>
      <c r="E4" s="35">
        <v>550</v>
      </c>
      <c r="F4" s="35">
        <v>550</v>
      </c>
      <c r="G4" s="35">
        <v>550</v>
      </c>
      <c r="H4" s="35">
        <v>550</v>
      </c>
      <c r="I4" s="35">
        <v>550</v>
      </c>
      <c r="J4" s="35">
        <v>550</v>
      </c>
      <c r="K4" s="35">
        <v>550</v>
      </c>
      <c r="L4" s="35">
        <v>550</v>
      </c>
      <c r="M4" s="35">
        <v>550</v>
      </c>
      <c r="N4" s="35">
        <v>550</v>
      </c>
      <c r="O4" s="35">
        <v>550</v>
      </c>
      <c r="P4" s="35">
        <v>550</v>
      </c>
      <c r="Q4" s="35">
        <v>550</v>
      </c>
      <c r="R4" s="35">
        <v>550</v>
      </c>
      <c r="S4" s="35">
        <v>550</v>
      </c>
    </row>
    <row r="5" spans="1:19" x14ac:dyDescent="0.3">
      <c r="A5" s="27">
        <v>44198</v>
      </c>
      <c r="B5" s="58">
        <f>B4+200</f>
        <v>4200</v>
      </c>
      <c r="C5">
        <f>5000+C7</f>
        <v>70000</v>
      </c>
      <c r="D5">
        <f>D4+40</f>
        <v>590</v>
      </c>
      <c r="E5">
        <f>E4+40</f>
        <v>590</v>
      </c>
      <c r="F5">
        <f>F4+40</f>
        <v>590</v>
      </c>
      <c r="G5">
        <f>G4+40</f>
        <v>590</v>
      </c>
      <c r="H5">
        <f>H4+40</f>
        <v>590</v>
      </c>
      <c r="I5">
        <f>I4+40</f>
        <v>590</v>
      </c>
      <c r="J5">
        <f>J4+40</f>
        <v>590</v>
      </c>
      <c r="K5">
        <f>K4+40</f>
        <v>590</v>
      </c>
      <c r="L5">
        <f>L4+40</f>
        <v>590</v>
      </c>
      <c r="M5">
        <f>M4+40</f>
        <v>590</v>
      </c>
      <c r="N5">
        <f>N4+40</f>
        <v>590</v>
      </c>
      <c r="O5">
        <f>O4+40</f>
        <v>590</v>
      </c>
      <c r="P5">
        <f>P4+40</f>
        <v>590</v>
      </c>
      <c r="Q5">
        <f>Q4+40</f>
        <v>590</v>
      </c>
      <c r="R5">
        <f>R4+40</f>
        <v>590</v>
      </c>
      <c r="S5">
        <f>S4+40</f>
        <v>590</v>
      </c>
    </row>
    <row r="6" spans="1:19" x14ac:dyDescent="0.3">
      <c r="A6" s="27">
        <v>44199</v>
      </c>
      <c r="B6" s="58">
        <f t="shared" ref="B6:B32" si="0">B5+200</f>
        <v>4400</v>
      </c>
      <c r="C6">
        <f t="shared" ref="C6:C32" si="1">5000+C8</f>
        <v>70000</v>
      </c>
      <c r="D6">
        <f t="shared" ref="D6:M32" si="2">D5+40</f>
        <v>630</v>
      </c>
      <c r="E6">
        <f t="shared" si="2"/>
        <v>630</v>
      </c>
      <c r="F6">
        <f t="shared" si="2"/>
        <v>630</v>
      </c>
      <c r="G6">
        <f t="shared" si="2"/>
        <v>630</v>
      </c>
      <c r="H6">
        <f t="shared" si="2"/>
        <v>630</v>
      </c>
      <c r="I6">
        <f t="shared" si="2"/>
        <v>630</v>
      </c>
      <c r="J6">
        <f t="shared" si="2"/>
        <v>630</v>
      </c>
      <c r="K6">
        <f t="shared" si="2"/>
        <v>630</v>
      </c>
      <c r="L6">
        <f t="shared" si="2"/>
        <v>630</v>
      </c>
      <c r="M6">
        <f t="shared" si="2"/>
        <v>630</v>
      </c>
      <c r="N6">
        <f t="shared" ref="N6:S32" si="3">N5+40</f>
        <v>630</v>
      </c>
      <c r="O6">
        <f t="shared" si="3"/>
        <v>630</v>
      </c>
      <c r="P6">
        <f t="shared" si="3"/>
        <v>630</v>
      </c>
      <c r="Q6">
        <f t="shared" si="3"/>
        <v>630</v>
      </c>
      <c r="R6">
        <f t="shared" si="3"/>
        <v>630</v>
      </c>
      <c r="S6">
        <f t="shared" si="3"/>
        <v>630</v>
      </c>
    </row>
    <row r="7" spans="1:19" x14ac:dyDescent="0.3">
      <c r="A7" s="27">
        <v>44200</v>
      </c>
      <c r="B7" s="58">
        <f t="shared" si="0"/>
        <v>4600</v>
      </c>
      <c r="C7">
        <f t="shared" si="1"/>
        <v>65000</v>
      </c>
      <c r="D7">
        <f t="shared" si="2"/>
        <v>670</v>
      </c>
      <c r="E7">
        <f t="shared" si="2"/>
        <v>670</v>
      </c>
      <c r="F7">
        <f t="shared" si="2"/>
        <v>670</v>
      </c>
      <c r="G7">
        <f t="shared" si="2"/>
        <v>670</v>
      </c>
      <c r="H7">
        <f t="shared" si="2"/>
        <v>670</v>
      </c>
      <c r="I7">
        <f t="shared" si="2"/>
        <v>670</v>
      </c>
      <c r="J7">
        <f t="shared" si="2"/>
        <v>670</v>
      </c>
      <c r="K7">
        <f t="shared" si="2"/>
        <v>670</v>
      </c>
      <c r="L7">
        <f t="shared" si="2"/>
        <v>670</v>
      </c>
      <c r="M7">
        <f t="shared" si="2"/>
        <v>670</v>
      </c>
      <c r="N7">
        <f t="shared" si="3"/>
        <v>670</v>
      </c>
      <c r="O7">
        <f t="shared" si="3"/>
        <v>670</v>
      </c>
      <c r="P7">
        <f t="shared" si="3"/>
        <v>670</v>
      </c>
      <c r="Q7">
        <f t="shared" si="3"/>
        <v>670</v>
      </c>
      <c r="R7">
        <f t="shared" si="3"/>
        <v>670</v>
      </c>
      <c r="S7">
        <f t="shared" si="3"/>
        <v>670</v>
      </c>
    </row>
    <row r="8" spans="1:19" x14ac:dyDescent="0.3">
      <c r="A8" s="27">
        <v>44201</v>
      </c>
      <c r="B8" s="58">
        <f t="shared" si="0"/>
        <v>4800</v>
      </c>
      <c r="C8">
        <f t="shared" si="1"/>
        <v>65000</v>
      </c>
      <c r="D8">
        <f t="shared" si="2"/>
        <v>710</v>
      </c>
      <c r="E8">
        <f t="shared" si="2"/>
        <v>710</v>
      </c>
      <c r="F8">
        <f t="shared" si="2"/>
        <v>710</v>
      </c>
      <c r="G8">
        <f t="shared" si="2"/>
        <v>710</v>
      </c>
      <c r="H8">
        <f t="shared" si="2"/>
        <v>710</v>
      </c>
      <c r="I8">
        <f t="shared" si="2"/>
        <v>710</v>
      </c>
      <c r="J8">
        <f t="shared" si="2"/>
        <v>710</v>
      </c>
      <c r="K8">
        <f t="shared" si="2"/>
        <v>710</v>
      </c>
      <c r="L8">
        <f t="shared" si="2"/>
        <v>710</v>
      </c>
      <c r="M8">
        <f t="shared" si="2"/>
        <v>710</v>
      </c>
      <c r="N8">
        <f t="shared" si="3"/>
        <v>710</v>
      </c>
      <c r="O8">
        <f t="shared" si="3"/>
        <v>710</v>
      </c>
      <c r="P8">
        <f t="shared" si="3"/>
        <v>710</v>
      </c>
      <c r="Q8">
        <f t="shared" si="3"/>
        <v>710</v>
      </c>
      <c r="R8">
        <f t="shared" si="3"/>
        <v>710</v>
      </c>
      <c r="S8">
        <f t="shared" si="3"/>
        <v>710</v>
      </c>
    </row>
    <row r="9" spans="1:19" x14ac:dyDescent="0.3">
      <c r="A9" s="27">
        <v>44202</v>
      </c>
      <c r="B9" s="58">
        <f t="shared" si="0"/>
        <v>5000</v>
      </c>
      <c r="C9">
        <f t="shared" si="1"/>
        <v>60000</v>
      </c>
      <c r="D9">
        <f t="shared" si="2"/>
        <v>750</v>
      </c>
      <c r="E9">
        <f t="shared" si="2"/>
        <v>750</v>
      </c>
      <c r="F9">
        <f t="shared" si="2"/>
        <v>750</v>
      </c>
      <c r="G9">
        <f t="shared" si="2"/>
        <v>750</v>
      </c>
      <c r="H9">
        <f t="shared" si="2"/>
        <v>750</v>
      </c>
      <c r="I9">
        <f t="shared" si="2"/>
        <v>750</v>
      </c>
      <c r="J9">
        <f t="shared" si="2"/>
        <v>750</v>
      </c>
      <c r="K9">
        <f t="shared" si="2"/>
        <v>750</v>
      </c>
      <c r="L9">
        <f t="shared" si="2"/>
        <v>750</v>
      </c>
      <c r="M9">
        <f t="shared" si="2"/>
        <v>750</v>
      </c>
      <c r="N9">
        <f t="shared" si="3"/>
        <v>750</v>
      </c>
      <c r="O9">
        <f t="shared" si="3"/>
        <v>750</v>
      </c>
      <c r="P9">
        <f t="shared" si="3"/>
        <v>750</v>
      </c>
      <c r="Q9">
        <f t="shared" si="3"/>
        <v>750</v>
      </c>
      <c r="R9">
        <f t="shared" si="3"/>
        <v>750</v>
      </c>
      <c r="S9">
        <f t="shared" si="3"/>
        <v>750</v>
      </c>
    </row>
    <row r="10" spans="1:19" x14ac:dyDescent="0.3">
      <c r="A10" s="27">
        <v>44203</v>
      </c>
      <c r="B10" s="58">
        <f t="shared" si="0"/>
        <v>5200</v>
      </c>
      <c r="C10">
        <f t="shared" si="1"/>
        <v>60000</v>
      </c>
      <c r="D10">
        <f t="shared" si="2"/>
        <v>790</v>
      </c>
      <c r="E10">
        <f t="shared" si="2"/>
        <v>790</v>
      </c>
      <c r="F10">
        <f t="shared" si="2"/>
        <v>790</v>
      </c>
      <c r="G10">
        <f t="shared" si="2"/>
        <v>790</v>
      </c>
      <c r="H10">
        <f t="shared" si="2"/>
        <v>790</v>
      </c>
      <c r="I10">
        <f t="shared" si="2"/>
        <v>790</v>
      </c>
      <c r="J10">
        <f t="shared" si="2"/>
        <v>790</v>
      </c>
      <c r="K10">
        <f t="shared" si="2"/>
        <v>790</v>
      </c>
      <c r="L10">
        <f t="shared" si="2"/>
        <v>790</v>
      </c>
      <c r="M10">
        <f t="shared" si="2"/>
        <v>790</v>
      </c>
      <c r="N10">
        <f t="shared" si="3"/>
        <v>790</v>
      </c>
      <c r="O10">
        <f t="shared" si="3"/>
        <v>790</v>
      </c>
      <c r="P10">
        <f t="shared" si="3"/>
        <v>790</v>
      </c>
      <c r="Q10">
        <f t="shared" si="3"/>
        <v>790</v>
      </c>
      <c r="R10">
        <f t="shared" si="3"/>
        <v>790</v>
      </c>
      <c r="S10">
        <f t="shared" si="3"/>
        <v>790</v>
      </c>
    </row>
    <row r="11" spans="1:19" x14ac:dyDescent="0.3">
      <c r="A11" s="27">
        <v>44204</v>
      </c>
      <c r="B11" s="58">
        <f t="shared" si="0"/>
        <v>5400</v>
      </c>
      <c r="C11">
        <f t="shared" si="1"/>
        <v>55000</v>
      </c>
      <c r="D11">
        <f t="shared" si="2"/>
        <v>830</v>
      </c>
      <c r="E11">
        <f t="shared" si="2"/>
        <v>830</v>
      </c>
      <c r="F11">
        <f t="shared" si="2"/>
        <v>830</v>
      </c>
      <c r="G11">
        <f t="shared" si="2"/>
        <v>830</v>
      </c>
      <c r="H11">
        <f t="shared" si="2"/>
        <v>830</v>
      </c>
      <c r="I11">
        <f t="shared" si="2"/>
        <v>830</v>
      </c>
      <c r="J11">
        <f t="shared" si="2"/>
        <v>830</v>
      </c>
      <c r="K11">
        <f t="shared" si="2"/>
        <v>830</v>
      </c>
      <c r="L11">
        <f t="shared" si="2"/>
        <v>830</v>
      </c>
      <c r="M11">
        <f t="shared" si="2"/>
        <v>830</v>
      </c>
      <c r="N11">
        <f t="shared" si="3"/>
        <v>830</v>
      </c>
      <c r="O11">
        <f t="shared" si="3"/>
        <v>830</v>
      </c>
      <c r="P11">
        <f t="shared" si="3"/>
        <v>830</v>
      </c>
      <c r="Q11">
        <f t="shared" si="3"/>
        <v>830</v>
      </c>
      <c r="R11">
        <f t="shared" si="3"/>
        <v>830</v>
      </c>
      <c r="S11">
        <f t="shared" si="3"/>
        <v>830</v>
      </c>
    </row>
    <row r="12" spans="1:19" x14ac:dyDescent="0.3">
      <c r="A12" s="27">
        <v>44205</v>
      </c>
      <c r="B12" s="58">
        <f t="shared" si="0"/>
        <v>5600</v>
      </c>
      <c r="C12">
        <f t="shared" si="1"/>
        <v>55000</v>
      </c>
      <c r="D12">
        <f t="shared" si="2"/>
        <v>870</v>
      </c>
      <c r="E12">
        <f t="shared" si="2"/>
        <v>870</v>
      </c>
      <c r="F12">
        <f t="shared" si="2"/>
        <v>870</v>
      </c>
      <c r="G12">
        <f t="shared" si="2"/>
        <v>870</v>
      </c>
      <c r="H12">
        <f t="shared" si="2"/>
        <v>870</v>
      </c>
      <c r="I12">
        <f t="shared" si="2"/>
        <v>870</v>
      </c>
      <c r="J12">
        <f t="shared" si="2"/>
        <v>870</v>
      </c>
      <c r="K12">
        <f t="shared" si="2"/>
        <v>870</v>
      </c>
      <c r="L12">
        <f t="shared" si="2"/>
        <v>870</v>
      </c>
      <c r="M12">
        <f t="shared" si="2"/>
        <v>870</v>
      </c>
      <c r="N12">
        <f t="shared" si="3"/>
        <v>870</v>
      </c>
      <c r="O12">
        <f t="shared" si="3"/>
        <v>870</v>
      </c>
      <c r="P12">
        <f t="shared" si="3"/>
        <v>870</v>
      </c>
      <c r="Q12">
        <f t="shared" si="3"/>
        <v>870</v>
      </c>
      <c r="R12">
        <f t="shared" si="3"/>
        <v>870</v>
      </c>
      <c r="S12">
        <f t="shared" si="3"/>
        <v>870</v>
      </c>
    </row>
    <row r="13" spans="1:19" x14ac:dyDescent="0.3">
      <c r="A13" s="27">
        <v>44206</v>
      </c>
      <c r="B13" s="58">
        <f t="shared" si="0"/>
        <v>5800</v>
      </c>
      <c r="C13">
        <f t="shared" si="1"/>
        <v>50000</v>
      </c>
      <c r="D13">
        <f t="shared" si="2"/>
        <v>910</v>
      </c>
      <c r="E13">
        <f t="shared" si="2"/>
        <v>910</v>
      </c>
      <c r="F13">
        <f t="shared" si="2"/>
        <v>910</v>
      </c>
      <c r="G13">
        <f t="shared" si="2"/>
        <v>910</v>
      </c>
      <c r="H13">
        <f t="shared" si="2"/>
        <v>910</v>
      </c>
      <c r="I13">
        <f t="shared" si="2"/>
        <v>910</v>
      </c>
      <c r="J13">
        <f t="shared" si="2"/>
        <v>910</v>
      </c>
      <c r="K13">
        <f t="shared" si="2"/>
        <v>910</v>
      </c>
      <c r="L13">
        <f t="shared" si="2"/>
        <v>910</v>
      </c>
      <c r="M13">
        <f t="shared" si="2"/>
        <v>910</v>
      </c>
      <c r="N13">
        <f t="shared" si="3"/>
        <v>910</v>
      </c>
      <c r="O13">
        <f t="shared" si="3"/>
        <v>910</v>
      </c>
      <c r="P13">
        <f t="shared" si="3"/>
        <v>910</v>
      </c>
      <c r="Q13">
        <f t="shared" si="3"/>
        <v>910</v>
      </c>
      <c r="R13">
        <f t="shared" si="3"/>
        <v>910</v>
      </c>
      <c r="S13">
        <f t="shared" si="3"/>
        <v>910</v>
      </c>
    </row>
    <row r="14" spans="1:19" x14ac:dyDescent="0.3">
      <c r="A14" s="27">
        <v>44207</v>
      </c>
      <c r="B14" s="58">
        <f t="shared" si="0"/>
        <v>6000</v>
      </c>
      <c r="C14">
        <f t="shared" si="1"/>
        <v>50000</v>
      </c>
      <c r="D14">
        <f t="shared" si="2"/>
        <v>950</v>
      </c>
      <c r="E14">
        <f t="shared" si="2"/>
        <v>950</v>
      </c>
      <c r="F14">
        <f t="shared" si="2"/>
        <v>950</v>
      </c>
      <c r="G14">
        <f t="shared" si="2"/>
        <v>950</v>
      </c>
      <c r="H14">
        <f t="shared" si="2"/>
        <v>950</v>
      </c>
      <c r="I14">
        <f t="shared" si="2"/>
        <v>950</v>
      </c>
      <c r="J14">
        <f t="shared" si="2"/>
        <v>950</v>
      </c>
      <c r="K14">
        <f t="shared" si="2"/>
        <v>950</v>
      </c>
      <c r="L14">
        <f t="shared" si="2"/>
        <v>950</v>
      </c>
      <c r="M14">
        <f t="shared" si="2"/>
        <v>950</v>
      </c>
      <c r="N14">
        <f t="shared" si="3"/>
        <v>950</v>
      </c>
      <c r="O14">
        <f t="shared" si="3"/>
        <v>950</v>
      </c>
      <c r="P14">
        <f t="shared" si="3"/>
        <v>950</v>
      </c>
      <c r="Q14">
        <f t="shared" si="3"/>
        <v>950</v>
      </c>
      <c r="R14">
        <f t="shared" si="3"/>
        <v>950</v>
      </c>
      <c r="S14">
        <f t="shared" si="3"/>
        <v>950</v>
      </c>
    </row>
    <row r="15" spans="1:19" x14ac:dyDescent="0.3">
      <c r="A15" s="27">
        <v>44208</v>
      </c>
      <c r="B15" s="58">
        <f t="shared" si="0"/>
        <v>6200</v>
      </c>
      <c r="C15">
        <f t="shared" si="1"/>
        <v>45000</v>
      </c>
      <c r="D15">
        <f t="shared" si="2"/>
        <v>990</v>
      </c>
      <c r="E15">
        <f t="shared" si="2"/>
        <v>990</v>
      </c>
      <c r="F15">
        <f t="shared" si="2"/>
        <v>990</v>
      </c>
      <c r="G15">
        <f t="shared" si="2"/>
        <v>990</v>
      </c>
      <c r="H15">
        <f t="shared" si="2"/>
        <v>990</v>
      </c>
      <c r="I15">
        <f t="shared" si="2"/>
        <v>990</v>
      </c>
      <c r="J15">
        <f t="shared" si="2"/>
        <v>990</v>
      </c>
      <c r="K15">
        <f t="shared" si="2"/>
        <v>990</v>
      </c>
      <c r="L15">
        <f t="shared" si="2"/>
        <v>990</v>
      </c>
      <c r="M15">
        <f t="shared" si="2"/>
        <v>990</v>
      </c>
      <c r="N15">
        <f t="shared" si="3"/>
        <v>990</v>
      </c>
      <c r="O15">
        <f t="shared" si="3"/>
        <v>990</v>
      </c>
      <c r="P15">
        <f t="shared" si="3"/>
        <v>990</v>
      </c>
      <c r="Q15">
        <f t="shared" si="3"/>
        <v>990</v>
      </c>
      <c r="R15">
        <f t="shared" si="3"/>
        <v>990</v>
      </c>
      <c r="S15">
        <f t="shared" si="3"/>
        <v>990</v>
      </c>
    </row>
    <row r="16" spans="1:19" x14ac:dyDescent="0.3">
      <c r="A16" s="27">
        <v>44209</v>
      </c>
      <c r="B16" s="58">
        <f t="shared" si="0"/>
        <v>6400</v>
      </c>
      <c r="C16">
        <f t="shared" si="1"/>
        <v>45000</v>
      </c>
      <c r="D16">
        <f t="shared" si="2"/>
        <v>1030</v>
      </c>
      <c r="E16">
        <f t="shared" si="2"/>
        <v>1030</v>
      </c>
      <c r="F16">
        <f t="shared" si="2"/>
        <v>1030</v>
      </c>
      <c r="G16">
        <f t="shared" si="2"/>
        <v>1030</v>
      </c>
      <c r="H16">
        <f t="shared" si="2"/>
        <v>1030</v>
      </c>
      <c r="I16">
        <f t="shared" si="2"/>
        <v>1030</v>
      </c>
      <c r="J16">
        <f t="shared" si="2"/>
        <v>1030</v>
      </c>
      <c r="K16">
        <f t="shared" si="2"/>
        <v>1030</v>
      </c>
      <c r="L16">
        <f t="shared" si="2"/>
        <v>1030</v>
      </c>
      <c r="M16">
        <f t="shared" si="2"/>
        <v>1030</v>
      </c>
      <c r="N16">
        <f t="shared" si="3"/>
        <v>1030</v>
      </c>
      <c r="O16">
        <f t="shared" si="3"/>
        <v>1030</v>
      </c>
      <c r="P16">
        <f t="shared" si="3"/>
        <v>1030</v>
      </c>
      <c r="Q16">
        <f t="shared" si="3"/>
        <v>1030</v>
      </c>
      <c r="R16">
        <f t="shared" si="3"/>
        <v>1030</v>
      </c>
      <c r="S16">
        <f t="shared" si="3"/>
        <v>1030</v>
      </c>
    </row>
    <row r="17" spans="1:19" x14ac:dyDescent="0.3">
      <c r="A17" s="27">
        <v>44210</v>
      </c>
      <c r="B17" s="58">
        <f t="shared" si="0"/>
        <v>6600</v>
      </c>
      <c r="C17">
        <f t="shared" si="1"/>
        <v>40000</v>
      </c>
      <c r="D17">
        <f t="shared" si="2"/>
        <v>1070</v>
      </c>
      <c r="E17">
        <f t="shared" si="2"/>
        <v>1070</v>
      </c>
      <c r="F17">
        <f t="shared" si="2"/>
        <v>1070</v>
      </c>
      <c r="G17">
        <f t="shared" si="2"/>
        <v>1070</v>
      </c>
      <c r="H17">
        <f t="shared" si="2"/>
        <v>1070</v>
      </c>
      <c r="I17">
        <f t="shared" si="2"/>
        <v>1070</v>
      </c>
      <c r="J17">
        <f t="shared" si="2"/>
        <v>1070</v>
      </c>
      <c r="K17">
        <f t="shared" si="2"/>
        <v>1070</v>
      </c>
      <c r="L17">
        <f t="shared" si="2"/>
        <v>1070</v>
      </c>
      <c r="M17">
        <f t="shared" si="2"/>
        <v>1070</v>
      </c>
      <c r="N17">
        <f t="shared" si="3"/>
        <v>1070</v>
      </c>
      <c r="O17">
        <f t="shared" si="3"/>
        <v>1070</v>
      </c>
      <c r="P17">
        <f t="shared" si="3"/>
        <v>1070</v>
      </c>
      <c r="Q17">
        <f t="shared" si="3"/>
        <v>1070</v>
      </c>
      <c r="R17">
        <f t="shared" si="3"/>
        <v>1070</v>
      </c>
      <c r="S17">
        <f t="shared" si="3"/>
        <v>1070</v>
      </c>
    </row>
    <row r="18" spans="1:19" x14ac:dyDescent="0.3">
      <c r="A18" s="27">
        <v>44211</v>
      </c>
      <c r="B18" s="58">
        <f t="shared" si="0"/>
        <v>6800</v>
      </c>
      <c r="C18">
        <f t="shared" si="1"/>
        <v>40000</v>
      </c>
      <c r="D18">
        <f t="shared" si="2"/>
        <v>1110</v>
      </c>
      <c r="E18">
        <f t="shared" si="2"/>
        <v>1110</v>
      </c>
      <c r="F18">
        <f t="shared" si="2"/>
        <v>1110</v>
      </c>
      <c r="G18">
        <f t="shared" si="2"/>
        <v>1110</v>
      </c>
      <c r="H18">
        <f t="shared" si="2"/>
        <v>1110</v>
      </c>
      <c r="I18">
        <f t="shared" si="2"/>
        <v>1110</v>
      </c>
      <c r="J18">
        <f t="shared" si="2"/>
        <v>1110</v>
      </c>
      <c r="K18">
        <f t="shared" si="2"/>
        <v>1110</v>
      </c>
      <c r="L18">
        <f t="shared" si="2"/>
        <v>1110</v>
      </c>
      <c r="M18">
        <f t="shared" ref="M18:M32" si="4">M17+40</f>
        <v>1110</v>
      </c>
      <c r="N18">
        <f t="shared" si="3"/>
        <v>1110</v>
      </c>
      <c r="O18">
        <f t="shared" si="3"/>
        <v>1110</v>
      </c>
      <c r="P18">
        <f t="shared" si="3"/>
        <v>1110</v>
      </c>
      <c r="Q18">
        <f t="shared" si="3"/>
        <v>1110</v>
      </c>
      <c r="R18">
        <f t="shared" si="3"/>
        <v>1110</v>
      </c>
      <c r="S18">
        <f t="shared" si="3"/>
        <v>1110</v>
      </c>
    </row>
    <row r="19" spans="1:19" x14ac:dyDescent="0.3">
      <c r="A19" s="27">
        <v>44212</v>
      </c>
      <c r="B19" s="58">
        <f t="shared" si="0"/>
        <v>7000</v>
      </c>
      <c r="C19">
        <f t="shared" si="1"/>
        <v>35000</v>
      </c>
      <c r="D19">
        <f t="shared" si="2"/>
        <v>1150</v>
      </c>
      <c r="E19">
        <f t="shared" si="2"/>
        <v>1150</v>
      </c>
      <c r="F19">
        <f t="shared" si="2"/>
        <v>1150</v>
      </c>
      <c r="G19">
        <f t="shared" si="2"/>
        <v>1150</v>
      </c>
      <c r="H19">
        <f t="shared" si="2"/>
        <v>1150</v>
      </c>
      <c r="I19">
        <f t="shared" si="2"/>
        <v>1150</v>
      </c>
      <c r="J19">
        <f t="shared" si="2"/>
        <v>1150</v>
      </c>
      <c r="K19">
        <f t="shared" si="2"/>
        <v>1150</v>
      </c>
      <c r="L19">
        <f t="shared" si="2"/>
        <v>1150</v>
      </c>
      <c r="M19">
        <f t="shared" si="4"/>
        <v>1150</v>
      </c>
      <c r="N19">
        <f t="shared" si="3"/>
        <v>1150</v>
      </c>
      <c r="O19">
        <f t="shared" si="3"/>
        <v>1150</v>
      </c>
      <c r="P19">
        <f t="shared" si="3"/>
        <v>1150</v>
      </c>
      <c r="Q19">
        <f t="shared" si="3"/>
        <v>1150</v>
      </c>
      <c r="R19">
        <f t="shared" si="3"/>
        <v>1150</v>
      </c>
      <c r="S19">
        <f t="shared" si="3"/>
        <v>1150</v>
      </c>
    </row>
    <row r="20" spans="1:19" x14ac:dyDescent="0.3">
      <c r="A20" s="27">
        <v>44213</v>
      </c>
      <c r="B20" s="58">
        <f t="shared" si="0"/>
        <v>7200</v>
      </c>
      <c r="C20">
        <f t="shared" si="1"/>
        <v>35000</v>
      </c>
      <c r="D20">
        <f t="shared" si="2"/>
        <v>1190</v>
      </c>
      <c r="E20">
        <f t="shared" si="2"/>
        <v>1190</v>
      </c>
      <c r="F20">
        <f t="shared" si="2"/>
        <v>1190</v>
      </c>
      <c r="G20">
        <f t="shared" si="2"/>
        <v>1190</v>
      </c>
      <c r="H20">
        <f t="shared" si="2"/>
        <v>1190</v>
      </c>
      <c r="I20">
        <f t="shared" si="2"/>
        <v>1190</v>
      </c>
      <c r="J20">
        <f t="shared" si="2"/>
        <v>1190</v>
      </c>
      <c r="K20">
        <f t="shared" si="2"/>
        <v>1190</v>
      </c>
      <c r="L20">
        <f t="shared" si="2"/>
        <v>1190</v>
      </c>
      <c r="M20">
        <f t="shared" si="4"/>
        <v>1190</v>
      </c>
      <c r="N20">
        <f t="shared" si="3"/>
        <v>1190</v>
      </c>
      <c r="O20">
        <f t="shared" si="3"/>
        <v>1190</v>
      </c>
      <c r="P20">
        <f t="shared" si="3"/>
        <v>1190</v>
      </c>
      <c r="Q20">
        <f t="shared" si="3"/>
        <v>1190</v>
      </c>
      <c r="R20">
        <f t="shared" si="3"/>
        <v>1190</v>
      </c>
      <c r="S20">
        <f t="shared" si="3"/>
        <v>1190</v>
      </c>
    </row>
    <row r="21" spans="1:19" x14ac:dyDescent="0.3">
      <c r="A21" s="27">
        <v>44214</v>
      </c>
      <c r="B21" s="58">
        <f t="shared" si="0"/>
        <v>7400</v>
      </c>
      <c r="C21">
        <f t="shared" si="1"/>
        <v>30000</v>
      </c>
      <c r="D21">
        <f t="shared" si="2"/>
        <v>1230</v>
      </c>
      <c r="E21">
        <f t="shared" si="2"/>
        <v>1230</v>
      </c>
      <c r="F21">
        <f t="shared" si="2"/>
        <v>1230</v>
      </c>
      <c r="G21">
        <f t="shared" si="2"/>
        <v>1230</v>
      </c>
      <c r="H21">
        <f t="shared" si="2"/>
        <v>1230</v>
      </c>
      <c r="I21">
        <f t="shared" si="2"/>
        <v>1230</v>
      </c>
      <c r="J21">
        <f t="shared" si="2"/>
        <v>1230</v>
      </c>
      <c r="K21">
        <f t="shared" si="2"/>
        <v>1230</v>
      </c>
      <c r="L21">
        <f t="shared" si="2"/>
        <v>1230</v>
      </c>
      <c r="M21">
        <f t="shared" si="4"/>
        <v>1230</v>
      </c>
      <c r="N21">
        <f t="shared" si="3"/>
        <v>1230</v>
      </c>
      <c r="O21">
        <f t="shared" si="3"/>
        <v>1230</v>
      </c>
      <c r="P21">
        <f t="shared" si="3"/>
        <v>1230</v>
      </c>
      <c r="Q21">
        <f t="shared" si="3"/>
        <v>1230</v>
      </c>
      <c r="R21">
        <f t="shared" si="3"/>
        <v>1230</v>
      </c>
      <c r="S21">
        <f t="shared" si="3"/>
        <v>1230</v>
      </c>
    </row>
    <row r="22" spans="1:19" x14ac:dyDescent="0.3">
      <c r="A22" s="27">
        <v>44215</v>
      </c>
      <c r="B22" s="58">
        <f t="shared" si="0"/>
        <v>7600</v>
      </c>
      <c r="C22">
        <f t="shared" si="1"/>
        <v>30000</v>
      </c>
      <c r="D22">
        <f t="shared" si="2"/>
        <v>1270</v>
      </c>
      <c r="E22">
        <f t="shared" si="2"/>
        <v>1270</v>
      </c>
      <c r="F22">
        <f t="shared" si="2"/>
        <v>1270</v>
      </c>
      <c r="G22">
        <f t="shared" si="2"/>
        <v>1270</v>
      </c>
      <c r="H22">
        <f t="shared" si="2"/>
        <v>1270</v>
      </c>
      <c r="I22">
        <f t="shared" si="2"/>
        <v>1270</v>
      </c>
      <c r="J22">
        <f t="shared" si="2"/>
        <v>1270</v>
      </c>
      <c r="K22">
        <f t="shared" si="2"/>
        <v>1270</v>
      </c>
      <c r="L22">
        <f t="shared" si="2"/>
        <v>1270</v>
      </c>
      <c r="M22">
        <f t="shared" si="4"/>
        <v>1270</v>
      </c>
      <c r="N22">
        <f t="shared" si="3"/>
        <v>1270</v>
      </c>
      <c r="O22">
        <f t="shared" si="3"/>
        <v>1270</v>
      </c>
      <c r="P22">
        <f t="shared" si="3"/>
        <v>1270</v>
      </c>
      <c r="Q22">
        <f t="shared" si="3"/>
        <v>1270</v>
      </c>
      <c r="R22">
        <f t="shared" si="3"/>
        <v>1270</v>
      </c>
      <c r="S22">
        <f t="shared" si="3"/>
        <v>1270</v>
      </c>
    </row>
    <row r="23" spans="1:19" x14ac:dyDescent="0.3">
      <c r="A23" s="27">
        <v>44216</v>
      </c>
      <c r="B23" s="58">
        <f t="shared" si="0"/>
        <v>7800</v>
      </c>
      <c r="C23">
        <f t="shared" si="1"/>
        <v>25000</v>
      </c>
      <c r="D23">
        <f t="shared" si="2"/>
        <v>1310</v>
      </c>
      <c r="E23">
        <f t="shared" si="2"/>
        <v>1310</v>
      </c>
      <c r="F23">
        <f t="shared" si="2"/>
        <v>1310</v>
      </c>
      <c r="G23">
        <f t="shared" si="2"/>
        <v>1310</v>
      </c>
      <c r="H23">
        <f t="shared" si="2"/>
        <v>1310</v>
      </c>
      <c r="I23">
        <f t="shared" si="2"/>
        <v>1310</v>
      </c>
      <c r="J23">
        <f t="shared" si="2"/>
        <v>1310</v>
      </c>
      <c r="K23">
        <f t="shared" si="2"/>
        <v>1310</v>
      </c>
      <c r="L23">
        <f t="shared" si="2"/>
        <v>1310</v>
      </c>
      <c r="M23">
        <f t="shared" si="4"/>
        <v>1310</v>
      </c>
      <c r="N23">
        <f t="shared" si="3"/>
        <v>1310</v>
      </c>
      <c r="O23">
        <f t="shared" si="3"/>
        <v>1310</v>
      </c>
      <c r="P23">
        <f t="shared" si="3"/>
        <v>1310</v>
      </c>
      <c r="Q23">
        <f t="shared" si="3"/>
        <v>1310</v>
      </c>
      <c r="R23">
        <f t="shared" si="3"/>
        <v>1310</v>
      </c>
      <c r="S23">
        <f t="shared" si="3"/>
        <v>1310</v>
      </c>
    </row>
    <row r="24" spans="1:19" x14ac:dyDescent="0.3">
      <c r="A24" s="27">
        <v>44217</v>
      </c>
      <c r="B24" s="58">
        <f t="shared" si="0"/>
        <v>8000</v>
      </c>
      <c r="C24">
        <f t="shared" si="1"/>
        <v>25000</v>
      </c>
      <c r="D24">
        <f t="shared" si="2"/>
        <v>1350</v>
      </c>
      <c r="E24">
        <f t="shared" si="2"/>
        <v>1350</v>
      </c>
      <c r="F24">
        <f t="shared" si="2"/>
        <v>1350</v>
      </c>
      <c r="G24">
        <f t="shared" si="2"/>
        <v>1350</v>
      </c>
      <c r="H24">
        <f t="shared" si="2"/>
        <v>1350</v>
      </c>
      <c r="I24">
        <f t="shared" si="2"/>
        <v>1350</v>
      </c>
      <c r="J24">
        <f t="shared" si="2"/>
        <v>1350</v>
      </c>
      <c r="K24">
        <f t="shared" si="2"/>
        <v>1350</v>
      </c>
      <c r="L24">
        <f t="shared" si="2"/>
        <v>1350</v>
      </c>
      <c r="M24">
        <f t="shared" si="4"/>
        <v>1350</v>
      </c>
      <c r="N24">
        <f t="shared" si="3"/>
        <v>1350</v>
      </c>
      <c r="O24">
        <f t="shared" si="3"/>
        <v>1350</v>
      </c>
      <c r="P24">
        <f t="shared" si="3"/>
        <v>1350</v>
      </c>
      <c r="Q24">
        <f t="shared" si="3"/>
        <v>1350</v>
      </c>
      <c r="R24">
        <f t="shared" si="3"/>
        <v>1350</v>
      </c>
      <c r="S24">
        <f t="shared" si="3"/>
        <v>1350</v>
      </c>
    </row>
    <row r="25" spans="1:19" x14ac:dyDescent="0.3">
      <c r="A25" s="27">
        <v>44218</v>
      </c>
      <c r="B25" s="58">
        <f t="shared" si="0"/>
        <v>8200</v>
      </c>
      <c r="C25">
        <f t="shared" si="1"/>
        <v>20000</v>
      </c>
      <c r="D25">
        <f t="shared" si="2"/>
        <v>1390</v>
      </c>
      <c r="E25">
        <f t="shared" si="2"/>
        <v>1390</v>
      </c>
      <c r="F25">
        <f t="shared" si="2"/>
        <v>1390</v>
      </c>
      <c r="G25">
        <f t="shared" si="2"/>
        <v>1390</v>
      </c>
      <c r="H25">
        <f t="shared" si="2"/>
        <v>1390</v>
      </c>
      <c r="I25">
        <f t="shared" si="2"/>
        <v>1390</v>
      </c>
      <c r="J25">
        <f t="shared" si="2"/>
        <v>1390</v>
      </c>
      <c r="K25">
        <f t="shared" si="2"/>
        <v>1390</v>
      </c>
      <c r="L25">
        <f t="shared" si="2"/>
        <v>1390</v>
      </c>
      <c r="M25">
        <f t="shared" si="4"/>
        <v>1390</v>
      </c>
      <c r="N25">
        <f t="shared" si="3"/>
        <v>1390</v>
      </c>
      <c r="O25">
        <f t="shared" si="3"/>
        <v>1390</v>
      </c>
      <c r="P25">
        <f t="shared" si="3"/>
        <v>1390</v>
      </c>
      <c r="Q25">
        <f t="shared" si="3"/>
        <v>1390</v>
      </c>
      <c r="R25">
        <f t="shared" si="3"/>
        <v>1390</v>
      </c>
      <c r="S25">
        <f t="shared" si="3"/>
        <v>1390</v>
      </c>
    </row>
    <row r="26" spans="1:19" x14ac:dyDescent="0.3">
      <c r="A26" s="27">
        <v>44219</v>
      </c>
      <c r="B26" s="58">
        <f t="shared" si="0"/>
        <v>8400</v>
      </c>
      <c r="C26">
        <f t="shared" si="1"/>
        <v>20000</v>
      </c>
      <c r="D26">
        <f t="shared" si="2"/>
        <v>1430</v>
      </c>
      <c r="E26">
        <f t="shared" si="2"/>
        <v>1430</v>
      </c>
      <c r="F26">
        <f t="shared" si="2"/>
        <v>1430</v>
      </c>
      <c r="G26">
        <f t="shared" si="2"/>
        <v>1430</v>
      </c>
      <c r="H26">
        <f t="shared" si="2"/>
        <v>1430</v>
      </c>
      <c r="I26">
        <f t="shared" si="2"/>
        <v>1430</v>
      </c>
      <c r="J26">
        <f t="shared" si="2"/>
        <v>1430</v>
      </c>
      <c r="K26">
        <f t="shared" si="2"/>
        <v>1430</v>
      </c>
      <c r="L26">
        <f t="shared" si="2"/>
        <v>1430</v>
      </c>
      <c r="M26">
        <f t="shared" si="4"/>
        <v>1430</v>
      </c>
      <c r="N26">
        <f t="shared" si="3"/>
        <v>1430</v>
      </c>
      <c r="O26">
        <f t="shared" si="3"/>
        <v>1430</v>
      </c>
      <c r="P26">
        <f t="shared" si="3"/>
        <v>1430</v>
      </c>
      <c r="Q26">
        <f t="shared" si="3"/>
        <v>1430</v>
      </c>
      <c r="R26">
        <f t="shared" si="3"/>
        <v>1430</v>
      </c>
      <c r="S26">
        <f t="shared" si="3"/>
        <v>1430</v>
      </c>
    </row>
    <row r="27" spans="1:19" x14ac:dyDescent="0.3">
      <c r="A27" s="27">
        <v>44220</v>
      </c>
      <c r="B27" s="58">
        <f t="shared" si="0"/>
        <v>8600</v>
      </c>
      <c r="C27">
        <f t="shared" si="1"/>
        <v>15000</v>
      </c>
      <c r="D27">
        <f t="shared" si="2"/>
        <v>1470</v>
      </c>
      <c r="E27">
        <f t="shared" si="2"/>
        <v>1470</v>
      </c>
      <c r="F27">
        <f t="shared" si="2"/>
        <v>1470</v>
      </c>
      <c r="G27">
        <f t="shared" si="2"/>
        <v>1470</v>
      </c>
      <c r="H27">
        <f t="shared" si="2"/>
        <v>1470</v>
      </c>
      <c r="I27">
        <f t="shared" si="2"/>
        <v>1470</v>
      </c>
      <c r="J27">
        <f t="shared" si="2"/>
        <v>1470</v>
      </c>
      <c r="K27">
        <f t="shared" si="2"/>
        <v>1470</v>
      </c>
      <c r="L27">
        <f t="shared" si="2"/>
        <v>1470</v>
      </c>
      <c r="M27">
        <f t="shared" si="4"/>
        <v>1470</v>
      </c>
      <c r="N27">
        <f t="shared" si="3"/>
        <v>1470</v>
      </c>
      <c r="O27">
        <f t="shared" si="3"/>
        <v>1470</v>
      </c>
      <c r="P27">
        <f t="shared" si="3"/>
        <v>1470</v>
      </c>
      <c r="Q27">
        <f t="shared" si="3"/>
        <v>1470</v>
      </c>
      <c r="R27">
        <f t="shared" si="3"/>
        <v>1470</v>
      </c>
      <c r="S27">
        <f t="shared" si="3"/>
        <v>1470</v>
      </c>
    </row>
    <row r="28" spans="1:19" x14ac:dyDescent="0.3">
      <c r="A28" s="27">
        <v>44221</v>
      </c>
      <c r="B28" s="58">
        <f t="shared" si="0"/>
        <v>8800</v>
      </c>
      <c r="C28">
        <f t="shared" si="1"/>
        <v>15000</v>
      </c>
      <c r="D28">
        <f t="shared" si="2"/>
        <v>1510</v>
      </c>
      <c r="E28">
        <f t="shared" si="2"/>
        <v>1510</v>
      </c>
      <c r="F28">
        <f t="shared" si="2"/>
        <v>1510</v>
      </c>
      <c r="G28">
        <f t="shared" si="2"/>
        <v>1510</v>
      </c>
      <c r="H28">
        <f t="shared" si="2"/>
        <v>1510</v>
      </c>
      <c r="I28">
        <f t="shared" si="2"/>
        <v>1510</v>
      </c>
      <c r="J28">
        <f t="shared" si="2"/>
        <v>1510</v>
      </c>
      <c r="K28">
        <f t="shared" si="2"/>
        <v>1510</v>
      </c>
      <c r="L28">
        <f t="shared" si="2"/>
        <v>1510</v>
      </c>
      <c r="M28">
        <f t="shared" si="4"/>
        <v>1510</v>
      </c>
      <c r="N28">
        <f t="shared" si="3"/>
        <v>1510</v>
      </c>
      <c r="O28">
        <f t="shared" si="3"/>
        <v>1510</v>
      </c>
      <c r="P28">
        <f t="shared" si="3"/>
        <v>1510</v>
      </c>
      <c r="Q28">
        <f t="shared" si="3"/>
        <v>1510</v>
      </c>
      <c r="R28">
        <f t="shared" si="3"/>
        <v>1510</v>
      </c>
      <c r="S28">
        <f t="shared" si="3"/>
        <v>1510</v>
      </c>
    </row>
    <row r="29" spans="1:19" x14ac:dyDescent="0.3">
      <c r="A29" s="27">
        <v>44222</v>
      </c>
      <c r="B29" s="58">
        <f t="shared" si="0"/>
        <v>9000</v>
      </c>
      <c r="C29">
        <f t="shared" si="1"/>
        <v>10000</v>
      </c>
      <c r="D29">
        <f t="shared" si="2"/>
        <v>1550</v>
      </c>
      <c r="E29">
        <f t="shared" si="2"/>
        <v>1550</v>
      </c>
      <c r="F29">
        <f t="shared" si="2"/>
        <v>1550</v>
      </c>
      <c r="G29">
        <f t="shared" si="2"/>
        <v>1550</v>
      </c>
      <c r="H29">
        <f t="shared" si="2"/>
        <v>1550</v>
      </c>
      <c r="I29">
        <f t="shared" si="2"/>
        <v>1550</v>
      </c>
      <c r="J29">
        <f t="shared" si="2"/>
        <v>1550</v>
      </c>
      <c r="K29">
        <f t="shared" si="2"/>
        <v>1550</v>
      </c>
      <c r="L29">
        <f t="shared" si="2"/>
        <v>1550</v>
      </c>
      <c r="M29">
        <f t="shared" si="4"/>
        <v>1550</v>
      </c>
      <c r="N29">
        <f t="shared" si="3"/>
        <v>1550</v>
      </c>
      <c r="O29">
        <f t="shared" si="3"/>
        <v>1550</v>
      </c>
      <c r="P29">
        <f t="shared" si="3"/>
        <v>1550</v>
      </c>
      <c r="Q29">
        <f t="shared" si="3"/>
        <v>1550</v>
      </c>
      <c r="R29">
        <f t="shared" si="3"/>
        <v>1550</v>
      </c>
      <c r="S29">
        <f t="shared" si="3"/>
        <v>1550</v>
      </c>
    </row>
    <row r="30" spans="1:19" x14ac:dyDescent="0.3">
      <c r="A30" s="27">
        <v>44223</v>
      </c>
      <c r="B30" s="58">
        <f t="shared" si="0"/>
        <v>9200</v>
      </c>
      <c r="C30">
        <f t="shared" si="1"/>
        <v>10000</v>
      </c>
      <c r="D30">
        <f t="shared" si="2"/>
        <v>1590</v>
      </c>
      <c r="E30">
        <f t="shared" si="2"/>
        <v>1590</v>
      </c>
      <c r="F30">
        <f t="shared" si="2"/>
        <v>1590</v>
      </c>
      <c r="G30">
        <f t="shared" si="2"/>
        <v>1590</v>
      </c>
      <c r="H30">
        <f t="shared" si="2"/>
        <v>1590</v>
      </c>
      <c r="I30">
        <f t="shared" si="2"/>
        <v>1590</v>
      </c>
      <c r="J30">
        <f t="shared" si="2"/>
        <v>1590</v>
      </c>
      <c r="K30">
        <f t="shared" si="2"/>
        <v>1590</v>
      </c>
      <c r="L30">
        <f t="shared" si="2"/>
        <v>1590</v>
      </c>
      <c r="M30">
        <f t="shared" si="4"/>
        <v>1590</v>
      </c>
      <c r="N30">
        <f t="shared" si="3"/>
        <v>1590</v>
      </c>
      <c r="O30">
        <f t="shared" si="3"/>
        <v>1590</v>
      </c>
      <c r="P30">
        <f t="shared" si="3"/>
        <v>1590</v>
      </c>
      <c r="Q30">
        <f t="shared" si="3"/>
        <v>1590</v>
      </c>
      <c r="R30">
        <f t="shared" si="3"/>
        <v>1590</v>
      </c>
      <c r="S30">
        <f t="shared" si="3"/>
        <v>1590</v>
      </c>
    </row>
    <row r="31" spans="1:19" x14ac:dyDescent="0.3">
      <c r="A31" s="27">
        <v>44224</v>
      </c>
      <c r="B31" s="58">
        <f t="shared" si="0"/>
        <v>9400</v>
      </c>
      <c r="C31">
        <f t="shared" si="1"/>
        <v>5000</v>
      </c>
      <c r="D31">
        <f t="shared" si="2"/>
        <v>1630</v>
      </c>
      <c r="E31">
        <f t="shared" si="2"/>
        <v>1630</v>
      </c>
      <c r="F31">
        <f t="shared" si="2"/>
        <v>1630</v>
      </c>
      <c r="G31">
        <f t="shared" si="2"/>
        <v>1630</v>
      </c>
      <c r="H31">
        <f t="shared" si="2"/>
        <v>1630</v>
      </c>
      <c r="I31">
        <f t="shared" si="2"/>
        <v>1630</v>
      </c>
      <c r="J31">
        <f t="shared" si="2"/>
        <v>1630</v>
      </c>
      <c r="K31">
        <f t="shared" si="2"/>
        <v>1630</v>
      </c>
      <c r="L31">
        <f t="shared" si="2"/>
        <v>1630</v>
      </c>
      <c r="M31">
        <f t="shared" si="4"/>
        <v>1630</v>
      </c>
      <c r="N31">
        <f t="shared" si="3"/>
        <v>1630</v>
      </c>
      <c r="O31">
        <f t="shared" si="3"/>
        <v>1630</v>
      </c>
      <c r="P31">
        <f t="shared" si="3"/>
        <v>1630</v>
      </c>
      <c r="Q31">
        <f t="shared" si="3"/>
        <v>1630</v>
      </c>
      <c r="R31">
        <f t="shared" si="3"/>
        <v>1630</v>
      </c>
      <c r="S31">
        <f t="shared" si="3"/>
        <v>1630</v>
      </c>
    </row>
    <row r="32" spans="1:19" x14ac:dyDescent="0.3">
      <c r="A32" s="27">
        <v>44225</v>
      </c>
      <c r="B32" s="58">
        <f t="shared" si="0"/>
        <v>9600</v>
      </c>
      <c r="C32">
        <f t="shared" si="1"/>
        <v>5000</v>
      </c>
      <c r="D32">
        <f t="shared" si="2"/>
        <v>1670</v>
      </c>
      <c r="E32">
        <f t="shared" si="2"/>
        <v>1670</v>
      </c>
      <c r="F32">
        <f t="shared" si="2"/>
        <v>1670</v>
      </c>
      <c r="G32">
        <f t="shared" si="2"/>
        <v>1670</v>
      </c>
      <c r="H32">
        <f t="shared" si="2"/>
        <v>1670</v>
      </c>
      <c r="I32">
        <f t="shared" si="2"/>
        <v>1670</v>
      </c>
      <c r="J32">
        <f t="shared" si="2"/>
        <v>1670</v>
      </c>
      <c r="K32">
        <f t="shared" si="2"/>
        <v>1670</v>
      </c>
      <c r="L32">
        <f t="shared" si="2"/>
        <v>1670</v>
      </c>
      <c r="M32">
        <f t="shared" si="4"/>
        <v>1670</v>
      </c>
      <c r="N32">
        <f t="shared" si="3"/>
        <v>1670</v>
      </c>
      <c r="O32">
        <f t="shared" si="3"/>
        <v>1670</v>
      </c>
      <c r="P32">
        <f t="shared" si="3"/>
        <v>1670</v>
      </c>
      <c r="Q32">
        <f t="shared" si="3"/>
        <v>1670</v>
      </c>
      <c r="R32">
        <f t="shared" si="3"/>
        <v>1670</v>
      </c>
      <c r="S32">
        <f t="shared" si="3"/>
        <v>1670</v>
      </c>
    </row>
    <row r="33" spans="6:6" x14ac:dyDescent="0.3">
      <c r="F33" t="s">
        <v>76</v>
      </c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1"/>
  <dimension ref="A1:S32"/>
  <sheetViews>
    <sheetView showGridLines="0" showRowColHeaders="0" topLeftCell="A4" zoomScale="96" zoomScaleNormal="96" workbookViewId="0">
      <selection activeCell="A4" sqref="A4:A31"/>
    </sheetView>
  </sheetViews>
  <sheetFormatPr baseColWidth="10" defaultColWidth="11.44140625" defaultRowHeight="14.4" x14ac:dyDescent="0.3"/>
  <cols>
    <col min="1" max="1" width="24.109375" bestFit="1" customWidth="1"/>
    <col min="2" max="2" width="18.44140625" customWidth="1"/>
    <col min="4" max="4" width="29.6640625" customWidth="1"/>
    <col min="7" max="7" width="23.33203125" customWidth="1"/>
    <col min="8" max="8" width="16.33203125" customWidth="1"/>
    <col min="9" max="9" width="17" customWidth="1"/>
    <col min="10" max="10" width="14.109375" customWidth="1"/>
    <col min="11" max="11" width="19.5546875" customWidth="1"/>
    <col min="13" max="13" width="16" customWidth="1"/>
    <col min="14" max="15" width="16.33203125" customWidth="1"/>
  </cols>
  <sheetData>
    <row r="1" spans="1:19" ht="46.2" x14ac:dyDescent="0.3">
      <c r="A1" s="31" t="str">
        <f>"Suivi Du conso du mois de février "&amp;systeme!B1</f>
        <v>Suivi Du conso du mois de février 2023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</row>
    <row r="2" spans="1:19" ht="23.4" x14ac:dyDescent="0.3">
      <c r="A2" s="44" t="s">
        <v>28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</row>
    <row r="3" spans="1:19" ht="15" thickBot="1" x14ac:dyDescent="0.35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22</v>
      </c>
      <c r="N3" s="1" t="s">
        <v>23</v>
      </c>
      <c r="O3" s="1" t="s">
        <v>33</v>
      </c>
      <c r="P3" s="1" t="s">
        <v>24</v>
      </c>
      <c r="Q3" s="1" t="s">
        <v>25</v>
      </c>
      <c r="R3" s="1" t="s">
        <v>26</v>
      </c>
      <c r="S3" s="1" t="s">
        <v>27</v>
      </c>
    </row>
    <row r="4" spans="1:19" x14ac:dyDescent="0.3">
      <c r="A4" s="27">
        <v>44228</v>
      </c>
      <c r="B4" s="34">
        <v>4000</v>
      </c>
      <c r="C4" s="34">
        <v>5000</v>
      </c>
      <c r="D4" s="35">
        <v>550</v>
      </c>
      <c r="E4" s="35">
        <v>550</v>
      </c>
      <c r="F4" s="35">
        <v>550</v>
      </c>
      <c r="G4" s="35">
        <v>550</v>
      </c>
      <c r="H4" s="35">
        <v>550</v>
      </c>
      <c r="I4" s="35">
        <v>550</v>
      </c>
      <c r="J4" s="35">
        <v>550</v>
      </c>
      <c r="K4" s="35">
        <v>550</v>
      </c>
      <c r="L4" s="35">
        <v>550</v>
      </c>
      <c r="M4" s="35">
        <v>550</v>
      </c>
      <c r="N4" s="35">
        <v>550</v>
      </c>
      <c r="O4" s="35">
        <v>550</v>
      </c>
      <c r="P4" s="35">
        <v>550</v>
      </c>
      <c r="Q4" s="35">
        <v>550</v>
      </c>
      <c r="R4" s="3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5" spans="1:19" x14ac:dyDescent="0.3">
      <c r="A5" s="27">
        <v>44229</v>
      </c>
      <c r="B5" s="58">
        <f>B4+200</f>
        <v>4200</v>
      </c>
      <c r="C5">
        <f>5000+C7</f>
        <v>70000</v>
      </c>
      <c r="D5">
        <f>D4+40</f>
        <v>590</v>
      </c>
      <c r="E5">
        <f>E4+40</f>
        <v>590</v>
      </c>
      <c r="F5">
        <f>F4+40</f>
        <v>590</v>
      </c>
      <c r="G5">
        <f>G4+40</f>
        <v>590</v>
      </c>
      <c r="H5">
        <f>H4+40</f>
        <v>590</v>
      </c>
      <c r="I5">
        <f>I4+40</f>
        <v>590</v>
      </c>
      <c r="J5">
        <f>J4+40</f>
        <v>590</v>
      </c>
      <c r="K5">
        <f>K4+40</f>
        <v>590</v>
      </c>
      <c r="L5">
        <f>L4+40</f>
        <v>590</v>
      </c>
      <c r="M5">
        <f>M4+40</f>
        <v>590</v>
      </c>
      <c r="N5">
        <f>N4+40</f>
        <v>590</v>
      </c>
      <c r="O5">
        <f>O4+40</f>
        <v>590</v>
      </c>
      <c r="P5">
        <f>P4+40</f>
        <v>590</v>
      </c>
      <c r="Q5">
        <f>Q4+40</f>
        <v>590</v>
      </c>
      <c r="R5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6" spans="1:19" x14ac:dyDescent="0.3">
      <c r="A6" s="27">
        <v>44230</v>
      </c>
      <c r="B6" s="58">
        <f t="shared" ref="B6:B32" si="0">B5+200</f>
        <v>4400</v>
      </c>
      <c r="C6">
        <f t="shared" ref="C6:C32" si="1">5000+C8</f>
        <v>70000</v>
      </c>
      <c r="D6">
        <f t="shared" ref="D6:Q32" si="2">D5+40</f>
        <v>630</v>
      </c>
      <c r="E6">
        <f t="shared" si="2"/>
        <v>630</v>
      </c>
      <c r="F6">
        <f t="shared" si="2"/>
        <v>630</v>
      </c>
      <c r="G6">
        <f t="shared" si="2"/>
        <v>630</v>
      </c>
      <c r="H6">
        <f t="shared" si="2"/>
        <v>630</v>
      </c>
      <c r="I6">
        <f t="shared" si="2"/>
        <v>630</v>
      </c>
      <c r="J6">
        <f t="shared" si="2"/>
        <v>630</v>
      </c>
      <c r="K6">
        <f t="shared" si="2"/>
        <v>630</v>
      </c>
      <c r="L6">
        <f t="shared" si="2"/>
        <v>630</v>
      </c>
      <c r="M6">
        <f t="shared" si="2"/>
        <v>630</v>
      </c>
      <c r="N6">
        <f t="shared" si="2"/>
        <v>630</v>
      </c>
      <c r="O6">
        <f t="shared" si="2"/>
        <v>630</v>
      </c>
      <c r="P6">
        <f t="shared" si="2"/>
        <v>630</v>
      </c>
      <c r="Q6">
        <f t="shared" si="2"/>
        <v>630</v>
      </c>
      <c r="R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7" spans="1:19" x14ac:dyDescent="0.3">
      <c r="A7" s="27">
        <v>44231</v>
      </c>
      <c r="B7" s="58">
        <f t="shared" si="0"/>
        <v>4600</v>
      </c>
      <c r="C7">
        <f t="shared" si="1"/>
        <v>65000</v>
      </c>
      <c r="D7">
        <f t="shared" si="2"/>
        <v>670</v>
      </c>
      <c r="E7">
        <f t="shared" si="2"/>
        <v>670</v>
      </c>
      <c r="F7">
        <f t="shared" si="2"/>
        <v>670</v>
      </c>
      <c r="G7">
        <f t="shared" si="2"/>
        <v>670</v>
      </c>
      <c r="H7">
        <f t="shared" si="2"/>
        <v>670</v>
      </c>
      <c r="I7">
        <f t="shared" si="2"/>
        <v>670</v>
      </c>
      <c r="J7">
        <f t="shared" si="2"/>
        <v>670</v>
      </c>
      <c r="K7">
        <f t="shared" si="2"/>
        <v>670</v>
      </c>
      <c r="L7">
        <f t="shared" si="2"/>
        <v>670</v>
      </c>
      <c r="M7">
        <f t="shared" si="2"/>
        <v>670</v>
      </c>
      <c r="N7">
        <f t="shared" si="2"/>
        <v>670</v>
      </c>
      <c r="O7">
        <f t="shared" si="2"/>
        <v>670</v>
      </c>
      <c r="P7">
        <f t="shared" si="2"/>
        <v>670</v>
      </c>
      <c r="Q7">
        <f t="shared" si="2"/>
        <v>670</v>
      </c>
      <c r="R7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8" spans="1:19" x14ac:dyDescent="0.3">
      <c r="A8" s="27">
        <v>44232</v>
      </c>
      <c r="B8" s="58">
        <f t="shared" si="0"/>
        <v>4800</v>
      </c>
      <c r="C8">
        <f t="shared" si="1"/>
        <v>65000</v>
      </c>
      <c r="D8">
        <f t="shared" si="2"/>
        <v>710</v>
      </c>
      <c r="E8">
        <f t="shared" si="2"/>
        <v>710</v>
      </c>
      <c r="F8">
        <f t="shared" si="2"/>
        <v>710</v>
      </c>
      <c r="G8">
        <f t="shared" si="2"/>
        <v>710</v>
      </c>
      <c r="H8">
        <f t="shared" si="2"/>
        <v>710</v>
      </c>
      <c r="I8">
        <f t="shared" si="2"/>
        <v>710</v>
      </c>
      <c r="J8">
        <f t="shared" si="2"/>
        <v>710</v>
      </c>
      <c r="K8">
        <f t="shared" si="2"/>
        <v>710</v>
      </c>
      <c r="L8">
        <f t="shared" si="2"/>
        <v>710</v>
      </c>
      <c r="M8">
        <f t="shared" si="2"/>
        <v>710</v>
      </c>
      <c r="N8">
        <f t="shared" si="2"/>
        <v>710</v>
      </c>
      <c r="O8">
        <f t="shared" si="2"/>
        <v>710</v>
      </c>
      <c r="P8">
        <f t="shared" si="2"/>
        <v>710</v>
      </c>
      <c r="Q8">
        <f t="shared" si="2"/>
        <v>710</v>
      </c>
      <c r="R8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9" spans="1:19" x14ac:dyDescent="0.3">
      <c r="A9" s="27">
        <v>44233</v>
      </c>
      <c r="B9" s="58">
        <f t="shared" si="0"/>
        <v>5000</v>
      </c>
      <c r="C9">
        <f t="shared" si="1"/>
        <v>60000</v>
      </c>
      <c r="D9">
        <f t="shared" si="2"/>
        <v>750</v>
      </c>
      <c r="E9">
        <f t="shared" si="2"/>
        <v>750</v>
      </c>
      <c r="F9">
        <f t="shared" si="2"/>
        <v>750</v>
      </c>
      <c r="G9">
        <f t="shared" si="2"/>
        <v>750</v>
      </c>
      <c r="H9">
        <f t="shared" si="2"/>
        <v>750</v>
      </c>
      <c r="I9">
        <f t="shared" si="2"/>
        <v>750</v>
      </c>
      <c r="J9">
        <f t="shared" si="2"/>
        <v>750</v>
      </c>
      <c r="K9">
        <f t="shared" si="2"/>
        <v>750</v>
      </c>
      <c r="L9">
        <f t="shared" si="2"/>
        <v>750</v>
      </c>
      <c r="M9">
        <f t="shared" si="2"/>
        <v>750</v>
      </c>
      <c r="N9">
        <f t="shared" si="2"/>
        <v>750</v>
      </c>
      <c r="O9">
        <f t="shared" si="2"/>
        <v>750</v>
      </c>
      <c r="P9">
        <f t="shared" si="2"/>
        <v>750</v>
      </c>
      <c r="Q9">
        <f t="shared" si="2"/>
        <v>750</v>
      </c>
      <c r="R9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0" spans="1:19" x14ac:dyDescent="0.3">
      <c r="A10" s="27">
        <v>44234</v>
      </c>
      <c r="B10" s="58">
        <f t="shared" si="0"/>
        <v>5200</v>
      </c>
      <c r="C10">
        <f t="shared" si="1"/>
        <v>60000</v>
      </c>
      <c r="D10">
        <f t="shared" si="2"/>
        <v>790</v>
      </c>
      <c r="E10">
        <f t="shared" si="2"/>
        <v>790</v>
      </c>
      <c r="F10">
        <f t="shared" si="2"/>
        <v>790</v>
      </c>
      <c r="G10">
        <f t="shared" si="2"/>
        <v>790</v>
      </c>
      <c r="H10">
        <f t="shared" si="2"/>
        <v>790</v>
      </c>
      <c r="I10">
        <f t="shared" si="2"/>
        <v>790</v>
      </c>
      <c r="J10">
        <f t="shared" si="2"/>
        <v>790</v>
      </c>
      <c r="K10">
        <f t="shared" si="2"/>
        <v>790</v>
      </c>
      <c r="L10">
        <f t="shared" si="2"/>
        <v>790</v>
      </c>
      <c r="M10">
        <f t="shared" si="2"/>
        <v>790</v>
      </c>
      <c r="N10">
        <f t="shared" si="2"/>
        <v>790</v>
      </c>
      <c r="O10">
        <f t="shared" si="2"/>
        <v>790</v>
      </c>
      <c r="P10">
        <f t="shared" si="2"/>
        <v>790</v>
      </c>
      <c r="Q10">
        <f t="shared" si="2"/>
        <v>790</v>
      </c>
      <c r="R10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1" spans="1:19" x14ac:dyDescent="0.3">
      <c r="A11" s="27">
        <v>44235</v>
      </c>
      <c r="B11" s="58">
        <f t="shared" si="0"/>
        <v>5400</v>
      </c>
      <c r="C11">
        <f t="shared" si="1"/>
        <v>55000</v>
      </c>
      <c r="D11">
        <f t="shared" si="2"/>
        <v>830</v>
      </c>
      <c r="E11">
        <f t="shared" si="2"/>
        <v>830</v>
      </c>
      <c r="F11">
        <f t="shared" si="2"/>
        <v>830</v>
      </c>
      <c r="G11">
        <f t="shared" si="2"/>
        <v>830</v>
      </c>
      <c r="H11">
        <f t="shared" si="2"/>
        <v>830</v>
      </c>
      <c r="I11">
        <f t="shared" si="2"/>
        <v>830</v>
      </c>
      <c r="J11">
        <f t="shared" si="2"/>
        <v>830</v>
      </c>
      <c r="K11">
        <f t="shared" si="2"/>
        <v>830</v>
      </c>
      <c r="L11">
        <f t="shared" si="2"/>
        <v>830</v>
      </c>
      <c r="M11">
        <f t="shared" si="2"/>
        <v>830</v>
      </c>
      <c r="N11">
        <f t="shared" si="2"/>
        <v>830</v>
      </c>
      <c r="O11">
        <f t="shared" si="2"/>
        <v>830</v>
      </c>
      <c r="P11">
        <f t="shared" si="2"/>
        <v>830</v>
      </c>
      <c r="Q11">
        <f t="shared" si="2"/>
        <v>830</v>
      </c>
      <c r="R1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2" spans="1:19" x14ac:dyDescent="0.3">
      <c r="A12" s="27">
        <v>44236</v>
      </c>
      <c r="B12" s="58">
        <f t="shared" si="0"/>
        <v>5600</v>
      </c>
      <c r="C12">
        <f t="shared" si="1"/>
        <v>55000</v>
      </c>
      <c r="D12">
        <f t="shared" si="2"/>
        <v>870</v>
      </c>
      <c r="E12">
        <f t="shared" si="2"/>
        <v>870</v>
      </c>
      <c r="F12">
        <f t="shared" si="2"/>
        <v>870</v>
      </c>
      <c r="G12">
        <f t="shared" si="2"/>
        <v>870</v>
      </c>
      <c r="H12">
        <f t="shared" si="2"/>
        <v>870</v>
      </c>
      <c r="I12">
        <f t="shared" si="2"/>
        <v>870</v>
      </c>
      <c r="J12">
        <f t="shared" si="2"/>
        <v>870</v>
      </c>
      <c r="K12">
        <f t="shared" si="2"/>
        <v>870</v>
      </c>
      <c r="L12">
        <f t="shared" si="2"/>
        <v>870</v>
      </c>
      <c r="M12">
        <f t="shared" si="2"/>
        <v>870</v>
      </c>
      <c r="N12">
        <f t="shared" si="2"/>
        <v>870</v>
      </c>
      <c r="O12">
        <f t="shared" si="2"/>
        <v>870</v>
      </c>
      <c r="P12">
        <f t="shared" si="2"/>
        <v>870</v>
      </c>
      <c r="Q12">
        <f t="shared" si="2"/>
        <v>870</v>
      </c>
      <c r="R12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3" spans="1:19" x14ac:dyDescent="0.3">
      <c r="A13" s="27">
        <v>44237</v>
      </c>
      <c r="B13" s="58">
        <f t="shared" si="0"/>
        <v>5800</v>
      </c>
      <c r="C13">
        <f t="shared" si="1"/>
        <v>50000</v>
      </c>
      <c r="D13">
        <f t="shared" si="2"/>
        <v>910</v>
      </c>
      <c r="E13">
        <f t="shared" si="2"/>
        <v>910</v>
      </c>
      <c r="F13">
        <f t="shared" si="2"/>
        <v>910</v>
      </c>
      <c r="G13">
        <f t="shared" si="2"/>
        <v>910</v>
      </c>
      <c r="H13">
        <f t="shared" si="2"/>
        <v>910</v>
      </c>
      <c r="I13">
        <f t="shared" si="2"/>
        <v>910</v>
      </c>
      <c r="J13">
        <f t="shared" si="2"/>
        <v>910</v>
      </c>
      <c r="K13">
        <f t="shared" si="2"/>
        <v>910</v>
      </c>
      <c r="L13">
        <f t="shared" si="2"/>
        <v>910</v>
      </c>
      <c r="M13">
        <f t="shared" si="2"/>
        <v>910</v>
      </c>
      <c r="N13">
        <f t="shared" si="2"/>
        <v>910</v>
      </c>
      <c r="O13">
        <f t="shared" si="2"/>
        <v>910</v>
      </c>
      <c r="P13">
        <f t="shared" si="2"/>
        <v>910</v>
      </c>
      <c r="Q13">
        <f t="shared" si="2"/>
        <v>910</v>
      </c>
      <c r="R13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4" spans="1:19" x14ac:dyDescent="0.3">
      <c r="A14" s="27">
        <v>44238</v>
      </c>
      <c r="B14" s="58">
        <f t="shared" si="0"/>
        <v>6000</v>
      </c>
      <c r="C14">
        <f t="shared" si="1"/>
        <v>50000</v>
      </c>
      <c r="D14">
        <f t="shared" si="2"/>
        <v>950</v>
      </c>
      <c r="E14">
        <f t="shared" si="2"/>
        <v>950</v>
      </c>
      <c r="F14">
        <f t="shared" si="2"/>
        <v>950</v>
      </c>
      <c r="G14">
        <f t="shared" si="2"/>
        <v>950</v>
      </c>
      <c r="H14">
        <f t="shared" si="2"/>
        <v>950</v>
      </c>
      <c r="I14">
        <f t="shared" si="2"/>
        <v>950</v>
      </c>
      <c r="J14">
        <f t="shared" si="2"/>
        <v>950</v>
      </c>
      <c r="K14">
        <f t="shared" si="2"/>
        <v>950</v>
      </c>
      <c r="L14">
        <f t="shared" si="2"/>
        <v>950</v>
      </c>
      <c r="M14">
        <f t="shared" si="2"/>
        <v>950</v>
      </c>
      <c r="N14">
        <f t="shared" si="2"/>
        <v>950</v>
      </c>
      <c r="O14">
        <f t="shared" si="2"/>
        <v>950</v>
      </c>
      <c r="P14">
        <f t="shared" si="2"/>
        <v>950</v>
      </c>
      <c r="Q14">
        <f t="shared" si="2"/>
        <v>950</v>
      </c>
      <c r="R1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5" spans="1:19" x14ac:dyDescent="0.3">
      <c r="A15" s="27">
        <v>44239</v>
      </c>
      <c r="B15" s="58">
        <f t="shared" si="0"/>
        <v>6200</v>
      </c>
      <c r="C15">
        <f t="shared" si="1"/>
        <v>45000</v>
      </c>
      <c r="D15">
        <f t="shared" si="2"/>
        <v>990</v>
      </c>
      <c r="E15">
        <f t="shared" si="2"/>
        <v>990</v>
      </c>
      <c r="F15">
        <f t="shared" si="2"/>
        <v>990</v>
      </c>
      <c r="G15">
        <f t="shared" si="2"/>
        <v>990</v>
      </c>
      <c r="H15">
        <f t="shared" si="2"/>
        <v>990</v>
      </c>
      <c r="I15">
        <f t="shared" si="2"/>
        <v>990</v>
      </c>
      <c r="J15">
        <f t="shared" si="2"/>
        <v>990</v>
      </c>
      <c r="K15">
        <f t="shared" si="2"/>
        <v>990</v>
      </c>
      <c r="L15">
        <f t="shared" si="2"/>
        <v>990</v>
      </c>
      <c r="M15">
        <f t="shared" si="2"/>
        <v>990</v>
      </c>
      <c r="N15">
        <f t="shared" si="2"/>
        <v>990</v>
      </c>
      <c r="O15">
        <f t="shared" si="2"/>
        <v>990</v>
      </c>
      <c r="P15">
        <f t="shared" si="2"/>
        <v>990</v>
      </c>
      <c r="Q15">
        <f t="shared" si="2"/>
        <v>990</v>
      </c>
      <c r="R15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6" spans="1:19" x14ac:dyDescent="0.3">
      <c r="A16" s="27">
        <v>44240</v>
      </c>
      <c r="B16" s="58">
        <f t="shared" si="0"/>
        <v>6400</v>
      </c>
      <c r="C16">
        <f t="shared" si="1"/>
        <v>45000</v>
      </c>
      <c r="D16">
        <f t="shared" si="2"/>
        <v>1030</v>
      </c>
      <c r="E16">
        <f t="shared" si="2"/>
        <v>1030</v>
      </c>
      <c r="F16">
        <f t="shared" si="2"/>
        <v>1030</v>
      </c>
      <c r="G16">
        <f t="shared" si="2"/>
        <v>1030</v>
      </c>
      <c r="H16">
        <f t="shared" si="2"/>
        <v>1030</v>
      </c>
      <c r="I16">
        <f t="shared" si="2"/>
        <v>1030</v>
      </c>
      <c r="J16">
        <f t="shared" si="2"/>
        <v>1030</v>
      </c>
      <c r="K16">
        <f t="shared" si="2"/>
        <v>1030</v>
      </c>
      <c r="L16">
        <f t="shared" si="2"/>
        <v>1030</v>
      </c>
      <c r="M16">
        <f t="shared" si="2"/>
        <v>1030</v>
      </c>
      <c r="N16">
        <f t="shared" si="2"/>
        <v>1030</v>
      </c>
      <c r="O16">
        <f t="shared" si="2"/>
        <v>1030</v>
      </c>
      <c r="P16">
        <f t="shared" si="2"/>
        <v>1030</v>
      </c>
      <c r="Q16">
        <f t="shared" si="2"/>
        <v>1030</v>
      </c>
      <c r="R1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7" spans="1:18" x14ac:dyDescent="0.3">
      <c r="A17" s="27">
        <v>44241</v>
      </c>
      <c r="B17" s="58">
        <f t="shared" si="0"/>
        <v>6600</v>
      </c>
      <c r="C17">
        <f t="shared" si="1"/>
        <v>40000</v>
      </c>
      <c r="D17">
        <f t="shared" si="2"/>
        <v>1070</v>
      </c>
      <c r="E17">
        <f t="shared" si="2"/>
        <v>1070</v>
      </c>
      <c r="F17">
        <f t="shared" si="2"/>
        <v>1070</v>
      </c>
      <c r="G17">
        <f t="shared" si="2"/>
        <v>1070</v>
      </c>
      <c r="H17">
        <f t="shared" si="2"/>
        <v>1070</v>
      </c>
      <c r="I17">
        <f t="shared" si="2"/>
        <v>1070</v>
      </c>
      <c r="J17">
        <f t="shared" si="2"/>
        <v>1070</v>
      </c>
      <c r="K17">
        <f t="shared" si="2"/>
        <v>1070</v>
      </c>
      <c r="L17">
        <f t="shared" si="2"/>
        <v>1070</v>
      </c>
      <c r="M17">
        <f t="shared" si="2"/>
        <v>1070</v>
      </c>
      <c r="N17">
        <f t="shared" si="2"/>
        <v>1070</v>
      </c>
      <c r="O17">
        <f t="shared" si="2"/>
        <v>1070</v>
      </c>
      <c r="P17">
        <f t="shared" si="2"/>
        <v>1070</v>
      </c>
      <c r="Q17">
        <f t="shared" si="2"/>
        <v>1070</v>
      </c>
      <c r="R17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8" spans="1:18" x14ac:dyDescent="0.3">
      <c r="A18" s="27">
        <v>44242</v>
      </c>
      <c r="B18" s="58">
        <f t="shared" si="0"/>
        <v>6800</v>
      </c>
      <c r="C18">
        <f t="shared" si="1"/>
        <v>40000</v>
      </c>
      <c r="D18">
        <f t="shared" si="2"/>
        <v>1110</v>
      </c>
      <c r="E18">
        <f t="shared" si="2"/>
        <v>1110</v>
      </c>
      <c r="F18">
        <f t="shared" si="2"/>
        <v>1110</v>
      </c>
      <c r="G18">
        <f t="shared" si="2"/>
        <v>1110</v>
      </c>
      <c r="H18">
        <f t="shared" si="2"/>
        <v>1110</v>
      </c>
      <c r="I18">
        <f t="shared" si="2"/>
        <v>1110</v>
      </c>
      <c r="J18">
        <f t="shared" si="2"/>
        <v>1110</v>
      </c>
      <c r="K18">
        <f t="shared" si="2"/>
        <v>1110</v>
      </c>
      <c r="L18">
        <f t="shared" si="2"/>
        <v>1110</v>
      </c>
      <c r="M18">
        <f t="shared" si="2"/>
        <v>1110</v>
      </c>
      <c r="N18">
        <f t="shared" si="2"/>
        <v>1110</v>
      </c>
      <c r="O18">
        <f t="shared" si="2"/>
        <v>1110</v>
      </c>
      <c r="P18">
        <f t="shared" si="2"/>
        <v>1110</v>
      </c>
      <c r="Q18">
        <f t="shared" si="2"/>
        <v>1110</v>
      </c>
      <c r="R18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9" spans="1:18" x14ac:dyDescent="0.3">
      <c r="A19" s="27">
        <v>44243</v>
      </c>
      <c r="B19" s="58">
        <f t="shared" si="0"/>
        <v>7000</v>
      </c>
      <c r="C19">
        <f t="shared" si="1"/>
        <v>35000</v>
      </c>
      <c r="D19">
        <f t="shared" si="2"/>
        <v>1150</v>
      </c>
      <c r="E19">
        <f t="shared" si="2"/>
        <v>1150</v>
      </c>
      <c r="F19">
        <f t="shared" si="2"/>
        <v>1150</v>
      </c>
      <c r="G19">
        <f t="shared" si="2"/>
        <v>1150</v>
      </c>
      <c r="H19">
        <f t="shared" si="2"/>
        <v>1150</v>
      </c>
      <c r="I19">
        <f t="shared" si="2"/>
        <v>1150</v>
      </c>
      <c r="J19">
        <f t="shared" si="2"/>
        <v>1150</v>
      </c>
      <c r="K19">
        <f t="shared" si="2"/>
        <v>1150</v>
      </c>
      <c r="L19">
        <f t="shared" si="2"/>
        <v>1150</v>
      </c>
      <c r="M19">
        <f t="shared" si="2"/>
        <v>1150</v>
      </c>
      <c r="N19">
        <f t="shared" si="2"/>
        <v>1150</v>
      </c>
      <c r="O19">
        <f t="shared" si="2"/>
        <v>1150</v>
      </c>
      <c r="P19">
        <f t="shared" si="2"/>
        <v>1150</v>
      </c>
      <c r="Q19">
        <f t="shared" si="2"/>
        <v>1150</v>
      </c>
      <c r="R19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0" spans="1:18" x14ac:dyDescent="0.3">
      <c r="A20" s="27">
        <v>44244</v>
      </c>
      <c r="B20" s="58">
        <f t="shared" si="0"/>
        <v>7200</v>
      </c>
      <c r="C20">
        <f t="shared" si="1"/>
        <v>35000</v>
      </c>
      <c r="D20">
        <f t="shared" si="2"/>
        <v>1190</v>
      </c>
      <c r="E20">
        <f t="shared" si="2"/>
        <v>1190</v>
      </c>
      <c r="F20">
        <f t="shared" si="2"/>
        <v>1190</v>
      </c>
      <c r="G20">
        <f t="shared" si="2"/>
        <v>1190</v>
      </c>
      <c r="H20">
        <f t="shared" si="2"/>
        <v>1190</v>
      </c>
      <c r="I20">
        <f t="shared" si="2"/>
        <v>1190</v>
      </c>
      <c r="J20">
        <f t="shared" si="2"/>
        <v>1190</v>
      </c>
      <c r="K20">
        <f t="shared" si="2"/>
        <v>1190</v>
      </c>
      <c r="L20">
        <f t="shared" si="2"/>
        <v>1190</v>
      </c>
      <c r="M20">
        <f t="shared" si="2"/>
        <v>1190</v>
      </c>
      <c r="N20">
        <f t="shared" si="2"/>
        <v>1190</v>
      </c>
      <c r="O20">
        <f t="shared" si="2"/>
        <v>1190</v>
      </c>
      <c r="P20">
        <f t="shared" si="2"/>
        <v>1190</v>
      </c>
      <c r="Q20">
        <f t="shared" si="2"/>
        <v>1190</v>
      </c>
      <c r="R20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1" spans="1:18" x14ac:dyDescent="0.3">
      <c r="A21" s="27">
        <v>44245</v>
      </c>
      <c r="B21" s="58">
        <f t="shared" si="0"/>
        <v>7400</v>
      </c>
      <c r="C21">
        <f t="shared" si="1"/>
        <v>30000</v>
      </c>
      <c r="D21">
        <f t="shared" si="2"/>
        <v>1230</v>
      </c>
      <c r="E21">
        <f t="shared" si="2"/>
        <v>1230</v>
      </c>
      <c r="F21">
        <f t="shared" si="2"/>
        <v>1230</v>
      </c>
      <c r="G21">
        <f t="shared" si="2"/>
        <v>1230</v>
      </c>
      <c r="H21">
        <f t="shared" si="2"/>
        <v>1230</v>
      </c>
      <c r="I21">
        <f t="shared" si="2"/>
        <v>1230</v>
      </c>
      <c r="J21">
        <f t="shared" si="2"/>
        <v>1230</v>
      </c>
      <c r="K21">
        <f t="shared" si="2"/>
        <v>1230</v>
      </c>
      <c r="L21">
        <f t="shared" si="2"/>
        <v>1230</v>
      </c>
      <c r="M21">
        <f t="shared" si="2"/>
        <v>1230</v>
      </c>
      <c r="N21">
        <f t="shared" si="2"/>
        <v>1230</v>
      </c>
      <c r="O21">
        <f t="shared" si="2"/>
        <v>1230</v>
      </c>
      <c r="P21">
        <f t="shared" si="2"/>
        <v>1230</v>
      </c>
      <c r="Q21">
        <f t="shared" si="2"/>
        <v>1230</v>
      </c>
      <c r="R2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2" spans="1:18" x14ac:dyDescent="0.3">
      <c r="A22" s="27">
        <v>44246</v>
      </c>
      <c r="B22" s="58">
        <f t="shared" si="0"/>
        <v>7600</v>
      </c>
      <c r="C22">
        <f t="shared" si="1"/>
        <v>30000</v>
      </c>
      <c r="D22">
        <f t="shared" si="2"/>
        <v>1270</v>
      </c>
      <c r="E22">
        <f t="shared" si="2"/>
        <v>1270</v>
      </c>
      <c r="F22">
        <f t="shared" si="2"/>
        <v>1270</v>
      </c>
      <c r="G22">
        <f t="shared" si="2"/>
        <v>1270</v>
      </c>
      <c r="H22">
        <f t="shared" si="2"/>
        <v>1270</v>
      </c>
      <c r="I22">
        <f t="shared" si="2"/>
        <v>1270</v>
      </c>
      <c r="J22">
        <f t="shared" si="2"/>
        <v>1270</v>
      </c>
      <c r="K22">
        <f t="shared" si="2"/>
        <v>1270</v>
      </c>
      <c r="L22">
        <f t="shared" si="2"/>
        <v>1270</v>
      </c>
      <c r="M22">
        <f t="shared" si="2"/>
        <v>1270</v>
      </c>
      <c r="N22">
        <f t="shared" si="2"/>
        <v>1270</v>
      </c>
      <c r="O22">
        <f t="shared" si="2"/>
        <v>1270</v>
      </c>
      <c r="P22">
        <f t="shared" si="2"/>
        <v>1270</v>
      </c>
      <c r="Q22">
        <f t="shared" si="2"/>
        <v>1270</v>
      </c>
      <c r="R22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3" spans="1:18" x14ac:dyDescent="0.3">
      <c r="A23" s="27">
        <v>44247</v>
      </c>
      <c r="B23" s="58">
        <f t="shared" si="0"/>
        <v>7800</v>
      </c>
      <c r="C23">
        <f t="shared" si="1"/>
        <v>25000</v>
      </c>
      <c r="D23">
        <f t="shared" si="2"/>
        <v>1310</v>
      </c>
      <c r="E23">
        <f t="shared" si="2"/>
        <v>1310</v>
      </c>
      <c r="F23">
        <f t="shared" si="2"/>
        <v>1310</v>
      </c>
      <c r="G23">
        <f t="shared" si="2"/>
        <v>1310</v>
      </c>
      <c r="H23">
        <f t="shared" si="2"/>
        <v>1310</v>
      </c>
      <c r="I23">
        <f t="shared" si="2"/>
        <v>1310</v>
      </c>
      <c r="J23">
        <f t="shared" si="2"/>
        <v>1310</v>
      </c>
      <c r="K23">
        <f t="shared" si="2"/>
        <v>1310</v>
      </c>
      <c r="L23">
        <f t="shared" si="2"/>
        <v>1310</v>
      </c>
      <c r="M23">
        <f t="shared" si="2"/>
        <v>1310</v>
      </c>
      <c r="N23">
        <f t="shared" si="2"/>
        <v>1310</v>
      </c>
      <c r="O23">
        <f t="shared" si="2"/>
        <v>1310</v>
      </c>
      <c r="P23">
        <f t="shared" si="2"/>
        <v>1310</v>
      </c>
      <c r="Q23">
        <f t="shared" si="2"/>
        <v>1310</v>
      </c>
      <c r="R23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4" spans="1:18" x14ac:dyDescent="0.3">
      <c r="A24" s="27">
        <v>44248</v>
      </c>
      <c r="B24" s="58">
        <f t="shared" si="0"/>
        <v>8000</v>
      </c>
      <c r="C24">
        <f t="shared" si="1"/>
        <v>25000</v>
      </c>
      <c r="D24">
        <f t="shared" si="2"/>
        <v>1350</v>
      </c>
      <c r="E24">
        <f t="shared" si="2"/>
        <v>1350</v>
      </c>
      <c r="F24">
        <f t="shared" si="2"/>
        <v>1350</v>
      </c>
      <c r="G24">
        <f t="shared" ref="D24:Q32" si="3">G23+40</f>
        <v>1350</v>
      </c>
      <c r="H24">
        <f t="shared" si="3"/>
        <v>1350</v>
      </c>
      <c r="I24">
        <f t="shared" si="3"/>
        <v>1350</v>
      </c>
      <c r="J24">
        <f t="shared" si="3"/>
        <v>1350</v>
      </c>
      <c r="K24">
        <f t="shared" si="3"/>
        <v>1350</v>
      </c>
      <c r="L24">
        <f t="shared" si="3"/>
        <v>1350</v>
      </c>
      <c r="M24">
        <f t="shared" si="3"/>
        <v>1350</v>
      </c>
      <c r="N24">
        <f t="shared" si="3"/>
        <v>1350</v>
      </c>
      <c r="O24">
        <f t="shared" si="3"/>
        <v>1350</v>
      </c>
      <c r="P24">
        <f t="shared" si="3"/>
        <v>1350</v>
      </c>
      <c r="Q24">
        <f t="shared" si="3"/>
        <v>1350</v>
      </c>
      <c r="R2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5" spans="1:18" x14ac:dyDescent="0.3">
      <c r="A25" s="27">
        <v>44249</v>
      </c>
      <c r="B25" s="58">
        <f t="shared" si="0"/>
        <v>8200</v>
      </c>
      <c r="C25">
        <f t="shared" si="1"/>
        <v>20000</v>
      </c>
      <c r="D25">
        <f t="shared" si="3"/>
        <v>1390</v>
      </c>
      <c r="E25">
        <f t="shared" si="3"/>
        <v>1390</v>
      </c>
      <c r="F25">
        <f t="shared" si="3"/>
        <v>1390</v>
      </c>
      <c r="G25">
        <f t="shared" si="3"/>
        <v>1390</v>
      </c>
      <c r="H25">
        <f t="shared" si="3"/>
        <v>1390</v>
      </c>
      <c r="I25">
        <f t="shared" si="3"/>
        <v>1390</v>
      </c>
      <c r="J25">
        <f t="shared" si="3"/>
        <v>1390</v>
      </c>
      <c r="K25">
        <f t="shared" si="3"/>
        <v>1390</v>
      </c>
      <c r="L25">
        <f t="shared" si="3"/>
        <v>1390</v>
      </c>
      <c r="M25">
        <f t="shared" si="3"/>
        <v>1390</v>
      </c>
      <c r="N25">
        <f t="shared" si="3"/>
        <v>1390</v>
      </c>
      <c r="O25">
        <f t="shared" si="3"/>
        <v>1390</v>
      </c>
      <c r="P25">
        <f t="shared" si="3"/>
        <v>1390</v>
      </c>
      <c r="Q25">
        <f t="shared" si="3"/>
        <v>1390</v>
      </c>
      <c r="R25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6" spans="1:18" x14ac:dyDescent="0.3">
      <c r="A26" s="27">
        <v>44250</v>
      </c>
      <c r="B26" s="58">
        <f t="shared" si="0"/>
        <v>8400</v>
      </c>
      <c r="C26">
        <f t="shared" si="1"/>
        <v>20000</v>
      </c>
      <c r="D26">
        <f t="shared" si="3"/>
        <v>1430</v>
      </c>
      <c r="E26">
        <f t="shared" si="3"/>
        <v>1430</v>
      </c>
      <c r="F26">
        <f t="shared" si="3"/>
        <v>1430</v>
      </c>
      <c r="G26">
        <f t="shared" si="3"/>
        <v>1430</v>
      </c>
      <c r="H26">
        <f t="shared" si="3"/>
        <v>1430</v>
      </c>
      <c r="I26">
        <f t="shared" si="3"/>
        <v>1430</v>
      </c>
      <c r="J26">
        <f t="shared" si="3"/>
        <v>1430</v>
      </c>
      <c r="K26">
        <f t="shared" si="3"/>
        <v>1430</v>
      </c>
      <c r="L26">
        <f t="shared" si="3"/>
        <v>1430</v>
      </c>
      <c r="M26">
        <f t="shared" si="3"/>
        <v>1430</v>
      </c>
      <c r="N26">
        <f t="shared" si="3"/>
        <v>1430</v>
      </c>
      <c r="O26">
        <f t="shared" si="3"/>
        <v>1430</v>
      </c>
      <c r="P26">
        <f t="shared" si="3"/>
        <v>1430</v>
      </c>
      <c r="Q26">
        <f t="shared" si="3"/>
        <v>1430</v>
      </c>
      <c r="R2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7" spans="1:18" x14ac:dyDescent="0.3">
      <c r="A27" s="27">
        <v>44251</v>
      </c>
      <c r="B27" s="58">
        <f t="shared" si="0"/>
        <v>8600</v>
      </c>
      <c r="C27">
        <f t="shared" si="1"/>
        <v>15000</v>
      </c>
      <c r="D27">
        <f t="shared" si="3"/>
        <v>1470</v>
      </c>
      <c r="E27">
        <f t="shared" si="3"/>
        <v>1470</v>
      </c>
      <c r="F27">
        <f t="shared" si="3"/>
        <v>1470</v>
      </c>
      <c r="G27">
        <f t="shared" si="3"/>
        <v>1470</v>
      </c>
      <c r="H27">
        <f t="shared" si="3"/>
        <v>1470</v>
      </c>
      <c r="I27">
        <f t="shared" si="3"/>
        <v>1470</v>
      </c>
      <c r="J27">
        <f t="shared" si="3"/>
        <v>1470</v>
      </c>
      <c r="K27">
        <f t="shared" si="3"/>
        <v>1470</v>
      </c>
      <c r="L27">
        <f t="shared" si="3"/>
        <v>1470</v>
      </c>
      <c r="M27">
        <f t="shared" si="3"/>
        <v>1470</v>
      </c>
      <c r="N27">
        <f t="shared" si="3"/>
        <v>1470</v>
      </c>
      <c r="O27">
        <f t="shared" si="3"/>
        <v>1470</v>
      </c>
      <c r="P27">
        <f t="shared" si="3"/>
        <v>1470</v>
      </c>
      <c r="Q27">
        <f t="shared" si="3"/>
        <v>1470</v>
      </c>
      <c r="R27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8" spans="1:18" x14ac:dyDescent="0.3">
      <c r="A28" s="27">
        <v>44252</v>
      </c>
      <c r="B28" s="58">
        <f t="shared" si="0"/>
        <v>8800</v>
      </c>
      <c r="C28">
        <f t="shared" si="1"/>
        <v>15000</v>
      </c>
      <c r="D28">
        <f t="shared" si="3"/>
        <v>1510</v>
      </c>
      <c r="E28">
        <f t="shared" si="3"/>
        <v>1510</v>
      </c>
      <c r="F28">
        <f t="shared" si="3"/>
        <v>1510</v>
      </c>
      <c r="G28">
        <f t="shared" si="3"/>
        <v>1510</v>
      </c>
      <c r="H28">
        <f t="shared" si="3"/>
        <v>1510</v>
      </c>
      <c r="I28">
        <f t="shared" si="3"/>
        <v>1510</v>
      </c>
      <c r="J28">
        <f t="shared" si="3"/>
        <v>1510</v>
      </c>
      <c r="K28">
        <f t="shared" si="3"/>
        <v>1510</v>
      </c>
      <c r="L28">
        <f t="shared" si="3"/>
        <v>1510</v>
      </c>
      <c r="M28">
        <f t="shared" si="3"/>
        <v>1510</v>
      </c>
      <c r="N28">
        <f t="shared" si="3"/>
        <v>1510</v>
      </c>
      <c r="O28">
        <f t="shared" si="3"/>
        <v>1510</v>
      </c>
      <c r="P28">
        <f t="shared" si="3"/>
        <v>1510</v>
      </c>
      <c r="Q28">
        <f t="shared" si="3"/>
        <v>1510</v>
      </c>
      <c r="R28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9" spans="1:18" x14ac:dyDescent="0.3">
      <c r="A29" s="27">
        <v>44253</v>
      </c>
      <c r="B29" s="58">
        <f t="shared" si="0"/>
        <v>9000</v>
      </c>
      <c r="C29">
        <f t="shared" si="1"/>
        <v>10000</v>
      </c>
      <c r="D29">
        <f t="shared" si="3"/>
        <v>1550</v>
      </c>
      <c r="E29">
        <f t="shared" si="3"/>
        <v>1550</v>
      </c>
      <c r="F29">
        <f t="shared" si="3"/>
        <v>1550</v>
      </c>
      <c r="G29">
        <f t="shared" si="3"/>
        <v>1550</v>
      </c>
      <c r="H29">
        <f t="shared" si="3"/>
        <v>1550</v>
      </c>
      <c r="I29">
        <f t="shared" si="3"/>
        <v>1550</v>
      </c>
      <c r="J29">
        <f t="shared" si="3"/>
        <v>1550</v>
      </c>
      <c r="K29">
        <f t="shared" si="3"/>
        <v>1550</v>
      </c>
      <c r="L29">
        <f t="shared" si="3"/>
        <v>1550</v>
      </c>
      <c r="M29">
        <f t="shared" si="3"/>
        <v>1550</v>
      </c>
      <c r="N29">
        <f t="shared" si="3"/>
        <v>1550</v>
      </c>
      <c r="O29">
        <f t="shared" si="3"/>
        <v>1550</v>
      </c>
      <c r="P29">
        <f t="shared" si="3"/>
        <v>1550</v>
      </c>
      <c r="Q29">
        <f t="shared" si="3"/>
        <v>1550</v>
      </c>
      <c r="R29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30" spans="1:18" x14ac:dyDescent="0.3">
      <c r="A30" s="27">
        <v>44254</v>
      </c>
      <c r="B30" s="58">
        <f t="shared" si="0"/>
        <v>9200</v>
      </c>
      <c r="C30">
        <f t="shared" si="1"/>
        <v>10000</v>
      </c>
      <c r="D30">
        <f t="shared" si="3"/>
        <v>1590</v>
      </c>
      <c r="E30">
        <f t="shared" si="3"/>
        <v>1590</v>
      </c>
      <c r="F30">
        <f t="shared" si="3"/>
        <v>1590</v>
      </c>
      <c r="G30">
        <f t="shared" si="3"/>
        <v>1590</v>
      </c>
      <c r="H30">
        <f t="shared" si="3"/>
        <v>1590</v>
      </c>
      <c r="I30">
        <f t="shared" si="3"/>
        <v>1590</v>
      </c>
      <c r="J30">
        <f t="shared" si="3"/>
        <v>1590</v>
      </c>
      <c r="K30">
        <f t="shared" si="3"/>
        <v>1590</v>
      </c>
      <c r="L30">
        <f t="shared" si="3"/>
        <v>1590</v>
      </c>
      <c r="M30">
        <f t="shared" si="3"/>
        <v>1590</v>
      </c>
      <c r="N30">
        <f t="shared" si="3"/>
        <v>1590</v>
      </c>
      <c r="O30">
        <f t="shared" si="3"/>
        <v>1590</v>
      </c>
      <c r="P30">
        <f t="shared" si="3"/>
        <v>1590</v>
      </c>
      <c r="Q30">
        <f t="shared" si="3"/>
        <v>1590</v>
      </c>
      <c r="R30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31" spans="1:18" x14ac:dyDescent="0.3">
      <c r="A31" s="27">
        <v>44255</v>
      </c>
      <c r="B31" s="58">
        <f t="shared" si="0"/>
        <v>9400</v>
      </c>
      <c r="C31">
        <f t="shared" si="1"/>
        <v>5000</v>
      </c>
      <c r="D31">
        <f t="shared" si="3"/>
        <v>1630</v>
      </c>
      <c r="E31">
        <f t="shared" si="3"/>
        <v>1630</v>
      </c>
      <c r="F31">
        <f t="shared" si="3"/>
        <v>1630</v>
      </c>
      <c r="G31">
        <f t="shared" si="3"/>
        <v>1630</v>
      </c>
      <c r="H31">
        <f t="shared" si="3"/>
        <v>1630</v>
      </c>
      <c r="I31">
        <f t="shared" si="3"/>
        <v>1630</v>
      </c>
      <c r="J31">
        <f t="shared" si="3"/>
        <v>1630</v>
      </c>
      <c r="K31">
        <f t="shared" si="3"/>
        <v>1630</v>
      </c>
      <c r="L31">
        <f t="shared" si="3"/>
        <v>1630</v>
      </c>
      <c r="M31">
        <f t="shared" si="3"/>
        <v>1630</v>
      </c>
      <c r="N31">
        <f t="shared" si="3"/>
        <v>1630</v>
      </c>
      <c r="O31">
        <f t="shared" si="3"/>
        <v>1630</v>
      </c>
      <c r="P31">
        <f t="shared" si="3"/>
        <v>1630</v>
      </c>
      <c r="Q31">
        <f t="shared" si="3"/>
        <v>1630</v>
      </c>
      <c r="R3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32" spans="1:18" x14ac:dyDescent="0.3">
      <c r="B32" s="58">
        <f t="shared" si="0"/>
        <v>9600</v>
      </c>
      <c r="C32">
        <f t="shared" si="1"/>
        <v>5000</v>
      </c>
      <c r="D32">
        <f t="shared" si="3"/>
        <v>1670</v>
      </c>
      <c r="E32">
        <f t="shared" si="3"/>
        <v>1670</v>
      </c>
      <c r="F32">
        <f t="shared" si="3"/>
        <v>1670</v>
      </c>
      <c r="G32">
        <f t="shared" si="3"/>
        <v>1670</v>
      </c>
      <c r="H32">
        <f t="shared" si="3"/>
        <v>1670</v>
      </c>
      <c r="I32">
        <f t="shared" si="3"/>
        <v>1670</v>
      </c>
      <c r="J32">
        <f t="shared" si="3"/>
        <v>1670</v>
      </c>
      <c r="K32">
        <f t="shared" si="3"/>
        <v>1670</v>
      </c>
      <c r="L32">
        <f t="shared" si="3"/>
        <v>1670</v>
      </c>
      <c r="M32">
        <f t="shared" si="3"/>
        <v>1670</v>
      </c>
      <c r="N32">
        <f t="shared" si="3"/>
        <v>1670</v>
      </c>
      <c r="O32">
        <f t="shared" si="3"/>
        <v>1670</v>
      </c>
      <c r="P32">
        <f t="shared" si="3"/>
        <v>1670</v>
      </c>
      <c r="Q32">
        <f t="shared" si="3"/>
        <v>1670</v>
      </c>
      <c r="R32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9"/>
  <dimension ref="A1:S32"/>
  <sheetViews>
    <sheetView showGridLines="0" showRowColHeaders="0" topLeftCell="A5" zoomScale="96" zoomScaleNormal="96" workbookViewId="0">
      <selection activeCell="A4" sqref="A4:A32"/>
    </sheetView>
  </sheetViews>
  <sheetFormatPr baseColWidth="10" defaultColWidth="11.44140625" defaultRowHeight="14.4" x14ac:dyDescent="0.3"/>
  <cols>
    <col min="2" max="2" width="18.44140625" customWidth="1"/>
    <col min="4" max="4" width="29.6640625" customWidth="1"/>
    <col min="7" max="7" width="23.33203125" customWidth="1"/>
    <col min="8" max="8" width="16.33203125" customWidth="1"/>
    <col min="9" max="9" width="17" customWidth="1"/>
    <col min="10" max="10" width="14.109375" customWidth="1"/>
    <col min="11" max="11" width="19.5546875" customWidth="1"/>
    <col min="13" max="13" width="16" customWidth="1"/>
    <col min="14" max="15" width="16.33203125" customWidth="1"/>
  </cols>
  <sheetData>
    <row r="1" spans="1:19" ht="46.2" x14ac:dyDescent="0.3">
      <c r="A1" s="31" t="str">
        <f>"Suivi Du conso du mois de mars "&amp;systeme!B1</f>
        <v>Suivi Du conso du mois de mars 2023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</row>
    <row r="2" spans="1:19" ht="23.4" x14ac:dyDescent="0.3">
      <c r="A2" s="44" t="s">
        <v>28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</row>
    <row r="3" spans="1:19" ht="15" thickBot="1" x14ac:dyDescent="0.35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22</v>
      </c>
      <c r="N3" s="1" t="s">
        <v>23</v>
      </c>
      <c r="O3" s="1" t="s">
        <v>33</v>
      </c>
      <c r="P3" s="1" t="s">
        <v>24</v>
      </c>
      <c r="Q3" s="1" t="s">
        <v>25</v>
      </c>
      <c r="R3" s="1" t="s">
        <v>26</v>
      </c>
      <c r="S3" s="1" t="s">
        <v>27</v>
      </c>
    </row>
    <row r="4" spans="1:19" x14ac:dyDescent="0.3">
      <c r="A4" s="27">
        <v>44256</v>
      </c>
      <c r="B4" s="34">
        <v>4000</v>
      </c>
      <c r="C4" s="34">
        <v>5000</v>
      </c>
      <c r="D4" s="35">
        <v>550</v>
      </c>
      <c r="E4" s="35">
        <v>550</v>
      </c>
      <c r="F4" s="35">
        <v>550</v>
      </c>
      <c r="G4" s="35">
        <v>550</v>
      </c>
      <c r="H4" s="35">
        <v>550</v>
      </c>
      <c r="I4" s="35">
        <v>550</v>
      </c>
      <c r="J4" s="35">
        <v>550</v>
      </c>
      <c r="K4" s="35">
        <v>550</v>
      </c>
      <c r="L4" s="35">
        <v>550</v>
      </c>
      <c r="M4" s="35">
        <v>550</v>
      </c>
      <c r="N4" s="35">
        <v>550</v>
      </c>
      <c r="O4" s="35">
        <v>550</v>
      </c>
      <c r="P4" s="35">
        <v>550</v>
      </c>
      <c r="Q4" s="35">
        <v>550</v>
      </c>
      <c r="R4" s="3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5" spans="1:19" x14ac:dyDescent="0.3">
      <c r="A5" s="27">
        <v>44257</v>
      </c>
      <c r="B5" s="58">
        <f>B4+200</f>
        <v>4200</v>
      </c>
      <c r="C5">
        <f>5000+C7</f>
        <v>70000</v>
      </c>
      <c r="D5">
        <f>D4+40</f>
        <v>590</v>
      </c>
      <c r="E5">
        <f>E4+40</f>
        <v>590</v>
      </c>
      <c r="F5">
        <f>F4+40</f>
        <v>590</v>
      </c>
      <c r="G5">
        <f>G4+40</f>
        <v>590</v>
      </c>
      <c r="H5">
        <f>H4+40</f>
        <v>590</v>
      </c>
      <c r="I5">
        <f>I4+40</f>
        <v>590</v>
      </c>
      <c r="J5">
        <f>J4+40</f>
        <v>590</v>
      </c>
      <c r="K5">
        <f>K4+40</f>
        <v>590</v>
      </c>
      <c r="L5">
        <f>L4+40</f>
        <v>590</v>
      </c>
      <c r="M5">
        <f>M4+40</f>
        <v>590</v>
      </c>
      <c r="N5">
        <f>N4+40</f>
        <v>590</v>
      </c>
      <c r="O5">
        <f>O4+40</f>
        <v>590</v>
      </c>
      <c r="P5">
        <f>P4+40</f>
        <v>590</v>
      </c>
      <c r="Q5">
        <f>Q4+40</f>
        <v>590</v>
      </c>
      <c r="R5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6" spans="1:19" x14ac:dyDescent="0.3">
      <c r="A6" s="27">
        <v>44258</v>
      </c>
      <c r="B6" s="58">
        <f t="shared" ref="B6:B32" si="0">B5+200</f>
        <v>4400</v>
      </c>
      <c r="C6">
        <f t="shared" ref="C6:C32" si="1">5000+C8</f>
        <v>70000</v>
      </c>
      <c r="D6">
        <f t="shared" ref="D6:Q32" si="2">D5+40</f>
        <v>630</v>
      </c>
      <c r="E6">
        <f t="shared" si="2"/>
        <v>630</v>
      </c>
      <c r="F6">
        <f t="shared" si="2"/>
        <v>630</v>
      </c>
      <c r="G6">
        <f t="shared" si="2"/>
        <v>630</v>
      </c>
      <c r="H6">
        <f t="shared" si="2"/>
        <v>630</v>
      </c>
      <c r="I6">
        <f t="shared" si="2"/>
        <v>630</v>
      </c>
      <c r="J6">
        <f t="shared" si="2"/>
        <v>630</v>
      </c>
      <c r="K6">
        <f t="shared" si="2"/>
        <v>630</v>
      </c>
      <c r="L6">
        <f t="shared" si="2"/>
        <v>630</v>
      </c>
      <c r="M6">
        <f t="shared" si="2"/>
        <v>630</v>
      </c>
      <c r="N6">
        <f t="shared" si="2"/>
        <v>630</v>
      </c>
      <c r="O6">
        <f t="shared" si="2"/>
        <v>630</v>
      </c>
      <c r="P6">
        <f t="shared" si="2"/>
        <v>630</v>
      </c>
      <c r="Q6">
        <f t="shared" si="2"/>
        <v>630</v>
      </c>
      <c r="R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7" spans="1:19" x14ac:dyDescent="0.3">
      <c r="A7" s="27">
        <v>44259</v>
      </c>
      <c r="B7" s="58">
        <f t="shared" si="0"/>
        <v>4600</v>
      </c>
      <c r="C7">
        <f t="shared" si="1"/>
        <v>65000</v>
      </c>
      <c r="D7">
        <f t="shared" si="2"/>
        <v>670</v>
      </c>
      <c r="E7">
        <f t="shared" si="2"/>
        <v>670</v>
      </c>
      <c r="F7">
        <f t="shared" si="2"/>
        <v>670</v>
      </c>
      <c r="G7">
        <f t="shared" si="2"/>
        <v>670</v>
      </c>
      <c r="H7">
        <f t="shared" si="2"/>
        <v>670</v>
      </c>
      <c r="I7">
        <f t="shared" si="2"/>
        <v>670</v>
      </c>
      <c r="J7">
        <f t="shared" si="2"/>
        <v>670</v>
      </c>
      <c r="K7">
        <f t="shared" si="2"/>
        <v>670</v>
      </c>
      <c r="L7">
        <f t="shared" si="2"/>
        <v>670</v>
      </c>
      <c r="M7">
        <f t="shared" si="2"/>
        <v>670</v>
      </c>
      <c r="N7">
        <f t="shared" si="2"/>
        <v>670</v>
      </c>
      <c r="O7">
        <f t="shared" si="2"/>
        <v>670</v>
      </c>
      <c r="P7">
        <f t="shared" si="2"/>
        <v>670</v>
      </c>
      <c r="Q7">
        <f t="shared" si="2"/>
        <v>670</v>
      </c>
      <c r="R7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8" spans="1:19" x14ac:dyDescent="0.3">
      <c r="A8" s="27">
        <v>44260</v>
      </c>
      <c r="B8" s="58">
        <f t="shared" si="0"/>
        <v>4800</v>
      </c>
      <c r="C8">
        <f t="shared" si="1"/>
        <v>65000</v>
      </c>
      <c r="D8">
        <f t="shared" si="2"/>
        <v>710</v>
      </c>
      <c r="E8">
        <f t="shared" si="2"/>
        <v>710</v>
      </c>
      <c r="F8">
        <f t="shared" si="2"/>
        <v>710</v>
      </c>
      <c r="G8">
        <f t="shared" si="2"/>
        <v>710</v>
      </c>
      <c r="H8">
        <f t="shared" si="2"/>
        <v>710</v>
      </c>
      <c r="I8">
        <f t="shared" si="2"/>
        <v>710</v>
      </c>
      <c r="J8">
        <f t="shared" si="2"/>
        <v>710</v>
      </c>
      <c r="K8">
        <f t="shared" si="2"/>
        <v>710</v>
      </c>
      <c r="L8">
        <f t="shared" si="2"/>
        <v>710</v>
      </c>
      <c r="M8">
        <f t="shared" si="2"/>
        <v>710</v>
      </c>
      <c r="N8">
        <f t="shared" si="2"/>
        <v>710</v>
      </c>
      <c r="O8">
        <f t="shared" si="2"/>
        <v>710</v>
      </c>
      <c r="P8">
        <f t="shared" si="2"/>
        <v>710</v>
      </c>
      <c r="Q8">
        <f t="shared" si="2"/>
        <v>710</v>
      </c>
      <c r="R8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9" spans="1:19" x14ac:dyDescent="0.3">
      <c r="A9" s="27">
        <v>44261</v>
      </c>
      <c r="B9" s="58">
        <f t="shared" si="0"/>
        <v>5000</v>
      </c>
      <c r="C9">
        <f t="shared" si="1"/>
        <v>60000</v>
      </c>
      <c r="D9">
        <f t="shared" si="2"/>
        <v>750</v>
      </c>
      <c r="E9">
        <f t="shared" si="2"/>
        <v>750</v>
      </c>
      <c r="F9">
        <f t="shared" si="2"/>
        <v>750</v>
      </c>
      <c r="G9">
        <f t="shared" si="2"/>
        <v>750</v>
      </c>
      <c r="H9">
        <f t="shared" si="2"/>
        <v>750</v>
      </c>
      <c r="I9">
        <f t="shared" si="2"/>
        <v>750</v>
      </c>
      <c r="J9">
        <f t="shared" si="2"/>
        <v>750</v>
      </c>
      <c r="K9">
        <f t="shared" si="2"/>
        <v>750</v>
      </c>
      <c r="L9">
        <f t="shared" si="2"/>
        <v>750</v>
      </c>
      <c r="M9">
        <f t="shared" si="2"/>
        <v>750</v>
      </c>
      <c r="N9">
        <f t="shared" si="2"/>
        <v>750</v>
      </c>
      <c r="O9">
        <f t="shared" si="2"/>
        <v>750</v>
      </c>
      <c r="P9">
        <f t="shared" si="2"/>
        <v>750</v>
      </c>
      <c r="Q9">
        <f t="shared" si="2"/>
        <v>750</v>
      </c>
      <c r="R9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0" spans="1:19" x14ac:dyDescent="0.3">
      <c r="A10" s="27">
        <v>44262</v>
      </c>
      <c r="B10" s="58">
        <f t="shared" si="0"/>
        <v>5200</v>
      </c>
      <c r="C10">
        <f t="shared" si="1"/>
        <v>60000</v>
      </c>
      <c r="D10">
        <f t="shared" si="2"/>
        <v>790</v>
      </c>
      <c r="E10">
        <f t="shared" si="2"/>
        <v>790</v>
      </c>
      <c r="F10">
        <f t="shared" si="2"/>
        <v>790</v>
      </c>
      <c r="G10">
        <f t="shared" si="2"/>
        <v>790</v>
      </c>
      <c r="H10">
        <f t="shared" si="2"/>
        <v>790</v>
      </c>
      <c r="I10">
        <f t="shared" si="2"/>
        <v>790</v>
      </c>
      <c r="J10">
        <f t="shared" si="2"/>
        <v>790</v>
      </c>
      <c r="K10">
        <f t="shared" si="2"/>
        <v>790</v>
      </c>
      <c r="L10">
        <f t="shared" si="2"/>
        <v>790</v>
      </c>
      <c r="M10">
        <f t="shared" si="2"/>
        <v>790</v>
      </c>
      <c r="N10">
        <f t="shared" si="2"/>
        <v>790</v>
      </c>
      <c r="O10">
        <f t="shared" si="2"/>
        <v>790</v>
      </c>
      <c r="P10">
        <f t="shared" si="2"/>
        <v>790</v>
      </c>
      <c r="Q10">
        <f t="shared" si="2"/>
        <v>790</v>
      </c>
      <c r="R10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1" spans="1:19" x14ac:dyDescent="0.3">
      <c r="A11" s="27">
        <v>44263</v>
      </c>
      <c r="B11" s="58">
        <f t="shared" si="0"/>
        <v>5400</v>
      </c>
      <c r="C11">
        <f t="shared" si="1"/>
        <v>55000</v>
      </c>
      <c r="D11">
        <f t="shared" si="2"/>
        <v>830</v>
      </c>
      <c r="E11">
        <f t="shared" si="2"/>
        <v>830</v>
      </c>
      <c r="F11">
        <f t="shared" si="2"/>
        <v>830</v>
      </c>
      <c r="G11">
        <f t="shared" si="2"/>
        <v>830</v>
      </c>
      <c r="H11">
        <f t="shared" si="2"/>
        <v>830</v>
      </c>
      <c r="I11">
        <f t="shared" si="2"/>
        <v>830</v>
      </c>
      <c r="J11">
        <f t="shared" si="2"/>
        <v>830</v>
      </c>
      <c r="K11">
        <f t="shared" si="2"/>
        <v>830</v>
      </c>
      <c r="L11">
        <f t="shared" si="2"/>
        <v>830</v>
      </c>
      <c r="M11">
        <f t="shared" si="2"/>
        <v>830</v>
      </c>
      <c r="N11">
        <f t="shared" si="2"/>
        <v>830</v>
      </c>
      <c r="O11">
        <f t="shared" si="2"/>
        <v>830</v>
      </c>
      <c r="P11">
        <f t="shared" si="2"/>
        <v>830</v>
      </c>
      <c r="Q11">
        <f t="shared" si="2"/>
        <v>830</v>
      </c>
      <c r="R1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2" spans="1:19" x14ac:dyDescent="0.3">
      <c r="A12" s="27">
        <v>44264</v>
      </c>
      <c r="B12" s="58">
        <f t="shared" si="0"/>
        <v>5600</v>
      </c>
      <c r="C12">
        <f t="shared" si="1"/>
        <v>55000</v>
      </c>
      <c r="D12">
        <f t="shared" si="2"/>
        <v>870</v>
      </c>
      <c r="E12">
        <f t="shared" si="2"/>
        <v>870</v>
      </c>
      <c r="F12">
        <f t="shared" si="2"/>
        <v>870</v>
      </c>
      <c r="G12">
        <f t="shared" si="2"/>
        <v>870</v>
      </c>
      <c r="H12">
        <f t="shared" si="2"/>
        <v>870</v>
      </c>
      <c r="I12">
        <f t="shared" si="2"/>
        <v>870</v>
      </c>
      <c r="J12">
        <f t="shared" si="2"/>
        <v>870</v>
      </c>
      <c r="K12">
        <f t="shared" si="2"/>
        <v>870</v>
      </c>
      <c r="L12">
        <f t="shared" si="2"/>
        <v>870</v>
      </c>
      <c r="M12">
        <f t="shared" si="2"/>
        <v>870</v>
      </c>
      <c r="N12">
        <f t="shared" si="2"/>
        <v>870</v>
      </c>
      <c r="O12">
        <f t="shared" si="2"/>
        <v>870</v>
      </c>
      <c r="P12">
        <f t="shared" si="2"/>
        <v>870</v>
      </c>
      <c r="Q12">
        <f t="shared" si="2"/>
        <v>870</v>
      </c>
      <c r="R12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3" spans="1:19" x14ac:dyDescent="0.3">
      <c r="A13" s="27">
        <v>44265</v>
      </c>
      <c r="B13" s="58">
        <f t="shared" si="0"/>
        <v>5800</v>
      </c>
      <c r="C13">
        <f t="shared" si="1"/>
        <v>50000</v>
      </c>
      <c r="D13">
        <f t="shared" si="2"/>
        <v>910</v>
      </c>
      <c r="E13">
        <f t="shared" si="2"/>
        <v>910</v>
      </c>
      <c r="F13">
        <f t="shared" si="2"/>
        <v>910</v>
      </c>
      <c r="G13">
        <f t="shared" si="2"/>
        <v>910</v>
      </c>
      <c r="H13">
        <f t="shared" si="2"/>
        <v>910</v>
      </c>
      <c r="I13">
        <f t="shared" si="2"/>
        <v>910</v>
      </c>
      <c r="J13">
        <f t="shared" si="2"/>
        <v>910</v>
      </c>
      <c r="K13">
        <f t="shared" si="2"/>
        <v>910</v>
      </c>
      <c r="L13">
        <f t="shared" si="2"/>
        <v>910</v>
      </c>
      <c r="M13">
        <f t="shared" si="2"/>
        <v>910</v>
      </c>
      <c r="N13">
        <f t="shared" si="2"/>
        <v>910</v>
      </c>
      <c r="O13">
        <f t="shared" si="2"/>
        <v>910</v>
      </c>
      <c r="P13">
        <f t="shared" si="2"/>
        <v>910</v>
      </c>
      <c r="Q13">
        <f t="shared" si="2"/>
        <v>910</v>
      </c>
      <c r="R13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4" spans="1:19" x14ac:dyDescent="0.3">
      <c r="A14" s="27">
        <v>44266</v>
      </c>
      <c r="B14" s="58">
        <f t="shared" si="0"/>
        <v>6000</v>
      </c>
      <c r="C14">
        <f t="shared" si="1"/>
        <v>50000</v>
      </c>
      <c r="D14">
        <f t="shared" si="2"/>
        <v>950</v>
      </c>
      <c r="E14">
        <f t="shared" si="2"/>
        <v>950</v>
      </c>
      <c r="F14">
        <f t="shared" si="2"/>
        <v>950</v>
      </c>
      <c r="G14">
        <f t="shared" si="2"/>
        <v>950</v>
      </c>
      <c r="H14">
        <f t="shared" si="2"/>
        <v>950</v>
      </c>
      <c r="I14">
        <f t="shared" si="2"/>
        <v>950</v>
      </c>
      <c r="J14">
        <f t="shared" si="2"/>
        <v>950</v>
      </c>
      <c r="K14">
        <f t="shared" si="2"/>
        <v>950</v>
      </c>
      <c r="L14">
        <f t="shared" si="2"/>
        <v>950</v>
      </c>
      <c r="M14">
        <f t="shared" si="2"/>
        <v>950</v>
      </c>
      <c r="N14">
        <f t="shared" si="2"/>
        <v>950</v>
      </c>
      <c r="O14">
        <f t="shared" si="2"/>
        <v>950</v>
      </c>
      <c r="P14">
        <f t="shared" si="2"/>
        <v>950</v>
      </c>
      <c r="Q14">
        <f t="shared" si="2"/>
        <v>950</v>
      </c>
      <c r="R1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5" spans="1:19" x14ac:dyDescent="0.3">
      <c r="A15" s="27">
        <v>44267</v>
      </c>
      <c r="B15" s="58">
        <f t="shared" si="0"/>
        <v>6200</v>
      </c>
      <c r="C15">
        <f t="shared" si="1"/>
        <v>45000</v>
      </c>
      <c r="D15">
        <f t="shared" si="2"/>
        <v>990</v>
      </c>
      <c r="E15">
        <f t="shared" si="2"/>
        <v>990</v>
      </c>
      <c r="F15">
        <f t="shared" si="2"/>
        <v>990</v>
      </c>
      <c r="G15">
        <f t="shared" si="2"/>
        <v>990</v>
      </c>
      <c r="H15">
        <f t="shared" si="2"/>
        <v>990</v>
      </c>
      <c r="I15">
        <f t="shared" si="2"/>
        <v>990</v>
      </c>
      <c r="J15">
        <f t="shared" si="2"/>
        <v>990</v>
      </c>
      <c r="K15">
        <f t="shared" si="2"/>
        <v>990</v>
      </c>
      <c r="L15">
        <f t="shared" si="2"/>
        <v>990</v>
      </c>
      <c r="M15">
        <f t="shared" si="2"/>
        <v>990</v>
      </c>
      <c r="N15">
        <f t="shared" si="2"/>
        <v>990</v>
      </c>
      <c r="O15">
        <f t="shared" si="2"/>
        <v>990</v>
      </c>
      <c r="P15">
        <f t="shared" si="2"/>
        <v>990</v>
      </c>
      <c r="Q15">
        <f t="shared" si="2"/>
        <v>990</v>
      </c>
      <c r="R15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6" spans="1:19" x14ac:dyDescent="0.3">
      <c r="A16" s="27">
        <v>44268</v>
      </c>
      <c r="B16" s="58">
        <f t="shared" si="0"/>
        <v>6400</v>
      </c>
      <c r="C16">
        <f t="shared" si="1"/>
        <v>45000</v>
      </c>
      <c r="D16">
        <f t="shared" si="2"/>
        <v>1030</v>
      </c>
      <c r="E16">
        <f t="shared" si="2"/>
        <v>1030</v>
      </c>
      <c r="F16">
        <f t="shared" si="2"/>
        <v>1030</v>
      </c>
      <c r="G16">
        <f t="shared" si="2"/>
        <v>1030</v>
      </c>
      <c r="H16">
        <f t="shared" si="2"/>
        <v>1030</v>
      </c>
      <c r="I16">
        <f t="shared" si="2"/>
        <v>1030</v>
      </c>
      <c r="J16">
        <f t="shared" si="2"/>
        <v>1030</v>
      </c>
      <c r="K16">
        <f t="shared" si="2"/>
        <v>1030</v>
      </c>
      <c r="L16">
        <f t="shared" si="2"/>
        <v>1030</v>
      </c>
      <c r="M16">
        <f t="shared" si="2"/>
        <v>1030</v>
      </c>
      <c r="N16">
        <f t="shared" si="2"/>
        <v>1030</v>
      </c>
      <c r="O16">
        <f t="shared" si="2"/>
        <v>1030</v>
      </c>
      <c r="P16">
        <f t="shared" si="2"/>
        <v>1030</v>
      </c>
      <c r="Q16">
        <f t="shared" si="2"/>
        <v>1030</v>
      </c>
      <c r="R1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7" spans="1:18" x14ac:dyDescent="0.3">
      <c r="A17" s="27">
        <v>44269</v>
      </c>
      <c r="B17" s="58">
        <f t="shared" si="0"/>
        <v>6600</v>
      </c>
      <c r="C17">
        <f t="shared" si="1"/>
        <v>40000</v>
      </c>
      <c r="D17">
        <f t="shared" si="2"/>
        <v>1070</v>
      </c>
      <c r="E17">
        <f t="shared" si="2"/>
        <v>1070</v>
      </c>
      <c r="F17">
        <f t="shared" si="2"/>
        <v>1070</v>
      </c>
      <c r="G17">
        <f t="shared" si="2"/>
        <v>1070</v>
      </c>
      <c r="H17">
        <f t="shared" si="2"/>
        <v>1070</v>
      </c>
      <c r="I17">
        <f t="shared" si="2"/>
        <v>1070</v>
      </c>
      <c r="J17">
        <f t="shared" si="2"/>
        <v>1070</v>
      </c>
      <c r="K17">
        <f t="shared" si="2"/>
        <v>1070</v>
      </c>
      <c r="L17">
        <f t="shared" si="2"/>
        <v>1070</v>
      </c>
      <c r="M17">
        <f t="shared" si="2"/>
        <v>1070</v>
      </c>
      <c r="N17">
        <f t="shared" si="2"/>
        <v>1070</v>
      </c>
      <c r="O17">
        <f t="shared" si="2"/>
        <v>1070</v>
      </c>
      <c r="P17">
        <f t="shared" si="2"/>
        <v>1070</v>
      </c>
      <c r="Q17">
        <f t="shared" si="2"/>
        <v>1070</v>
      </c>
      <c r="R17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8" spans="1:18" x14ac:dyDescent="0.3">
      <c r="A18" s="27">
        <v>44270</v>
      </c>
      <c r="B18" s="58">
        <f t="shared" si="0"/>
        <v>6800</v>
      </c>
      <c r="C18">
        <f t="shared" si="1"/>
        <v>40000</v>
      </c>
      <c r="D18">
        <f t="shared" si="2"/>
        <v>1110</v>
      </c>
      <c r="E18">
        <f t="shared" si="2"/>
        <v>1110</v>
      </c>
      <c r="F18">
        <f t="shared" si="2"/>
        <v>1110</v>
      </c>
      <c r="G18">
        <f t="shared" si="2"/>
        <v>1110</v>
      </c>
      <c r="H18">
        <f t="shared" si="2"/>
        <v>1110</v>
      </c>
      <c r="I18">
        <f t="shared" si="2"/>
        <v>1110</v>
      </c>
      <c r="J18">
        <f t="shared" si="2"/>
        <v>1110</v>
      </c>
      <c r="K18">
        <f t="shared" si="2"/>
        <v>1110</v>
      </c>
      <c r="L18">
        <f t="shared" si="2"/>
        <v>1110</v>
      </c>
      <c r="M18">
        <f t="shared" si="2"/>
        <v>1110</v>
      </c>
      <c r="N18">
        <f t="shared" si="2"/>
        <v>1110</v>
      </c>
      <c r="O18">
        <f t="shared" si="2"/>
        <v>1110</v>
      </c>
      <c r="P18">
        <f t="shared" si="2"/>
        <v>1110</v>
      </c>
      <c r="Q18">
        <f t="shared" si="2"/>
        <v>1110</v>
      </c>
      <c r="R18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9" spans="1:18" x14ac:dyDescent="0.3">
      <c r="A19" s="27">
        <v>44271</v>
      </c>
      <c r="B19" s="58">
        <f t="shared" si="0"/>
        <v>7000</v>
      </c>
      <c r="C19">
        <f t="shared" si="1"/>
        <v>35000</v>
      </c>
      <c r="D19">
        <f t="shared" si="2"/>
        <v>1150</v>
      </c>
      <c r="E19">
        <f t="shared" si="2"/>
        <v>1150</v>
      </c>
      <c r="F19">
        <f t="shared" si="2"/>
        <v>1150</v>
      </c>
      <c r="G19">
        <f t="shared" si="2"/>
        <v>1150</v>
      </c>
      <c r="H19">
        <f t="shared" si="2"/>
        <v>1150</v>
      </c>
      <c r="I19">
        <f t="shared" si="2"/>
        <v>1150</v>
      </c>
      <c r="J19">
        <f t="shared" si="2"/>
        <v>1150</v>
      </c>
      <c r="K19">
        <f t="shared" si="2"/>
        <v>1150</v>
      </c>
      <c r="L19">
        <f t="shared" si="2"/>
        <v>1150</v>
      </c>
      <c r="M19">
        <f t="shared" si="2"/>
        <v>1150</v>
      </c>
      <c r="N19">
        <f t="shared" si="2"/>
        <v>1150</v>
      </c>
      <c r="O19">
        <f t="shared" si="2"/>
        <v>1150</v>
      </c>
      <c r="P19">
        <f t="shared" si="2"/>
        <v>1150</v>
      </c>
      <c r="Q19">
        <f t="shared" si="2"/>
        <v>1150</v>
      </c>
      <c r="R19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0" spans="1:18" x14ac:dyDescent="0.3">
      <c r="A20" s="27">
        <v>44272</v>
      </c>
      <c r="B20" s="58">
        <f t="shared" si="0"/>
        <v>7200</v>
      </c>
      <c r="C20">
        <f t="shared" si="1"/>
        <v>35000</v>
      </c>
      <c r="D20">
        <f t="shared" si="2"/>
        <v>1190</v>
      </c>
      <c r="E20">
        <f t="shared" si="2"/>
        <v>1190</v>
      </c>
      <c r="F20">
        <f t="shared" si="2"/>
        <v>1190</v>
      </c>
      <c r="G20">
        <f t="shared" si="2"/>
        <v>1190</v>
      </c>
      <c r="H20">
        <f t="shared" si="2"/>
        <v>1190</v>
      </c>
      <c r="I20">
        <f t="shared" si="2"/>
        <v>1190</v>
      </c>
      <c r="J20">
        <f t="shared" si="2"/>
        <v>1190</v>
      </c>
      <c r="K20">
        <f t="shared" si="2"/>
        <v>1190</v>
      </c>
      <c r="L20">
        <f t="shared" si="2"/>
        <v>1190</v>
      </c>
      <c r="M20">
        <f t="shared" si="2"/>
        <v>1190</v>
      </c>
      <c r="N20">
        <f t="shared" si="2"/>
        <v>1190</v>
      </c>
      <c r="O20">
        <f t="shared" si="2"/>
        <v>1190</v>
      </c>
      <c r="P20">
        <f t="shared" si="2"/>
        <v>1190</v>
      </c>
      <c r="Q20">
        <f t="shared" si="2"/>
        <v>1190</v>
      </c>
      <c r="R20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1" spans="1:18" x14ac:dyDescent="0.3">
      <c r="A21" s="27">
        <v>44273</v>
      </c>
      <c r="B21" s="58">
        <f t="shared" si="0"/>
        <v>7400</v>
      </c>
      <c r="C21">
        <f t="shared" si="1"/>
        <v>30000</v>
      </c>
      <c r="D21">
        <f t="shared" si="2"/>
        <v>1230</v>
      </c>
      <c r="E21">
        <f t="shared" si="2"/>
        <v>1230</v>
      </c>
      <c r="F21">
        <f t="shared" si="2"/>
        <v>1230</v>
      </c>
      <c r="G21">
        <f t="shared" si="2"/>
        <v>1230</v>
      </c>
      <c r="H21">
        <f t="shared" si="2"/>
        <v>1230</v>
      </c>
      <c r="I21">
        <f t="shared" si="2"/>
        <v>1230</v>
      </c>
      <c r="J21">
        <f t="shared" si="2"/>
        <v>1230</v>
      </c>
      <c r="K21">
        <f t="shared" si="2"/>
        <v>1230</v>
      </c>
      <c r="L21">
        <f t="shared" si="2"/>
        <v>1230</v>
      </c>
      <c r="M21">
        <f t="shared" si="2"/>
        <v>1230</v>
      </c>
      <c r="N21">
        <f t="shared" si="2"/>
        <v>1230</v>
      </c>
      <c r="O21">
        <f t="shared" si="2"/>
        <v>1230</v>
      </c>
      <c r="P21">
        <f t="shared" si="2"/>
        <v>1230</v>
      </c>
      <c r="Q21">
        <f t="shared" si="2"/>
        <v>1230</v>
      </c>
      <c r="R2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2" spans="1:18" x14ac:dyDescent="0.3">
      <c r="A22" s="27">
        <v>44274</v>
      </c>
      <c r="B22" s="58">
        <f t="shared" si="0"/>
        <v>7600</v>
      </c>
      <c r="C22">
        <f t="shared" si="1"/>
        <v>30000</v>
      </c>
      <c r="D22">
        <f t="shared" si="2"/>
        <v>1270</v>
      </c>
      <c r="E22">
        <f t="shared" si="2"/>
        <v>1270</v>
      </c>
      <c r="F22">
        <f t="shared" si="2"/>
        <v>1270</v>
      </c>
      <c r="G22">
        <f t="shared" si="2"/>
        <v>1270</v>
      </c>
      <c r="H22">
        <f t="shared" si="2"/>
        <v>1270</v>
      </c>
      <c r="I22">
        <f t="shared" si="2"/>
        <v>1270</v>
      </c>
      <c r="J22">
        <f t="shared" si="2"/>
        <v>1270</v>
      </c>
      <c r="K22">
        <f t="shared" si="2"/>
        <v>1270</v>
      </c>
      <c r="L22">
        <f t="shared" si="2"/>
        <v>1270</v>
      </c>
      <c r="M22">
        <f t="shared" si="2"/>
        <v>1270</v>
      </c>
      <c r="N22">
        <f t="shared" si="2"/>
        <v>1270</v>
      </c>
      <c r="O22">
        <f t="shared" si="2"/>
        <v>1270</v>
      </c>
      <c r="P22">
        <f t="shared" si="2"/>
        <v>1270</v>
      </c>
      <c r="Q22">
        <f t="shared" si="2"/>
        <v>1270</v>
      </c>
      <c r="R22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3" spans="1:18" x14ac:dyDescent="0.3">
      <c r="A23" s="27">
        <v>44275</v>
      </c>
      <c r="B23" s="58">
        <f t="shared" si="0"/>
        <v>7800</v>
      </c>
      <c r="C23">
        <f t="shared" si="1"/>
        <v>25000</v>
      </c>
      <c r="D23">
        <f t="shared" si="2"/>
        <v>1310</v>
      </c>
      <c r="E23">
        <f t="shared" si="2"/>
        <v>1310</v>
      </c>
      <c r="F23">
        <f t="shared" si="2"/>
        <v>1310</v>
      </c>
      <c r="G23">
        <f t="shared" si="2"/>
        <v>1310</v>
      </c>
      <c r="H23">
        <f t="shared" si="2"/>
        <v>1310</v>
      </c>
      <c r="I23">
        <f t="shared" si="2"/>
        <v>1310</v>
      </c>
      <c r="J23">
        <f t="shared" si="2"/>
        <v>1310</v>
      </c>
      <c r="K23">
        <f t="shared" si="2"/>
        <v>1310</v>
      </c>
      <c r="L23">
        <f t="shared" si="2"/>
        <v>1310</v>
      </c>
      <c r="M23">
        <f t="shared" si="2"/>
        <v>1310</v>
      </c>
      <c r="N23">
        <f t="shared" si="2"/>
        <v>1310</v>
      </c>
      <c r="O23">
        <f t="shared" si="2"/>
        <v>1310</v>
      </c>
      <c r="P23">
        <f t="shared" si="2"/>
        <v>1310</v>
      </c>
      <c r="Q23">
        <f t="shared" si="2"/>
        <v>1310</v>
      </c>
      <c r="R23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4" spans="1:18" x14ac:dyDescent="0.3">
      <c r="A24" s="27">
        <v>44276</v>
      </c>
      <c r="B24" s="58">
        <f t="shared" si="0"/>
        <v>8000</v>
      </c>
      <c r="C24">
        <f t="shared" si="1"/>
        <v>25000</v>
      </c>
      <c r="D24">
        <f t="shared" si="2"/>
        <v>1350</v>
      </c>
      <c r="E24">
        <f t="shared" si="2"/>
        <v>1350</v>
      </c>
      <c r="F24">
        <f t="shared" si="2"/>
        <v>1350</v>
      </c>
      <c r="G24">
        <f t="shared" ref="D24:Q32" si="3">G23+40</f>
        <v>1350</v>
      </c>
      <c r="H24">
        <f t="shared" si="3"/>
        <v>1350</v>
      </c>
      <c r="I24">
        <f t="shared" si="3"/>
        <v>1350</v>
      </c>
      <c r="J24">
        <f t="shared" si="3"/>
        <v>1350</v>
      </c>
      <c r="K24">
        <f t="shared" si="3"/>
        <v>1350</v>
      </c>
      <c r="L24">
        <f t="shared" si="3"/>
        <v>1350</v>
      </c>
      <c r="M24">
        <f t="shared" si="3"/>
        <v>1350</v>
      </c>
      <c r="N24">
        <f t="shared" si="3"/>
        <v>1350</v>
      </c>
      <c r="O24">
        <f t="shared" si="3"/>
        <v>1350</v>
      </c>
      <c r="P24">
        <f t="shared" si="3"/>
        <v>1350</v>
      </c>
      <c r="Q24">
        <f t="shared" si="3"/>
        <v>1350</v>
      </c>
      <c r="R2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5" spans="1:18" x14ac:dyDescent="0.3">
      <c r="A25" s="27">
        <v>44277</v>
      </c>
      <c r="B25" s="58">
        <f t="shared" si="0"/>
        <v>8200</v>
      </c>
      <c r="C25">
        <f t="shared" si="1"/>
        <v>20000</v>
      </c>
      <c r="D25">
        <f t="shared" si="3"/>
        <v>1390</v>
      </c>
      <c r="E25">
        <f t="shared" si="3"/>
        <v>1390</v>
      </c>
      <c r="F25">
        <f t="shared" si="3"/>
        <v>1390</v>
      </c>
      <c r="G25">
        <f t="shared" si="3"/>
        <v>1390</v>
      </c>
      <c r="H25">
        <f t="shared" si="3"/>
        <v>1390</v>
      </c>
      <c r="I25">
        <f t="shared" si="3"/>
        <v>1390</v>
      </c>
      <c r="J25">
        <f t="shared" si="3"/>
        <v>1390</v>
      </c>
      <c r="K25">
        <f t="shared" si="3"/>
        <v>1390</v>
      </c>
      <c r="L25">
        <f t="shared" si="3"/>
        <v>1390</v>
      </c>
      <c r="M25">
        <f t="shared" si="3"/>
        <v>1390</v>
      </c>
      <c r="N25">
        <f t="shared" si="3"/>
        <v>1390</v>
      </c>
      <c r="O25">
        <f t="shared" si="3"/>
        <v>1390</v>
      </c>
      <c r="P25">
        <f t="shared" si="3"/>
        <v>1390</v>
      </c>
      <c r="Q25">
        <f t="shared" si="3"/>
        <v>1390</v>
      </c>
      <c r="R25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6" spans="1:18" x14ac:dyDescent="0.3">
      <c r="A26" s="27">
        <v>44278</v>
      </c>
      <c r="B26" s="58">
        <f t="shared" si="0"/>
        <v>8400</v>
      </c>
      <c r="C26">
        <f t="shared" si="1"/>
        <v>20000</v>
      </c>
      <c r="D26">
        <f t="shared" si="3"/>
        <v>1430</v>
      </c>
      <c r="E26">
        <f t="shared" si="3"/>
        <v>1430</v>
      </c>
      <c r="F26">
        <f t="shared" si="3"/>
        <v>1430</v>
      </c>
      <c r="G26">
        <f t="shared" si="3"/>
        <v>1430</v>
      </c>
      <c r="H26">
        <f t="shared" si="3"/>
        <v>1430</v>
      </c>
      <c r="I26">
        <f t="shared" si="3"/>
        <v>1430</v>
      </c>
      <c r="J26">
        <f t="shared" si="3"/>
        <v>1430</v>
      </c>
      <c r="K26">
        <f t="shared" si="3"/>
        <v>1430</v>
      </c>
      <c r="L26">
        <f t="shared" si="3"/>
        <v>1430</v>
      </c>
      <c r="M26">
        <f t="shared" si="3"/>
        <v>1430</v>
      </c>
      <c r="N26">
        <f t="shared" si="3"/>
        <v>1430</v>
      </c>
      <c r="O26">
        <f t="shared" si="3"/>
        <v>1430</v>
      </c>
      <c r="P26">
        <f t="shared" si="3"/>
        <v>1430</v>
      </c>
      <c r="Q26">
        <f t="shared" si="3"/>
        <v>1430</v>
      </c>
      <c r="R2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7" spans="1:18" x14ac:dyDescent="0.3">
      <c r="A27" s="27">
        <v>44279</v>
      </c>
      <c r="B27" s="58">
        <f t="shared" si="0"/>
        <v>8600</v>
      </c>
      <c r="C27">
        <f t="shared" si="1"/>
        <v>15000</v>
      </c>
      <c r="D27">
        <f t="shared" si="3"/>
        <v>1470</v>
      </c>
      <c r="E27">
        <f t="shared" si="3"/>
        <v>1470</v>
      </c>
      <c r="F27">
        <f t="shared" si="3"/>
        <v>1470</v>
      </c>
      <c r="G27">
        <f t="shared" si="3"/>
        <v>1470</v>
      </c>
      <c r="H27">
        <f t="shared" si="3"/>
        <v>1470</v>
      </c>
      <c r="I27">
        <f t="shared" si="3"/>
        <v>1470</v>
      </c>
      <c r="J27">
        <f t="shared" si="3"/>
        <v>1470</v>
      </c>
      <c r="K27">
        <f t="shared" si="3"/>
        <v>1470</v>
      </c>
      <c r="L27">
        <f t="shared" si="3"/>
        <v>1470</v>
      </c>
      <c r="M27">
        <f t="shared" si="3"/>
        <v>1470</v>
      </c>
      <c r="N27">
        <f t="shared" si="3"/>
        <v>1470</v>
      </c>
      <c r="O27">
        <f t="shared" si="3"/>
        <v>1470</v>
      </c>
      <c r="P27">
        <f t="shared" si="3"/>
        <v>1470</v>
      </c>
      <c r="Q27">
        <f t="shared" si="3"/>
        <v>1470</v>
      </c>
      <c r="R27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8" spans="1:18" x14ac:dyDescent="0.3">
      <c r="A28" s="27">
        <v>44280</v>
      </c>
      <c r="B28" s="58">
        <f t="shared" si="0"/>
        <v>8800</v>
      </c>
      <c r="C28">
        <f t="shared" si="1"/>
        <v>15000</v>
      </c>
      <c r="D28">
        <f t="shared" si="3"/>
        <v>1510</v>
      </c>
      <c r="E28">
        <f t="shared" si="3"/>
        <v>1510</v>
      </c>
      <c r="F28">
        <f t="shared" si="3"/>
        <v>1510</v>
      </c>
      <c r="G28">
        <f t="shared" si="3"/>
        <v>1510</v>
      </c>
      <c r="H28">
        <f t="shared" si="3"/>
        <v>1510</v>
      </c>
      <c r="I28">
        <f t="shared" si="3"/>
        <v>1510</v>
      </c>
      <c r="J28">
        <f t="shared" si="3"/>
        <v>1510</v>
      </c>
      <c r="K28">
        <f t="shared" si="3"/>
        <v>1510</v>
      </c>
      <c r="L28">
        <f t="shared" si="3"/>
        <v>1510</v>
      </c>
      <c r="M28">
        <f t="shared" si="3"/>
        <v>1510</v>
      </c>
      <c r="N28">
        <f t="shared" si="3"/>
        <v>1510</v>
      </c>
      <c r="O28">
        <f t="shared" si="3"/>
        <v>1510</v>
      </c>
      <c r="P28">
        <f t="shared" si="3"/>
        <v>1510</v>
      </c>
      <c r="Q28">
        <f t="shared" si="3"/>
        <v>1510</v>
      </c>
      <c r="R28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9" spans="1:18" x14ac:dyDescent="0.3">
      <c r="A29" s="27">
        <v>44281</v>
      </c>
      <c r="B29" s="58">
        <f t="shared" si="0"/>
        <v>9000</v>
      </c>
      <c r="C29">
        <f t="shared" si="1"/>
        <v>10000</v>
      </c>
      <c r="D29">
        <f t="shared" si="3"/>
        <v>1550</v>
      </c>
      <c r="E29">
        <f t="shared" si="3"/>
        <v>1550</v>
      </c>
      <c r="F29">
        <f t="shared" si="3"/>
        <v>1550</v>
      </c>
      <c r="G29">
        <f t="shared" si="3"/>
        <v>1550</v>
      </c>
      <c r="H29">
        <f t="shared" si="3"/>
        <v>1550</v>
      </c>
      <c r="I29">
        <f t="shared" si="3"/>
        <v>1550</v>
      </c>
      <c r="J29">
        <f t="shared" si="3"/>
        <v>1550</v>
      </c>
      <c r="K29">
        <f t="shared" si="3"/>
        <v>1550</v>
      </c>
      <c r="L29">
        <f t="shared" si="3"/>
        <v>1550</v>
      </c>
      <c r="M29">
        <f t="shared" si="3"/>
        <v>1550</v>
      </c>
      <c r="N29">
        <f t="shared" si="3"/>
        <v>1550</v>
      </c>
      <c r="O29">
        <f t="shared" si="3"/>
        <v>1550</v>
      </c>
      <c r="P29">
        <f t="shared" si="3"/>
        <v>1550</v>
      </c>
      <c r="Q29">
        <f t="shared" si="3"/>
        <v>1550</v>
      </c>
      <c r="R29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30" spans="1:18" x14ac:dyDescent="0.3">
      <c r="A30" s="27">
        <v>44282</v>
      </c>
      <c r="B30" s="58">
        <f t="shared" si="0"/>
        <v>9200</v>
      </c>
      <c r="C30">
        <f t="shared" si="1"/>
        <v>10000</v>
      </c>
      <c r="D30">
        <f t="shared" si="3"/>
        <v>1590</v>
      </c>
      <c r="E30">
        <f t="shared" si="3"/>
        <v>1590</v>
      </c>
      <c r="F30">
        <f t="shared" si="3"/>
        <v>1590</v>
      </c>
      <c r="G30">
        <f t="shared" si="3"/>
        <v>1590</v>
      </c>
      <c r="H30">
        <f t="shared" si="3"/>
        <v>1590</v>
      </c>
      <c r="I30">
        <f t="shared" si="3"/>
        <v>1590</v>
      </c>
      <c r="J30">
        <f t="shared" si="3"/>
        <v>1590</v>
      </c>
      <c r="K30">
        <f t="shared" si="3"/>
        <v>1590</v>
      </c>
      <c r="L30">
        <f t="shared" si="3"/>
        <v>1590</v>
      </c>
      <c r="M30">
        <f t="shared" si="3"/>
        <v>1590</v>
      </c>
      <c r="N30">
        <f t="shared" si="3"/>
        <v>1590</v>
      </c>
      <c r="O30">
        <f t="shared" si="3"/>
        <v>1590</v>
      </c>
      <c r="P30">
        <f t="shared" si="3"/>
        <v>1590</v>
      </c>
      <c r="Q30">
        <f t="shared" si="3"/>
        <v>1590</v>
      </c>
      <c r="R30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31" spans="1:18" x14ac:dyDescent="0.3">
      <c r="A31" s="27">
        <v>44283</v>
      </c>
      <c r="B31" s="58">
        <f t="shared" si="0"/>
        <v>9400</v>
      </c>
      <c r="C31">
        <f t="shared" si="1"/>
        <v>5000</v>
      </c>
      <c r="D31">
        <f t="shared" si="3"/>
        <v>1630</v>
      </c>
      <c r="E31">
        <f t="shared" si="3"/>
        <v>1630</v>
      </c>
      <c r="F31">
        <f t="shared" si="3"/>
        <v>1630</v>
      </c>
      <c r="G31">
        <f t="shared" si="3"/>
        <v>1630</v>
      </c>
      <c r="H31">
        <f t="shared" si="3"/>
        <v>1630</v>
      </c>
      <c r="I31">
        <f t="shared" si="3"/>
        <v>1630</v>
      </c>
      <c r="J31">
        <f t="shared" si="3"/>
        <v>1630</v>
      </c>
      <c r="K31">
        <f t="shared" si="3"/>
        <v>1630</v>
      </c>
      <c r="L31">
        <f t="shared" si="3"/>
        <v>1630</v>
      </c>
      <c r="M31">
        <f t="shared" si="3"/>
        <v>1630</v>
      </c>
      <c r="N31">
        <f t="shared" si="3"/>
        <v>1630</v>
      </c>
      <c r="O31">
        <f t="shared" si="3"/>
        <v>1630</v>
      </c>
      <c r="P31">
        <f t="shared" si="3"/>
        <v>1630</v>
      </c>
      <c r="Q31">
        <f t="shared" si="3"/>
        <v>1630</v>
      </c>
      <c r="R3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32" spans="1:18" x14ac:dyDescent="0.3">
      <c r="A32" s="27">
        <v>44284</v>
      </c>
      <c r="B32" s="58">
        <f t="shared" si="0"/>
        <v>9600</v>
      </c>
      <c r="C32">
        <f t="shared" si="1"/>
        <v>5000</v>
      </c>
      <c r="D32">
        <f t="shared" si="3"/>
        <v>1670</v>
      </c>
      <c r="E32">
        <f t="shared" si="3"/>
        <v>1670</v>
      </c>
      <c r="F32">
        <f t="shared" si="3"/>
        <v>1670</v>
      </c>
      <c r="G32">
        <f t="shared" si="3"/>
        <v>1670</v>
      </c>
      <c r="H32">
        <f t="shared" si="3"/>
        <v>1670</v>
      </c>
      <c r="I32">
        <f t="shared" si="3"/>
        <v>1670</v>
      </c>
      <c r="J32">
        <f t="shared" si="3"/>
        <v>1670</v>
      </c>
      <c r="K32">
        <f t="shared" si="3"/>
        <v>1670</v>
      </c>
      <c r="L32">
        <f t="shared" si="3"/>
        <v>1670</v>
      </c>
      <c r="M32">
        <f t="shared" si="3"/>
        <v>1670</v>
      </c>
      <c r="N32">
        <f t="shared" si="3"/>
        <v>1670</v>
      </c>
      <c r="O32">
        <f t="shared" si="3"/>
        <v>1670</v>
      </c>
      <c r="P32">
        <f t="shared" si="3"/>
        <v>1670</v>
      </c>
      <c r="Q32">
        <f t="shared" si="3"/>
        <v>1670</v>
      </c>
      <c r="R32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0"/>
  <dimension ref="A1:S32"/>
  <sheetViews>
    <sheetView showGridLines="0" showRowColHeaders="0" topLeftCell="A6" zoomScale="96" zoomScaleNormal="96" workbookViewId="0">
      <selection activeCell="A4" sqref="A4:A32"/>
    </sheetView>
  </sheetViews>
  <sheetFormatPr baseColWidth="10" defaultColWidth="11.44140625" defaultRowHeight="14.4" x14ac:dyDescent="0.3"/>
  <cols>
    <col min="2" max="2" width="18.44140625" customWidth="1"/>
    <col min="4" max="4" width="29.6640625" customWidth="1"/>
    <col min="7" max="7" width="23.33203125" customWidth="1"/>
    <col min="8" max="8" width="16.33203125" customWidth="1"/>
    <col min="9" max="9" width="17" customWidth="1"/>
    <col min="10" max="10" width="14.109375" customWidth="1"/>
    <col min="11" max="11" width="19.5546875" customWidth="1"/>
    <col min="13" max="13" width="16" customWidth="1"/>
    <col min="14" max="15" width="16.33203125" customWidth="1"/>
  </cols>
  <sheetData>
    <row r="1" spans="1:19" ht="46.2" x14ac:dyDescent="0.3">
      <c r="A1" s="31" t="str">
        <f>"Suivi Du conso du mois de avril "&amp;systeme!B1</f>
        <v>Suivi Du conso du mois de avril 2023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</row>
    <row r="2" spans="1:19" ht="23.4" x14ac:dyDescent="0.3">
      <c r="A2" s="44" t="s">
        <v>28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</row>
    <row r="3" spans="1:19" ht="15" thickBot="1" x14ac:dyDescent="0.35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22</v>
      </c>
      <c r="N3" s="1" t="s">
        <v>23</v>
      </c>
      <c r="O3" s="1" t="s">
        <v>33</v>
      </c>
      <c r="P3" s="1" t="s">
        <v>24</v>
      </c>
      <c r="Q3" s="1" t="s">
        <v>25</v>
      </c>
      <c r="R3" s="1" t="s">
        <v>26</v>
      </c>
      <c r="S3" s="1" t="s">
        <v>27</v>
      </c>
    </row>
    <row r="4" spans="1:19" x14ac:dyDescent="0.3">
      <c r="A4" s="27">
        <v>44287</v>
      </c>
      <c r="B4" s="34">
        <v>4000</v>
      </c>
      <c r="C4" s="34">
        <v>5000</v>
      </c>
      <c r="D4" s="35">
        <v>550</v>
      </c>
      <c r="E4" s="35">
        <v>550</v>
      </c>
      <c r="F4" s="35">
        <v>550</v>
      </c>
      <c r="G4" s="35">
        <v>550</v>
      </c>
      <c r="H4" s="35">
        <v>550</v>
      </c>
      <c r="I4" s="35">
        <v>550</v>
      </c>
      <c r="J4" s="35">
        <v>550</v>
      </c>
      <c r="K4" s="35">
        <v>550</v>
      </c>
      <c r="L4" s="35">
        <v>550</v>
      </c>
      <c r="M4" s="35">
        <v>550</v>
      </c>
      <c r="N4" s="35">
        <v>550</v>
      </c>
      <c r="O4" s="35">
        <v>550</v>
      </c>
      <c r="P4" s="35">
        <v>550</v>
      </c>
      <c r="Q4" s="35">
        <v>550</v>
      </c>
      <c r="R4" s="3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5" spans="1:19" x14ac:dyDescent="0.3">
      <c r="A5" s="27">
        <v>44288</v>
      </c>
      <c r="B5" s="58">
        <f>B4+200</f>
        <v>4200</v>
      </c>
      <c r="C5">
        <f>5000+C7</f>
        <v>70000</v>
      </c>
      <c r="D5">
        <f>D4+40</f>
        <v>590</v>
      </c>
      <c r="E5">
        <f>E4+40</f>
        <v>590</v>
      </c>
      <c r="F5">
        <f>F4+40</f>
        <v>590</v>
      </c>
      <c r="G5">
        <f>G4+40</f>
        <v>590</v>
      </c>
      <c r="H5">
        <f>H4+40</f>
        <v>590</v>
      </c>
      <c r="I5">
        <f>I4+40</f>
        <v>590</v>
      </c>
      <c r="J5">
        <f>J4+40</f>
        <v>590</v>
      </c>
      <c r="K5">
        <f>K4+40</f>
        <v>590</v>
      </c>
      <c r="L5">
        <f>L4+40</f>
        <v>590</v>
      </c>
      <c r="M5">
        <f>M4+40</f>
        <v>590</v>
      </c>
      <c r="N5">
        <f>N4+40</f>
        <v>590</v>
      </c>
      <c r="O5">
        <f>O4+40</f>
        <v>590</v>
      </c>
      <c r="P5">
        <f>P4+40</f>
        <v>590</v>
      </c>
      <c r="Q5">
        <f>Q4+40</f>
        <v>590</v>
      </c>
      <c r="R5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6" spans="1:19" x14ac:dyDescent="0.3">
      <c r="A6" s="27">
        <v>44289</v>
      </c>
      <c r="B6" s="58">
        <f t="shared" ref="B6:B32" si="0">B5+200</f>
        <v>4400</v>
      </c>
      <c r="C6">
        <f t="shared" ref="C6:C32" si="1">5000+C8</f>
        <v>70000</v>
      </c>
      <c r="D6">
        <f t="shared" ref="D6:Q32" si="2">D5+40</f>
        <v>630</v>
      </c>
      <c r="E6">
        <f t="shared" si="2"/>
        <v>630</v>
      </c>
      <c r="F6">
        <f t="shared" si="2"/>
        <v>630</v>
      </c>
      <c r="G6">
        <f t="shared" si="2"/>
        <v>630</v>
      </c>
      <c r="H6">
        <f t="shared" si="2"/>
        <v>630</v>
      </c>
      <c r="I6">
        <f t="shared" si="2"/>
        <v>630</v>
      </c>
      <c r="J6">
        <f t="shared" si="2"/>
        <v>630</v>
      </c>
      <c r="K6">
        <f t="shared" si="2"/>
        <v>630</v>
      </c>
      <c r="L6">
        <f t="shared" si="2"/>
        <v>630</v>
      </c>
      <c r="M6">
        <f t="shared" si="2"/>
        <v>630</v>
      </c>
      <c r="N6">
        <f t="shared" si="2"/>
        <v>630</v>
      </c>
      <c r="O6">
        <f t="shared" si="2"/>
        <v>630</v>
      </c>
      <c r="P6">
        <f t="shared" si="2"/>
        <v>630</v>
      </c>
      <c r="Q6">
        <f t="shared" si="2"/>
        <v>630</v>
      </c>
      <c r="R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7" spans="1:19" x14ac:dyDescent="0.3">
      <c r="A7" s="27">
        <v>44290</v>
      </c>
      <c r="B7" s="58">
        <f t="shared" si="0"/>
        <v>4600</v>
      </c>
      <c r="C7">
        <f t="shared" si="1"/>
        <v>65000</v>
      </c>
      <c r="D7">
        <f t="shared" si="2"/>
        <v>670</v>
      </c>
      <c r="E7">
        <f t="shared" si="2"/>
        <v>670</v>
      </c>
      <c r="F7">
        <f t="shared" si="2"/>
        <v>670</v>
      </c>
      <c r="G7">
        <f t="shared" si="2"/>
        <v>670</v>
      </c>
      <c r="H7">
        <f t="shared" si="2"/>
        <v>670</v>
      </c>
      <c r="I7">
        <f t="shared" si="2"/>
        <v>670</v>
      </c>
      <c r="J7">
        <f t="shared" si="2"/>
        <v>670</v>
      </c>
      <c r="K7">
        <f t="shared" si="2"/>
        <v>670</v>
      </c>
      <c r="L7">
        <f t="shared" si="2"/>
        <v>670</v>
      </c>
      <c r="M7">
        <f t="shared" si="2"/>
        <v>670</v>
      </c>
      <c r="N7">
        <f t="shared" si="2"/>
        <v>670</v>
      </c>
      <c r="O7">
        <f t="shared" si="2"/>
        <v>670</v>
      </c>
      <c r="P7">
        <f t="shared" si="2"/>
        <v>670</v>
      </c>
      <c r="Q7">
        <f t="shared" si="2"/>
        <v>670</v>
      </c>
      <c r="R7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8" spans="1:19" x14ac:dyDescent="0.3">
      <c r="A8" s="27">
        <v>44291</v>
      </c>
      <c r="B8" s="58">
        <f t="shared" si="0"/>
        <v>4800</v>
      </c>
      <c r="C8">
        <f t="shared" si="1"/>
        <v>65000</v>
      </c>
      <c r="D8">
        <f t="shared" si="2"/>
        <v>710</v>
      </c>
      <c r="E8">
        <f t="shared" si="2"/>
        <v>710</v>
      </c>
      <c r="F8">
        <f t="shared" si="2"/>
        <v>710</v>
      </c>
      <c r="G8">
        <f t="shared" si="2"/>
        <v>710</v>
      </c>
      <c r="H8">
        <f t="shared" si="2"/>
        <v>710</v>
      </c>
      <c r="I8">
        <f t="shared" si="2"/>
        <v>710</v>
      </c>
      <c r="J8">
        <f t="shared" si="2"/>
        <v>710</v>
      </c>
      <c r="K8">
        <f t="shared" si="2"/>
        <v>710</v>
      </c>
      <c r="L8">
        <f t="shared" si="2"/>
        <v>710</v>
      </c>
      <c r="M8">
        <f t="shared" si="2"/>
        <v>710</v>
      </c>
      <c r="N8">
        <f t="shared" si="2"/>
        <v>710</v>
      </c>
      <c r="O8">
        <f t="shared" si="2"/>
        <v>710</v>
      </c>
      <c r="P8">
        <f t="shared" si="2"/>
        <v>710</v>
      </c>
      <c r="Q8">
        <f t="shared" si="2"/>
        <v>710</v>
      </c>
      <c r="R8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9" spans="1:19" x14ac:dyDescent="0.3">
      <c r="A9" s="27">
        <v>44292</v>
      </c>
      <c r="B9" s="58">
        <f t="shared" si="0"/>
        <v>5000</v>
      </c>
      <c r="C9">
        <f t="shared" si="1"/>
        <v>60000</v>
      </c>
      <c r="D9">
        <f t="shared" si="2"/>
        <v>750</v>
      </c>
      <c r="E9">
        <f t="shared" si="2"/>
        <v>750</v>
      </c>
      <c r="F9">
        <f t="shared" si="2"/>
        <v>750</v>
      </c>
      <c r="G9">
        <f t="shared" si="2"/>
        <v>750</v>
      </c>
      <c r="H9">
        <f t="shared" si="2"/>
        <v>750</v>
      </c>
      <c r="I9">
        <f t="shared" si="2"/>
        <v>750</v>
      </c>
      <c r="J9">
        <f t="shared" si="2"/>
        <v>750</v>
      </c>
      <c r="K9">
        <f t="shared" si="2"/>
        <v>750</v>
      </c>
      <c r="L9">
        <f t="shared" si="2"/>
        <v>750</v>
      </c>
      <c r="M9">
        <f t="shared" si="2"/>
        <v>750</v>
      </c>
      <c r="N9">
        <f t="shared" si="2"/>
        <v>750</v>
      </c>
      <c r="O9">
        <f t="shared" si="2"/>
        <v>750</v>
      </c>
      <c r="P9">
        <f t="shared" si="2"/>
        <v>750</v>
      </c>
      <c r="Q9">
        <f t="shared" si="2"/>
        <v>750</v>
      </c>
      <c r="R9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0" spans="1:19" x14ac:dyDescent="0.3">
      <c r="A10" s="27">
        <v>44293</v>
      </c>
      <c r="B10" s="58">
        <f t="shared" si="0"/>
        <v>5200</v>
      </c>
      <c r="C10">
        <f t="shared" si="1"/>
        <v>60000</v>
      </c>
      <c r="D10">
        <f t="shared" si="2"/>
        <v>790</v>
      </c>
      <c r="E10">
        <f t="shared" si="2"/>
        <v>790</v>
      </c>
      <c r="F10">
        <f t="shared" si="2"/>
        <v>790</v>
      </c>
      <c r="G10">
        <f t="shared" si="2"/>
        <v>790</v>
      </c>
      <c r="H10">
        <f t="shared" si="2"/>
        <v>790</v>
      </c>
      <c r="I10">
        <f t="shared" si="2"/>
        <v>790</v>
      </c>
      <c r="J10">
        <f t="shared" si="2"/>
        <v>790</v>
      </c>
      <c r="K10">
        <f t="shared" si="2"/>
        <v>790</v>
      </c>
      <c r="L10">
        <f t="shared" si="2"/>
        <v>790</v>
      </c>
      <c r="M10">
        <f t="shared" si="2"/>
        <v>790</v>
      </c>
      <c r="N10">
        <f t="shared" si="2"/>
        <v>790</v>
      </c>
      <c r="O10">
        <f t="shared" si="2"/>
        <v>790</v>
      </c>
      <c r="P10">
        <f t="shared" si="2"/>
        <v>790</v>
      </c>
      <c r="Q10">
        <f t="shared" si="2"/>
        <v>790</v>
      </c>
      <c r="R10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1" spans="1:19" x14ac:dyDescent="0.3">
      <c r="A11" s="27">
        <v>44294</v>
      </c>
      <c r="B11" s="58">
        <f t="shared" si="0"/>
        <v>5400</v>
      </c>
      <c r="C11">
        <f t="shared" si="1"/>
        <v>55000</v>
      </c>
      <c r="D11">
        <f t="shared" si="2"/>
        <v>830</v>
      </c>
      <c r="E11">
        <f t="shared" si="2"/>
        <v>830</v>
      </c>
      <c r="F11">
        <f t="shared" si="2"/>
        <v>830</v>
      </c>
      <c r="G11">
        <f t="shared" si="2"/>
        <v>830</v>
      </c>
      <c r="H11">
        <f t="shared" si="2"/>
        <v>830</v>
      </c>
      <c r="I11">
        <f t="shared" si="2"/>
        <v>830</v>
      </c>
      <c r="J11">
        <f t="shared" si="2"/>
        <v>830</v>
      </c>
      <c r="K11">
        <f t="shared" si="2"/>
        <v>830</v>
      </c>
      <c r="L11">
        <f t="shared" si="2"/>
        <v>830</v>
      </c>
      <c r="M11">
        <f t="shared" si="2"/>
        <v>830</v>
      </c>
      <c r="N11">
        <f t="shared" si="2"/>
        <v>830</v>
      </c>
      <c r="O11">
        <f t="shared" si="2"/>
        <v>830</v>
      </c>
      <c r="P11">
        <f t="shared" si="2"/>
        <v>830</v>
      </c>
      <c r="Q11">
        <f t="shared" si="2"/>
        <v>830</v>
      </c>
      <c r="R1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2" spans="1:19" x14ac:dyDescent="0.3">
      <c r="A12" s="27">
        <v>44295</v>
      </c>
      <c r="B12" s="58">
        <f t="shared" si="0"/>
        <v>5600</v>
      </c>
      <c r="C12">
        <f t="shared" si="1"/>
        <v>55000</v>
      </c>
      <c r="D12">
        <f t="shared" si="2"/>
        <v>870</v>
      </c>
      <c r="E12">
        <f t="shared" si="2"/>
        <v>870</v>
      </c>
      <c r="F12">
        <f t="shared" si="2"/>
        <v>870</v>
      </c>
      <c r="G12">
        <f t="shared" si="2"/>
        <v>870</v>
      </c>
      <c r="H12">
        <f t="shared" si="2"/>
        <v>870</v>
      </c>
      <c r="I12">
        <f t="shared" si="2"/>
        <v>870</v>
      </c>
      <c r="J12">
        <f t="shared" si="2"/>
        <v>870</v>
      </c>
      <c r="K12">
        <f t="shared" si="2"/>
        <v>870</v>
      </c>
      <c r="L12">
        <f t="shared" si="2"/>
        <v>870</v>
      </c>
      <c r="M12">
        <f t="shared" si="2"/>
        <v>870</v>
      </c>
      <c r="N12">
        <f t="shared" si="2"/>
        <v>870</v>
      </c>
      <c r="O12">
        <f t="shared" si="2"/>
        <v>870</v>
      </c>
      <c r="P12">
        <f t="shared" si="2"/>
        <v>870</v>
      </c>
      <c r="Q12">
        <f t="shared" si="2"/>
        <v>870</v>
      </c>
      <c r="R12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3" spans="1:19" x14ac:dyDescent="0.3">
      <c r="A13" s="27">
        <v>44296</v>
      </c>
      <c r="B13" s="58">
        <f t="shared" si="0"/>
        <v>5800</v>
      </c>
      <c r="C13">
        <f t="shared" si="1"/>
        <v>50000</v>
      </c>
      <c r="D13">
        <f t="shared" si="2"/>
        <v>910</v>
      </c>
      <c r="E13">
        <f t="shared" si="2"/>
        <v>910</v>
      </c>
      <c r="F13">
        <f t="shared" si="2"/>
        <v>910</v>
      </c>
      <c r="G13">
        <f t="shared" si="2"/>
        <v>910</v>
      </c>
      <c r="H13">
        <f t="shared" si="2"/>
        <v>910</v>
      </c>
      <c r="I13">
        <f t="shared" si="2"/>
        <v>910</v>
      </c>
      <c r="J13">
        <f t="shared" si="2"/>
        <v>910</v>
      </c>
      <c r="K13">
        <f t="shared" si="2"/>
        <v>910</v>
      </c>
      <c r="L13">
        <f t="shared" si="2"/>
        <v>910</v>
      </c>
      <c r="M13">
        <f t="shared" si="2"/>
        <v>910</v>
      </c>
      <c r="N13">
        <f t="shared" si="2"/>
        <v>910</v>
      </c>
      <c r="O13">
        <f t="shared" si="2"/>
        <v>910</v>
      </c>
      <c r="P13">
        <f t="shared" si="2"/>
        <v>910</v>
      </c>
      <c r="Q13">
        <f t="shared" si="2"/>
        <v>910</v>
      </c>
      <c r="R13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4" spans="1:19" x14ac:dyDescent="0.3">
      <c r="A14" s="27">
        <v>44297</v>
      </c>
      <c r="B14" s="58">
        <f t="shared" si="0"/>
        <v>6000</v>
      </c>
      <c r="C14">
        <f t="shared" si="1"/>
        <v>50000</v>
      </c>
      <c r="D14">
        <f t="shared" si="2"/>
        <v>950</v>
      </c>
      <c r="E14">
        <f t="shared" si="2"/>
        <v>950</v>
      </c>
      <c r="F14">
        <f t="shared" si="2"/>
        <v>950</v>
      </c>
      <c r="G14">
        <f t="shared" si="2"/>
        <v>950</v>
      </c>
      <c r="H14">
        <f t="shared" si="2"/>
        <v>950</v>
      </c>
      <c r="I14">
        <f t="shared" si="2"/>
        <v>950</v>
      </c>
      <c r="J14">
        <f t="shared" si="2"/>
        <v>950</v>
      </c>
      <c r="K14">
        <f t="shared" si="2"/>
        <v>950</v>
      </c>
      <c r="L14">
        <f t="shared" si="2"/>
        <v>950</v>
      </c>
      <c r="M14">
        <f t="shared" si="2"/>
        <v>950</v>
      </c>
      <c r="N14">
        <f t="shared" si="2"/>
        <v>950</v>
      </c>
      <c r="O14">
        <f t="shared" si="2"/>
        <v>950</v>
      </c>
      <c r="P14">
        <f t="shared" si="2"/>
        <v>950</v>
      </c>
      <c r="Q14">
        <f t="shared" si="2"/>
        <v>950</v>
      </c>
      <c r="R1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5" spans="1:19" x14ac:dyDescent="0.3">
      <c r="A15" s="27">
        <v>44298</v>
      </c>
      <c r="B15" s="58">
        <f t="shared" si="0"/>
        <v>6200</v>
      </c>
      <c r="C15">
        <f t="shared" si="1"/>
        <v>45000</v>
      </c>
      <c r="D15">
        <f t="shared" si="2"/>
        <v>990</v>
      </c>
      <c r="E15">
        <f t="shared" si="2"/>
        <v>990</v>
      </c>
      <c r="F15">
        <f t="shared" si="2"/>
        <v>990</v>
      </c>
      <c r="G15">
        <f t="shared" si="2"/>
        <v>990</v>
      </c>
      <c r="H15">
        <f t="shared" si="2"/>
        <v>990</v>
      </c>
      <c r="I15">
        <f t="shared" si="2"/>
        <v>990</v>
      </c>
      <c r="J15">
        <f t="shared" si="2"/>
        <v>990</v>
      </c>
      <c r="K15">
        <f t="shared" si="2"/>
        <v>990</v>
      </c>
      <c r="L15">
        <f t="shared" si="2"/>
        <v>990</v>
      </c>
      <c r="M15">
        <f t="shared" si="2"/>
        <v>990</v>
      </c>
      <c r="N15">
        <f t="shared" si="2"/>
        <v>990</v>
      </c>
      <c r="O15">
        <f t="shared" si="2"/>
        <v>990</v>
      </c>
      <c r="P15">
        <f t="shared" si="2"/>
        <v>990</v>
      </c>
      <c r="Q15">
        <f t="shared" si="2"/>
        <v>990</v>
      </c>
      <c r="R15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6" spans="1:19" x14ac:dyDescent="0.3">
      <c r="A16" s="27">
        <v>44299</v>
      </c>
      <c r="B16" s="58">
        <f t="shared" si="0"/>
        <v>6400</v>
      </c>
      <c r="C16">
        <f t="shared" si="1"/>
        <v>45000</v>
      </c>
      <c r="D16">
        <f t="shared" si="2"/>
        <v>1030</v>
      </c>
      <c r="E16">
        <f t="shared" si="2"/>
        <v>1030</v>
      </c>
      <c r="F16">
        <f t="shared" si="2"/>
        <v>1030</v>
      </c>
      <c r="G16">
        <f t="shared" si="2"/>
        <v>1030</v>
      </c>
      <c r="H16">
        <f t="shared" si="2"/>
        <v>1030</v>
      </c>
      <c r="I16">
        <f t="shared" si="2"/>
        <v>1030</v>
      </c>
      <c r="J16">
        <f t="shared" si="2"/>
        <v>1030</v>
      </c>
      <c r="K16">
        <f t="shared" si="2"/>
        <v>1030</v>
      </c>
      <c r="L16">
        <f t="shared" si="2"/>
        <v>1030</v>
      </c>
      <c r="M16">
        <f t="shared" si="2"/>
        <v>1030</v>
      </c>
      <c r="N16">
        <f t="shared" si="2"/>
        <v>1030</v>
      </c>
      <c r="O16">
        <f t="shared" si="2"/>
        <v>1030</v>
      </c>
      <c r="P16">
        <f t="shared" si="2"/>
        <v>1030</v>
      </c>
      <c r="Q16">
        <f t="shared" si="2"/>
        <v>1030</v>
      </c>
      <c r="R1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7" spans="1:18" x14ac:dyDescent="0.3">
      <c r="A17" s="27">
        <v>44300</v>
      </c>
      <c r="B17" s="58">
        <f t="shared" si="0"/>
        <v>6600</v>
      </c>
      <c r="C17">
        <f t="shared" si="1"/>
        <v>40000</v>
      </c>
      <c r="D17">
        <f t="shared" si="2"/>
        <v>1070</v>
      </c>
      <c r="E17">
        <f t="shared" si="2"/>
        <v>1070</v>
      </c>
      <c r="F17">
        <f t="shared" si="2"/>
        <v>1070</v>
      </c>
      <c r="G17">
        <f t="shared" si="2"/>
        <v>1070</v>
      </c>
      <c r="H17">
        <f t="shared" si="2"/>
        <v>1070</v>
      </c>
      <c r="I17">
        <f t="shared" si="2"/>
        <v>1070</v>
      </c>
      <c r="J17">
        <f t="shared" si="2"/>
        <v>1070</v>
      </c>
      <c r="K17">
        <f t="shared" si="2"/>
        <v>1070</v>
      </c>
      <c r="L17">
        <f t="shared" si="2"/>
        <v>1070</v>
      </c>
      <c r="M17">
        <f t="shared" si="2"/>
        <v>1070</v>
      </c>
      <c r="N17">
        <f t="shared" si="2"/>
        <v>1070</v>
      </c>
      <c r="O17">
        <f t="shared" si="2"/>
        <v>1070</v>
      </c>
      <c r="P17">
        <f t="shared" si="2"/>
        <v>1070</v>
      </c>
      <c r="Q17">
        <f t="shared" si="2"/>
        <v>1070</v>
      </c>
      <c r="R17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8" spans="1:18" x14ac:dyDescent="0.3">
      <c r="A18" s="27">
        <v>44301</v>
      </c>
      <c r="B18" s="58">
        <f t="shared" si="0"/>
        <v>6800</v>
      </c>
      <c r="C18">
        <f t="shared" si="1"/>
        <v>40000</v>
      </c>
      <c r="D18">
        <f t="shared" si="2"/>
        <v>1110</v>
      </c>
      <c r="E18">
        <f t="shared" si="2"/>
        <v>1110</v>
      </c>
      <c r="F18">
        <f t="shared" si="2"/>
        <v>1110</v>
      </c>
      <c r="G18">
        <f t="shared" si="2"/>
        <v>1110</v>
      </c>
      <c r="H18">
        <f t="shared" si="2"/>
        <v>1110</v>
      </c>
      <c r="I18">
        <f t="shared" si="2"/>
        <v>1110</v>
      </c>
      <c r="J18">
        <f t="shared" si="2"/>
        <v>1110</v>
      </c>
      <c r="K18">
        <f t="shared" si="2"/>
        <v>1110</v>
      </c>
      <c r="L18">
        <f t="shared" si="2"/>
        <v>1110</v>
      </c>
      <c r="M18">
        <f t="shared" si="2"/>
        <v>1110</v>
      </c>
      <c r="N18">
        <f t="shared" si="2"/>
        <v>1110</v>
      </c>
      <c r="O18">
        <f t="shared" si="2"/>
        <v>1110</v>
      </c>
      <c r="P18">
        <f t="shared" si="2"/>
        <v>1110</v>
      </c>
      <c r="Q18">
        <f t="shared" si="2"/>
        <v>1110</v>
      </c>
      <c r="R18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9" spans="1:18" x14ac:dyDescent="0.3">
      <c r="A19" s="27">
        <v>44302</v>
      </c>
      <c r="B19" s="58">
        <f t="shared" si="0"/>
        <v>7000</v>
      </c>
      <c r="C19">
        <f t="shared" si="1"/>
        <v>35000</v>
      </c>
      <c r="D19">
        <f t="shared" si="2"/>
        <v>1150</v>
      </c>
      <c r="E19">
        <f t="shared" si="2"/>
        <v>1150</v>
      </c>
      <c r="F19">
        <f t="shared" si="2"/>
        <v>1150</v>
      </c>
      <c r="G19">
        <f t="shared" si="2"/>
        <v>1150</v>
      </c>
      <c r="H19">
        <f t="shared" si="2"/>
        <v>1150</v>
      </c>
      <c r="I19">
        <f t="shared" si="2"/>
        <v>1150</v>
      </c>
      <c r="J19">
        <f t="shared" si="2"/>
        <v>1150</v>
      </c>
      <c r="K19">
        <f t="shared" si="2"/>
        <v>1150</v>
      </c>
      <c r="L19">
        <f t="shared" si="2"/>
        <v>1150</v>
      </c>
      <c r="M19">
        <f t="shared" si="2"/>
        <v>1150</v>
      </c>
      <c r="N19">
        <f t="shared" si="2"/>
        <v>1150</v>
      </c>
      <c r="O19">
        <f t="shared" si="2"/>
        <v>1150</v>
      </c>
      <c r="P19">
        <f t="shared" si="2"/>
        <v>1150</v>
      </c>
      <c r="Q19">
        <f t="shared" si="2"/>
        <v>1150</v>
      </c>
      <c r="R19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0" spans="1:18" x14ac:dyDescent="0.3">
      <c r="A20" s="27">
        <v>44303</v>
      </c>
      <c r="B20" s="58">
        <f t="shared" si="0"/>
        <v>7200</v>
      </c>
      <c r="C20">
        <f t="shared" si="1"/>
        <v>35000</v>
      </c>
      <c r="D20">
        <f t="shared" si="2"/>
        <v>1190</v>
      </c>
      <c r="E20">
        <f t="shared" si="2"/>
        <v>1190</v>
      </c>
      <c r="F20">
        <f t="shared" si="2"/>
        <v>1190</v>
      </c>
      <c r="G20">
        <f t="shared" si="2"/>
        <v>1190</v>
      </c>
      <c r="H20">
        <f t="shared" si="2"/>
        <v>1190</v>
      </c>
      <c r="I20">
        <f t="shared" si="2"/>
        <v>1190</v>
      </c>
      <c r="J20">
        <f t="shared" si="2"/>
        <v>1190</v>
      </c>
      <c r="K20">
        <f t="shared" si="2"/>
        <v>1190</v>
      </c>
      <c r="L20">
        <f t="shared" si="2"/>
        <v>1190</v>
      </c>
      <c r="M20">
        <f t="shared" si="2"/>
        <v>1190</v>
      </c>
      <c r="N20">
        <f t="shared" si="2"/>
        <v>1190</v>
      </c>
      <c r="O20">
        <f t="shared" si="2"/>
        <v>1190</v>
      </c>
      <c r="P20">
        <f t="shared" si="2"/>
        <v>1190</v>
      </c>
      <c r="Q20">
        <f t="shared" si="2"/>
        <v>1190</v>
      </c>
      <c r="R20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1" spans="1:18" x14ac:dyDescent="0.3">
      <c r="A21" s="27">
        <v>44304</v>
      </c>
      <c r="B21" s="58">
        <f t="shared" si="0"/>
        <v>7400</v>
      </c>
      <c r="C21">
        <f t="shared" si="1"/>
        <v>30000</v>
      </c>
      <c r="D21">
        <f t="shared" si="2"/>
        <v>1230</v>
      </c>
      <c r="E21">
        <f t="shared" si="2"/>
        <v>1230</v>
      </c>
      <c r="F21">
        <f t="shared" si="2"/>
        <v>1230</v>
      </c>
      <c r="G21">
        <f t="shared" si="2"/>
        <v>1230</v>
      </c>
      <c r="H21">
        <f t="shared" si="2"/>
        <v>1230</v>
      </c>
      <c r="I21">
        <f t="shared" si="2"/>
        <v>1230</v>
      </c>
      <c r="J21">
        <f t="shared" si="2"/>
        <v>1230</v>
      </c>
      <c r="K21">
        <f t="shared" si="2"/>
        <v>1230</v>
      </c>
      <c r="L21">
        <f t="shared" si="2"/>
        <v>1230</v>
      </c>
      <c r="M21">
        <f t="shared" si="2"/>
        <v>1230</v>
      </c>
      <c r="N21">
        <f t="shared" si="2"/>
        <v>1230</v>
      </c>
      <c r="O21">
        <f t="shared" si="2"/>
        <v>1230</v>
      </c>
      <c r="P21">
        <f t="shared" si="2"/>
        <v>1230</v>
      </c>
      <c r="Q21">
        <f t="shared" si="2"/>
        <v>1230</v>
      </c>
      <c r="R2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2" spans="1:18" x14ac:dyDescent="0.3">
      <c r="A22" s="27">
        <v>44305</v>
      </c>
      <c r="B22" s="58">
        <f t="shared" si="0"/>
        <v>7600</v>
      </c>
      <c r="C22">
        <f t="shared" si="1"/>
        <v>30000</v>
      </c>
      <c r="D22">
        <f t="shared" si="2"/>
        <v>1270</v>
      </c>
      <c r="E22">
        <f t="shared" si="2"/>
        <v>1270</v>
      </c>
      <c r="F22">
        <f t="shared" si="2"/>
        <v>1270</v>
      </c>
      <c r="G22">
        <f t="shared" si="2"/>
        <v>1270</v>
      </c>
      <c r="H22">
        <f t="shared" si="2"/>
        <v>1270</v>
      </c>
      <c r="I22">
        <f t="shared" si="2"/>
        <v>1270</v>
      </c>
      <c r="J22">
        <f t="shared" si="2"/>
        <v>1270</v>
      </c>
      <c r="K22">
        <f t="shared" si="2"/>
        <v>1270</v>
      </c>
      <c r="L22">
        <f t="shared" si="2"/>
        <v>1270</v>
      </c>
      <c r="M22">
        <f t="shared" si="2"/>
        <v>1270</v>
      </c>
      <c r="N22">
        <f t="shared" si="2"/>
        <v>1270</v>
      </c>
      <c r="O22">
        <f t="shared" si="2"/>
        <v>1270</v>
      </c>
      <c r="P22">
        <f t="shared" si="2"/>
        <v>1270</v>
      </c>
      <c r="Q22">
        <f t="shared" si="2"/>
        <v>1270</v>
      </c>
      <c r="R22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3" spans="1:18" x14ac:dyDescent="0.3">
      <c r="A23" s="27">
        <v>44306</v>
      </c>
      <c r="B23" s="58">
        <f t="shared" si="0"/>
        <v>7800</v>
      </c>
      <c r="C23">
        <f t="shared" si="1"/>
        <v>25000</v>
      </c>
      <c r="D23">
        <f t="shared" si="2"/>
        <v>1310</v>
      </c>
      <c r="E23">
        <f t="shared" si="2"/>
        <v>1310</v>
      </c>
      <c r="F23">
        <f t="shared" si="2"/>
        <v>1310</v>
      </c>
      <c r="G23">
        <f t="shared" si="2"/>
        <v>1310</v>
      </c>
      <c r="H23">
        <f t="shared" si="2"/>
        <v>1310</v>
      </c>
      <c r="I23">
        <f t="shared" si="2"/>
        <v>1310</v>
      </c>
      <c r="J23">
        <f t="shared" si="2"/>
        <v>1310</v>
      </c>
      <c r="K23">
        <f t="shared" si="2"/>
        <v>1310</v>
      </c>
      <c r="L23">
        <f t="shared" si="2"/>
        <v>1310</v>
      </c>
      <c r="M23">
        <f t="shared" si="2"/>
        <v>1310</v>
      </c>
      <c r="N23">
        <f t="shared" si="2"/>
        <v>1310</v>
      </c>
      <c r="O23">
        <f t="shared" si="2"/>
        <v>1310</v>
      </c>
      <c r="P23">
        <f t="shared" si="2"/>
        <v>1310</v>
      </c>
      <c r="Q23">
        <f t="shared" si="2"/>
        <v>1310</v>
      </c>
      <c r="R23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4" spans="1:18" x14ac:dyDescent="0.3">
      <c r="A24" s="27">
        <v>44307</v>
      </c>
      <c r="B24" s="58">
        <f t="shared" si="0"/>
        <v>8000</v>
      </c>
      <c r="C24">
        <f t="shared" si="1"/>
        <v>25000</v>
      </c>
      <c r="D24">
        <f t="shared" si="2"/>
        <v>1350</v>
      </c>
      <c r="E24">
        <f t="shared" si="2"/>
        <v>1350</v>
      </c>
      <c r="F24">
        <f t="shared" si="2"/>
        <v>1350</v>
      </c>
      <c r="G24">
        <f t="shared" ref="D24:Q32" si="3">G23+40</f>
        <v>1350</v>
      </c>
      <c r="H24">
        <f t="shared" si="3"/>
        <v>1350</v>
      </c>
      <c r="I24">
        <f t="shared" si="3"/>
        <v>1350</v>
      </c>
      <c r="J24">
        <f t="shared" si="3"/>
        <v>1350</v>
      </c>
      <c r="K24">
        <f t="shared" si="3"/>
        <v>1350</v>
      </c>
      <c r="L24">
        <f t="shared" si="3"/>
        <v>1350</v>
      </c>
      <c r="M24">
        <f t="shared" si="3"/>
        <v>1350</v>
      </c>
      <c r="N24">
        <f t="shared" si="3"/>
        <v>1350</v>
      </c>
      <c r="O24">
        <f t="shared" si="3"/>
        <v>1350</v>
      </c>
      <c r="P24">
        <f t="shared" si="3"/>
        <v>1350</v>
      </c>
      <c r="Q24">
        <f t="shared" si="3"/>
        <v>1350</v>
      </c>
      <c r="R2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5" spans="1:18" x14ac:dyDescent="0.3">
      <c r="A25" s="27">
        <v>44308</v>
      </c>
      <c r="B25" s="58">
        <f t="shared" si="0"/>
        <v>8200</v>
      </c>
      <c r="C25">
        <f t="shared" si="1"/>
        <v>20000</v>
      </c>
      <c r="D25">
        <f t="shared" si="3"/>
        <v>1390</v>
      </c>
      <c r="E25">
        <f t="shared" si="3"/>
        <v>1390</v>
      </c>
      <c r="F25">
        <f t="shared" si="3"/>
        <v>1390</v>
      </c>
      <c r="G25">
        <f t="shared" si="3"/>
        <v>1390</v>
      </c>
      <c r="H25">
        <f t="shared" si="3"/>
        <v>1390</v>
      </c>
      <c r="I25">
        <f t="shared" si="3"/>
        <v>1390</v>
      </c>
      <c r="J25">
        <f t="shared" si="3"/>
        <v>1390</v>
      </c>
      <c r="K25">
        <f t="shared" si="3"/>
        <v>1390</v>
      </c>
      <c r="L25">
        <f t="shared" si="3"/>
        <v>1390</v>
      </c>
      <c r="M25">
        <f t="shared" si="3"/>
        <v>1390</v>
      </c>
      <c r="N25">
        <f t="shared" si="3"/>
        <v>1390</v>
      </c>
      <c r="O25">
        <f t="shared" si="3"/>
        <v>1390</v>
      </c>
      <c r="P25">
        <f t="shared" si="3"/>
        <v>1390</v>
      </c>
      <c r="Q25">
        <f t="shared" si="3"/>
        <v>1390</v>
      </c>
      <c r="R25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6" spans="1:18" x14ac:dyDescent="0.3">
      <c r="A26" s="27">
        <v>44309</v>
      </c>
      <c r="B26" s="58">
        <f t="shared" si="0"/>
        <v>8400</v>
      </c>
      <c r="C26">
        <f t="shared" si="1"/>
        <v>20000</v>
      </c>
      <c r="D26">
        <f t="shared" si="3"/>
        <v>1430</v>
      </c>
      <c r="E26">
        <f t="shared" si="3"/>
        <v>1430</v>
      </c>
      <c r="F26">
        <f t="shared" si="3"/>
        <v>1430</v>
      </c>
      <c r="G26">
        <f t="shared" si="3"/>
        <v>1430</v>
      </c>
      <c r="H26">
        <f t="shared" si="3"/>
        <v>1430</v>
      </c>
      <c r="I26">
        <f t="shared" si="3"/>
        <v>1430</v>
      </c>
      <c r="J26">
        <f t="shared" si="3"/>
        <v>1430</v>
      </c>
      <c r="K26">
        <f t="shared" si="3"/>
        <v>1430</v>
      </c>
      <c r="L26">
        <f t="shared" si="3"/>
        <v>1430</v>
      </c>
      <c r="M26">
        <f t="shared" si="3"/>
        <v>1430</v>
      </c>
      <c r="N26">
        <f t="shared" si="3"/>
        <v>1430</v>
      </c>
      <c r="O26">
        <f t="shared" si="3"/>
        <v>1430</v>
      </c>
      <c r="P26">
        <f t="shared" si="3"/>
        <v>1430</v>
      </c>
      <c r="Q26">
        <f t="shared" si="3"/>
        <v>1430</v>
      </c>
      <c r="R2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7" spans="1:18" x14ac:dyDescent="0.3">
      <c r="A27" s="27">
        <v>44310</v>
      </c>
      <c r="B27" s="58">
        <f t="shared" si="0"/>
        <v>8600</v>
      </c>
      <c r="C27">
        <f t="shared" si="1"/>
        <v>15000</v>
      </c>
      <c r="D27">
        <f t="shared" si="3"/>
        <v>1470</v>
      </c>
      <c r="E27">
        <f t="shared" si="3"/>
        <v>1470</v>
      </c>
      <c r="F27">
        <f t="shared" si="3"/>
        <v>1470</v>
      </c>
      <c r="G27">
        <f t="shared" si="3"/>
        <v>1470</v>
      </c>
      <c r="H27">
        <f t="shared" si="3"/>
        <v>1470</v>
      </c>
      <c r="I27">
        <f t="shared" si="3"/>
        <v>1470</v>
      </c>
      <c r="J27">
        <f t="shared" si="3"/>
        <v>1470</v>
      </c>
      <c r="K27">
        <f t="shared" si="3"/>
        <v>1470</v>
      </c>
      <c r="L27">
        <f t="shared" si="3"/>
        <v>1470</v>
      </c>
      <c r="M27">
        <f t="shared" si="3"/>
        <v>1470</v>
      </c>
      <c r="N27">
        <f t="shared" si="3"/>
        <v>1470</v>
      </c>
      <c r="O27">
        <f t="shared" si="3"/>
        <v>1470</v>
      </c>
      <c r="P27">
        <f t="shared" si="3"/>
        <v>1470</v>
      </c>
      <c r="Q27">
        <f t="shared" si="3"/>
        <v>1470</v>
      </c>
      <c r="R27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8" spans="1:18" x14ac:dyDescent="0.3">
      <c r="A28" s="27">
        <v>44311</v>
      </c>
      <c r="B28" s="58">
        <f t="shared" si="0"/>
        <v>8800</v>
      </c>
      <c r="C28">
        <f t="shared" si="1"/>
        <v>15000</v>
      </c>
      <c r="D28">
        <f t="shared" si="3"/>
        <v>1510</v>
      </c>
      <c r="E28">
        <f t="shared" si="3"/>
        <v>1510</v>
      </c>
      <c r="F28">
        <f t="shared" si="3"/>
        <v>1510</v>
      </c>
      <c r="G28">
        <f t="shared" si="3"/>
        <v>1510</v>
      </c>
      <c r="H28">
        <f t="shared" si="3"/>
        <v>1510</v>
      </c>
      <c r="I28">
        <f t="shared" si="3"/>
        <v>1510</v>
      </c>
      <c r="J28">
        <f t="shared" si="3"/>
        <v>1510</v>
      </c>
      <c r="K28">
        <f t="shared" si="3"/>
        <v>1510</v>
      </c>
      <c r="L28">
        <f t="shared" si="3"/>
        <v>1510</v>
      </c>
      <c r="M28">
        <f t="shared" si="3"/>
        <v>1510</v>
      </c>
      <c r="N28">
        <f t="shared" si="3"/>
        <v>1510</v>
      </c>
      <c r="O28">
        <f t="shared" si="3"/>
        <v>1510</v>
      </c>
      <c r="P28">
        <f t="shared" si="3"/>
        <v>1510</v>
      </c>
      <c r="Q28">
        <f t="shared" si="3"/>
        <v>1510</v>
      </c>
      <c r="R28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9" spans="1:18" x14ac:dyDescent="0.3">
      <c r="A29" s="27">
        <v>44312</v>
      </c>
      <c r="B29" s="58">
        <f t="shared" si="0"/>
        <v>9000</v>
      </c>
      <c r="C29">
        <f t="shared" si="1"/>
        <v>10000</v>
      </c>
      <c r="D29">
        <f t="shared" si="3"/>
        <v>1550</v>
      </c>
      <c r="E29">
        <f t="shared" si="3"/>
        <v>1550</v>
      </c>
      <c r="F29">
        <f t="shared" si="3"/>
        <v>1550</v>
      </c>
      <c r="G29">
        <f t="shared" si="3"/>
        <v>1550</v>
      </c>
      <c r="H29">
        <f t="shared" si="3"/>
        <v>1550</v>
      </c>
      <c r="I29">
        <f t="shared" si="3"/>
        <v>1550</v>
      </c>
      <c r="J29">
        <f t="shared" si="3"/>
        <v>1550</v>
      </c>
      <c r="K29">
        <f t="shared" si="3"/>
        <v>1550</v>
      </c>
      <c r="L29">
        <f t="shared" si="3"/>
        <v>1550</v>
      </c>
      <c r="M29">
        <f t="shared" si="3"/>
        <v>1550</v>
      </c>
      <c r="N29">
        <f t="shared" si="3"/>
        <v>1550</v>
      </c>
      <c r="O29">
        <f t="shared" si="3"/>
        <v>1550</v>
      </c>
      <c r="P29">
        <f t="shared" si="3"/>
        <v>1550</v>
      </c>
      <c r="Q29">
        <f t="shared" si="3"/>
        <v>1550</v>
      </c>
      <c r="R29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30" spans="1:18" x14ac:dyDescent="0.3">
      <c r="A30" s="27">
        <v>44313</v>
      </c>
      <c r="B30" s="58">
        <f t="shared" si="0"/>
        <v>9200</v>
      </c>
      <c r="C30">
        <f t="shared" si="1"/>
        <v>10000</v>
      </c>
      <c r="D30">
        <f t="shared" si="3"/>
        <v>1590</v>
      </c>
      <c r="E30">
        <f t="shared" si="3"/>
        <v>1590</v>
      </c>
      <c r="F30">
        <f t="shared" si="3"/>
        <v>1590</v>
      </c>
      <c r="G30">
        <f t="shared" si="3"/>
        <v>1590</v>
      </c>
      <c r="H30">
        <f t="shared" si="3"/>
        <v>1590</v>
      </c>
      <c r="I30">
        <f t="shared" si="3"/>
        <v>1590</v>
      </c>
      <c r="J30">
        <f t="shared" si="3"/>
        <v>1590</v>
      </c>
      <c r="K30">
        <f t="shared" si="3"/>
        <v>1590</v>
      </c>
      <c r="L30">
        <f t="shared" si="3"/>
        <v>1590</v>
      </c>
      <c r="M30">
        <f t="shared" si="3"/>
        <v>1590</v>
      </c>
      <c r="N30">
        <f t="shared" si="3"/>
        <v>1590</v>
      </c>
      <c r="O30">
        <f t="shared" si="3"/>
        <v>1590</v>
      </c>
      <c r="P30">
        <f t="shared" si="3"/>
        <v>1590</v>
      </c>
      <c r="Q30">
        <f t="shared" si="3"/>
        <v>1590</v>
      </c>
      <c r="R30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31" spans="1:18" x14ac:dyDescent="0.3">
      <c r="A31" s="27">
        <v>44314</v>
      </c>
      <c r="B31" s="58">
        <f t="shared" si="0"/>
        <v>9400</v>
      </c>
      <c r="C31">
        <f t="shared" si="1"/>
        <v>5000</v>
      </c>
      <c r="D31">
        <f t="shared" si="3"/>
        <v>1630</v>
      </c>
      <c r="E31">
        <f t="shared" si="3"/>
        <v>1630</v>
      </c>
      <c r="F31">
        <f t="shared" si="3"/>
        <v>1630</v>
      </c>
      <c r="G31">
        <f t="shared" si="3"/>
        <v>1630</v>
      </c>
      <c r="H31">
        <f t="shared" si="3"/>
        <v>1630</v>
      </c>
      <c r="I31">
        <f t="shared" si="3"/>
        <v>1630</v>
      </c>
      <c r="J31">
        <f t="shared" si="3"/>
        <v>1630</v>
      </c>
      <c r="K31">
        <f t="shared" si="3"/>
        <v>1630</v>
      </c>
      <c r="L31">
        <f t="shared" si="3"/>
        <v>1630</v>
      </c>
      <c r="M31">
        <f t="shared" si="3"/>
        <v>1630</v>
      </c>
      <c r="N31">
        <f t="shared" si="3"/>
        <v>1630</v>
      </c>
      <c r="O31">
        <f t="shared" si="3"/>
        <v>1630</v>
      </c>
      <c r="P31">
        <f t="shared" si="3"/>
        <v>1630</v>
      </c>
      <c r="Q31">
        <f t="shared" si="3"/>
        <v>1630</v>
      </c>
      <c r="R3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32" spans="1:18" x14ac:dyDescent="0.3">
      <c r="A32" s="27">
        <v>44315</v>
      </c>
      <c r="B32" s="58">
        <f t="shared" si="0"/>
        <v>9600</v>
      </c>
      <c r="C32">
        <f t="shared" si="1"/>
        <v>5000</v>
      </c>
      <c r="D32">
        <f t="shared" si="3"/>
        <v>1670</v>
      </c>
      <c r="E32">
        <f t="shared" si="3"/>
        <v>1670</v>
      </c>
      <c r="F32">
        <f t="shared" si="3"/>
        <v>1670</v>
      </c>
      <c r="G32">
        <f t="shared" si="3"/>
        <v>1670</v>
      </c>
      <c r="H32">
        <f t="shared" si="3"/>
        <v>1670</v>
      </c>
      <c r="I32">
        <f t="shared" si="3"/>
        <v>1670</v>
      </c>
      <c r="J32">
        <f t="shared" si="3"/>
        <v>1670</v>
      </c>
      <c r="K32">
        <f t="shared" si="3"/>
        <v>1670</v>
      </c>
      <c r="L32">
        <f t="shared" si="3"/>
        <v>1670</v>
      </c>
      <c r="M32">
        <f t="shared" si="3"/>
        <v>1670</v>
      </c>
      <c r="N32">
        <f t="shared" si="3"/>
        <v>1670</v>
      </c>
      <c r="O32">
        <f t="shared" si="3"/>
        <v>1670</v>
      </c>
      <c r="P32">
        <f t="shared" si="3"/>
        <v>1670</v>
      </c>
      <c r="Q32">
        <f t="shared" si="3"/>
        <v>1670</v>
      </c>
      <c r="R32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2"/>
  <dimension ref="A1:S32"/>
  <sheetViews>
    <sheetView showGridLines="0" showRowColHeaders="0" topLeftCell="A6" zoomScale="96" zoomScaleNormal="96" workbookViewId="0">
      <selection activeCell="A4" sqref="A4:A32"/>
    </sheetView>
  </sheetViews>
  <sheetFormatPr baseColWidth="10" defaultColWidth="11.44140625" defaultRowHeight="14.4" x14ac:dyDescent="0.3"/>
  <cols>
    <col min="2" max="2" width="18.44140625" customWidth="1"/>
    <col min="4" max="4" width="29.6640625" customWidth="1"/>
    <col min="7" max="7" width="23.33203125" customWidth="1"/>
    <col min="8" max="8" width="16.33203125" customWidth="1"/>
    <col min="9" max="9" width="17" customWidth="1"/>
    <col min="10" max="10" width="14.109375" customWidth="1"/>
    <col min="11" max="11" width="19.5546875" customWidth="1"/>
    <col min="13" max="13" width="16" customWidth="1"/>
    <col min="14" max="15" width="16.33203125" customWidth="1"/>
  </cols>
  <sheetData>
    <row r="1" spans="1:19" ht="46.2" x14ac:dyDescent="0.3">
      <c r="A1" s="31" t="str">
        <f>"Suivi Du conso du mois de mai "&amp;systeme!B1</f>
        <v>Suivi Du conso du mois de mai 2023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</row>
    <row r="2" spans="1:19" ht="23.4" x14ac:dyDescent="0.3">
      <c r="A2" s="44" t="s">
        <v>28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</row>
    <row r="3" spans="1:19" ht="15" thickBot="1" x14ac:dyDescent="0.35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22</v>
      </c>
      <c r="N3" s="1" t="s">
        <v>23</v>
      </c>
      <c r="O3" s="1" t="s">
        <v>33</v>
      </c>
      <c r="P3" s="1" t="s">
        <v>24</v>
      </c>
      <c r="Q3" s="1" t="s">
        <v>25</v>
      </c>
      <c r="R3" s="1" t="s">
        <v>26</v>
      </c>
      <c r="S3" s="1" t="s">
        <v>27</v>
      </c>
    </row>
    <row r="4" spans="1:19" x14ac:dyDescent="0.3">
      <c r="A4" s="27">
        <v>44317</v>
      </c>
      <c r="B4" s="34">
        <v>4000</v>
      </c>
      <c r="C4" s="34">
        <v>5000</v>
      </c>
      <c r="D4" s="35">
        <v>550</v>
      </c>
      <c r="E4" s="35">
        <v>550</v>
      </c>
      <c r="F4" s="35">
        <v>550</v>
      </c>
      <c r="G4" s="35">
        <v>550</v>
      </c>
      <c r="H4" s="35">
        <v>550</v>
      </c>
      <c r="I4" s="35">
        <v>550</v>
      </c>
      <c r="J4" s="35">
        <v>550</v>
      </c>
      <c r="K4" s="35">
        <v>550</v>
      </c>
      <c r="L4" s="35">
        <v>550</v>
      </c>
      <c r="M4" s="35">
        <v>550</v>
      </c>
      <c r="N4" s="35">
        <v>550</v>
      </c>
      <c r="O4" s="35">
        <v>550</v>
      </c>
      <c r="P4" s="35">
        <v>550</v>
      </c>
      <c r="Q4" s="35">
        <v>550</v>
      </c>
      <c r="R4" s="3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5" spans="1:19" x14ac:dyDescent="0.3">
      <c r="A5" s="27">
        <v>44318</v>
      </c>
      <c r="B5" s="58">
        <f>B4+200</f>
        <v>4200</v>
      </c>
      <c r="C5">
        <f>5000+C7</f>
        <v>70000</v>
      </c>
      <c r="D5">
        <f>D4+40</f>
        <v>590</v>
      </c>
      <c r="E5">
        <f>E4+40</f>
        <v>590</v>
      </c>
      <c r="F5">
        <f>F4+40</f>
        <v>590</v>
      </c>
      <c r="G5">
        <f>G4+40</f>
        <v>590</v>
      </c>
      <c r="H5">
        <f>H4+40</f>
        <v>590</v>
      </c>
      <c r="I5">
        <f>I4+40</f>
        <v>590</v>
      </c>
      <c r="J5">
        <f>J4+40</f>
        <v>590</v>
      </c>
      <c r="K5">
        <f>K4+40</f>
        <v>590</v>
      </c>
      <c r="L5">
        <f>L4+40</f>
        <v>590</v>
      </c>
      <c r="M5">
        <f>M4+40</f>
        <v>590</v>
      </c>
      <c r="N5">
        <f>N4+40</f>
        <v>590</v>
      </c>
      <c r="O5">
        <f>O4+40</f>
        <v>590</v>
      </c>
      <c r="P5">
        <f>P4+40</f>
        <v>590</v>
      </c>
      <c r="Q5">
        <f>Q4+40</f>
        <v>590</v>
      </c>
      <c r="R5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6" spans="1:19" x14ac:dyDescent="0.3">
      <c r="A6" s="27">
        <v>44319</v>
      </c>
      <c r="B6" s="58">
        <f t="shared" ref="B6:B32" si="0">B5+200</f>
        <v>4400</v>
      </c>
      <c r="C6">
        <f t="shared" ref="C6:C32" si="1">5000+C8</f>
        <v>70000</v>
      </c>
      <c r="D6">
        <f t="shared" ref="D6:Q32" si="2">D5+40</f>
        <v>630</v>
      </c>
      <c r="E6">
        <f t="shared" si="2"/>
        <v>630</v>
      </c>
      <c r="F6">
        <f t="shared" si="2"/>
        <v>630</v>
      </c>
      <c r="G6">
        <f t="shared" si="2"/>
        <v>630</v>
      </c>
      <c r="H6">
        <f t="shared" si="2"/>
        <v>630</v>
      </c>
      <c r="I6">
        <f t="shared" si="2"/>
        <v>630</v>
      </c>
      <c r="J6">
        <f t="shared" si="2"/>
        <v>630</v>
      </c>
      <c r="K6">
        <f t="shared" si="2"/>
        <v>630</v>
      </c>
      <c r="L6">
        <f t="shared" si="2"/>
        <v>630</v>
      </c>
      <c r="M6">
        <f t="shared" si="2"/>
        <v>630</v>
      </c>
      <c r="N6">
        <f t="shared" si="2"/>
        <v>630</v>
      </c>
      <c r="O6">
        <f t="shared" si="2"/>
        <v>630</v>
      </c>
      <c r="P6">
        <f t="shared" si="2"/>
        <v>630</v>
      </c>
      <c r="Q6">
        <f t="shared" si="2"/>
        <v>630</v>
      </c>
      <c r="R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7" spans="1:19" x14ac:dyDescent="0.3">
      <c r="A7" s="27">
        <v>44320</v>
      </c>
      <c r="B7" s="58">
        <f t="shared" si="0"/>
        <v>4600</v>
      </c>
      <c r="C7">
        <f t="shared" si="1"/>
        <v>65000</v>
      </c>
      <c r="D7">
        <f t="shared" si="2"/>
        <v>670</v>
      </c>
      <c r="E7">
        <f t="shared" si="2"/>
        <v>670</v>
      </c>
      <c r="F7">
        <f t="shared" si="2"/>
        <v>670</v>
      </c>
      <c r="G7">
        <f t="shared" si="2"/>
        <v>670</v>
      </c>
      <c r="H7">
        <f t="shared" si="2"/>
        <v>670</v>
      </c>
      <c r="I7">
        <f t="shared" si="2"/>
        <v>670</v>
      </c>
      <c r="J7">
        <f t="shared" si="2"/>
        <v>670</v>
      </c>
      <c r="K7">
        <f t="shared" si="2"/>
        <v>670</v>
      </c>
      <c r="L7">
        <f t="shared" si="2"/>
        <v>670</v>
      </c>
      <c r="M7">
        <f t="shared" si="2"/>
        <v>670</v>
      </c>
      <c r="N7">
        <f t="shared" si="2"/>
        <v>670</v>
      </c>
      <c r="O7">
        <f t="shared" si="2"/>
        <v>670</v>
      </c>
      <c r="P7">
        <f t="shared" si="2"/>
        <v>670</v>
      </c>
      <c r="Q7">
        <f t="shared" si="2"/>
        <v>670</v>
      </c>
      <c r="R7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8" spans="1:19" x14ac:dyDescent="0.3">
      <c r="A8" s="27">
        <v>44321</v>
      </c>
      <c r="B8" s="58">
        <f t="shared" si="0"/>
        <v>4800</v>
      </c>
      <c r="C8">
        <f t="shared" si="1"/>
        <v>65000</v>
      </c>
      <c r="D8">
        <f t="shared" si="2"/>
        <v>710</v>
      </c>
      <c r="E8">
        <f t="shared" si="2"/>
        <v>710</v>
      </c>
      <c r="F8">
        <f t="shared" si="2"/>
        <v>710</v>
      </c>
      <c r="G8">
        <f t="shared" si="2"/>
        <v>710</v>
      </c>
      <c r="H8">
        <f t="shared" si="2"/>
        <v>710</v>
      </c>
      <c r="I8">
        <f t="shared" si="2"/>
        <v>710</v>
      </c>
      <c r="J8">
        <f t="shared" si="2"/>
        <v>710</v>
      </c>
      <c r="K8">
        <f t="shared" si="2"/>
        <v>710</v>
      </c>
      <c r="L8">
        <f t="shared" si="2"/>
        <v>710</v>
      </c>
      <c r="M8">
        <f t="shared" si="2"/>
        <v>710</v>
      </c>
      <c r="N8">
        <f t="shared" si="2"/>
        <v>710</v>
      </c>
      <c r="O8">
        <f t="shared" si="2"/>
        <v>710</v>
      </c>
      <c r="P8">
        <f t="shared" si="2"/>
        <v>710</v>
      </c>
      <c r="Q8">
        <f t="shared" si="2"/>
        <v>710</v>
      </c>
      <c r="R8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9" spans="1:19" x14ac:dyDescent="0.3">
      <c r="A9" s="27">
        <v>44322</v>
      </c>
      <c r="B9" s="58">
        <f t="shared" si="0"/>
        <v>5000</v>
      </c>
      <c r="C9">
        <f t="shared" si="1"/>
        <v>60000</v>
      </c>
      <c r="D9">
        <f t="shared" si="2"/>
        <v>750</v>
      </c>
      <c r="E9">
        <f t="shared" si="2"/>
        <v>750</v>
      </c>
      <c r="F9">
        <f t="shared" si="2"/>
        <v>750</v>
      </c>
      <c r="G9">
        <f t="shared" si="2"/>
        <v>750</v>
      </c>
      <c r="H9">
        <f t="shared" si="2"/>
        <v>750</v>
      </c>
      <c r="I9">
        <f t="shared" si="2"/>
        <v>750</v>
      </c>
      <c r="J9">
        <f t="shared" si="2"/>
        <v>750</v>
      </c>
      <c r="K9">
        <f t="shared" si="2"/>
        <v>750</v>
      </c>
      <c r="L9">
        <f t="shared" si="2"/>
        <v>750</v>
      </c>
      <c r="M9">
        <f t="shared" si="2"/>
        <v>750</v>
      </c>
      <c r="N9">
        <f t="shared" si="2"/>
        <v>750</v>
      </c>
      <c r="O9">
        <f t="shared" si="2"/>
        <v>750</v>
      </c>
      <c r="P9">
        <f t="shared" si="2"/>
        <v>750</v>
      </c>
      <c r="Q9">
        <f t="shared" si="2"/>
        <v>750</v>
      </c>
      <c r="R9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0" spans="1:19" x14ac:dyDescent="0.3">
      <c r="A10" s="27">
        <v>44323</v>
      </c>
      <c r="B10" s="58">
        <f t="shared" si="0"/>
        <v>5200</v>
      </c>
      <c r="C10">
        <f t="shared" si="1"/>
        <v>60000</v>
      </c>
      <c r="D10">
        <f t="shared" si="2"/>
        <v>790</v>
      </c>
      <c r="E10">
        <f t="shared" si="2"/>
        <v>790</v>
      </c>
      <c r="F10">
        <f t="shared" si="2"/>
        <v>790</v>
      </c>
      <c r="G10">
        <f t="shared" si="2"/>
        <v>790</v>
      </c>
      <c r="H10">
        <f t="shared" si="2"/>
        <v>790</v>
      </c>
      <c r="I10">
        <f t="shared" si="2"/>
        <v>790</v>
      </c>
      <c r="J10">
        <f t="shared" si="2"/>
        <v>790</v>
      </c>
      <c r="K10">
        <f t="shared" si="2"/>
        <v>790</v>
      </c>
      <c r="L10">
        <f t="shared" si="2"/>
        <v>790</v>
      </c>
      <c r="M10">
        <f t="shared" si="2"/>
        <v>790</v>
      </c>
      <c r="N10">
        <f t="shared" si="2"/>
        <v>790</v>
      </c>
      <c r="O10">
        <f t="shared" si="2"/>
        <v>790</v>
      </c>
      <c r="P10">
        <f t="shared" si="2"/>
        <v>790</v>
      </c>
      <c r="Q10">
        <f t="shared" si="2"/>
        <v>790</v>
      </c>
      <c r="R10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1" spans="1:19" x14ac:dyDescent="0.3">
      <c r="A11" s="27">
        <v>44324</v>
      </c>
      <c r="B11" s="58">
        <f t="shared" si="0"/>
        <v>5400</v>
      </c>
      <c r="C11">
        <f t="shared" si="1"/>
        <v>55000</v>
      </c>
      <c r="D11">
        <f t="shared" si="2"/>
        <v>830</v>
      </c>
      <c r="E11">
        <f t="shared" si="2"/>
        <v>830</v>
      </c>
      <c r="F11">
        <f t="shared" si="2"/>
        <v>830</v>
      </c>
      <c r="G11">
        <f t="shared" si="2"/>
        <v>830</v>
      </c>
      <c r="H11">
        <f t="shared" si="2"/>
        <v>830</v>
      </c>
      <c r="I11">
        <f t="shared" si="2"/>
        <v>830</v>
      </c>
      <c r="J11">
        <f t="shared" si="2"/>
        <v>830</v>
      </c>
      <c r="K11">
        <f t="shared" si="2"/>
        <v>830</v>
      </c>
      <c r="L11">
        <f t="shared" si="2"/>
        <v>830</v>
      </c>
      <c r="M11">
        <f t="shared" si="2"/>
        <v>830</v>
      </c>
      <c r="N11">
        <f t="shared" si="2"/>
        <v>830</v>
      </c>
      <c r="O11">
        <f t="shared" si="2"/>
        <v>830</v>
      </c>
      <c r="P11">
        <f t="shared" si="2"/>
        <v>830</v>
      </c>
      <c r="Q11">
        <f t="shared" si="2"/>
        <v>830</v>
      </c>
      <c r="R1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2" spans="1:19" x14ac:dyDescent="0.3">
      <c r="A12" s="27">
        <v>44325</v>
      </c>
      <c r="B12" s="58">
        <f t="shared" si="0"/>
        <v>5600</v>
      </c>
      <c r="C12">
        <f t="shared" si="1"/>
        <v>55000</v>
      </c>
      <c r="D12">
        <f t="shared" si="2"/>
        <v>870</v>
      </c>
      <c r="E12">
        <f t="shared" si="2"/>
        <v>870</v>
      </c>
      <c r="F12">
        <f t="shared" si="2"/>
        <v>870</v>
      </c>
      <c r="G12">
        <f t="shared" si="2"/>
        <v>870</v>
      </c>
      <c r="H12">
        <f t="shared" si="2"/>
        <v>870</v>
      </c>
      <c r="I12">
        <f t="shared" si="2"/>
        <v>870</v>
      </c>
      <c r="J12">
        <f t="shared" si="2"/>
        <v>870</v>
      </c>
      <c r="K12">
        <f t="shared" si="2"/>
        <v>870</v>
      </c>
      <c r="L12">
        <f t="shared" si="2"/>
        <v>870</v>
      </c>
      <c r="M12">
        <f t="shared" si="2"/>
        <v>870</v>
      </c>
      <c r="N12">
        <f t="shared" si="2"/>
        <v>870</v>
      </c>
      <c r="O12">
        <f t="shared" si="2"/>
        <v>870</v>
      </c>
      <c r="P12">
        <f t="shared" si="2"/>
        <v>870</v>
      </c>
      <c r="Q12">
        <f t="shared" si="2"/>
        <v>870</v>
      </c>
      <c r="R12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3" spans="1:19" x14ac:dyDescent="0.3">
      <c r="A13" s="27">
        <v>44326</v>
      </c>
      <c r="B13" s="58">
        <f t="shared" si="0"/>
        <v>5800</v>
      </c>
      <c r="C13">
        <f t="shared" si="1"/>
        <v>50000</v>
      </c>
      <c r="D13">
        <f t="shared" si="2"/>
        <v>910</v>
      </c>
      <c r="E13">
        <f t="shared" si="2"/>
        <v>910</v>
      </c>
      <c r="F13">
        <f t="shared" si="2"/>
        <v>910</v>
      </c>
      <c r="G13">
        <f t="shared" si="2"/>
        <v>910</v>
      </c>
      <c r="H13">
        <f t="shared" si="2"/>
        <v>910</v>
      </c>
      <c r="I13">
        <f t="shared" si="2"/>
        <v>910</v>
      </c>
      <c r="J13">
        <f t="shared" si="2"/>
        <v>910</v>
      </c>
      <c r="K13">
        <f t="shared" si="2"/>
        <v>910</v>
      </c>
      <c r="L13">
        <f t="shared" si="2"/>
        <v>910</v>
      </c>
      <c r="M13">
        <f t="shared" si="2"/>
        <v>910</v>
      </c>
      <c r="N13">
        <f t="shared" si="2"/>
        <v>910</v>
      </c>
      <c r="O13">
        <f t="shared" si="2"/>
        <v>910</v>
      </c>
      <c r="P13">
        <f t="shared" si="2"/>
        <v>910</v>
      </c>
      <c r="Q13">
        <f t="shared" si="2"/>
        <v>910</v>
      </c>
      <c r="R13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4" spans="1:19" x14ac:dyDescent="0.3">
      <c r="A14" s="27">
        <v>44327</v>
      </c>
      <c r="B14" s="58">
        <f t="shared" si="0"/>
        <v>6000</v>
      </c>
      <c r="C14">
        <f t="shared" si="1"/>
        <v>50000</v>
      </c>
      <c r="D14">
        <f t="shared" si="2"/>
        <v>950</v>
      </c>
      <c r="E14">
        <f t="shared" si="2"/>
        <v>950</v>
      </c>
      <c r="F14">
        <f t="shared" si="2"/>
        <v>950</v>
      </c>
      <c r="G14">
        <f t="shared" si="2"/>
        <v>950</v>
      </c>
      <c r="H14">
        <f t="shared" si="2"/>
        <v>950</v>
      </c>
      <c r="I14">
        <f t="shared" si="2"/>
        <v>950</v>
      </c>
      <c r="J14">
        <f t="shared" si="2"/>
        <v>950</v>
      </c>
      <c r="K14">
        <f t="shared" si="2"/>
        <v>950</v>
      </c>
      <c r="L14">
        <f t="shared" si="2"/>
        <v>950</v>
      </c>
      <c r="M14">
        <f t="shared" si="2"/>
        <v>950</v>
      </c>
      <c r="N14">
        <f t="shared" si="2"/>
        <v>950</v>
      </c>
      <c r="O14">
        <f t="shared" si="2"/>
        <v>950</v>
      </c>
      <c r="P14">
        <f t="shared" si="2"/>
        <v>950</v>
      </c>
      <c r="Q14">
        <f t="shared" si="2"/>
        <v>950</v>
      </c>
      <c r="R1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5" spans="1:19" x14ac:dyDescent="0.3">
      <c r="A15" s="27">
        <v>44328</v>
      </c>
      <c r="B15" s="58">
        <f t="shared" si="0"/>
        <v>6200</v>
      </c>
      <c r="C15">
        <f t="shared" si="1"/>
        <v>45000</v>
      </c>
      <c r="D15">
        <f t="shared" si="2"/>
        <v>990</v>
      </c>
      <c r="E15">
        <f t="shared" si="2"/>
        <v>990</v>
      </c>
      <c r="F15">
        <f t="shared" si="2"/>
        <v>990</v>
      </c>
      <c r="G15">
        <f t="shared" si="2"/>
        <v>990</v>
      </c>
      <c r="H15">
        <f t="shared" si="2"/>
        <v>990</v>
      </c>
      <c r="I15">
        <f t="shared" si="2"/>
        <v>990</v>
      </c>
      <c r="J15">
        <f t="shared" si="2"/>
        <v>990</v>
      </c>
      <c r="K15">
        <f t="shared" si="2"/>
        <v>990</v>
      </c>
      <c r="L15">
        <f t="shared" si="2"/>
        <v>990</v>
      </c>
      <c r="M15">
        <f t="shared" si="2"/>
        <v>990</v>
      </c>
      <c r="N15">
        <f t="shared" si="2"/>
        <v>990</v>
      </c>
      <c r="O15">
        <f t="shared" si="2"/>
        <v>990</v>
      </c>
      <c r="P15">
        <f t="shared" si="2"/>
        <v>990</v>
      </c>
      <c r="Q15">
        <f t="shared" si="2"/>
        <v>990</v>
      </c>
      <c r="R15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6" spans="1:19" x14ac:dyDescent="0.3">
      <c r="A16" s="27">
        <v>44329</v>
      </c>
      <c r="B16" s="58">
        <f t="shared" si="0"/>
        <v>6400</v>
      </c>
      <c r="C16">
        <f t="shared" si="1"/>
        <v>45000</v>
      </c>
      <c r="D16">
        <f t="shared" si="2"/>
        <v>1030</v>
      </c>
      <c r="E16">
        <f t="shared" si="2"/>
        <v>1030</v>
      </c>
      <c r="F16">
        <f t="shared" si="2"/>
        <v>1030</v>
      </c>
      <c r="G16">
        <f t="shared" si="2"/>
        <v>1030</v>
      </c>
      <c r="H16">
        <f t="shared" si="2"/>
        <v>1030</v>
      </c>
      <c r="I16">
        <f t="shared" si="2"/>
        <v>1030</v>
      </c>
      <c r="J16">
        <f t="shared" si="2"/>
        <v>1030</v>
      </c>
      <c r="K16">
        <f t="shared" si="2"/>
        <v>1030</v>
      </c>
      <c r="L16">
        <f t="shared" si="2"/>
        <v>1030</v>
      </c>
      <c r="M16">
        <f t="shared" si="2"/>
        <v>1030</v>
      </c>
      <c r="N16">
        <f t="shared" si="2"/>
        <v>1030</v>
      </c>
      <c r="O16">
        <f t="shared" si="2"/>
        <v>1030</v>
      </c>
      <c r="P16">
        <f t="shared" si="2"/>
        <v>1030</v>
      </c>
      <c r="Q16">
        <f t="shared" si="2"/>
        <v>1030</v>
      </c>
      <c r="R1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7" spans="1:18" x14ac:dyDescent="0.3">
      <c r="A17" s="27">
        <v>44330</v>
      </c>
      <c r="B17" s="58">
        <f t="shared" si="0"/>
        <v>6600</v>
      </c>
      <c r="C17">
        <f t="shared" si="1"/>
        <v>40000</v>
      </c>
      <c r="D17">
        <f t="shared" si="2"/>
        <v>1070</v>
      </c>
      <c r="E17">
        <f t="shared" si="2"/>
        <v>1070</v>
      </c>
      <c r="F17">
        <f t="shared" si="2"/>
        <v>1070</v>
      </c>
      <c r="G17">
        <f t="shared" si="2"/>
        <v>1070</v>
      </c>
      <c r="H17">
        <f t="shared" si="2"/>
        <v>1070</v>
      </c>
      <c r="I17">
        <f t="shared" si="2"/>
        <v>1070</v>
      </c>
      <c r="J17">
        <f t="shared" si="2"/>
        <v>1070</v>
      </c>
      <c r="K17">
        <f t="shared" si="2"/>
        <v>1070</v>
      </c>
      <c r="L17">
        <f t="shared" si="2"/>
        <v>1070</v>
      </c>
      <c r="M17">
        <f t="shared" si="2"/>
        <v>1070</v>
      </c>
      <c r="N17">
        <f t="shared" si="2"/>
        <v>1070</v>
      </c>
      <c r="O17">
        <f t="shared" si="2"/>
        <v>1070</v>
      </c>
      <c r="P17">
        <f t="shared" si="2"/>
        <v>1070</v>
      </c>
      <c r="Q17">
        <f t="shared" si="2"/>
        <v>1070</v>
      </c>
      <c r="R17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8" spans="1:18" x14ac:dyDescent="0.3">
      <c r="A18" s="27">
        <v>44331</v>
      </c>
      <c r="B18" s="58">
        <f t="shared" si="0"/>
        <v>6800</v>
      </c>
      <c r="C18">
        <f t="shared" si="1"/>
        <v>40000</v>
      </c>
      <c r="D18">
        <f t="shared" si="2"/>
        <v>1110</v>
      </c>
      <c r="E18">
        <f t="shared" si="2"/>
        <v>1110</v>
      </c>
      <c r="F18">
        <f t="shared" si="2"/>
        <v>1110</v>
      </c>
      <c r="G18">
        <f t="shared" si="2"/>
        <v>1110</v>
      </c>
      <c r="H18">
        <f t="shared" si="2"/>
        <v>1110</v>
      </c>
      <c r="I18">
        <f t="shared" si="2"/>
        <v>1110</v>
      </c>
      <c r="J18">
        <f t="shared" si="2"/>
        <v>1110</v>
      </c>
      <c r="K18">
        <f t="shared" si="2"/>
        <v>1110</v>
      </c>
      <c r="L18">
        <f t="shared" si="2"/>
        <v>1110</v>
      </c>
      <c r="M18">
        <f t="shared" si="2"/>
        <v>1110</v>
      </c>
      <c r="N18">
        <f t="shared" si="2"/>
        <v>1110</v>
      </c>
      <c r="O18">
        <f t="shared" si="2"/>
        <v>1110</v>
      </c>
      <c r="P18">
        <f t="shared" si="2"/>
        <v>1110</v>
      </c>
      <c r="Q18">
        <f t="shared" si="2"/>
        <v>1110</v>
      </c>
      <c r="R18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9" spans="1:18" x14ac:dyDescent="0.3">
      <c r="A19" s="27">
        <v>44332</v>
      </c>
      <c r="B19" s="58">
        <f t="shared" si="0"/>
        <v>7000</v>
      </c>
      <c r="C19">
        <f t="shared" si="1"/>
        <v>35000</v>
      </c>
      <c r="D19">
        <f t="shared" si="2"/>
        <v>1150</v>
      </c>
      <c r="E19">
        <f t="shared" si="2"/>
        <v>1150</v>
      </c>
      <c r="F19">
        <f t="shared" si="2"/>
        <v>1150</v>
      </c>
      <c r="G19">
        <f t="shared" si="2"/>
        <v>1150</v>
      </c>
      <c r="H19">
        <f t="shared" si="2"/>
        <v>1150</v>
      </c>
      <c r="I19">
        <f t="shared" si="2"/>
        <v>1150</v>
      </c>
      <c r="J19">
        <f t="shared" si="2"/>
        <v>1150</v>
      </c>
      <c r="K19">
        <f t="shared" si="2"/>
        <v>1150</v>
      </c>
      <c r="L19">
        <f t="shared" si="2"/>
        <v>1150</v>
      </c>
      <c r="M19">
        <f t="shared" si="2"/>
        <v>1150</v>
      </c>
      <c r="N19">
        <f t="shared" si="2"/>
        <v>1150</v>
      </c>
      <c r="O19">
        <f t="shared" si="2"/>
        <v>1150</v>
      </c>
      <c r="P19">
        <f t="shared" si="2"/>
        <v>1150</v>
      </c>
      <c r="Q19">
        <f t="shared" si="2"/>
        <v>1150</v>
      </c>
      <c r="R19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0" spans="1:18" x14ac:dyDescent="0.3">
      <c r="A20" s="27">
        <v>44333</v>
      </c>
      <c r="B20" s="58">
        <f t="shared" si="0"/>
        <v>7200</v>
      </c>
      <c r="C20">
        <f t="shared" si="1"/>
        <v>35000</v>
      </c>
      <c r="D20">
        <f t="shared" si="2"/>
        <v>1190</v>
      </c>
      <c r="E20">
        <f t="shared" si="2"/>
        <v>1190</v>
      </c>
      <c r="F20">
        <f t="shared" si="2"/>
        <v>1190</v>
      </c>
      <c r="G20">
        <f t="shared" si="2"/>
        <v>1190</v>
      </c>
      <c r="H20">
        <f t="shared" si="2"/>
        <v>1190</v>
      </c>
      <c r="I20">
        <f t="shared" si="2"/>
        <v>1190</v>
      </c>
      <c r="J20">
        <f t="shared" si="2"/>
        <v>1190</v>
      </c>
      <c r="K20">
        <f t="shared" si="2"/>
        <v>1190</v>
      </c>
      <c r="L20">
        <f t="shared" si="2"/>
        <v>1190</v>
      </c>
      <c r="M20">
        <f t="shared" si="2"/>
        <v>1190</v>
      </c>
      <c r="N20">
        <f t="shared" si="2"/>
        <v>1190</v>
      </c>
      <c r="O20">
        <f t="shared" si="2"/>
        <v>1190</v>
      </c>
      <c r="P20">
        <f t="shared" si="2"/>
        <v>1190</v>
      </c>
      <c r="Q20">
        <f t="shared" si="2"/>
        <v>1190</v>
      </c>
      <c r="R20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1" spans="1:18" x14ac:dyDescent="0.3">
      <c r="A21" s="27">
        <v>44334</v>
      </c>
      <c r="B21" s="58">
        <f t="shared" si="0"/>
        <v>7400</v>
      </c>
      <c r="C21">
        <f t="shared" si="1"/>
        <v>30000</v>
      </c>
      <c r="D21">
        <f t="shared" si="2"/>
        <v>1230</v>
      </c>
      <c r="E21">
        <f t="shared" si="2"/>
        <v>1230</v>
      </c>
      <c r="F21">
        <f t="shared" si="2"/>
        <v>1230</v>
      </c>
      <c r="G21">
        <f t="shared" si="2"/>
        <v>1230</v>
      </c>
      <c r="H21">
        <f t="shared" si="2"/>
        <v>1230</v>
      </c>
      <c r="I21">
        <f t="shared" si="2"/>
        <v>1230</v>
      </c>
      <c r="J21">
        <f t="shared" si="2"/>
        <v>1230</v>
      </c>
      <c r="K21">
        <f t="shared" si="2"/>
        <v>1230</v>
      </c>
      <c r="L21">
        <f t="shared" si="2"/>
        <v>1230</v>
      </c>
      <c r="M21">
        <f t="shared" si="2"/>
        <v>1230</v>
      </c>
      <c r="N21">
        <f t="shared" si="2"/>
        <v>1230</v>
      </c>
      <c r="O21">
        <f t="shared" si="2"/>
        <v>1230</v>
      </c>
      <c r="P21">
        <f t="shared" si="2"/>
        <v>1230</v>
      </c>
      <c r="Q21">
        <f t="shared" si="2"/>
        <v>1230</v>
      </c>
      <c r="R2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2" spans="1:18" x14ac:dyDescent="0.3">
      <c r="A22" s="27">
        <v>44335</v>
      </c>
      <c r="B22" s="58">
        <f t="shared" si="0"/>
        <v>7600</v>
      </c>
      <c r="C22">
        <f t="shared" si="1"/>
        <v>30000</v>
      </c>
      <c r="D22">
        <f t="shared" si="2"/>
        <v>1270</v>
      </c>
      <c r="E22">
        <f t="shared" si="2"/>
        <v>1270</v>
      </c>
      <c r="F22">
        <f t="shared" si="2"/>
        <v>1270</v>
      </c>
      <c r="G22">
        <f t="shared" si="2"/>
        <v>1270</v>
      </c>
      <c r="H22">
        <f t="shared" si="2"/>
        <v>1270</v>
      </c>
      <c r="I22">
        <f t="shared" si="2"/>
        <v>1270</v>
      </c>
      <c r="J22">
        <f t="shared" si="2"/>
        <v>1270</v>
      </c>
      <c r="K22">
        <f t="shared" si="2"/>
        <v>1270</v>
      </c>
      <c r="L22">
        <f t="shared" si="2"/>
        <v>1270</v>
      </c>
      <c r="M22">
        <f t="shared" si="2"/>
        <v>1270</v>
      </c>
      <c r="N22">
        <f t="shared" si="2"/>
        <v>1270</v>
      </c>
      <c r="O22">
        <f t="shared" si="2"/>
        <v>1270</v>
      </c>
      <c r="P22">
        <f t="shared" si="2"/>
        <v>1270</v>
      </c>
      <c r="Q22">
        <f t="shared" si="2"/>
        <v>1270</v>
      </c>
      <c r="R22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3" spans="1:18" x14ac:dyDescent="0.3">
      <c r="A23" s="27">
        <v>44336</v>
      </c>
      <c r="B23" s="58">
        <f t="shared" si="0"/>
        <v>7800</v>
      </c>
      <c r="C23">
        <f t="shared" si="1"/>
        <v>25000</v>
      </c>
      <c r="D23">
        <f t="shared" si="2"/>
        <v>1310</v>
      </c>
      <c r="E23">
        <f t="shared" si="2"/>
        <v>1310</v>
      </c>
      <c r="F23">
        <f t="shared" si="2"/>
        <v>1310</v>
      </c>
      <c r="G23">
        <f t="shared" si="2"/>
        <v>1310</v>
      </c>
      <c r="H23">
        <f t="shared" si="2"/>
        <v>1310</v>
      </c>
      <c r="I23">
        <f t="shared" si="2"/>
        <v>1310</v>
      </c>
      <c r="J23">
        <f t="shared" si="2"/>
        <v>1310</v>
      </c>
      <c r="K23">
        <f t="shared" si="2"/>
        <v>1310</v>
      </c>
      <c r="L23">
        <f t="shared" si="2"/>
        <v>1310</v>
      </c>
      <c r="M23">
        <f t="shared" si="2"/>
        <v>1310</v>
      </c>
      <c r="N23">
        <f t="shared" si="2"/>
        <v>1310</v>
      </c>
      <c r="O23">
        <f t="shared" si="2"/>
        <v>1310</v>
      </c>
      <c r="P23">
        <f t="shared" si="2"/>
        <v>1310</v>
      </c>
      <c r="Q23">
        <f t="shared" si="2"/>
        <v>1310</v>
      </c>
      <c r="R23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4" spans="1:18" x14ac:dyDescent="0.3">
      <c r="A24" s="27">
        <v>44337</v>
      </c>
      <c r="B24" s="58">
        <f t="shared" si="0"/>
        <v>8000</v>
      </c>
      <c r="C24">
        <f t="shared" si="1"/>
        <v>25000</v>
      </c>
      <c r="D24">
        <f t="shared" si="2"/>
        <v>1350</v>
      </c>
      <c r="E24">
        <f t="shared" si="2"/>
        <v>1350</v>
      </c>
      <c r="F24">
        <f t="shared" si="2"/>
        <v>1350</v>
      </c>
      <c r="G24">
        <f t="shared" ref="D24:Q32" si="3">G23+40</f>
        <v>1350</v>
      </c>
      <c r="H24">
        <f t="shared" si="3"/>
        <v>1350</v>
      </c>
      <c r="I24">
        <f t="shared" si="3"/>
        <v>1350</v>
      </c>
      <c r="J24">
        <f t="shared" si="3"/>
        <v>1350</v>
      </c>
      <c r="K24">
        <f t="shared" si="3"/>
        <v>1350</v>
      </c>
      <c r="L24">
        <f t="shared" si="3"/>
        <v>1350</v>
      </c>
      <c r="M24">
        <f t="shared" si="3"/>
        <v>1350</v>
      </c>
      <c r="N24">
        <f t="shared" si="3"/>
        <v>1350</v>
      </c>
      <c r="O24">
        <f t="shared" si="3"/>
        <v>1350</v>
      </c>
      <c r="P24">
        <f t="shared" si="3"/>
        <v>1350</v>
      </c>
      <c r="Q24">
        <f t="shared" si="3"/>
        <v>1350</v>
      </c>
      <c r="R2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5" spans="1:18" x14ac:dyDescent="0.3">
      <c r="A25" s="27">
        <v>44338</v>
      </c>
      <c r="B25" s="58">
        <f t="shared" si="0"/>
        <v>8200</v>
      </c>
      <c r="C25">
        <f t="shared" si="1"/>
        <v>20000</v>
      </c>
      <c r="D25">
        <f t="shared" si="3"/>
        <v>1390</v>
      </c>
      <c r="E25">
        <f t="shared" si="3"/>
        <v>1390</v>
      </c>
      <c r="F25">
        <f t="shared" si="3"/>
        <v>1390</v>
      </c>
      <c r="G25">
        <f t="shared" si="3"/>
        <v>1390</v>
      </c>
      <c r="H25">
        <f t="shared" si="3"/>
        <v>1390</v>
      </c>
      <c r="I25">
        <f t="shared" si="3"/>
        <v>1390</v>
      </c>
      <c r="J25">
        <f t="shared" si="3"/>
        <v>1390</v>
      </c>
      <c r="K25">
        <f t="shared" si="3"/>
        <v>1390</v>
      </c>
      <c r="L25">
        <f t="shared" si="3"/>
        <v>1390</v>
      </c>
      <c r="M25">
        <f t="shared" si="3"/>
        <v>1390</v>
      </c>
      <c r="N25">
        <f t="shared" si="3"/>
        <v>1390</v>
      </c>
      <c r="O25">
        <f t="shared" si="3"/>
        <v>1390</v>
      </c>
      <c r="P25">
        <f t="shared" si="3"/>
        <v>1390</v>
      </c>
      <c r="Q25">
        <f t="shared" si="3"/>
        <v>1390</v>
      </c>
      <c r="R25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6" spans="1:18" x14ac:dyDescent="0.3">
      <c r="A26" s="27">
        <v>44339</v>
      </c>
      <c r="B26" s="58">
        <f t="shared" si="0"/>
        <v>8400</v>
      </c>
      <c r="C26">
        <f t="shared" si="1"/>
        <v>20000</v>
      </c>
      <c r="D26">
        <f t="shared" si="3"/>
        <v>1430</v>
      </c>
      <c r="E26">
        <f t="shared" si="3"/>
        <v>1430</v>
      </c>
      <c r="F26">
        <f t="shared" si="3"/>
        <v>1430</v>
      </c>
      <c r="G26">
        <f t="shared" si="3"/>
        <v>1430</v>
      </c>
      <c r="H26">
        <f t="shared" si="3"/>
        <v>1430</v>
      </c>
      <c r="I26">
        <f t="shared" si="3"/>
        <v>1430</v>
      </c>
      <c r="J26">
        <f t="shared" si="3"/>
        <v>1430</v>
      </c>
      <c r="K26">
        <f t="shared" si="3"/>
        <v>1430</v>
      </c>
      <c r="L26">
        <f t="shared" si="3"/>
        <v>1430</v>
      </c>
      <c r="M26">
        <f t="shared" si="3"/>
        <v>1430</v>
      </c>
      <c r="N26">
        <f t="shared" si="3"/>
        <v>1430</v>
      </c>
      <c r="O26">
        <f t="shared" si="3"/>
        <v>1430</v>
      </c>
      <c r="P26">
        <f t="shared" si="3"/>
        <v>1430</v>
      </c>
      <c r="Q26">
        <f t="shared" si="3"/>
        <v>1430</v>
      </c>
      <c r="R2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7" spans="1:18" x14ac:dyDescent="0.3">
      <c r="A27" s="27">
        <v>44340</v>
      </c>
      <c r="B27" s="58">
        <f t="shared" si="0"/>
        <v>8600</v>
      </c>
      <c r="C27">
        <f t="shared" si="1"/>
        <v>15000</v>
      </c>
      <c r="D27">
        <f t="shared" si="3"/>
        <v>1470</v>
      </c>
      <c r="E27">
        <f t="shared" si="3"/>
        <v>1470</v>
      </c>
      <c r="F27">
        <f t="shared" si="3"/>
        <v>1470</v>
      </c>
      <c r="G27">
        <f t="shared" si="3"/>
        <v>1470</v>
      </c>
      <c r="H27">
        <f t="shared" si="3"/>
        <v>1470</v>
      </c>
      <c r="I27">
        <f t="shared" si="3"/>
        <v>1470</v>
      </c>
      <c r="J27">
        <f t="shared" si="3"/>
        <v>1470</v>
      </c>
      <c r="K27">
        <f t="shared" si="3"/>
        <v>1470</v>
      </c>
      <c r="L27">
        <f t="shared" si="3"/>
        <v>1470</v>
      </c>
      <c r="M27">
        <f t="shared" si="3"/>
        <v>1470</v>
      </c>
      <c r="N27">
        <f t="shared" si="3"/>
        <v>1470</v>
      </c>
      <c r="O27">
        <f t="shared" si="3"/>
        <v>1470</v>
      </c>
      <c r="P27">
        <f t="shared" si="3"/>
        <v>1470</v>
      </c>
      <c r="Q27">
        <f t="shared" si="3"/>
        <v>1470</v>
      </c>
      <c r="R27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8" spans="1:18" x14ac:dyDescent="0.3">
      <c r="A28" s="27">
        <v>44341</v>
      </c>
      <c r="B28" s="58">
        <f t="shared" si="0"/>
        <v>8800</v>
      </c>
      <c r="C28">
        <f t="shared" si="1"/>
        <v>15000</v>
      </c>
      <c r="D28">
        <f t="shared" si="3"/>
        <v>1510</v>
      </c>
      <c r="E28">
        <f t="shared" si="3"/>
        <v>1510</v>
      </c>
      <c r="F28">
        <f t="shared" si="3"/>
        <v>1510</v>
      </c>
      <c r="G28">
        <f t="shared" si="3"/>
        <v>1510</v>
      </c>
      <c r="H28">
        <f t="shared" si="3"/>
        <v>1510</v>
      </c>
      <c r="I28">
        <f t="shared" si="3"/>
        <v>1510</v>
      </c>
      <c r="J28">
        <f t="shared" si="3"/>
        <v>1510</v>
      </c>
      <c r="K28">
        <f t="shared" si="3"/>
        <v>1510</v>
      </c>
      <c r="L28">
        <f t="shared" si="3"/>
        <v>1510</v>
      </c>
      <c r="M28">
        <f t="shared" si="3"/>
        <v>1510</v>
      </c>
      <c r="N28">
        <f t="shared" si="3"/>
        <v>1510</v>
      </c>
      <c r="O28">
        <f t="shared" si="3"/>
        <v>1510</v>
      </c>
      <c r="P28">
        <f t="shared" si="3"/>
        <v>1510</v>
      </c>
      <c r="Q28">
        <f t="shared" si="3"/>
        <v>1510</v>
      </c>
      <c r="R28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9" spans="1:18" x14ac:dyDescent="0.3">
      <c r="A29" s="27">
        <v>44342</v>
      </c>
      <c r="B29" s="58">
        <f t="shared" si="0"/>
        <v>9000</v>
      </c>
      <c r="C29">
        <f t="shared" si="1"/>
        <v>10000</v>
      </c>
      <c r="D29">
        <f t="shared" si="3"/>
        <v>1550</v>
      </c>
      <c r="E29">
        <f t="shared" si="3"/>
        <v>1550</v>
      </c>
      <c r="F29">
        <f t="shared" si="3"/>
        <v>1550</v>
      </c>
      <c r="G29">
        <f t="shared" si="3"/>
        <v>1550</v>
      </c>
      <c r="H29">
        <f t="shared" si="3"/>
        <v>1550</v>
      </c>
      <c r="I29">
        <f t="shared" si="3"/>
        <v>1550</v>
      </c>
      <c r="J29">
        <f t="shared" si="3"/>
        <v>1550</v>
      </c>
      <c r="K29">
        <f t="shared" si="3"/>
        <v>1550</v>
      </c>
      <c r="L29">
        <f t="shared" si="3"/>
        <v>1550</v>
      </c>
      <c r="M29">
        <f t="shared" si="3"/>
        <v>1550</v>
      </c>
      <c r="N29">
        <f t="shared" si="3"/>
        <v>1550</v>
      </c>
      <c r="O29">
        <f t="shared" si="3"/>
        <v>1550</v>
      </c>
      <c r="P29">
        <f t="shared" si="3"/>
        <v>1550</v>
      </c>
      <c r="Q29">
        <f t="shared" si="3"/>
        <v>1550</v>
      </c>
      <c r="R29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30" spans="1:18" x14ac:dyDescent="0.3">
      <c r="A30" s="27">
        <v>44343</v>
      </c>
      <c r="B30" s="58">
        <f t="shared" si="0"/>
        <v>9200</v>
      </c>
      <c r="C30">
        <f t="shared" si="1"/>
        <v>10000</v>
      </c>
      <c r="D30">
        <f t="shared" si="3"/>
        <v>1590</v>
      </c>
      <c r="E30">
        <f t="shared" si="3"/>
        <v>1590</v>
      </c>
      <c r="F30">
        <f t="shared" si="3"/>
        <v>1590</v>
      </c>
      <c r="G30">
        <f t="shared" si="3"/>
        <v>1590</v>
      </c>
      <c r="H30">
        <f t="shared" si="3"/>
        <v>1590</v>
      </c>
      <c r="I30">
        <f t="shared" si="3"/>
        <v>1590</v>
      </c>
      <c r="J30">
        <f t="shared" si="3"/>
        <v>1590</v>
      </c>
      <c r="K30">
        <f t="shared" si="3"/>
        <v>1590</v>
      </c>
      <c r="L30">
        <f t="shared" si="3"/>
        <v>1590</v>
      </c>
      <c r="M30">
        <f t="shared" si="3"/>
        <v>1590</v>
      </c>
      <c r="N30">
        <f t="shared" si="3"/>
        <v>1590</v>
      </c>
      <c r="O30">
        <f t="shared" si="3"/>
        <v>1590</v>
      </c>
      <c r="P30">
        <f t="shared" si="3"/>
        <v>1590</v>
      </c>
      <c r="Q30">
        <f t="shared" si="3"/>
        <v>1590</v>
      </c>
      <c r="R30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31" spans="1:18" x14ac:dyDescent="0.3">
      <c r="A31" s="27">
        <v>44344</v>
      </c>
      <c r="B31" s="58">
        <f t="shared" si="0"/>
        <v>9400</v>
      </c>
      <c r="C31">
        <f t="shared" si="1"/>
        <v>5000</v>
      </c>
      <c r="D31">
        <f t="shared" si="3"/>
        <v>1630</v>
      </c>
      <c r="E31">
        <f t="shared" si="3"/>
        <v>1630</v>
      </c>
      <c r="F31">
        <f t="shared" si="3"/>
        <v>1630</v>
      </c>
      <c r="G31">
        <f t="shared" si="3"/>
        <v>1630</v>
      </c>
      <c r="H31">
        <f t="shared" si="3"/>
        <v>1630</v>
      </c>
      <c r="I31">
        <f t="shared" si="3"/>
        <v>1630</v>
      </c>
      <c r="J31">
        <f t="shared" si="3"/>
        <v>1630</v>
      </c>
      <c r="K31">
        <f t="shared" si="3"/>
        <v>1630</v>
      </c>
      <c r="L31">
        <f t="shared" si="3"/>
        <v>1630</v>
      </c>
      <c r="M31">
        <f t="shared" si="3"/>
        <v>1630</v>
      </c>
      <c r="N31">
        <f t="shared" si="3"/>
        <v>1630</v>
      </c>
      <c r="O31">
        <f t="shared" si="3"/>
        <v>1630</v>
      </c>
      <c r="P31">
        <f t="shared" si="3"/>
        <v>1630</v>
      </c>
      <c r="Q31">
        <f t="shared" si="3"/>
        <v>1630</v>
      </c>
      <c r="R3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32" spans="1:18" x14ac:dyDescent="0.3">
      <c r="A32" s="27">
        <v>44345</v>
      </c>
      <c r="B32" s="58">
        <f t="shared" si="0"/>
        <v>9600</v>
      </c>
      <c r="C32">
        <f t="shared" si="1"/>
        <v>5000</v>
      </c>
      <c r="D32">
        <f t="shared" si="3"/>
        <v>1670</v>
      </c>
      <c r="E32">
        <f t="shared" si="3"/>
        <v>1670</v>
      </c>
      <c r="F32">
        <f t="shared" si="3"/>
        <v>1670</v>
      </c>
      <c r="G32">
        <f t="shared" si="3"/>
        <v>1670</v>
      </c>
      <c r="H32">
        <f t="shared" si="3"/>
        <v>1670</v>
      </c>
      <c r="I32">
        <f t="shared" si="3"/>
        <v>1670</v>
      </c>
      <c r="J32">
        <f t="shared" si="3"/>
        <v>1670</v>
      </c>
      <c r="K32">
        <f t="shared" si="3"/>
        <v>1670</v>
      </c>
      <c r="L32">
        <f t="shared" si="3"/>
        <v>1670</v>
      </c>
      <c r="M32">
        <f t="shared" si="3"/>
        <v>1670</v>
      </c>
      <c r="N32">
        <f t="shared" si="3"/>
        <v>1670</v>
      </c>
      <c r="O32">
        <f t="shared" si="3"/>
        <v>1670</v>
      </c>
      <c r="P32">
        <f t="shared" si="3"/>
        <v>1670</v>
      </c>
      <c r="Q32">
        <f t="shared" si="3"/>
        <v>1670</v>
      </c>
      <c r="R32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3"/>
  <dimension ref="A1:S32"/>
  <sheetViews>
    <sheetView showGridLines="0" showRowColHeaders="0" topLeftCell="A5" zoomScale="96" zoomScaleNormal="96" workbookViewId="0">
      <selection activeCell="A4" sqref="A4:A32"/>
    </sheetView>
  </sheetViews>
  <sheetFormatPr baseColWidth="10" defaultColWidth="11.44140625" defaultRowHeight="14.4" x14ac:dyDescent="0.3"/>
  <cols>
    <col min="2" max="2" width="18.44140625" customWidth="1"/>
    <col min="4" max="4" width="29.6640625" customWidth="1"/>
    <col min="7" max="7" width="23.33203125" customWidth="1"/>
    <col min="8" max="8" width="16.33203125" customWidth="1"/>
    <col min="9" max="9" width="17" customWidth="1"/>
    <col min="10" max="10" width="14.109375" customWidth="1"/>
    <col min="11" max="11" width="19.5546875" customWidth="1"/>
    <col min="13" max="13" width="16" customWidth="1"/>
    <col min="14" max="15" width="16.33203125" customWidth="1"/>
  </cols>
  <sheetData>
    <row r="1" spans="1:19" ht="46.2" x14ac:dyDescent="0.3">
      <c r="A1" s="31" t="str">
        <f>"Suivi Du conso du mois de Juin "&amp;systeme!B1</f>
        <v>Suivi Du conso du mois de Juin 2023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</row>
    <row r="2" spans="1:19" ht="23.4" x14ac:dyDescent="0.3">
      <c r="A2" s="44" t="s">
        <v>28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</row>
    <row r="3" spans="1:19" ht="15" thickBot="1" x14ac:dyDescent="0.35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22</v>
      </c>
      <c r="N3" s="1" t="s">
        <v>23</v>
      </c>
      <c r="O3" s="1" t="s">
        <v>33</v>
      </c>
      <c r="P3" s="1" t="s">
        <v>24</v>
      </c>
      <c r="Q3" s="1" t="s">
        <v>25</v>
      </c>
      <c r="R3" s="1" t="s">
        <v>26</v>
      </c>
      <c r="S3" s="1" t="s">
        <v>27</v>
      </c>
    </row>
    <row r="4" spans="1:19" x14ac:dyDescent="0.3">
      <c r="A4" s="27">
        <v>44348</v>
      </c>
      <c r="B4" s="34">
        <v>4000</v>
      </c>
      <c r="C4" s="34">
        <v>5000</v>
      </c>
      <c r="D4" s="35">
        <v>550</v>
      </c>
      <c r="E4" s="35">
        <v>550</v>
      </c>
      <c r="F4" s="35">
        <v>550</v>
      </c>
      <c r="G4" s="35">
        <v>550</v>
      </c>
      <c r="H4" s="35">
        <v>550</v>
      </c>
      <c r="I4" s="35">
        <v>550</v>
      </c>
      <c r="J4" s="35">
        <v>550</v>
      </c>
      <c r="K4" s="35">
        <v>550</v>
      </c>
      <c r="L4" s="35">
        <v>550</v>
      </c>
      <c r="M4" s="35">
        <v>550</v>
      </c>
      <c r="N4" s="35">
        <v>550</v>
      </c>
      <c r="O4" s="35">
        <v>550</v>
      </c>
      <c r="P4" s="35">
        <v>550</v>
      </c>
      <c r="Q4" s="35">
        <v>550</v>
      </c>
      <c r="R4" s="3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5" spans="1:19" x14ac:dyDescent="0.3">
      <c r="A5" s="27">
        <v>44349</v>
      </c>
      <c r="B5" s="58">
        <f>B4+200</f>
        <v>4200</v>
      </c>
      <c r="C5">
        <f>5000+C7</f>
        <v>70000</v>
      </c>
      <c r="D5">
        <f>D4+40</f>
        <v>590</v>
      </c>
      <c r="E5">
        <f>E4+40</f>
        <v>590</v>
      </c>
      <c r="F5">
        <f>F4+40</f>
        <v>590</v>
      </c>
      <c r="G5">
        <f>G4+40</f>
        <v>590</v>
      </c>
      <c r="H5">
        <f>H4+40</f>
        <v>590</v>
      </c>
      <c r="I5">
        <f>I4+40</f>
        <v>590</v>
      </c>
      <c r="J5">
        <f>J4+40</f>
        <v>590</v>
      </c>
      <c r="K5">
        <f>K4+40</f>
        <v>590</v>
      </c>
      <c r="L5">
        <f>L4+40</f>
        <v>590</v>
      </c>
      <c r="M5">
        <f>M4+40</f>
        <v>590</v>
      </c>
      <c r="N5">
        <f>N4+40</f>
        <v>590</v>
      </c>
      <c r="O5">
        <f>O4+40</f>
        <v>590</v>
      </c>
      <c r="P5">
        <f>P4+40</f>
        <v>590</v>
      </c>
      <c r="Q5">
        <f>Q4+40</f>
        <v>590</v>
      </c>
      <c r="R5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6" spans="1:19" x14ac:dyDescent="0.3">
      <c r="A6" s="27">
        <v>44350</v>
      </c>
      <c r="B6" s="58">
        <f t="shared" ref="B6:B32" si="0">B5+200</f>
        <v>4400</v>
      </c>
      <c r="C6">
        <f t="shared" ref="C6:C32" si="1">5000+C8</f>
        <v>70000</v>
      </c>
      <c r="D6">
        <f t="shared" ref="D6:Q32" si="2">D5+40</f>
        <v>630</v>
      </c>
      <c r="E6">
        <f t="shared" si="2"/>
        <v>630</v>
      </c>
      <c r="F6">
        <f t="shared" si="2"/>
        <v>630</v>
      </c>
      <c r="G6">
        <f t="shared" si="2"/>
        <v>630</v>
      </c>
      <c r="H6">
        <f t="shared" si="2"/>
        <v>630</v>
      </c>
      <c r="I6">
        <f t="shared" si="2"/>
        <v>630</v>
      </c>
      <c r="J6">
        <f t="shared" si="2"/>
        <v>630</v>
      </c>
      <c r="K6">
        <f t="shared" si="2"/>
        <v>630</v>
      </c>
      <c r="L6">
        <f t="shared" si="2"/>
        <v>630</v>
      </c>
      <c r="M6">
        <f t="shared" si="2"/>
        <v>630</v>
      </c>
      <c r="N6">
        <f t="shared" si="2"/>
        <v>630</v>
      </c>
      <c r="O6">
        <f t="shared" si="2"/>
        <v>630</v>
      </c>
      <c r="P6">
        <f t="shared" si="2"/>
        <v>630</v>
      </c>
      <c r="Q6">
        <f t="shared" si="2"/>
        <v>630</v>
      </c>
      <c r="R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7" spans="1:19" x14ac:dyDescent="0.3">
      <c r="A7" s="27">
        <v>44351</v>
      </c>
      <c r="B7" s="58">
        <f t="shared" si="0"/>
        <v>4600</v>
      </c>
      <c r="C7">
        <f t="shared" si="1"/>
        <v>65000</v>
      </c>
      <c r="D7">
        <f t="shared" si="2"/>
        <v>670</v>
      </c>
      <c r="E7">
        <f t="shared" si="2"/>
        <v>670</v>
      </c>
      <c r="F7">
        <f t="shared" si="2"/>
        <v>670</v>
      </c>
      <c r="G7">
        <f t="shared" si="2"/>
        <v>670</v>
      </c>
      <c r="H7">
        <f t="shared" si="2"/>
        <v>670</v>
      </c>
      <c r="I7">
        <f t="shared" si="2"/>
        <v>670</v>
      </c>
      <c r="J7">
        <f t="shared" si="2"/>
        <v>670</v>
      </c>
      <c r="K7">
        <f t="shared" si="2"/>
        <v>670</v>
      </c>
      <c r="L7">
        <f t="shared" si="2"/>
        <v>670</v>
      </c>
      <c r="M7">
        <f t="shared" si="2"/>
        <v>670</v>
      </c>
      <c r="N7">
        <f t="shared" si="2"/>
        <v>670</v>
      </c>
      <c r="O7">
        <f t="shared" si="2"/>
        <v>670</v>
      </c>
      <c r="P7">
        <f t="shared" si="2"/>
        <v>670</v>
      </c>
      <c r="Q7">
        <f t="shared" si="2"/>
        <v>670</v>
      </c>
      <c r="R7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8" spans="1:19" x14ac:dyDescent="0.3">
      <c r="A8" s="27">
        <v>44352</v>
      </c>
      <c r="B8" s="58">
        <f t="shared" si="0"/>
        <v>4800</v>
      </c>
      <c r="C8">
        <f t="shared" si="1"/>
        <v>65000</v>
      </c>
      <c r="D8">
        <f t="shared" si="2"/>
        <v>710</v>
      </c>
      <c r="E8">
        <f t="shared" si="2"/>
        <v>710</v>
      </c>
      <c r="F8">
        <f t="shared" si="2"/>
        <v>710</v>
      </c>
      <c r="G8">
        <f t="shared" si="2"/>
        <v>710</v>
      </c>
      <c r="H8">
        <f t="shared" si="2"/>
        <v>710</v>
      </c>
      <c r="I8">
        <f t="shared" si="2"/>
        <v>710</v>
      </c>
      <c r="J8">
        <f t="shared" si="2"/>
        <v>710</v>
      </c>
      <c r="K8">
        <f t="shared" si="2"/>
        <v>710</v>
      </c>
      <c r="L8">
        <f t="shared" si="2"/>
        <v>710</v>
      </c>
      <c r="M8">
        <f t="shared" si="2"/>
        <v>710</v>
      </c>
      <c r="N8">
        <f t="shared" si="2"/>
        <v>710</v>
      </c>
      <c r="O8">
        <f t="shared" si="2"/>
        <v>710</v>
      </c>
      <c r="P8">
        <f t="shared" si="2"/>
        <v>710</v>
      </c>
      <c r="Q8">
        <f t="shared" si="2"/>
        <v>710</v>
      </c>
      <c r="R8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9" spans="1:19" x14ac:dyDescent="0.3">
      <c r="A9" s="27">
        <v>44353</v>
      </c>
      <c r="B9" s="58">
        <f t="shared" si="0"/>
        <v>5000</v>
      </c>
      <c r="C9">
        <f t="shared" si="1"/>
        <v>60000</v>
      </c>
      <c r="D9">
        <f t="shared" si="2"/>
        <v>750</v>
      </c>
      <c r="E9">
        <f t="shared" si="2"/>
        <v>750</v>
      </c>
      <c r="F9">
        <f t="shared" si="2"/>
        <v>750</v>
      </c>
      <c r="G9">
        <f t="shared" si="2"/>
        <v>750</v>
      </c>
      <c r="H9">
        <f t="shared" si="2"/>
        <v>750</v>
      </c>
      <c r="I9">
        <f t="shared" si="2"/>
        <v>750</v>
      </c>
      <c r="J9">
        <f t="shared" si="2"/>
        <v>750</v>
      </c>
      <c r="K9">
        <f t="shared" si="2"/>
        <v>750</v>
      </c>
      <c r="L9">
        <f t="shared" si="2"/>
        <v>750</v>
      </c>
      <c r="M9">
        <f t="shared" si="2"/>
        <v>750</v>
      </c>
      <c r="N9">
        <f t="shared" si="2"/>
        <v>750</v>
      </c>
      <c r="O9">
        <f t="shared" si="2"/>
        <v>750</v>
      </c>
      <c r="P9">
        <f t="shared" si="2"/>
        <v>750</v>
      </c>
      <c r="Q9">
        <f t="shared" si="2"/>
        <v>750</v>
      </c>
      <c r="R9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0" spans="1:19" x14ac:dyDescent="0.3">
      <c r="A10" s="27">
        <v>44354</v>
      </c>
      <c r="B10" s="58">
        <f t="shared" si="0"/>
        <v>5200</v>
      </c>
      <c r="C10">
        <f t="shared" si="1"/>
        <v>60000</v>
      </c>
      <c r="D10">
        <f t="shared" si="2"/>
        <v>790</v>
      </c>
      <c r="E10">
        <f t="shared" si="2"/>
        <v>790</v>
      </c>
      <c r="F10">
        <f t="shared" si="2"/>
        <v>790</v>
      </c>
      <c r="G10">
        <f t="shared" si="2"/>
        <v>790</v>
      </c>
      <c r="H10">
        <f t="shared" si="2"/>
        <v>790</v>
      </c>
      <c r="I10">
        <f t="shared" si="2"/>
        <v>790</v>
      </c>
      <c r="J10">
        <f t="shared" si="2"/>
        <v>790</v>
      </c>
      <c r="K10">
        <f t="shared" si="2"/>
        <v>790</v>
      </c>
      <c r="L10">
        <f t="shared" si="2"/>
        <v>790</v>
      </c>
      <c r="M10">
        <f t="shared" si="2"/>
        <v>790</v>
      </c>
      <c r="N10">
        <f t="shared" si="2"/>
        <v>790</v>
      </c>
      <c r="O10">
        <f t="shared" si="2"/>
        <v>790</v>
      </c>
      <c r="P10">
        <f t="shared" si="2"/>
        <v>790</v>
      </c>
      <c r="Q10">
        <f t="shared" si="2"/>
        <v>790</v>
      </c>
      <c r="R10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1" spans="1:19" x14ac:dyDescent="0.3">
      <c r="A11" s="27">
        <v>44355</v>
      </c>
      <c r="B11" s="58">
        <f t="shared" si="0"/>
        <v>5400</v>
      </c>
      <c r="C11">
        <f t="shared" si="1"/>
        <v>55000</v>
      </c>
      <c r="D11">
        <f t="shared" si="2"/>
        <v>830</v>
      </c>
      <c r="E11">
        <f t="shared" si="2"/>
        <v>830</v>
      </c>
      <c r="F11">
        <f t="shared" si="2"/>
        <v>830</v>
      </c>
      <c r="G11">
        <f t="shared" si="2"/>
        <v>830</v>
      </c>
      <c r="H11">
        <f t="shared" si="2"/>
        <v>830</v>
      </c>
      <c r="I11">
        <f t="shared" si="2"/>
        <v>830</v>
      </c>
      <c r="J11">
        <f t="shared" si="2"/>
        <v>830</v>
      </c>
      <c r="K11">
        <f t="shared" si="2"/>
        <v>830</v>
      </c>
      <c r="L11">
        <f t="shared" si="2"/>
        <v>830</v>
      </c>
      <c r="M11">
        <f t="shared" si="2"/>
        <v>830</v>
      </c>
      <c r="N11">
        <f t="shared" si="2"/>
        <v>830</v>
      </c>
      <c r="O11">
        <f t="shared" si="2"/>
        <v>830</v>
      </c>
      <c r="P11">
        <f t="shared" si="2"/>
        <v>830</v>
      </c>
      <c r="Q11">
        <f t="shared" si="2"/>
        <v>830</v>
      </c>
      <c r="R1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2" spans="1:19" x14ac:dyDescent="0.3">
      <c r="A12" s="27">
        <v>44356</v>
      </c>
      <c r="B12" s="58">
        <f t="shared" si="0"/>
        <v>5600</v>
      </c>
      <c r="C12">
        <f t="shared" si="1"/>
        <v>55000</v>
      </c>
      <c r="D12">
        <f t="shared" si="2"/>
        <v>870</v>
      </c>
      <c r="E12">
        <f t="shared" si="2"/>
        <v>870</v>
      </c>
      <c r="F12">
        <f t="shared" si="2"/>
        <v>870</v>
      </c>
      <c r="G12">
        <f t="shared" si="2"/>
        <v>870</v>
      </c>
      <c r="H12">
        <f t="shared" si="2"/>
        <v>870</v>
      </c>
      <c r="I12">
        <f t="shared" si="2"/>
        <v>870</v>
      </c>
      <c r="J12">
        <f t="shared" si="2"/>
        <v>870</v>
      </c>
      <c r="K12">
        <f t="shared" si="2"/>
        <v>870</v>
      </c>
      <c r="L12">
        <f t="shared" si="2"/>
        <v>870</v>
      </c>
      <c r="M12">
        <f t="shared" si="2"/>
        <v>870</v>
      </c>
      <c r="N12">
        <f t="shared" si="2"/>
        <v>870</v>
      </c>
      <c r="O12">
        <f t="shared" si="2"/>
        <v>870</v>
      </c>
      <c r="P12">
        <f t="shared" si="2"/>
        <v>870</v>
      </c>
      <c r="Q12">
        <f t="shared" si="2"/>
        <v>870</v>
      </c>
      <c r="R12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3" spans="1:19" x14ac:dyDescent="0.3">
      <c r="A13" s="27">
        <v>44357</v>
      </c>
      <c r="B13" s="58">
        <f t="shared" si="0"/>
        <v>5800</v>
      </c>
      <c r="C13">
        <f t="shared" si="1"/>
        <v>50000</v>
      </c>
      <c r="D13">
        <f t="shared" si="2"/>
        <v>910</v>
      </c>
      <c r="E13">
        <f t="shared" si="2"/>
        <v>910</v>
      </c>
      <c r="F13">
        <f t="shared" si="2"/>
        <v>910</v>
      </c>
      <c r="G13">
        <f t="shared" si="2"/>
        <v>910</v>
      </c>
      <c r="H13">
        <f t="shared" si="2"/>
        <v>910</v>
      </c>
      <c r="I13">
        <f t="shared" si="2"/>
        <v>910</v>
      </c>
      <c r="J13">
        <f t="shared" si="2"/>
        <v>910</v>
      </c>
      <c r="K13">
        <f t="shared" si="2"/>
        <v>910</v>
      </c>
      <c r="L13">
        <f t="shared" si="2"/>
        <v>910</v>
      </c>
      <c r="M13">
        <f t="shared" si="2"/>
        <v>910</v>
      </c>
      <c r="N13">
        <f t="shared" si="2"/>
        <v>910</v>
      </c>
      <c r="O13">
        <f t="shared" si="2"/>
        <v>910</v>
      </c>
      <c r="P13">
        <f t="shared" si="2"/>
        <v>910</v>
      </c>
      <c r="Q13">
        <f t="shared" si="2"/>
        <v>910</v>
      </c>
      <c r="R13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4" spans="1:19" x14ac:dyDescent="0.3">
      <c r="A14" s="27">
        <v>44358</v>
      </c>
      <c r="B14" s="58">
        <f t="shared" si="0"/>
        <v>6000</v>
      </c>
      <c r="C14">
        <f t="shared" si="1"/>
        <v>50000</v>
      </c>
      <c r="D14">
        <f t="shared" si="2"/>
        <v>950</v>
      </c>
      <c r="E14">
        <f t="shared" si="2"/>
        <v>950</v>
      </c>
      <c r="F14">
        <f t="shared" si="2"/>
        <v>950</v>
      </c>
      <c r="G14">
        <f t="shared" si="2"/>
        <v>950</v>
      </c>
      <c r="H14">
        <f t="shared" si="2"/>
        <v>950</v>
      </c>
      <c r="I14">
        <f t="shared" si="2"/>
        <v>950</v>
      </c>
      <c r="J14">
        <f t="shared" si="2"/>
        <v>950</v>
      </c>
      <c r="K14">
        <f t="shared" si="2"/>
        <v>950</v>
      </c>
      <c r="L14">
        <f t="shared" si="2"/>
        <v>950</v>
      </c>
      <c r="M14">
        <f t="shared" si="2"/>
        <v>950</v>
      </c>
      <c r="N14">
        <f t="shared" si="2"/>
        <v>950</v>
      </c>
      <c r="O14">
        <f t="shared" si="2"/>
        <v>950</v>
      </c>
      <c r="P14">
        <f t="shared" si="2"/>
        <v>950</v>
      </c>
      <c r="Q14">
        <f t="shared" si="2"/>
        <v>950</v>
      </c>
      <c r="R1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5" spans="1:19" x14ac:dyDescent="0.3">
      <c r="A15" s="27">
        <v>44359</v>
      </c>
      <c r="B15" s="58">
        <f t="shared" si="0"/>
        <v>6200</v>
      </c>
      <c r="C15">
        <f t="shared" si="1"/>
        <v>45000</v>
      </c>
      <c r="D15">
        <f t="shared" si="2"/>
        <v>990</v>
      </c>
      <c r="E15">
        <f t="shared" si="2"/>
        <v>990</v>
      </c>
      <c r="F15">
        <f t="shared" si="2"/>
        <v>990</v>
      </c>
      <c r="G15">
        <f t="shared" si="2"/>
        <v>990</v>
      </c>
      <c r="H15">
        <f t="shared" si="2"/>
        <v>990</v>
      </c>
      <c r="I15">
        <f t="shared" si="2"/>
        <v>990</v>
      </c>
      <c r="J15">
        <f t="shared" si="2"/>
        <v>990</v>
      </c>
      <c r="K15">
        <f t="shared" si="2"/>
        <v>990</v>
      </c>
      <c r="L15">
        <f t="shared" si="2"/>
        <v>990</v>
      </c>
      <c r="M15">
        <f t="shared" si="2"/>
        <v>990</v>
      </c>
      <c r="N15">
        <f t="shared" si="2"/>
        <v>990</v>
      </c>
      <c r="O15">
        <f t="shared" si="2"/>
        <v>990</v>
      </c>
      <c r="P15">
        <f t="shared" si="2"/>
        <v>990</v>
      </c>
      <c r="Q15">
        <f t="shared" si="2"/>
        <v>990</v>
      </c>
      <c r="R15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6" spans="1:19" x14ac:dyDescent="0.3">
      <c r="A16" s="27">
        <v>44360</v>
      </c>
      <c r="B16" s="58">
        <f t="shared" si="0"/>
        <v>6400</v>
      </c>
      <c r="C16">
        <f t="shared" si="1"/>
        <v>45000</v>
      </c>
      <c r="D16">
        <f t="shared" si="2"/>
        <v>1030</v>
      </c>
      <c r="E16">
        <f t="shared" si="2"/>
        <v>1030</v>
      </c>
      <c r="F16">
        <f t="shared" si="2"/>
        <v>1030</v>
      </c>
      <c r="G16">
        <f t="shared" si="2"/>
        <v>1030</v>
      </c>
      <c r="H16">
        <f t="shared" si="2"/>
        <v>1030</v>
      </c>
      <c r="I16">
        <f t="shared" si="2"/>
        <v>1030</v>
      </c>
      <c r="J16">
        <f t="shared" si="2"/>
        <v>1030</v>
      </c>
      <c r="K16">
        <f t="shared" si="2"/>
        <v>1030</v>
      </c>
      <c r="L16">
        <f t="shared" si="2"/>
        <v>1030</v>
      </c>
      <c r="M16">
        <f t="shared" si="2"/>
        <v>1030</v>
      </c>
      <c r="N16">
        <f t="shared" si="2"/>
        <v>1030</v>
      </c>
      <c r="O16">
        <f t="shared" si="2"/>
        <v>1030</v>
      </c>
      <c r="P16">
        <f t="shared" si="2"/>
        <v>1030</v>
      </c>
      <c r="Q16">
        <f t="shared" si="2"/>
        <v>1030</v>
      </c>
      <c r="R1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7" spans="1:18" x14ac:dyDescent="0.3">
      <c r="A17" s="27">
        <v>44361</v>
      </c>
      <c r="B17" s="58">
        <f t="shared" si="0"/>
        <v>6600</v>
      </c>
      <c r="C17">
        <f t="shared" si="1"/>
        <v>40000</v>
      </c>
      <c r="D17">
        <f t="shared" si="2"/>
        <v>1070</v>
      </c>
      <c r="E17">
        <f t="shared" si="2"/>
        <v>1070</v>
      </c>
      <c r="F17">
        <f t="shared" si="2"/>
        <v>1070</v>
      </c>
      <c r="G17">
        <f t="shared" si="2"/>
        <v>1070</v>
      </c>
      <c r="H17">
        <f t="shared" si="2"/>
        <v>1070</v>
      </c>
      <c r="I17">
        <f t="shared" si="2"/>
        <v>1070</v>
      </c>
      <c r="J17">
        <f t="shared" si="2"/>
        <v>1070</v>
      </c>
      <c r="K17">
        <f t="shared" si="2"/>
        <v>1070</v>
      </c>
      <c r="L17">
        <f t="shared" si="2"/>
        <v>1070</v>
      </c>
      <c r="M17">
        <f t="shared" si="2"/>
        <v>1070</v>
      </c>
      <c r="N17">
        <f t="shared" si="2"/>
        <v>1070</v>
      </c>
      <c r="O17">
        <f t="shared" si="2"/>
        <v>1070</v>
      </c>
      <c r="P17">
        <f t="shared" si="2"/>
        <v>1070</v>
      </c>
      <c r="Q17">
        <f t="shared" si="2"/>
        <v>1070</v>
      </c>
      <c r="R17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8" spans="1:18" x14ac:dyDescent="0.3">
      <c r="A18" s="27">
        <v>44362</v>
      </c>
      <c r="B18" s="58">
        <f t="shared" si="0"/>
        <v>6800</v>
      </c>
      <c r="C18">
        <f t="shared" si="1"/>
        <v>40000</v>
      </c>
      <c r="D18">
        <f t="shared" si="2"/>
        <v>1110</v>
      </c>
      <c r="E18">
        <f t="shared" si="2"/>
        <v>1110</v>
      </c>
      <c r="F18">
        <f t="shared" si="2"/>
        <v>1110</v>
      </c>
      <c r="G18">
        <f t="shared" si="2"/>
        <v>1110</v>
      </c>
      <c r="H18">
        <f t="shared" si="2"/>
        <v>1110</v>
      </c>
      <c r="I18">
        <f t="shared" si="2"/>
        <v>1110</v>
      </c>
      <c r="J18">
        <f t="shared" si="2"/>
        <v>1110</v>
      </c>
      <c r="K18">
        <f t="shared" si="2"/>
        <v>1110</v>
      </c>
      <c r="L18">
        <f t="shared" si="2"/>
        <v>1110</v>
      </c>
      <c r="M18">
        <f t="shared" si="2"/>
        <v>1110</v>
      </c>
      <c r="N18">
        <f t="shared" si="2"/>
        <v>1110</v>
      </c>
      <c r="O18">
        <f t="shared" si="2"/>
        <v>1110</v>
      </c>
      <c r="P18">
        <f t="shared" si="2"/>
        <v>1110</v>
      </c>
      <c r="Q18">
        <f t="shared" si="2"/>
        <v>1110</v>
      </c>
      <c r="R18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9" spans="1:18" x14ac:dyDescent="0.3">
      <c r="A19" s="27">
        <v>44363</v>
      </c>
      <c r="B19" s="58">
        <f t="shared" si="0"/>
        <v>7000</v>
      </c>
      <c r="C19">
        <f t="shared" si="1"/>
        <v>35000</v>
      </c>
      <c r="D19">
        <f t="shared" si="2"/>
        <v>1150</v>
      </c>
      <c r="E19">
        <f t="shared" si="2"/>
        <v>1150</v>
      </c>
      <c r="F19">
        <f t="shared" si="2"/>
        <v>1150</v>
      </c>
      <c r="G19">
        <f t="shared" si="2"/>
        <v>1150</v>
      </c>
      <c r="H19">
        <f t="shared" si="2"/>
        <v>1150</v>
      </c>
      <c r="I19">
        <f t="shared" si="2"/>
        <v>1150</v>
      </c>
      <c r="J19">
        <f t="shared" si="2"/>
        <v>1150</v>
      </c>
      <c r="K19">
        <f t="shared" si="2"/>
        <v>1150</v>
      </c>
      <c r="L19">
        <f t="shared" si="2"/>
        <v>1150</v>
      </c>
      <c r="M19">
        <f t="shared" si="2"/>
        <v>1150</v>
      </c>
      <c r="N19">
        <f t="shared" si="2"/>
        <v>1150</v>
      </c>
      <c r="O19">
        <f t="shared" si="2"/>
        <v>1150</v>
      </c>
      <c r="P19">
        <f t="shared" si="2"/>
        <v>1150</v>
      </c>
      <c r="Q19">
        <f t="shared" si="2"/>
        <v>1150</v>
      </c>
      <c r="R19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0" spans="1:18" x14ac:dyDescent="0.3">
      <c r="A20" s="27">
        <v>44364</v>
      </c>
      <c r="B20" s="58">
        <f t="shared" si="0"/>
        <v>7200</v>
      </c>
      <c r="C20">
        <f t="shared" si="1"/>
        <v>35000</v>
      </c>
      <c r="D20">
        <f t="shared" si="2"/>
        <v>1190</v>
      </c>
      <c r="E20">
        <f t="shared" si="2"/>
        <v>1190</v>
      </c>
      <c r="F20">
        <f t="shared" si="2"/>
        <v>1190</v>
      </c>
      <c r="G20">
        <f t="shared" si="2"/>
        <v>1190</v>
      </c>
      <c r="H20">
        <f t="shared" si="2"/>
        <v>1190</v>
      </c>
      <c r="I20">
        <f t="shared" si="2"/>
        <v>1190</v>
      </c>
      <c r="J20">
        <f t="shared" si="2"/>
        <v>1190</v>
      </c>
      <c r="K20">
        <f t="shared" si="2"/>
        <v>1190</v>
      </c>
      <c r="L20">
        <f t="shared" si="2"/>
        <v>1190</v>
      </c>
      <c r="M20">
        <f t="shared" si="2"/>
        <v>1190</v>
      </c>
      <c r="N20">
        <f t="shared" si="2"/>
        <v>1190</v>
      </c>
      <c r="O20">
        <f t="shared" si="2"/>
        <v>1190</v>
      </c>
      <c r="P20">
        <f t="shared" si="2"/>
        <v>1190</v>
      </c>
      <c r="Q20">
        <f t="shared" si="2"/>
        <v>1190</v>
      </c>
      <c r="R20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1" spans="1:18" x14ac:dyDescent="0.3">
      <c r="A21" s="27">
        <v>44365</v>
      </c>
      <c r="B21" s="58">
        <f t="shared" si="0"/>
        <v>7400</v>
      </c>
      <c r="C21">
        <f t="shared" si="1"/>
        <v>30000</v>
      </c>
      <c r="D21">
        <f t="shared" si="2"/>
        <v>1230</v>
      </c>
      <c r="E21">
        <f t="shared" si="2"/>
        <v>1230</v>
      </c>
      <c r="F21">
        <f t="shared" si="2"/>
        <v>1230</v>
      </c>
      <c r="G21">
        <f t="shared" si="2"/>
        <v>1230</v>
      </c>
      <c r="H21">
        <f t="shared" si="2"/>
        <v>1230</v>
      </c>
      <c r="I21">
        <f t="shared" si="2"/>
        <v>1230</v>
      </c>
      <c r="J21">
        <f t="shared" si="2"/>
        <v>1230</v>
      </c>
      <c r="K21">
        <f t="shared" si="2"/>
        <v>1230</v>
      </c>
      <c r="L21">
        <f t="shared" si="2"/>
        <v>1230</v>
      </c>
      <c r="M21">
        <f t="shared" si="2"/>
        <v>1230</v>
      </c>
      <c r="N21">
        <f t="shared" si="2"/>
        <v>1230</v>
      </c>
      <c r="O21">
        <f t="shared" si="2"/>
        <v>1230</v>
      </c>
      <c r="P21">
        <f t="shared" si="2"/>
        <v>1230</v>
      </c>
      <c r="Q21">
        <f t="shared" si="2"/>
        <v>1230</v>
      </c>
      <c r="R2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2" spans="1:18" x14ac:dyDescent="0.3">
      <c r="A22" s="27">
        <v>44366</v>
      </c>
      <c r="B22" s="58">
        <f t="shared" si="0"/>
        <v>7600</v>
      </c>
      <c r="C22">
        <f t="shared" si="1"/>
        <v>30000</v>
      </c>
      <c r="D22">
        <f t="shared" si="2"/>
        <v>1270</v>
      </c>
      <c r="E22">
        <f t="shared" si="2"/>
        <v>1270</v>
      </c>
      <c r="F22">
        <f t="shared" si="2"/>
        <v>1270</v>
      </c>
      <c r="G22">
        <f t="shared" si="2"/>
        <v>1270</v>
      </c>
      <c r="H22">
        <f t="shared" si="2"/>
        <v>1270</v>
      </c>
      <c r="I22">
        <f t="shared" si="2"/>
        <v>1270</v>
      </c>
      <c r="J22">
        <f t="shared" si="2"/>
        <v>1270</v>
      </c>
      <c r="K22">
        <f t="shared" si="2"/>
        <v>1270</v>
      </c>
      <c r="L22">
        <f t="shared" si="2"/>
        <v>1270</v>
      </c>
      <c r="M22">
        <f t="shared" si="2"/>
        <v>1270</v>
      </c>
      <c r="N22">
        <f t="shared" si="2"/>
        <v>1270</v>
      </c>
      <c r="O22">
        <f t="shared" si="2"/>
        <v>1270</v>
      </c>
      <c r="P22">
        <f t="shared" si="2"/>
        <v>1270</v>
      </c>
      <c r="Q22">
        <f t="shared" si="2"/>
        <v>1270</v>
      </c>
      <c r="R22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3" spans="1:18" x14ac:dyDescent="0.3">
      <c r="A23" s="27">
        <v>44367</v>
      </c>
      <c r="B23" s="58">
        <f t="shared" si="0"/>
        <v>7800</v>
      </c>
      <c r="C23">
        <f t="shared" si="1"/>
        <v>25000</v>
      </c>
      <c r="D23">
        <f t="shared" si="2"/>
        <v>1310</v>
      </c>
      <c r="E23">
        <f t="shared" si="2"/>
        <v>1310</v>
      </c>
      <c r="F23">
        <f t="shared" si="2"/>
        <v>1310</v>
      </c>
      <c r="G23">
        <f t="shared" si="2"/>
        <v>1310</v>
      </c>
      <c r="H23">
        <f t="shared" si="2"/>
        <v>1310</v>
      </c>
      <c r="I23">
        <f t="shared" si="2"/>
        <v>1310</v>
      </c>
      <c r="J23">
        <f t="shared" si="2"/>
        <v>1310</v>
      </c>
      <c r="K23">
        <f t="shared" si="2"/>
        <v>1310</v>
      </c>
      <c r="L23">
        <f t="shared" si="2"/>
        <v>1310</v>
      </c>
      <c r="M23">
        <f t="shared" si="2"/>
        <v>1310</v>
      </c>
      <c r="N23">
        <f t="shared" si="2"/>
        <v>1310</v>
      </c>
      <c r="O23">
        <f t="shared" si="2"/>
        <v>1310</v>
      </c>
      <c r="P23">
        <f t="shared" si="2"/>
        <v>1310</v>
      </c>
      <c r="Q23">
        <f t="shared" si="2"/>
        <v>1310</v>
      </c>
      <c r="R23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4" spans="1:18" x14ac:dyDescent="0.3">
      <c r="A24" s="27">
        <v>44368</v>
      </c>
      <c r="B24" s="58">
        <f t="shared" si="0"/>
        <v>8000</v>
      </c>
      <c r="C24">
        <f t="shared" si="1"/>
        <v>25000</v>
      </c>
      <c r="D24">
        <f t="shared" si="2"/>
        <v>1350</v>
      </c>
      <c r="E24">
        <f t="shared" si="2"/>
        <v>1350</v>
      </c>
      <c r="F24">
        <f t="shared" si="2"/>
        <v>1350</v>
      </c>
      <c r="G24">
        <f t="shared" ref="D24:Q32" si="3">G23+40</f>
        <v>1350</v>
      </c>
      <c r="H24">
        <f t="shared" si="3"/>
        <v>1350</v>
      </c>
      <c r="I24">
        <f t="shared" si="3"/>
        <v>1350</v>
      </c>
      <c r="J24">
        <f t="shared" si="3"/>
        <v>1350</v>
      </c>
      <c r="K24">
        <f t="shared" si="3"/>
        <v>1350</v>
      </c>
      <c r="L24">
        <f t="shared" si="3"/>
        <v>1350</v>
      </c>
      <c r="M24">
        <f t="shared" si="3"/>
        <v>1350</v>
      </c>
      <c r="N24">
        <f t="shared" si="3"/>
        <v>1350</v>
      </c>
      <c r="O24">
        <f t="shared" si="3"/>
        <v>1350</v>
      </c>
      <c r="P24">
        <f t="shared" si="3"/>
        <v>1350</v>
      </c>
      <c r="Q24">
        <f t="shared" si="3"/>
        <v>1350</v>
      </c>
      <c r="R2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5" spans="1:18" x14ac:dyDescent="0.3">
      <c r="A25" s="27">
        <v>44369</v>
      </c>
      <c r="B25" s="58">
        <f t="shared" si="0"/>
        <v>8200</v>
      </c>
      <c r="C25">
        <f t="shared" si="1"/>
        <v>20000</v>
      </c>
      <c r="D25">
        <f t="shared" si="3"/>
        <v>1390</v>
      </c>
      <c r="E25">
        <f t="shared" si="3"/>
        <v>1390</v>
      </c>
      <c r="F25">
        <f t="shared" si="3"/>
        <v>1390</v>
      </c>
      <c r="G25">
        <f t="shared" si="3"/>
        <v>1390</v>
      </c>
      <c r="H25">
        <f t="shared" si="3"/>
        <v>1390</v>
      </c>
      <c r="I25">
        <f t="shared" si="3"/>
        <v>1390</v>
      </c>
      <c r="J25">
        <f t="shared" si="3"/>
        <v>1390</v>
      </c>
      <c r="K25">
        <f t="shared" si="3"/>
        <v>1390</v>
      </c>
      <c r="L25">
        <f t="shared" si="3"/>
        <v>1390</v>
      </c>
      <c r="M25">
        <f t="shared" si="3"/>
        <v>1390</v>
      </c>
      <c r="N25">
        <f t="shared" si="3"/>
        <v>1390</v>
      </c>
      <c r="O25">
        <f t="shared" si="3"/>
        <v>1390</v>
      </c>
      <c r="P25">
        <f t="shared" si="3"/>
        <v>1390</v>
      </c>
      <c r="Q25">
        <f t="shared" si="3"/>
        <v>1390</v>
      </c>
      <c r="R25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6" spans="1:18" x14ac:dyDescent="0.3">
      <c r="A26" s="27">
        <v>44370</v>
      </c>
      <c r="B26" s="58">
        <f t="shared" si="0"/>
        <v>8400</v>
      </c>
      <c r="C26">
        <f t="shared" si="1"/>
        <v>20000</v>
      </c>
      <c r="D26">
        <f t="shared" si="3"/>
        <v>1430</v>
      </c>
      <c r="E26">
        <f t="shared" si="3"/>
        <v>1430</v>
      </c>
      <c r="F26">
        <f t="shared" si="3"/>
        <v>1430</v>
      </c>
      <c r="G26">
        <f t="shared" si="3"/>
        <v>1430</v>
      </c>
      <c r="H26">
        <f t="shared" si="3"/>
        <v>1430</v>
      </c>
      <c r="I26">
        <f t="shared" si="3"/>
        <v>1430</v>
      </c>
      <c r="J26">
        <f t="shared" si="3"/>
        <v>1430</v>
      </c>
      <c r="K26">
        <f t="shared" si="3"/>
        <v>1430</v>
      </c>
      <c r="L26">
        <f t="shared" si="3"/>
        <v>1430</v>
      </c>
      <c r="M26">
        <f t="shared" si="3"/>
        <v>1430</v>
      </c>
      <c r="N26">
        <f t="shared" si="3"/>
        <v>1430</v>
      </c>
      <c r="O26">
        <f t="shared" si="3"/>
        <v>1430</v>
      </c>
      <c r="P26">
        <f t="shared" si="3"/>
        <v>1430</v>
      </c>
      <c r="Q26">
        <f t="shared" si="3"/>
        <v>1430</v>
      </c>
      <c r="R2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7" spans="1:18" x14ac:dyDescent="0.3">
      <c r="A27" s="27">
        <v>44371</v>
      </c>
      <c r="B27" s="58">
        <f t="shared" si="0"/>
        <v>8600</v>
      </c>
      <c r="C27">
        <f t="shared" si="1"/>
        <v>15000</v>
      </c>
      <c r="D27">
        <f t="shared" si="3"/>
        <v>1470</v>
      </c>
      <c r="E27">
        <f t="shared" si="3"/>
        <v>1470</v>
      </c>
      <c r="F27">
        <f t="shared" si="3"/>
        <v>1470</v>
      </c>
      <c r="G27">
        <f t="shared" si="3"/>
        <v>1470</v>
      </c>
      <c r="H27">
        <f t="shared" si="3"/>
        <v>1470</v>
      </c>
      <c r="I27">
        <f t="shared" si="3"/>
        <v>1470</v>
      </c>
      <c r="J27">
        <f t="shared" si="3"/>
        <v>1470</v>
      </c>
      <c r="K27">
        <f t="shared" si="3"/>
        <v>1470</v>
      </c>
      <c r="L27">
        <f t="shared" si="3"/>
        <v>1470</v>
      </c>
      <c r="M27">
        <f t="shared" si="3"/>
        <v>1470</v>
      </c>
      <c r="N27">
        <f t="shared" si="3"/>
        <v>1470</v>
      </c>
      <c r="O27">
        <f t="shared" si="3"/>
        <v>1470</v>
      </c>
      <c r="P27">
        <f t="shared" si="3"/>
        <v>1470</v>
      </c>
      <c r="Q27">
        <f t="shared" si="3"/>
        <v>1470</v>
      </c>
      <c r="R27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8" spans="1:18" x14ac:dyDescent="0.3">
      <c r="A28" s="27">
        <v>44372</v>
      </c>
      <c r="B28" s="58">
        <f t="shared" si="0"/>
        <v>8800</v>
      </c>
      <c r="C28">
        <f t="shared" si="1"/>
        <v>15000</v>
      </c>
      <c r="D28">
        <f t="shared" si="3"/>
        <v>1510</v>
      </c>
      <c r="E28">
        <f t="shared" si="3"/>
        <v>1510</v>
      </c>
      <c r="F28">
        <f t="shared" si="3"/>
        <v>1510</v>
      </c>
      <c r="G28">
        <f t="shared" si="3"/>
        <v>1510</v>
      </c>
      <c r="H28">
        <f t="shared" si="3"/>
        <v>1510</v>
      </c>
      <c r="I28">
        <f t="shared" si="3"/>
        <v>1510</v>
      </c>
      <c r="J28">
        <f t="shared" si="3"/>
        <v>1510</v>
      </c>
      <c r="K28">
        <f t="shared" si="3"/>
        <v>1510</v>
      </c>
      <c r="L28">
        <f t="shared" si="3"/>
        <v>1510</v>
      </c>
      <c r="M28">
        <f t="shared" si="3"/>
        <v>1510</v>
      </c>
      <c r="N28">
        <f t="shared" si="3"/>
        <v>1510</v>
      </c>
      <c r="O28">
        <f t="shared" si="3"/>
        <v>1510</v>
      </c>
      <c r="P28">
        <f t="shared" si="3"/>
        <v>1510</v>
      </c>
      <c r="Q28">
        <f t="shared" si="3"/>
        <v>1510</v>
      </c>
      <c r="R28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9" spans="1:18" x14ac:dyDescent="0.3">
      <c r="A29" s="27">
        <v>44373</v>
      </c>
      <c r="B29" s="58">
        <f t="shared" si="0"/>
        <v>9000</v>
      </c>
      <c r="C29">
        <f t="shared" si="1"/>
        <v>10000</v>
      </c>
      <c r="D29">
        <f t="shared" si="3"/>
        <v>1550</v>
      </c>
      <c r="E29">
        <f t="shared" si="3"/>
        <v>1550</v>
      </c>
      <c r="F29">
        <f t="shared" si="3"/>
        <v>1550</v>
      </c>
      <c r="G29">
        <f t="shared" si="3"/>
        <v>1550</v>
      </c>
      <c r="H29">
        <f t="shared" si="3"/>
        <v>1550</v>
      </c>
      <c r="I29">
        <f t="shared" si="3"/>
        <v>1550</v>
      </c>
      <c r="J29">
        <f t="shared" si="3"/>
        <v>1550</v>
      </c>
      <c r="K29">
        <f t="shared" si="3"/>
        <v>1550</v>
      </c>
      <c r="L29">
        <f t="shared" si="3"/>
        <v>1550</v>
      </c>
      <c r="M29">
        <f t="shared" si="3"/>
        <v>1550</v>
      </c>
      <c r="N29">
        <f t="shared" si="3"/>
        <v>1550</v>
      </c>
      <c r="O29">
        <f t="shared" si="3"/>
        <v>1550</v>
      </c>
      <c r="P29">
        <f t="shared" si="3"/>
        <v>1550</v>
      </c>
      <c r="Q29">
        <f t="shared" si="3"/>
        <v>1550</v>
      </c>
      <c r="R29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30" spans="1:18" x14ac:dyDescent="0.3">
      <c r="A30" s="27">
        <v>44374</v>
      </c>
      <c r="B30" s="58">
        <f t="shared" si="0"/>
        <v>9200</v>
      </c>
      <c r="C30">
        <f t="shared" si="1"/>
        <v>10000</v>
      </c>
      <c r="D30">
        <f t="shared" si="3"/>
        <v>1590</v>
      </c>
      <c r="E30">
        <f t="shared" si="3"/>
        <v>1590</v>
      </c>
      <c r="F30">
        <f t="shared" si="3"/>
        <v>1590</v>
      </c>
      <c r="G30">
        <f t="shared" si="3"/>
        <v>1590</v>
      </c>
      <c r="H30">
        <f t="shared" si="3"/>
        <v>1590</v>
      </c>
      <c r="I30">
        <f t="shared" si="3"/>
        <v>1590</v>
      </c>
      <c r="J30">
        <f t="shared" si="3"/>
        <v>1590</v>
      </c>
      <c r="K30">
        <f t="shared" si="3"/>
        <v>1590</v>
      </c>
      <c r="L30">
        <f t="shared" si="3"/>
        <v>1590</v>
      </c>
      <c r="M30">
        <f t="shared" si="3"/>
        <v>1590</v>
      </c>
      <c r="N30">
        <f t="shared" si="3"/>
        <v>1590</v>
      </c>
      <c r="O30">
        <f t="shared" si="3"/>
        <v>1590</v>
      </c>
      <c r="P30">
        <f t="shared" si="3"/>
        <v>1590</v>
      </c>
      <c r="Q30">
        <f t="shared" si="3"/>
        <v>1590</v>
      </c>
      <c r="R30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31" spans="1:18" x14ac:dyDescent="0.3">
      <c r="A31" s="27">
        <v>44375</v>
      </c>
      <c r="B31" s="58">
        <f t="shared" si="0"/>
        <v>9400</v>
      </c>
      <c r="C31">
        <f t="shared" si="1"/>
        <v>5000</v>
      </c>
      <c r="D31">
        <f t="shared" si="3"/>
        <v>1630</v>
      </c>
      <c r="E31">
        <f t="shared" si="3"/>
        <v>1630</v>
      </c>
      <c r="F31">
        <f t="shared" si="3"/>
        <v>1630</v>
      </c>
      <c r="G31">
        <f t="shared" si="3"/>
        <v>1630</v>
      </c>
      <c r="H31">
        <f t="shared" si="3"/>
        <v>1630</v>
      </c>
      <c r="I31">
        <f t="shared" si="3"/>
        <v>1630</v>
      </c>
      <c r="J31">
        <f t="shared" si="3"/>
        <v>1630</v>
      </c>
      <c r="K31">
        <f t="shared" si="3"/>
        <v>1630</v>
      </c>
      <c r="L31">
        <f t="shared" si="3"/>
        <v>1630</v>
      </c>
      <c r="M31">
        <f t="shared" si="3"/>
        <v>1630</v>
      </c>
      <c r="N31">
        <f t="shared" si="3"/>
        <v>1630</v>
      </c>
      <c r="O31">
        <f t="shared" si="3"/>
        <v>1630</v>
      </c>
      <c r="P31">
        <f t="shared" si="3"/>
        <v>1630</v>
      </c>
      <c r="Q31">
        <f t="shared" si="3"/>
        <v>1630</v>
      </c>
      <c r="R3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32" spans="1:18" x14ac:dyDescent="0.3">
      <c r="A32" s="27">
        <v>44376</v>
      </c>
      <c r="B32" s="58">
        <f t="shared" si="0"/>
        <v>9600</v>
      </c>
      <c r="C32">
        <f t="shared" si="1"/>
        <v>5000</v>
      </c>
      <c r="D32">
        <f t="shared" si="3"/>
        <v>1670</v>
      </c>
      <c r="E32">
        <f t="shared" si="3"/>
        <v>1670</v>
      </c>
      <c r="F32">
        <f t="shared" si="3"/>
        <v>1670</v>
      </c>
      <c r="G32">
        <f t="shared" si="3"/>
        <v>1670</v>
      </c>
      <c r="H32">
        <f t="shared" si="3"/>
        <v>1670</v>
      </c>
      <c r="I32">
        <f t="shared" si="3"/>
        <v>1670</v>
      </c>
      <c r="J32">
        <f t="shared" si="3"/>
        <v>1670</v>
      </c>
      <c r="K32">
        <f t="shared" si="3"/>
        <v>1670</v>
      </c>
      <c r="L32">
        <f t="shared" si="3"/>
        <v>1670</v>
      </c>
      <c r="M32">
        <f t="shared" si="3"/>
        <v>1670</v>
      </c>
      <c r="N32">
        <f t="shared" si="3"/>
        <v>1670</v>
      </c>
      <c r="O32">
        <f t="shared" si="3"/>
        <v>1670</v>
      </c>
      <c r="P32">
        <f t="shared" si="3"/>
        <v>1670</v>
      </c>
      <c r="Q32">
        <f t="shared" si="3"/>
        <v>1670</v>
      </c>
      <c r="R32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4"/>
  <dimension ref="A1:S32"/>
  <sheetViews>
    <sheetView showGridLines="0" showRowColHeaders="0" topLeftCell="A9" zoomScale="96" zoomScaleNormal="96" workbookViewId="0">
      <selection activeCell="A4" sqref="A4:A32"/>
    </sheetView>
  </sheetViews>
  <sheetFormatPr baseColWidth="10" defaultColWidth="11.44140625" defaultRowHeight="14.4" x14ac:dyDescent="0.3"/>
  <cols>
    <col min="2" max="2" width="18.44140625" customWidth="1"/>
    <col min="4" max="4" width="29.6640625" customWidth="1"/>
    <col min="7" max="7" width="23.33203125" customWidth="1"/>
    <col min="8" max="8" width="16.33203125" customWidth="1"/>
    <col min="9" max="9" width="17" customWidth="1"/>
    <col min="10" max="10" width="14.109375" customWidth="1"/>
    <col min="11" max="11" width="19.5546875" customWidth="1"/>
    <col min="13" max="13" width="16" customWidth="1"/>
    <col min="14" max="15" width="16.33203125" customWidth="1"/>
  </cols>
  <sheetData>
    <row r="1" spans="1:19" ht="46.2" x14ac:dyDescent="0.3">
      <c r="A1" s="31" t="str">
        <f>"Suivi Du conso du mois de juillet "&amp;systeme!B1</f>
        <v>Suivi Du conso du mois de juillet 2023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</row>
    <row r="2" spans="1:19" ht="23.4" x14ac:dyDescent="0.3">
      <c r="A2" s="44" t="s">
        <v>28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</row>
    <row r="3" spans="1:19" ht="15" thickBot="1" x14ac:dyDescent="0.35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22</v>
      </c>
      <c r="N3" s="1" t="s">
        <v>23</v>
      </c>
      <c r="O3" s="1" t="s">
        <v>33</v>
      </c>
      <c r="P3" s="1" t="s">
        <v>24</v>
      </c>
      <c r="Q3" s="1" t="s">
        <v>25</v>
      </c>
      <c r="R3" s="1" t="s">
        <v>26</v>
      </c>
      <c r="S3" s="1" t="s">
        <v>27</v>
      </c>
    </row>
    <row r="4" spans="1:19" x14ac:dyDescent="0.3">
      <c r="A4" s="27">
        <v>44378</v>
      </c>
      <c r="B4" s="34">
        <v>4000</v>
      </c>
      <c r="C4" s="34">
        <v>5000</v>
      </c>
      <c r="D4" s="35">
        <v>550</v>
      </c>
      <c r="E4" s="35">
        <v>550</v>
      </c>
      <c r="F4" s="35">
        <v>550</v>
      </c>
      <c r="G4" s="35">
        <v>550</v>
      </c>
      <c r="H4" s="35">
        <v>550</v>
      </c>
      <c r="I4" s="35">
        <v>550</v>
      </c>
      <c r="J4" s="35">
        <v>550</v>
      </c>
      <c r="K4" s="35">
        <v>550</v>
      </c>
      <c r="L4" s="35">
        <v>550</v>
      </c>
      <c r="M4" s="35">
        <v>550</v>
      </c>
      <c r="N4" s="35">
        <v>550</v>
      </c>
      <c r="O4" s="35">
        <v>550</v>
      </c>
      <c r="P4" s="35">
        <v>550</v>
      </c>
      <c r="Q4" s="35">
        <v>550</v>
      </c>
      <c r="R4" s="3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5" spans="1:19" x14ac:dyDescent="0.3">
      <c r="A5" s="27">
        <v>44379</v>
      </c>
      <c r="B5" s="58">
        <f>B4+200</f>
        <v>4200</v>
      </c>
      <c r="C5">
        <f>5000+C7</f>
        <v>70000</v>
      </c>
      <c r="D5">
        <f>D4+40</f>
        <v>590</v>
      </c>
      <c r="E5">
        <f>E4+40</f>
        <v>590</v>
      </c>
      <c r="F5">
        <f>F4+40</f>
        <v>590</v>
      </c>
      <c r="G5">
        <f>G4+40</f>
        <v>590</v>
      </c>
      <c r="H5">
        <f>H4+40</f>
        <v>590</v>
      </c>
      <c r="I5">
        <f>I4+40</f>
        <v>590</v>
      </c>
      <c r="J5">
        <f>J4+40</f>
        <v>590</v>
      </c>
      <c r="K5">
        <f>K4+40</f>
        <v>590</v>
      </c>
      <c r="L5">
        <f>L4+40</f>
        <v>590</v>
      </c>
      <c r="M5">
        <f>M4+40</f>
        <v>590</v>
      </c>
      <c r="N5">
        <f>N4+40</f>
        <v>590</v>
      </c>
      <c r="O5">
        <f>O4+40</f>
        <v>590</v>
      </c>
      <c r="P5">
        <f>P4+40</f>
        <v>590</v>
      </c>
      <c r="Q5">
        <f>Q4+40</f>
        <v>590</v>
      </c>
      <c r="R5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6" spans="1:19" x14ac:dyDescent="0.3">
      <c r="A6" s="27">
        <v>44380</v>
      </c>
      <c r="B6" s="58">
        <f t="shared" ref="B6:B32" si="0">B5+200</f>
        <v>4400</v>
      </c>
      <c r="C6">
        <f t="shared" ref="C6:C32" si="1">5000+C8</f>
        <v>70000</v>
      </c>
      <c r="D6">
        <f t="shared" ref="D6:Q32" si="2">D5+40</f>
        <v>630</v>
      </c>
      <c r="E6">
        <f t="shared" si="2"/>
        <v>630</v>
      </c>
      <c r="F6">
        <f t="shared" si="2"/>
        <v>630</v>
      </c>
      <c r="G6">
        <f t="shared" si="2"/>
        <v>630</v>
      </c>
      <c r="H6">
        <f t="shared" si="2"/>
        <v>630</v>
      </c>
      <c r="I6">
        <f t="shared" si="2"/>
        <v>630</v>
      </c>
      <c r="J6">
        <f t="shared" si="2"/>
        <v>630</v>
      </c>
      <c r="K6">
        <f t="shared" si="2"/>
        <v>630</v>
      </c>
      <c r="L6">
        <f t="shared" si="2"/>
        <v>630</v>
      </c>
      <c r="M6">
        <f t="shared" si="2"/>
        <v>630</v>
      </c>
      <c r="N6">
        <f t="shared" si="2"/>
        <v>630</v>
      </c>
      <c r="O6">
        <f t="shared" si="2"/>
        <v>630</v>
      </c>
      <c r="P6">
        <f t="shared" si="2"/>
        <v>630</v>
      </c>
      <c r="Q6">
        <f t="shared" si="2"/>
        <v>630</v>
      </c>
      <c r="R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7" spans="1:19" x14ac:dyDescent="0.3">
      <c r="A7" s="27">
        <v>44381</v>
      </c>
      <c r="B7" s="58">
        <f t="shared" si="0"/>
        <v>4600</v>
      </c>
      <c r="C7">
        <f t="shared" si="1"/>
        <v>65000</v>
      </c>
      <c r="D7">
        <f t="shared" si="2"/>
        <v>670</v>
      </c>
      <c r="E7">
        <f t="shared" si="2"/>
        <v>670</v>
      </c>
      <c r="F7">
        <f t="shared" si="2"/>
        <v>670</v>
      </c>
      <c r="G7">
        <f t="shared" si="2"/>
        <v>670</v>
      </c>
      <c r="H7">
        <f t="shared" si="2"/>
        <v>670</v>
      </c>
      <c r="I7">
        <f t="shared" si="2"/>
        <v>670</v>
      </c>
      <c r="J7">
        <f t="shared" si="2"/>
        <v>670</v>
      </c>
      <c r="K7">
        <f t="shared" si="2"/>
        <v>670</v>
      </c>
      <c r="L7">
        <f t="shared" si="2"/>
        <v>670</v>
      </c>
      <c r="M7">
        <f t="shared" si="2"/>
        <v>670</v>
      </c>
      <c r="N7">
        <f t="shared" si="2"/>
        <v>670</v>
      </c>
      <c r="O7">
        <f t="shared" si="2"/>
        <v>670</v>
      </c>
      <c r="P7">
        <f t="shared" si="2"/>
        <v>670</v>
      </c>
      <c r="Q7">
        <f t="shared" si="2"/>
        <v>670</v>
      </c>
      <c r="R7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8" spans="1:19" x14ac:dyDescent="0.3">
      <c r="A8" s="27">
        <v>44382</v>
      </c>
      <c r="B8" s="58">
        <f t="shared" si="0"/>
        <v>4800</v>
      </c>
      <c r="C8">
        <f t="shared" si="1"/>
        <v>65000</v>
      </c>
      <c r="D8">
        <f t="shared" si="2"/>
        <v>710</v>
      </c>
      <c r="E8">
        <f t="shared" si="2"/>
        <v>710</v>
      </c>
      <c r="F8">
        <f t="shared" si="2"/>
        <v>710</v>
      </c>
      <c r="G8">
        <f t="shared" si="2"/>
        <v>710</v>
      </c>
      <c r="H8">
        <f t="shared" si="2"/>
        <v>710</v>
      </c>
      <c r="I8">
        <f t="shared" si="2"/>
        <v>710</v>
      </c>
      <c r="J8">
        <f t="shared" si="2"/>
        <v>710</v>
      </c>
      <c r="K8">
        <f t="shared" si="2"/>
        <v>710</v>
      </c>
      <c r="L8">
        <f t="shared" si="2"/>
        <v>710</v>
      </c>
      <c r="M8">
        <f t="shared" si="2"/>
        <v>710</v>
      </c>
      <c r="N8">
        <f t="shared" si="2"/>
        <v>710</v>
      </c>
      <c r="O8">
        <f t="shared" si="2"/>
        <v>710</v>
      </c>
      <c r="P8">
        <f t="shared" si="2"/>
        <v>710</v>
      </c>
      <c r="Q8">
        <f t="shared" si="2"/>
        <v>710</v>
      </c>
      <c r="R8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9" spans="1:19" x14ac:dyDescent="0.3">
      <c r="A9" s="27">
        <v>44383</v>
      </c>
      <c r="B9" s="58">
        <f t="shared" si="0"/>
        <v>5000</v>
      </c>
      <c r="C9">
        <f t="shared" si="1"/>
        <v>60000</v>
      </c>
      <c r="D9">
        <f t="shared" si="2"/>
        <v>750</v>
      </c>
      <c r="E9">
        <f t="shared" si="2"/>
        <v>750</v>
      </c>
      <c r="F9">
        <f t="shared" si="2"/>
        <v>750</v>
      </c>
      <c r="G9">
        <f t="shared" si="2"/>
        <v>750</v>
      </c>
      <c r="H9">
        <f t="shared" si="2"/>
        <v>750</v>
      </c>
      <c r="I9">
        <f t="shared" si="2"/>
        <v>750</v>
      </c>
      <c r="J9">
        <f t="shared" si="2"/>
        <v>750</v>
      </c>
      <c r="K9">
        <f t="shared" si="2"/>
        <v>750</v>
      </c>
      <c r="L9">
        <f t="shared" si="2"/>
        <v>750</v>
      </c>
      <c r="M9">
        <f t="shared" si="2"/>
        <v>750</v>
      </c>
      <c r="N9">
        <f t="shared" si="2"/>
        <v>750</v>
      </c>
      <c r="O9">
        <f t="shared" si="2"/>
        <v>750</v>
      </c>
      <c r="P9">
        <f t="shared" si="2"/>
        <v>750</v>
      </c>
      <c r="Q9">
        <f t="shared" si="2"/>
        <v>750</v>
      </c>
      <c r="R9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0" spans="1:19" x14ac:dyDescent="0.3">
      <c r="A10" s="27">
        <v>44384</v>
      </c>
      <c r="B10" s="58">
        <f t="shared" si="0"/>
        <v>5200</v>
      </c>
      <c r="C10">
        <f t="shared" si="1"/>
        <v>60000</v>
      </c>
      <c r="D10">
        <f t="shared" si="2"/>
        <v>790</v>
      </c>
      <c r="E10">
        <f t="shared" si="2"/>
        <v>790</v>
      </c>
      <c r="F10">
        <f t="shared" si="2"/>
        <v>790</v>
      </c>
      <c r="G10">
        <f t="shared" si="2"/>
        <v>790</v>
      </c>
      <c r="H10">
        <f t="shared" si="2"/>
        <v>790</v>
      </c>
      <c r="I10">
        <f t="shared" si="2"/>
        <v>790</v>
      </c>
      <c r="J10">
        <f t="shared" si="2"/>
        <v>790</v>
      </c>
      <c r="K10">
        <f t="shared" si="2"/>
        <v>790</v>
      </c>
      <c r="L10">
        <f t="shared" si="2"/>
        <v>790</v>
      </c>
      <c r="M10">
        <f t="shared" si="2"/>
        <v>790</v>
      </c>
      <c r="N10">
        <f t="shared" si="2"/>
        <v>790</v>
      </c>
      <c r="O10">
        <f t="shared" si="2"/>
        <v>790</v>
      </c>
      <c r="P10">
        <f t="shared" si="2"/>
        <v>790</v>
      </c>
      <c r="Q10">
        <f t="shared" si="2"/>
        <v>790</v>
      </c>
      <c r="R10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1" spans="1:19" x14ac:dyDescent="0.3">
      <c r="A11" s="27">
        <v>44385</v>
      </c>
      <c r="B11" s="58">
        <f t="shared" si="0"/>
        <v>5400</v>
      </c>
      <c r="C11">
        <f t="shared" si="1"/>
        <v>55000</v>
      </c>
      <c r="D11">
        <f t="shared" si="2"/>
        <v>830</v>
      </c>
      <c r="E11">
        <f t="shared" si="2"/>
        <v>830</v>
      </c>
      <c r="F11">
        <f t="shared" si="2"/>
        <v>830</v>
      </c>
      <c r="G11">
        <f t="shared" si="2"/>
        <v>830</v>
      </c>
      <c r="H11">
        <f t="shared" si="2"/>
        <v>830</v>
      </c>
      <c r="I11">
        <f t="shared" si="2"/>
        <v>830</v>
      </c>
      <c r="J11">
        <f t="shared" si="2"/>
        <v>830</v>
      </c>
      <c r="K11">
        <f t="shared" si="2"/>
        <v>830</v>
      </c>
      <c r="L11">
        <f t="shared" si="2"/>
        <v>830</v>
      </c>
      <c r="M11">
        <f t="shared" si="2"/>
        <v>830</v>
      </c>
      <c r="N11">
        <f t="shared" si="2"/>
        <v>830</v>
      </c>
      <c r="O11">
        <f t="shared" si="2"/>
        <v>830</v>
      </c>
      <c r="P11">
        <f t="shared" si="2"/>
        <v>830</v>
      </c>
      <c r="Q11">
        <f t="shared" si="2"/>
        <v>830</v>
      </c>
      <c r="R1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2" spans="1:19" x14ac:dyDescent="0.3">
      <c r="A12" s="27">
        <v>44386</v>
      </c>
      <c r="B12" s="58">
        <f t="shared" si="0"/>
        <v>5600</v>
      </c>
      <c r="C12">
        <f t="shared" si="1"/>
        <v>55000</v>
      </c>
      <c r="D12">
        <f t="shared" si="2"/>
        <v>870</v>
      </c>
      <c r="E12">
        <f t="shared" si="2"/>
        <v>870</v>
      </c>
      <c r="F12">
        <f t="shared" si="2"/>
        <v>870</v>
      </c>
      <c r="G12">
        <f t="shared" si="2"/>
        <v>870</v>
      </c>
      <c r="H12">
        <f t="shared" si="2"/>
        <v>870</v>
      </c>
      <c r="I12">
        <f t="shared" si="2"/>
        <v>870</v>
      </c>
      <c r="J12">
        <f t="shared" si="2"/>
        <v>870</v>
      </c>
      <c r="K12">
        <f t="shared" si="2"/>
        <v>870</v>
      </c>
      <c r="L12">
        <f t="shared" si="2"/>
        <v>870</v>
      </c>
      <c r="M12">
        <f t="shared" si="2"/>
        <v>870</v>
      </c>
      <c r="N12">
        <f t="shared" si="2"/>
        <v>870</v>
      </c>
      <c r="O12">
        <f t="shared" si="2"/>
        <v>870</v>
      </c>
      <c r="P12">
        <f t="shared" si="2"/>
        <v>870</v>
      </c>
      <c r="Q12">
        <f t="shared" si="2"/>
        <v>870</v>
      </c>
      <c r="R12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3" spans="1:19" x14ac:dyDescent="0.3">
      <c r="A13" s="27">
        <v>44387</v>
      </c>
      <c r="B13" s="58">
        <f t="shared" si="0"/>
        <v>5800</v>
      </c>
      <c r="C13">
        <f t="shared" si="1"/>
        <v>50000</v>
      </c>
      <c r="D13">
        <f t="shared" si="2"/>
        <v>910</v>
      </c>
      <c r="E13">
        <f t="shared" si="2"/>
        <v>910</v>
      </c>
      <c r="F13">
        <f t="shared" si="2"/>
        <v>910</v>
      </c>
      <c r="G13">
        <f t="shared" si="2"/>
        <v>910</v>
      </c>
      <c r="H13">
        <f t="shared" si="2"/>
        <v>910</v>
      </c>
      <c r="I13">
        <f t="shared" si="2"/>
        <v>910</v>
      </c>
      <c r="J13">
        <f t="shared" si="2"/>
        <v>910</v>
      </c>
      <c r="K13">
        <f t="shared" si="2"/>
        <v>910</v>
      </c>
      <c r="L13">
        <f t="shared" si="2"/>
        <v>910</v>
      </c>
      <c r="M13">
        <f t="shared" si="2"/>
        <v>910</v>
      </c>
      <c r="N13">
        <f t="shared" si="2"/>
        <v>910</v>
      </c>
      <c r="O13">
        <f t="shared" si="2"/>
        <v>910</v>
      </c>
      <c r="P13">
        <f t="shared" si="2"/>
        <v>910</v>
      </c>
      <c r="Q13">
        <f t="shared" si="2"/>
        <v>910</v>
      </c>
      <c r="R13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4" spans="1:19" x14ac:dyDescent="0.3">
      <c r="A14" s="27">
        <v>44388</v>
      </c>
      <c r="B14" s="58">
        <f t="shared" si="0"/>
        <v>6000</v>
      </c>
      <c r="C14">
        <f t="shared" si="1"/>
        <v>50000</v>
      </c>
      <c r="D14">
        <f t="shared" si="2"/>
        <v>950</v>
      </c>
      <c r="E14">
        <f t="shared" si="2"/>
        <v>950</v>
      </c>
      <c r="F14">
        <f t="shared" si="2"/>
        <v>950</v>
      </c>
      <c r="G14">
        <f t="shared" si="2"/>
        <v>950</v>
      </c>
      <c r="H14">
        <f t="shared" si="2"/>
        <v>950</v>
      </c>
      <c r="I14">
        <f t="shared" si="2"/>
        <v>950</v>
      </c>
      <c r="J14">
        <f t="shared" si="2"/>
        <v>950</v>
      </c>
      <c r="K14">
        <f t="shared" si="2"/>
        <v>950</v>
      </c>
      <c r="L14">
        <f t="shared" si="2"/>
        <v>950</v>
      </c>
      <c r="M14">
        <f t="shared" si="2"/>
        <v>950</v>
      </c>
      <c r="N14">
        <f t="shared" si="2"/>
        <v>950</v>
      </c>
      <c r="O14">
        <f t="shared" si="2"/>
        <v>950</v>
      </c>
      <c r="P14">
        <f t="shared" si="2"/>
        <v>950</v>
      </c>
      <c r="Q14">
        <f t="shared" si="2"/>
        <v>950</v>
      </c>
      <c r="R1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5" spans="1:19" x14ac:dyDescent="0.3">
      <c r="A15" s="27">
        <v>44389</v>
      </c>
      <c r="B15" s="58">
        <f t="shared" si="0"/>
        <v>6200</v>
      </c>
      <c r="C15">
        <f t="shared" si="1"/>
        <v>45000</v>
      </c>
      <c r="D15">
        <f t="shared" si="2"/>
        <v>990</v>
      </c>
      <c r="E15">
        <f t="shared" si="2"/>
        <v>990</v>
      </c>
      <c r="F15">
        <f t="shared" si="2"/>
        <v>990</v>
      </c>
      <c r="G15">
        <f t="shared" si="2"/>
        <v>990</v>
      </c>
      <c r="H15">
        <f t="shared" si="2"/>
        <v>990</v>
      </c>
      <c r="I15">
        <f t="shared" si="2"/>
        <v>990</v>
      </c>
      <c r="J15">
        <f t="shared" si="2"/>
        <v>990</v>
      </c>
      <c r="K15">
        <f t="shared" si="2"/>
        <v>990</v>
      </c>
      <c r="L15">
        <f t="shared" si="2"/>
        <v>990</v>
      </c>
      <c r="M15">
        <f t="shared" si="2"/>
        <v>990</v>
      </c>
      <c r="N15">
        <f t="shared" si="2"/>
        <v>990</v>
      </c>
      <c r="O15">
        <f t="shared" si="2"/>
        <v>990</v>
      </c>
      <c r="P15">
        <f t="shared" si="2"/>
        <v>990</v>
      </c>
      <c r="Q15">
        <f t="shared" si="2"/>
        <v>990</v>
      </c>
      <c r="R15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6" spans="1:19" x14ac:dyDescent="0.3">
      <c r="A16" s="27">
        <v>44390</v>
      </c>
      <c r="B16" s="58">
        <f t="shared" si="0"/>
        <v>6400</v>
      </c>
      <c r="C16">
        <f t="shared" si="1"/>
        <v>45000</v>
      </c>
      <c r="D16">
        <f t="shared" si="2"/>
        <v>1030</v>
      </c>
      <c r="E16">
        <f t="shared" si="2"/>
        <v>1030</v>
      </c>
      <c r="F16">
        <f t="shared" si="2"/>
        <v>1030</v>
      </c>
      <c r="G16">
        <f t="shared" si="2"/>
        <v>1030</v>
      </c>
      <c r="H16">
        <f t="shared" si="2"/>
        <v>1030</v>
      </c>
      <c r="I16">
        <f t="shared" si="2"/>
        <v>1030</v>
      </c>
      <c r="J16">
        <f t="shared" si="2"/>
        <v>1030</v>
      </c>
      <c r="K16">
        <f t="shared" si="2"/>
        <v>1030</v>
      </c>
      <c r="L16">
        <f t="shared" si="2"/>
        <v>1030</v>
      </c>
      <c r="M16">
        <f t="shared" si="2"/>
        <v>1030</v>
      </c>
      <c r="N16">
        <f t="shared" si="2"/>
        <v>1030</v>
      </c>
      <c r="O16">
        <f t="shared" si="2"/>
        <v>1030</v>
      </c>
      <c r="P16">
        <f t="shared" si="2"/>
        <v>1030</v>
      </c>
      <c r="Q16">
        <f t="shared" si="2"/>
        <v>1030</v>
      </c>
      <c r="R1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7" spans="1:18" x14ac:dyDescent="0.3">
      <c r="A17" s="27">
        <v>44391</v>
      </c>
      <c r="B17" s="58">
        <f t="shared" si="0"/>
        <v>6600</v>
      </c>
      <c r="C17">
        <f t="shared" si="1"/>
        <v>40000</v>
      </c>
      <c r="D17">
        <f t="shared" si="2"/>
        <v>1070</v>
      </c>
      <c r="E17">
        <f t="shared" si="2"/>
        <v>1070</v>
      </c>
      <c r="F17">
        <f t="shared" si="2"/>
        <v>1070</v>
      </c>
      <c r="G17">
        <f t="shared" si="2"/>
        <v>1070</v>
      </c>
      <c r="H17">
        <f t="shared" si="2"/>
        <v>1070</v>
      </c>
      <c r="I17">
        <f t="shared" si="2"/>
        <v>1070</v>
      </c>
      <c r="J17">
        <f t="shared" si="2"/>
        <v>1070</v>
      </c>
      <c r="K17">
        <f t="shared" si="2"/>
        <v>1070</v>
      </c>
      <c r="L17">
        <f t="shared" si="2"/>
        <v>1070</v>
      </c>
      <c r="M17">
        <f t="shared" si="2"/>
        <v>1070</v>
      </c>
      <c r="N17">
        <f t="shared" si="2"/>
        <v>1070</v>
      </c>
      <c r="O17">
        <f t="shared" si="2"/>
        <v>1070</v>
      </c>
      <c r="P17">
        <f t="shared" si="2"/>
        <v>1070</v>
      </c>
      <c r="Q17">
        <f t="shared" si="2"/>
        <v>1070</v>
      </c>
      <c r="R17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8" spans="1:18" x14ac:dyDescent="0.3">
      <c r="A18" s="27">
        <v>44392</v>
      </c>
      <c r="B18" s="58">
        <f t="shared" si="0"/>
        <v>6800</v>
      </c>
      <c r="C18">
        <f t="shared" si="1"/>
        <v>40000</v>
      </c>
      <c r="D18">
        <f t="shared" si="2"/>
        <v>1110</v>
      </c>
      <c r="E18">
        <f t="shared" si="2"/>
        <v>1110</v>
      </c>
      <c r="F18">
        <f t="shared" si="2"/>
        <v>1110</v>
      </c>
      <c r="G18">
        <f t="shared" si="2"/>
        <v>1110</v>
      </c>
      <c r="H18">
        <f t="shared" si="2"/>
        <v>1110</v>
      </c>
      <c r="I18">
        <f t="shared" si="2"/>
        <v>1110</v>
      </c>
      <c r="J18">
        <f t="shared" si="2"/>
        <v>1110</v>
      </c>
      <c r="K18">
        <f t="shared" si="2"/>
        <v>1110</v>
      </c>
      <c r="L18">
        <f t="shared" si="2"/>
        <v>1110</v>
      </c>
      <c r="M18">
        <f t="shared" si="2"/>
        <v>1110</v>
      </c>
      <c r="N18">
        <f t="shared" si="2"/>
        <v>1110</v>
      </c>
      <c r="O18">
        <f t="shared" si="2"/>
        <v>1110</v>
      </c>
      <c r="P18">
        <f t="shared" si="2"/>
        <v>1110</v>
      </c>
      <c r="Q18">
        <f t="shared" si="2"/>
        <v>1110</v>
      </c>
      <c r="R18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9" spans="1:18" x14ac:dyDescent="0.3">
      <c r="A19" s="27">
        <v>44393</v>
      </c>
      <c r="B19" s="58">
        <f t="shared" si="0"/>
        <v>7000</v>
      </c>
      <c r="C19">
        <f t="shared" si="1"/>
        <v>35000</v>
      </c>
      <c r="D19">
        <f t="shared" si="2"/>
        <v>1150</v>
      </c>
      <c r="E19">
        <f t="shared" si="2"/>
        <v>1150</v>
      </c>
      <c r="F19">
        <f t="shared" si="2"/>
        <v>1150</v>
      </c>
      <c r="G19">
        <f t="shared" si="2"/>
        <v>1150</v>
      </c>
      <c r="H19">
        <f t="shared" si="2"/>
        <v>1150</v>
      </c>
      <c r="I19">
        <f t="shared" si="2"/>
        <v>1150</v>
      </c>
      <c r="J19">
        <f t="shared" si="2"/>
        <v>1150</v>
      </c>
      <c r="K19">
        <f t="shared" si="2"/>
        <v>1150</v>
      </c>
      <c r="L19">
        <f t="shared" si="2"/>
        <v>1150</v>
      </c>
      <c r="M19">
        <f t="shared" si="2"/>
        <v>1150</v>
      </c>
      <c r="N19">
        <f t="shared" si="2"/>
        <v>1150</v>
      </c>
      <c r="O19">
        <f t="shared" si="2"/>
        <v>1150</v>
      </c>
      <c r="P19">
        <f t="shared" si="2"/>
        <v>1150</v>
      </c>
      <c r="Q19">
        <f t="shared" si="2"/>
        <v>1150</v>
      </c>
      <c r="R19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0" spans="1:18" x14ac:dyDescent="0.3">
      <c r="A20" s="27">
        <v>44394</v>
      </c>
      <c r="B20" s="58">
        <f t="shared" si="0"/>
        <v>7200</v>
      </c>
      <c r="C20">
        <f t="shared" si="1"/>
        <v>35000</v>
      </c>
      <c r="D20">
        <f t="shared" si="2"/>
        <v>1190</v>
      </c>
      <c r="E20">
        <f t="shared" si="2"/>
        <v>1190</v>
      </c>
      <c r="F20">
        <f t="shared" si="2"/>
        <v>1190</v>
      </c>
      <c r="G20">
        <f t="shared" si="2"/>
        <v>1190</v>
      </c>
      <c r="H20">
        <f t="shared" si="2"/>
        <v>1190</v>
      </c>
      <c r="I20">
        <f t="shared" si="2"/>
        <v>1190</v>
      </c>
      <c r="J20">
        <f t="shared" si="2"/>
        <v>1190</v>
      </c>
      <c r="K20">
        <f t="shared" si="2"/>
        <v>1190</v>
      </c>
      <c r="L20">
        <f t="shared" si="2"/>
        <v>1190</v>
      </c>
      <c r="M20">
        <f t="shared" si="2"/>
        <v>1190</v>
      </c>
      <c r="N20">
        <f t="shared" si="2"/>
        <v>1190</v>
      </c>
      <c r="O20">
        <f t="shared" si="2"/>
        <v>1190</v>
      </c>
      <c r="P20">
        <f t="shared" si="2"/>
        <v>1190</v>
      </c>
      <c r="Q20">
        <f t="shared" si="2"/>
        <v>1190</v>
      </c>
      <c r="R20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1" spans="1:18" x14ac:dyDescent="0.3">
      <c r="A21" s="27">
        <v>44395</v>
      </c>
      <c r="B21" s="58">
        <f t="shared" si="0"/>
        <v>7400</v>
      </c>
      <c r="C21">
        <f t="shared" si="1"/>
        <v>30000</v>
      </c>
      <c r="D21">
        <f t="shared" si="2"/>
        <v>1230</v>
      </c>
      <c r="E21">
        <f t="shared" si="2"/>
        <v>1230</v>
      </c>
      <c r="F21">
        <f t="shared" si="2"/>
        <v>1230</v>
      </c>
      <c r="G21">
        <f t="shared" si="2"/>
        <v>1230</v>
      </c>
      <c r="H21">
        <f t="shared" si="2"/>
        <v>1230</v>
      </c>
      <c r="I21">
        <f t="shared" si="2"/>
        <v>1230</v>
      </c>
      <c r="J21">
        <f t="shared" si="2"/>
        <v>1230</v>
      </c>
      <c r="K21">
        <f t="shared" si="2"/>
        <v>1230</v>
      </c>
      <c r="L21">
        <f t="shared" si="2"/>
        <v>1230</v>
      </c>
      <c r="M21">
        <f t="shared" si="2"/>
        <v>1230</v>
      </c>
      <c r="N21">
        <f t="shared" si="2"/>
        <v>1230</v>
      </c>
      <c r="O21">
        <f t="shared" si="2"/>
        <v>1230</v>
      </c>
      <c r="P21">
        <f t="shared" si="2"/>
        <v>1230</v>
      </c>
      <c r="Q21">
        <f t="shared" si="2"/>
        <v>1230</v>
      </c>
      <c r="R2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2" spans="1:18" x14ac:dyDescent="0.3">
      <c r="A22" s="27">
        <v>44396</v>
      </c>
      <c r="B22" s="58">
        <f t="shared" si="0"/>
        <v>7600</v>
      </c>
      <c r="C22">
        <f t="shared" si="1"/>
        <v>30000</v>
      </c>
      <c r="D22">
        <f t="shared" si="2"/>
        <v>1270</v>
      </c>
      <c r="E22">
        <f t="shared" si="2"/>
        <v>1270</v>
      </c>
      <c r="F22">
        <f t="shared" si="2"/>
        <v>1270</v>
      </c>
      <c r="G22">
        <f t="shared" si="2"/>
        <v>1270</v>
      </c>
      <c r="H22">
        <f t="shared" si="2"/>
        <v>1270</v>
      </c>
      <c r="I22">
        <f t="shared" si="2"/>
        <v>1270</v>
      </c>
      <c r="J22">
        <f t="shared" si="2"/>
        <v>1270</v>
      </c>
      <c r="K22">
        <f t="shared" si="2"/>
        <v>1270</v>
      </c>
      <c r="L22">
        <f t="shared" si="2"/>
        <v>1270</v>
      </c>
      <c r="M22">
        <f t="shared" si="2"/>
        <v>1270</v>
      </c>
      <c r="N22">
        <f t="shared" si="2"/>
        <v>1270</v>
      </c>
      <c r="O22">
        <f t="shared" si="2"/>
        <v>1270</v>
      </c>
      <c r="P22">
        <f t="shared" si="2"/>
        <v>1270</v>
      </c>
      <c r="Q22">
        <f t="shared" si="2"/>
        <v>1270</v>
      </c>
      <c r="R22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3" spans="1:18" x14ac:dyDescent="0.3">
      <c r="A23" s="27">
        <v>44397</v>
      </c>
      <c r="B23" s="58">
        <f t="shared" si="0"/>
        <v>7800</v>
      </c>
      <c r="C23">
        <f t="shared" si="1"/>
        <v>25000</v>
      </c>
      <c r="D23">
        <f t="shared" si="2"/>
        <v>1310</v>
      </c>
      <c r="E23">
        <f t="shared" si="2"/>
        <v>1310</v>
      </c>
      <c r="F23">
        <f t="shared" si="2"/>
        <v>1310</v>
      </c>
      <c r="G23">
        <f t="shared" si="2"/>
        <v>1310</v>
      </c>
      <c r="H23">
        <f t="shared" si="2"/>
        <v>1310</v>
      </c>
      <c r="I23">
        <f t="shared" si="2"/>
        <v>1310</v>
      </c>
      <c r="J23">
        <f t="shared" si="2"/>
        <v>1310</v>
      </c>
      <c r="K23">
        <f t="shared" si="2"/>
        <v>1310</v>
      </c>
      <c r="L23">
        <f t="shared" si="2"/>
        <v>1310</v>
      </c>
      <c r="M23">
        <f t="shared" si="2"/>
        <v>1310</v>
      </c>
      <c r="N23">
        <f t="shared" si="2"/>
        <v>1310</v>
      </c>
      <c r="O23">
        <f t="shared" si="2"/>
        <v>1310</v>
      </c>
      <c r="P23">
        <f t="shared" si="2"/>
        <v>1310</v>
      </c>
      <c r="Q23">
        <f t="shared" si="2"/>
        <v>1310</v>
      </c>
      <c r="R23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4" spans="1:18" x14ac:dyDescent="0.3">
      <c r="A24" s="27">
        <v>44398</v>
      </c>
      <c r="B24" s="58">
        <f t="shared" si="0"/>
        <v>8000</v>
      </c>
      <c r="C24">
        <f t="shared" si="1"/>
        <v>25000</v>
      </c>
      <c r="D24">
        <f t="shared" si="2"/>
        <v>1350</v>
      </c>
      <c r="E24">
        <f t="shared" si="2"/>
        <v>1350</v>
      </c>
      <c r="F24">
        <f t="shared" si="2"/>
        <v>1350</v>
      </c>
      <c r="G24">
        <f t="shared" ref="D24:Q32" si="3">G23+40</f>
        <v>1350</v>
      </c>
      <c r="H24">
        <f t="shared" si="3"/>
        <v>1350</v>
      </c>
      <c r="I24">
        <f t="shared" si="3"/>
        <v>1350</v>
      </c>
      <c r="J24">
        <f t="shared" si="3"/>
        <v>1350</v>
      </c>
      <c r="K24">
        <f t="shared" si="3"/>
        <v>1350</v>
      </c>
      <c r="L24">
        <f t="shared" si="3"/>
        <v>1350</v>
      </c>
      <c r="M24">
        <f t="shared" si="3"/>
        <v>1350</v>
      </c>
      <c r="N24">
        <f t="shared" si="3"/>
        <v>1350</v>
      </c>
      <c r="O24">
        <f t="shared" si="3"/>
        <v>1350</v>
      </c>
      <c r="P24">
        <f t="shared" si="3"/>
        <v>1350</v>
      </c>
      <c r="Q24">
        <f t="shared" si="3"/>
        <v>1350</v>
      </c>
      <c r="R2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5" spans="1:18" x14ac:dyDescent="0.3">
      <c r="A25" s="27">
        <v>44399</v>
      </c>
      <c r="B25" s="58">
        <f t="shared" si="0"/>
        <v>8200</v>
      </c>
      <c r="C25">
        <f t="shared" si="1"/>
        <v>20000</v>
      </c>
      <c r="D25">
        <f t="shared" si="3"/>
        <v>1390</v>
      </c>
      <c r="E25">
        <f t="shared" si="3"/>
        <v>1390</v>
      </c>
      <c r="F25">
        <f t="shared" si="3"/>
        <v>1390</v>
      </c>
      <c r="G25">
        <f t="shared" si="3"/>
        <v>1390</v>
      </c>
      <c r="H25">
        <f t="shared" si="3"/>
        <v>1390</v>
      </c>
      <c r="I25">
        <f t="shared" si="3"/>
        <v>1390</v>
      </c>
      <c r="J25">
        <f t="shared" si="3"/>
        <v>1390</v>
      </c>
      <c r="K25">
        <f t="shared" si="3"/>
        <v>1390</v>
      </c>
      <c r="L25">
        <f t="shared" si="3"/>
        <v>1390</v>
      </c>
      <c r="M25">
        <f t="shared" si="3"/>
        <v>1390</v>
      </c>
      <c r="N25">
        <f t="shared" si="3"/>
        <v>1390</v>
      </c>
      <c r="O25">
        <f t="shared" si="3"/>
        <v>1390</v>
      </c>
      <c r="P25">
        <f t="shared" si="3"/>
        <v>1390</v>
      </c>
      <c r="Q25">
        <f t="shared" si="3"/>
        <v>1390</v>
      </c>
      <c r="R25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6" spans="1:18" x14ac:dyDescent="0.3">
      <c r="A26" s="27">
        <v>44400</v>
      </c>
      <c r="B26" s="58">
        <f t="shared" si="0"/>
        <v>8400</v>
      </c>
      <c r="C26">
        <f t="shared" si="1"/>
        <v>20000</v>
      </c>
      <c r="D26">
        <f t="shared" si="3"/>
        <v>1430</v>
      </c>
      <c r="E26">
        <f t="shared" si="3"/>
        <v>1430</v>
      </c>
      <c r="F26">
        <f t="shared" si="3"/>
        <v>1430</v>
      </c>
      <c r="G26">
        <f t="shared" si="3"/>
        <v>1430</v>
      </c>
      <c r="H26">
        <f t="shared" si="3"/>
        <v>1430</v>
      </c>
      <c r="I26">
        <f t="shared" si="3"/>
        <v>1430</v>
      </c>
      <c r="J26">
        <f t="shared" si="3"/>
        <v>1430</v>
      </c>
      <c r="K26">
        <f t="shared" si="3"/>
        <v>1430</v>
      </c>
      <c r="L26">
        <f t="shared" si="3"/>
        <v>1430</v>
      </c>
      <c r="M26">
        <f t="shared" si="3"/>
        <v>1430</v>
      </c>
      <c r="N26">
        <f t="shared" si="3"/>
        <v>1430</v>
      </c>
      <c r="O26">
        <f t="shared" si="3"/>
        <v>1430</v>
      </c>
      <c r="P26">
        <f t="shared" si="3"/>
        <v>1430</v>
      </c>
      <c r="Q26">
        <f t="shared" si="3"/>
        <v>1430</v>
      </c>
      <c r="R2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7" spans="1:18" x14ac:dyDescent="0.3">
      <c r="A27" s="27">
        <v>44401</v>
      </c>
      <c r="B27" s="58">
        <f t="shared" si="0"/>
        <v>8600</v>
      </c>
      <c r="C27">
        <f t="shared" si="1"/>
        <v>15000</v>
      </c>
      <c r="D27">
        <f t="shared" si="3"/>
        <v>1470</v>
      </c>
      <c r="E27">
        <f t="shared" si="3"/>
        <v>1470</v>
      </c>
      <c r="F27">
        <f t="shared" si="3"/>
        <v>1470</v>
      </c>
      <c r="G27">
        <f t="shared" si="3"/>
        <v>1470</v>
      </c>
      <c r="H27">
        <f t="shared" si="3"/>
        <v>1470</v>
      </c>
      <c r="I27">
        <f t="shared" si="3"/>
        <v>1470</v>
      </c>
      <c r="J27">
        <f t="shared" si="3"/>
        <v>1470</v>
      </c>
      <c r="K27">
        <f t="shared" si="3"/>
        <v>1470</v>
      </c>
      <c r="L27">
        <f t="shared" si="3"/>
        <v>1470</v>
      </c>
      <c r="M27">
        <f t="shared" si="3"/>
        <v>1470</v>
      </c>
      <c r="N27">
        <f t="shared" si="3"/>
        <v>1470</v>
      </c>
      <c r="O27">
        <f t="shared" si="3"/>
        <v>1470</v>
      </c>
      <c r="P27">
        <f t="shared" si="3"/>
        <v>1470</v>
      </c>
      <c r="Q27">
        <f t="shared" si="3"/>
        <v>1470</v>
      </c>
      <c r="R27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8" spans="1:18" x14ac:dyDescent="0.3">
      <c r="A28" s="27">
        <v>44402</v>
      </c>
      <c r="B28" s="58">
        <f t="shared" si="0"/>
        <v>8800</v>
      </c>
      <c r="C28">
        <f t="shared" si="1"/>
        <v>15000</v>
      </c>
      <c r="D28">
        <f t="shared" si="3"/>
        <v>1510</v>
      </c>
      <c r="E28">
        <f t="shared" si="3"/>
        <v>1510</v>
      </c>
      <c r="F28">
        <f t="shared" si="3"/>
        <v>1510</v>
      </c>
      <c r="G28">
        <f t="shared" si="3"/>
        <v>1510</v>
      </c>
      <c r="H28">
        <f t="shared" si="3"/>
        <v>1510</v>
      </c>
      <c r="I28">
        <f t="shared" si="3"/>
        <v>1510</v>
      </c>
      <c r="J28">
        <f t="shared" si="3"/>
        <v>1510</v>
      </c>
      <c r="K28">
        <f t="shared" si="3"/>
        <v>1510</v>
      </c>
      <c r="L28">
        <f t="shared" si="3"/>
        <v>1510</v>
      </c>
      <c r="M28">
        <f t="shared" si="3"/>
        <v>1510</v>
      </c>
      <c r="N28">
        <f t="shared" si="3"/>
        <v>1510</v>
      </c>
      <c r="O28">
        <f t="shared" si="3"/>
        <v>1510</v>
      </c>
      <c r="P28">
        <f t="shared" si="3"/>
        <v>1510</v>
      </c>
      <c r="Q28">
        <f t="shared" si="3"/>
        <v>1510</v>
      </c>
      <c r="R28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9" spans="1:18" x14ac:dyDescent="0.3">
      <c r="A29" s="27">
        <v>44403</v>
      </c>
      <c r="B29" s="58">
        <f t="shared" si="0"/>
        <v>9000</v>
      </c>
      <c r="C29">
        <f t="shared" si="1"/>
        <v>10000</v>
      </c>
      <c r="D29">
        <f t="shared" si="3"/>
        <v>1550</v>
      </c>
      <c r="E29">
        <f t="shared" si="3"/>
        <v>1550</v>
      </c>
      <c r="F29">
        <f t="shared" si="3"/>
        <v>1550</v>
      </c>
      <c r="G29">
        <f t="shared" si="3"/>
        <v>1550</v>
      </c>
      <c r="H29">
        <f t="shared" si="3"/>
        <v>1550</v>
      </c>
      <c r="I29">
        <f t="shared" si="3"/>
        <v>1550</v>
      </c>
      <c r="J29">
        <f t="shared" si="3"/>
        <v>1550</v>
      </c>
      <c r="K29">
        <f t="shared" si="3"/>
        <v>1550</v>
      </c>
      <c r="L29">
        <f t="shared" si="3"/>
        <v>1550</v>
      </c>
      <c r="M29">
        <f t="shared" si="3"/>
        <v>1550</v>
      </c>
      <c r="N29">
        <f t="shared" si="3"/>
        <v>1550</v>
      </c>
      <c r="O29">
        <f t="shared" si="3"/>
        <v>1550</v>
      </c>
      <c r="P29">
        <f t="shared" si="3"/>
        <v>1550</v>
      </c>
      <c r="Q29">
        <f t="shared" si="3"/>
        <v>1550</v>
      </c>
      <c r="R29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30" spans="1:18" x14ac:dyDescent="0.3">
      <c r="A30" s="27">
        <v>44404</v>
      </c>
      <c r="B30" s="58">
        <f t="shared" si="0"/>
        <v>9200</v>
      </c>
      <c r="C30">
        <f t="shared" si="1"/>
        <v>10000</v>
      </c>
      <c r="D30">
        <f t="shared" si="3"/>
        <v>1590</v>
      </c>
      <c r="E30">
        <f t="shared" si="3"/>
        <v>1590</v>
      </c>
      <c r="F30">
        <f t="shared" si="3"/>
        <v>1590</v>
      </c>
      <c r="G30">
        <f t="shared" si="3"/>
        <v>1590</v>
      </c>
      <c r="H30">
        <f t="shared" si="3"/>
        <v>1590</v>
      </c>
      <c r="I30">
        <f t="shared" si="3"/>
        <v>1590</v>
      </c>
      <c r="J30">
        <f t="shared" si="3"/>
        <v>1590</v>
      </c>
      <c r="K30">
        <f t="shared" si="3"/>
        <v>1590</v>
      </c>
      <c r="L30">
        <f t="shared" si="3"/>
        <v>1590</v>
      </c>
      <c r="M30">
        <f t="shared" si="3"/>
        <v>1590</v>
      </c>
      <c r="N30">
        <f t="shared" si="3"/>
        <v>1590</v>
      </c>
      <c r="O30">
        <f t="shared" si="3"/>
        <v>1590</v>
      </c>
      <c r="P30">
        <f t="shared" si="3"/>
        <v>1590</v>
      </c>
      <c r="Q30">
        <f t="shared" si="3"/>
        <v>1590</v>
      </c>
      <c r="R30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31" spans="1:18" x14ac:dyDescent="0.3">
      <c r="A31" s="27">
        <v>44405</v>
      </c>
      <c r="B31" s="58">
        <f t="shared" si="0"/>
        <v>9400</v>
      </c>
      <c r="C31">
        <f t="shared" si="1"/>
        <v>5000</v>
      </c>
      <c r="D31">
        <f t="shared" si="3"/>
        <v>1630</v>
      </c>
      <c r="E31">
        <f t="shared" si="3"/>
        <v>1630</v>
      </c>
      <c r="F31">
        <f t="shared" si="3"/>
        <v>1630</v>
      </c>
      <c r="G31">
        <f t="shared" si="3"/>
        <v>1630</v>
      </c>
      <c r="H31">
        <f t="shared" si="3"/>
        <v>1630</v>
      </c>
      <c r="I31">
        <f t="shared" si="3"/>
        <v>1630</v>
      </c>
      <c r="J31">
        <f t="shared" si="3"/>
        <v>1630</v>
      </c>
      <c r="K31">
        <f t="shared" si="3"/>
        <v>1630</v>
      </c>
      <c r="L31">
        <f t="shared" si="3"/>
        <v>1630</v>
      </c>
      <c r="M31">
        <f t="shared" si="3"/>
        <v>1630</v>
      </c>
      <c r="N31">
        <f t="shared" si="3"/>
        <v>1630</v>
      </c>
      <c r="O31">
        <f t="shared" si="3"/>
        <v>1630</v>
      </c>
      <c r="P31">
        <f t="shared" si="3"/>
        <v>1630</v>
      </c>
      <c r="Q31">
        <f t="shared" si="3"/>
        <v>1630</v>
      </c>
      <c r="R3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32" spans="1:18" x14ac:dyDescent="0.3">
      <c r="A32" s="27">
        <v>44406</v>
      </c>
      <c r="B32" s="58">
        <f t="shared" si="0"/>
        <v>9600</v>
      </c>
      <c r="C32">
        <f t="shared" si="1"/>
        <v>5000</v>
      </c>
      <c r="D32">
        <f t="shared" si="3"/>
        <v>1670</v>
      </c>
      <c r="E32">
        <f t="shared" si="3"/>
        <v>1670</v>
      </c>
      <c r="F32">
        <f t="shared" si="3"/>
        <v>1670</v>
      </c>
      <c r="G32">
        <f t="shared" si="3"/>
        <v>1670</v>
      </c>
      <c r="H32">
        <f t="shared" si="3"/>
        <v>1670</v>
      </c>
      <c r="I32">
        <f t="shared" si="3"/>
        <v>1670</v>
      </c>
      <c r="J32">
        <f t="shared" si="3"/>
        <v>1670</v>
      </c>
      <c r="K32">
        <f t="shared" si="3"/>
        <v>1670</v>
      </c>
      <c r="L32">
        <f t="shared" si="3"/>
        <v>1670</v>
      </c>
      <c r="M32">
        <f t="shared" si="3"/>
        <v>1670</v>
      </c>
      <c r="N32">
        <f t="shared" si="3"/>
        <v>1670</v>
      </c>
      <c r="O32">
        <f t="shared" si="3"/>
        <v>1670</v>
      </c>
      <c r="P32">
        <f t="shared" si="3"/>
        <v>1670</v>
      </c>
      <c r="Q32">
        <f t="shared" si="3"/>
        <v>1670</v>
      </c>
      <c r="R32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5"/>
  <dimension ref="A1:S32"/>
  <sheetViews>
    <sheetView showGridLines="0" showRowColHeaders="0" topLeftCell="A6" zoomScale="96" zoomScaleNormal="96" workbookViewId="0">
      <selection activeCell="A4" sqref="A4:A32"/>
    </sheetView>
  </sheetViews>
  <sheetFormatPr baseColWidth="10" defaultColWidth="11.44140625" defaultRowHeight="14.4" x14ac:dyDescent="0.3"/>
  <cols>
    <col min="2" max="2" width="18.44140625" customWidth="1"/>
    <col min="4" max="4" width="29.6640625" customWidth="1"/>
    <col min="7" max="7" width="23.33203125" customWidth="1"/>
    <col min="8" max="8" width="16.33203125" customWidth="1"/>
    <col min="9" max="9" width="17" customWidth="1"/>
    <col min="10" max="10" width="14.109375" customWidth="1"/>
    <col min="11" max="11" width="19.5546875" customWidth="1"/>
    <col min="13" max="13" width="16" customWidth="1"/>
    <col min="14" max="15" width="16.33203125" customWidth="1"/>
  </cols>
  <sheetData>
    <row r="1" spans="1:19" ht="46.2" x14ac:dyDescent="0.3">
      <c r="A1" s="31" t="str">
        <f>"Suivi Du conso du mois de aout "&amp;systeme!B1</f>
        <v>Suivi Du conso du mois de aout 2023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</row>
    <row r="2" spans="1:19" ht="23.4" x14ac:dyDescent="0.3">
      <c r="A2" s="44" t="s">
        <v>28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</row>
    <row r="3" spans="1:19" ht="15" thickBot="1" x14ac:dyDescent="0.35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22</v>
      </c>
      <c r="N3" s="1" t="s">
        <v>23</v>
      </c>
      <c r="O3" s="1" t="s">
        <v>33</v>
      </c>
      <c r="P3" s="1" t="s">
        <v>24</v>
      </c>
      <c r="Q3" s="1" t="s">
        <v>25</v>
      </c>
      <c r="R3" s="1" t="s">
        <v>26</v>
      </c>
      <c r="S3" s="1" t="s">
        <v>27</v>
      </c>
    </row>
    <row r="4" spans="1:19" x14ac:dyDescent="0.3">
      <c r="A4" s="27" t="s">
        <v>109</v>
      </c>
      <c r="B4" s="34">
        <v>4000</v>
      </c>
      <c r="C4" s="34">
        <v>5000</v>
      </c>
      <c r="D4" s="35">
        <v>550</v>
      </c>
      <c r="E4" s="35">
        <v>550</v>
      </c>
      <c r="F4" s="35">
        <v>550</v>
      </c>
      <c r="G4" s="35">
        <v>550</v>
      </c>
      <c r="H4" s="35">
        <v>550</v>
      </c>
      <c r="I4" s="35">
        <v>550</v>
      </c>
      <c r="J4" s="35">
        <v>550</v>
      </c>
      <c r="K4" s="35">
        <v>550</v>
      </c>
      <c r="L4" s="35">
        <v>550</v>
      </c>
      <c r="M4" s="35">
        <v>550</v>
      </c>
      <c r="N4" s="35">
        <v>550</v>
      </c>
      <c r="O4" s="35">
        <v>550</v>
      </c>
      <c r="P4" s="35">
        <v>550</v>
      </c>
      <c r="Q4" s="35">
        <v>550</v>
      </c>
      <c r="R4" s="3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5" spans="1:19" x14ac:dyDescent="0.3">
      <c r="A5" s="27" t="s">
        <v>110</v>
      </c>
      <c r="B5" s="58">
        <f>B4+200</f>
        <v>4200</v>
      </c>
      <c r="C5">
        <f>5000+C7</f>
        <v>70000</v>
      </c>
      <c r="D5">
        <f>D4+40</f>
        <v>590</v>
      </c>
      <c r="E5">
        <f>E4+40</f>
        <v>590</v>
      </c>
      <c r="F5">
        <f>F4+40</f>
        <v>590</v>
      </c>
      <c r="G5">
        <f>G4+40</f>
        <v>590</v>
      </c>
      <c r="H5">
        <f>H4+40</f>
        <v>590</v>
      </c>
      <c r="I5">
        <f>I4+40</f>
        <v>590</v>
      </c>
      <c r="J5">
        <f>J4+40</f>
        <v>590</v>
      </c>
      <c r="K5">
        <f>K4+40</f>
        <v>590</v>
      </c>
      <c r="L5">
        <f>L4+40</f>
        <v>590</v>
      </c>
      <c r="M5">
        <f>M4+40</f>
        <v>590</v>
      </c>
      <c r="N5">
        <f>N4+40</f>
        <v>590</v>
      </c>
      <c r="O5">
        <f>O4+40</f>
        <v>590</v>
      </c>
      <c r="P5">
        <f>P4+40</f>
        <v>590</v>
      </c>
      <c r="Q5">
        <f>Q4+40</f>
        <v>590</v>
      </c>
      <c r="R5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6" spans="1:19" x14ac:dyDescent="0.3">
      <c r="A6" s="27" t="s">
        <v>111</v>
      </c>
      <c r="B6" s="58">
        <f t="shared" ref="B6:B32" si="0">B5+200</f>
        <v>4400</v>
      </c>
      <c r="C6">
        <f t="shared" ref="C6:C32" si="1">5000+C8</f>
        <v>70000</v>
      </c>
      <c r="D6">
        <f t="shared" ref="D6:Q32" si="2">D5+40</f>
        <v>630</v>
      </c>
      <c r="E6">
        <f t="shared" si="2"/>
        <v>630</v>
      </c>
      <c r="F6">
        <f t="shared" si="2"/>
        <v>630</v>
      </c>
      <c r="G6">
        <f t="shared" si="2"/>
        <v>630</v>
      </c>
      <c r="H6">
        <f t="shared" si="2"/>
        <v>630</v>
      </c>
      <c r="I6">
        <f t="shared" si="2"/>
        <v>630</v>
      </c>
      <c r="J6">
        <f t="shared" si="2"/>
        <v>630</v>
      </c>
      <c r="K6">
        <f t="shared" si="2"/>
        <v>630</v>
      </c>
      <c r="L6">
        <f t="shared" si="2"/>
        <v>630</v>
      </c>
      <c r="M6">
        <f t="shared" si="2"/>
        <v>630</v>
      </c>
      <c r="N6">
        <f t="shared" si="2"/>
        <v>630</v>
      </c>
      <c r="O6">
        <f t="shared" si="2"/>
        <v>630</v>
      </c>
      <c r="P6">
        <f t="shared" si="2"/>
        <v>630</v>
      </c>
      <c r="Q6">
        <f t="shared" si="2"/>
        <v>630</v>
      </c>
      <c r="R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7" spans="1:19" x14ac:dyDescent="0.3">
      <c r="A7" s="27" t="s">
        <v>112</v>
      </c>
      <c r="B7" s="58">
        <f t="shared" si="0"/>
        <v>4600</v>
      </c>
      <c r="C7">
        <f t="shared" si="1"/>
        <v>65000</v>
      </c>
      <c r="D7">
        <f t="shared" si="2"/>
        <v>670</v>
      </c>
      <c r="E7">
        <f t="shared" si="2"/>
        <v>670</v>
      </c>
      <c r="F7">
        <f t="shared" si="2"/>
        <v>670</v>
      </c>
      <c r="G7">
        <f t="shared" si="2"/>
        <v>670</v>
      </c>
      <c r="H7">
        <f t="shared" si="2"/>
        <v>670</v>
      </c>
      <c r="I7">
        <f t="shared" si="2"/>
        <v>670</v>
      </c>
      <c r="J7">
        <f t="shared" si="2"/>
        <v>670</v>
      </c>
      <c r="K7">
        <f t="shared" si="2"/>
        <v>670</v>
      </c>
      <c r="L7">
        <f t="shared" si="2"/>
        <v>670</v>
      </c>
      <c r="M7">
        <f t="shared" si="2"/>
        <v>670</v>
      </c>
      <c r="N7">
        <f t="shared" si="2"/>
        <v>670</v>
      </c>
      <c r="O7">
        <f t="shared" si="2"/>
        <v>670</v>
      </c>
      <c r="P7">
        <f t="shared" si="2"/>
        <v>670</v>
      </c>
      <c r="Q7">
        <f t="shared" si="2"/>
        <v>670</v>
      </c>
      <c r="R7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8" spans="1:19" x14ac:dyDescent="0.3">
      <c r="A8" s="27" t="s">
        <v>113</v>
      </c>
      <c r="B8" s="58">
        <f t="shared" si="0"/>
        <v>4800</v>
      </c>
      <c r="C8">
        <f t="shared" si="1"/>
        <v>65000</v>
      </c>
      <c r="D8">
        <f t="shared" si="2"/>
        <v>710</v>
      </c>
      <c r="E8">
        <f t="shared" si="2"/>
        <v>710</v>
      </c>
      <c r="F8">
        <f t="shared" si="2"/>
        <v>710</v>
      </c>
      <c r="G8">
        <f t="shared" si="2"/>
        <v>710</v>
      </c>
      <c r="H8">
        <f t="shared" si="2"/>
        <v>710</v>
      </c>
      <c r="I8">
        <f t="shared" si="2"/>
        <v>710</v>
      </c>
      <c r="J8">
        <f t="shared" si="2"/>
        <v>710</v>
      </c>
      <c r="K8">
        <f t="shared" si="2"/>
        <v>710</v>
      </c>
      <c r="L8">
        <f t="shared" si="2"/>
        <v>710</v>
      </c>
      <c r="M8">
        <f t="shared" si="2"/>
        <v>710</v>
      </c>
      <c r="N8">
        <f t="shared" si="2"/>
        <v>710</v>
      </c>
      <c r="O8">
        <f t="shared" si="2"/>
        <v>710</v>
      </c>
      <c r="P8">
        <f t="shared" si="2"/>
        <v>710</v>
      </c>
      <c r="Q8">
        <f t="shared" si="2"/>
        <v>710</v>
      </c>
      <c r="R8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9" spans="1:19" x14ac:dyDescent="0.3">
      <c r="A9" s="27" t="s">
        <v>114</v>
      </c>
      <c r="B9" s="58">
        <f t="shared" si="0"/>
        <v>5000</v>
      </c>
      <c r="C9">
        <f t="shared" si="1"/>
        <v>60000</v>
      </c>
      <c r="D9">
        <f t="shared" si="2"/>
        <v>750</v>
      </c>
      <c r="E9">
        <f t="shared" si="2"/>
        <v>750</v>
      </c>
      <c r="F9">
        <f t="shared" si="2"/>
        <v>750</v>
      </c>
      <c r="G9">
        <f t="shared" si="2"/>
        <v>750</v>
      </c>
      <c r="H9">
        <f t="shared" si="2"/>
        <v>750</v>
      </c>
      <c r="I9">
        <f t="shared" si="2"/>
        <v>750</v>
      </c>
      <c r="J9">
        <f t="shared" si="2"/>
        <v>750</v>
      </c>
      <c r="K9">
        <f t="shared" si="2"/>
        <v>750</v>
      </c>
      <c r="L9">
        <f t="shared" si="2"/>
        <v>750</v>
      </c>
      <c r="M9">
        <f t="shared" si="2"/>
        <v>750</v>
      </c>
      <c r="N9">
        <f t="shared" si="2"/>
        <v>750</v>
      </c>
      <c r="O9">
        <f t="shared" si="2"/>
        <v>750</v>
      </c>
      <c r="P9">
        <f t="shared" si="2"/>
        <v>750</v>
      </c>
      <c r="Q9">
        <f t="shared" si="2"/>
        <v>750</v>
      </c>
      <c r="R9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0" spans="1:19" x14ac:dyDescent="0.3">
      <c r="A10" s="27" t="s">
        <v>115</v>
      </c>
      <c r="B10" s="58">
        <f t="shared" si="0"/>
        <v>5200</v>
      </c>
      <c r="C10">
        <f t="shared" si="1"/>
        <v>60000</v>
      </c>
      <c r="D10">
        <f t="shared" si="2"/>
        <v>790</v>
      </c>
      <c r="E10">
        <f t="shared" si="2"/>
        <v>790</v>
      </c>
      <c r="F10">
        <f t="shared" si="2"/>
        <v>790</v>
      </c>
      <c r="G10">
        <f t="shared" si="2"/>
        <v>790</v>
      </c>
      <c r="H10">
        <f t="shared" si="2"/>
        <v>790</v>
      </c>
      <c r="I10">
        <f t="shared" si="2"/>
        <v>790</v>
      </c>
      <c r="J10">
        <f t="shared" si="2"/>
        <v>790</v>
      </c>
      <c r="K10">
        <f t="shared" si="2"/>
        <v>790</v>
      </c>
      <c r="L10">
        <f t="shared" si="2"/>
        <v>790</v>
      </c>
      <c r="M10">
        <f t="shared" si="2"/>
        <v>790</v>
      </c>
      <c r="N10">
        <f t="shared" si="2"/>
        <v>790</v>
      </c>
      <c r="O10">
        <f t="shared" si="2"/>
        <v>790</v>
      </c>
      <c r="P10">
        <f t="shared" si="2"/>
        <v>790</v>
      </c>
      <c r="Q10">
        <f t="shared" si="2"/>
        <v>790</v>
      </c>
      <c r="R10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1" spans="1:19" x14ac:dyDescent="0.3">
      <c r="A11" s="27" t="s">
        <v>116</v>
      </c>
      <c r="B11" s="58">
        <f t="shared" si="0"/>
        <v>5400</v>
      </c>
      <c r="C11">
        <f t="shared" si="1"/>
        <v>55000</v>
      </c>
      <c r="D11">
        <f t="shared" si="2"/>
        <v>830</v>
      </c>
      <c r="E11">
        <f t="shared" si="2"/>
        <v>830</v>
      </c>
      <c r="F11">
        <f t="shared" si="2"/>
        <v>830</v>
      </c>
      <c r="G11">
        <f t="shared" si="2"/>
        <v>830</v>
      </c>
      <c r="H11">
        <f t="shared" si="2"/>
        <v>830</v>
      </c>
      <c r="I11">
        <f t="shared" si="2"/>
        <v>830</v>
      </c>
      <c r="J11">
        <f t="shared" si="2"/>
        <v>830</v>
      </c>
      <c r="K11">
        <f t="shared" si="2"/>
        <v>830</v>
      </c>
      <c r="L11">
        <f t="shared" si="2"/>
        <v>830</v>
      </c>
      <c r="M11">
        <f t="shared" si="2"/>
        <v>830</v>
      </c>
      <c r="N11">
        <f t="shared" si="2"/>
        <v>830</v>
      </c>
      <c r="O11">
        <f t="shared" si="2"/>
        <v>830</v>
      </c>
      <c r="P11">
        <f t="shared" si="2"/>
        <v>830</v>
      </c>
      <c r="Q11">
        <f t="shared" si="2"/>
        <v>830</v>
      </c>
      <c r="R1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2" spans="1:19" x14ac:dyDescent="0.3">
      <c r="A12" s="27" t="s">
        <v>117</v>
      </c>
      <c r="B12" s="58">
        <f t="shared" si="0"/>
        <v>5600</v>
      </c>
      <c r="C12">
        <f t="shared" si="1"/>
        <v>55000</v>
      </c>
      <c r="D12">
        <f t="shared" si="2"/>
        <v>870</v>
      </c>
      <c r="E12">
        <f t="shared" si="2"/>
        <v>870</v>
      </c>
      <c r="F12">
        <f t="shared" si="2"/>
        <v>870</v>
      </c>
      <c r="G12">
        <f t="shared" si="2"/>
        <v>870</v>
      </c>
      <c r="H12">
        <f t="shared" si="2"/>
        <v>870</v>
      </c>
      <c r="I12">
        <f t="shared" si="2"/>
        <v>870</v>
      </c>
      <c r="J12">
        <f t="shared" si="2"/>
        <v>870</v>
      </c>
      <c r="K12">
        <f t="shared" si="2"/>
        <v>870</v>
      </c>
      <c r="L12">
        <f t="shared" si="2"/>
        <v>870</v>
      </c>
      <c r="M12">
        <f t="shared" si="2"/>
        <v>870</v>
      </c>
      <c r="N12">
        <f t="shared" si="2"/>
        <v>870</v>
      </c>
      <c r="O12">
        <f t="shared" si="2"/>
        <v>870</v>
      </c>
      <c r="P12">
        <f t="shared" si="2"/>
        <v>870</v>
      </c>
      <c r="Q12">
        <f t="shared" si="2"/>
        <v>870</v>
      </c>
      <c r="R12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3" spans="1:19" x14ac:dyDescent="0.3">
      <c r="A13" s="27" t="s">
        <v>118</v>
      </c>
      <c r="B13" s="58">
        <f t="shared" si="0"/>
        <v>5800</v>
      </c>
      <c r="C13">
        <f t="shared" si="1"/>
        <v>50000</v>
      </c>
      <c r="D13">
        <f t="shared" si="2"/>
        <v>910</v>
      </c>
      <c r="E13">
        <f t="shared" si="2"/>
        <v>910</v>
      </c>
      <c r="F13">
        <f t="shared" si="2"/>
        <v>910</v>
      </c>
      <c r="G13">
        <f t="shared" si="2"/>
        <v>910</v>
      </c>
      <c r="H13">
        <f t="shared" si="2"/>
        <v>910</v>
      </c>
      <c r="I13">
        <f t="shared" si="2"/>
        <v>910</v>
      </c>
      <c r="J13">
        <f t="shared" si="2"/>
        <v>910</v>
      </c>
      <c r="K13">
        <f t="shared" si="2"/>
        <v>910</v>
      </c>
      <c r="L13">
        <f t="shared" si="2"/>
        <v>910</v>
      </c>
      <c r="M13">
        <f t="shared" si="2"/>
        <v>910</v>
      </c>
      <c r="N13">
        <f t="shared" si="2"/>
        <v>910</v>
      </c>
      <c r="O13">
        <f t="shared" si="2"/>
        <v>910</v>
      </c>
      <c r="P13">
        <f t="shared" si="2"/>
        <v>910</v>
      </c>
      <c r="Q13">
        <f t="shared" si="2"/>
        <v>910</v>
      </c>
      <c r="R13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4" spans="1:19" x14ac:dyDescent="0.3">
      <c r="A14" s="27" t="s">
        <v>119</v>
      </c>
      <c r="B14" s="58">
        <f t="shared" si="0"/>
        <v>6000</v>
      </c>
      <c r="C14">
        <f t="shared" si="1"/>
        <v>50000</v>
      </c>
      <c r="D14">
        <f t="shared" si="2"/>
        <v>950</v>
      </c>
      <c r="E14">
        <f t="shared" si="2"/>
        <v>950</v>
      </c>
      <c r="F14">
        <f t="shared" si="2"/>
        <v>950</v>
      </c>
      <c r="G14">
        <f t="shared" si="2"/>
        <v>950</v>
      </c>
      <c r="H14">
        <f t="shared" si="2"/>
        <v>950</v>
      </c>
      <c r="I14">
        <f t="shared" si="2"/>
        <v>950</v>
      </c>
      <c r="J14">
        <f t="shared" si="2"/>
        <v>950</v>
      </c>
      <c r="K14">
        <f t="shared" si="2"/>
        <v>950</v>
      </c>
      <c r="L14">
        <f t="shared" si="2"/>
        <v>950</v>
      </c>
      <c r="M14">
        <f t="shared" si="2"/>
        <v>950</v>
      </c>
      <c r="N14">
        <f t="shared" si="2"/>
        <v>950</v>
      </c>
      <c r="O14">
        <f t="shared" si="2"/>
        <v>950</v>
      </c>
      <c r="P14">
        <f t="shared" si="2"/>
        <v>950</v>
      </c>
      <c r="Q14">
        <f t="shared" si="2"/>
        <v>950</v>
      </c>
      <c r="R1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5" spans="1:19" x14ac:dyDescent="0.3">
      <c r="A15" s="27" t="s">
        <v>120</v>
      </c>
      <c r="B15" s="58">
        <f t="shared" si="0"/>
        <v>6200</v>
      </c>
      <c r="C15">
        <f t="shared" si="1"/>
        <v>45000</v>
      </c>
      <c r="D15">
        <f t="shared" si="2"/>
        <v>990</v>
      </c>
      <c r="E15">
        <f t="shared" si="2"/>
        <v>990</v>
      </c>
      <c r="F15">
        <f t="shared" si="2"/>
        <v>990</v>
      </c>
      <c r="G15">
        <f t="shared" si="2"/>
        <v>990</v>
      </c>
      <c r="H15">
        <f t="shared" si="2"/>
        <v>990</v>
      </c>
      <c r="I15">
        <f t="shared" si="2"/>
        <v>990</v>
      </c>
      <c r="J15">
        <f t="shared" si="2"/>
        <v>990</v>
      </c>
      <c r="K15">
        <f t="shared" si="2"/>
        <v>990</v>
      </c>
      <c r="L15">
        <f t="shared" si="2"/>
        <v>990</v>
      </c>
      <c r="M15">
        <f t="shared" si="2"/>
        <v>990</v>
      </c>
      <c r="N15">
        <f t="shared" si="2"/>
        <v>990</v>
      </c>
      <c r="O15">
        <f t="shared" si="2"/>
        <v>990</v>
      </c>
      <c r="P15">
        <f t="shared" si="2"/>
        <v>990</v>
      </c>
      <c r="Q15">
        <f t="shared" si="2"/>
        <v>990</v>
      </c>
      <c r="R15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6" spans="1:19" x14ac:dyDescent="0.3">
      <c r="A16" s="27" t="s">
        <v>121</v>
      </c>
      <c r="B16" s="58">
        <f t="shared" si="0"/>
        <v>6400</v>
      </c>
      <c r="C16">
        <f t="shared" si="1"/>
        <v>45000</v>
      </c>
      <c r="D16">
        <f t="shared" si="2"/>
        <v>1030</v>
      </c>
      <c r="E16">
        <f t="shared" si="2"/>
        <v>1030</v>
      </c>
      <c r="F16">
        <f t="shared" si="2"/>
        <v>1030</v>
      </c>
      <c r="G16">
        <f t="shared" si="2"/>
        <v>1030</v>
      </c>
      <c r="H16">
        <f t="shared" si="2"/>
        <v>1030</v>
      </c>
      <c r="I16">
        <f t="shared" si="2"/>
        <v>1030</v>
      </c>
      <c r="J16">
        <f t="shared" si="2"/>
        <v>1030</v>
      </c>
      <c r="K16">
        <f t="shared" si="2"/>
        <v>1030</v>
      </c>
      <c r="L16">
        <f t="shared" si="2"/>
        <v>1030</v>
      </c>
      <c r="M16">
        <f t="shared" si="2"/>
        <v>1030</v>
      </c>
      <c r="N16">
        <f t="shared" si="2"/>
        <v>1030</v>
      </c>
      <c r="O16">
        <f t="shared" si="2"/>
        <v>1030</v>
      </c>
      <c r="P16">
        <f t="shared" si="2"/>
        <v>1030</v>
      </c>
      <c r="Q16">
        <f t="shared" si="2"/>
        <v>1030</v>
      </c>
      <c r="R1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7" spans="1:18" x14ac:dyDescent="0.3">
      <c r="A17" s="27" t="s">
        <v>122</v>
      </c>
      <c r="B17" s="58">
        <f t="shared" si="0"/>
        <v>6600</v>
      </c>
      <c r="C17">
        <f t="shared" si="1"/>
        <v>40000</v>
      </c>
      <c r="D17">
        <f t="shared" si="2"/>
        <v>1070</v>
      </c>
      <c r="E17">
        <f t="shared" si="2"/>
        <v>1070</v>
      </c>
      <c r="F17">
        <f t="shared" si="2"/>
        <v>1070</v>
      </c>
      <c r="G17">
        <f t="shared" si="2"/>
        <v>1070</v>
      </c>
      <c r="H17">
        <f t="shared" si="2"/>
        <v>1070</v>
      </c>
      <c r="I17">
        <f t="shared" si="2"/>
        <v>1070</v>
      </c>
      <c r="J17">
        <f t="shared" si="2"/>
        <v>1070</v>
      </c>
      <c r="K17">
        <f t="shared" si="2"/>
        <v>1070</v>
      </c>
      <c r="L17">
        <f t="shared" si="2"/>
        <v>1070</v>
      </c>
      <c r="M17">
        <f t="shared" si="2"/>
        <v>1070</v>
      </c>
      <c r="N17">
        <f t="shared" si="2"/>
        <v>1070</v>
      </c>
      <c r="O17">
        <f t="shared" si="2"/>
        <v>1070</v>
      </c>
      <c r="P17">
        <f t="shared" si="2"/>
        <v>1070</v>
      </c>
      <c r="Q17">
        <f t="shared" si="2"/>
        <v>1070</v>
      </c>
      <c r="R17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8" spans="1:18" x14ac:dyDescent="0.3">
      <c r="A18" s="27" t="s">
        <v>123</v>
      </c>
      <c r="B18" s="58">
        <f t="shared" si="0"/>
        <v>6800</v>
      </c>
      <c r="C18">
        <f t="shared" si="1"/>
        <v>40000</v>
      </c>
      <c r="D18">
        <f t="shared" si="2"/>
        <v>1110</v>
      </c>
      <c r="E18">
        <f t="shared" si="2"/>
        <v>1110</v>
      </c>
      <c r="F18">
        <f t="shared" si="2"/>
        <v>1110</v>
      </c>
      <c r="G18">
        <f t="shared" si="2"/>
        <v>1110</v>
      </c>
      <c r="H18">
        <f t="shared" si="2"/>
        <v>1110</v>
      </c>
      <c r="I18">
        <f t="shared" si="2"/>
        <v>1110</v>
      </c>
      <c r="J18">
        <f t="shared" si="2"/>
        <v>1110</v>
      </c>
      <c r="K18">
        <f t="shared" si="2"/>
        <v>1110</v>
      </c>
      <c r="L18">
        <f t="shared" si="2"/>
        <v>1110</v>
      </c>
      <c r="M18">
        <f t="shared" si="2"/>
        <v>1110</v>
      </c>
      <c r="N18">
        <f t="shared" si="2"/>
        <v>1110</v>
      </c>
      <c r="O18">
        <f t="shared" si="2"/>
        <v>1110</v>
      </c>
      <c r="P18">
        <f t="shared" si="2"/>
        <v>1110</v>
      </c>
      <c r="Q18">
        <f t="shared" si="2"/>
        <v>1110</v>
      </c>
      <c r="R18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9" spans="1:18" x14ac:dyDescent="0.3">
      <c r="A19" s="27" t="s">
        <v>124</v>
      </c>
      <c r="B19" s="58">
        <f t="shared" si="0"/>
        <v>7000</v>
      </c>
      <c r="C19">
        <f t="shared" si="1"/>
        <v>35000</v>
      </c>
      <c r="D19">
        <f t="shared" si="2"/>
        <v>1150</v>
      </c>
      <c r="E19">
        <f t="shared" si="2"/>
        <v>1150</v>
      </c>
      <c r="F19">
        <f t="shared" si="2"/>
        <v>1150</v>
      </c>
      <c r="G19">
        <f t="shared" si="2"/>
        <v>1150</v>
      </c>
      <c r="H19">
        <f t="shared" si="2"/>
        <v>1150</v>
      </c>
      <c r="I19">
        <f t="shared" si="2"/>
        <v>1150</v>
      </c>
      <c r="J19">
        <f t="shared" si="2"/>
        <v>1150</v>
      </c>
      <c r="K19">
        <f t="shared" si="2"/>
        <v>1150</v>
      </c>
      <c r="L19">
        <f t="shared" si="2"/>
        <v>1150</v>
      </c>
      <c r="M19">
        <f t="shared" si="2"/>
        <v>1150</v>
      </c>
      <c r="N19">
        <f t="shared" si="2"/>
        <v>1150</v>
      </c>
      <c r="O19">
        <f t="shared" si="2"/>
        <v>1150</v>
      </c>
      <c r="P19">
        <f t="shared" si="2"/>
        <v>1150</v>
      </c>
      <c r="Q19">
        <f t="shared" si="2"/>
        <v>1150</v>
      </c>
      <c r="R19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0" spans="1:18" x14ac:dyDescent="0.3">
      <c r="A20" s="27" t="s">
        <v>125</v>
      </c>
      <c r="B20" s="58">
        <f t="shared" si="0"/>
        <v>7200</v>
      </c>
      <c r="C20">
        <f t="shared" si="1"/>
        <v>35000</v>
      </c>
      <c r="D20">
        <f t="shared" si="2"/>
        <v>1190</v>
      </c>
      <c r="E20">
        <f t="shared" si="2"/>
        <v>1190</v>
      </c>
      <c r="F20">
        <f t="shared" si="2"/>
        <v>1190</v>
      </c>
      <c r="G20">
        <f t="shared" si="2"/>
        <v>1190</v>
      </c>
      <c r="H20">
        <f t="shared" si="2"/>
        <v>1190</v>
      </c>
      <c r="I20">
        <f t="shared" si="2"/>
        <v>1190</v>
      </c>
      <c r="J20">
        <f t="shared" si="2"/>
        <v>1190</v>
      </c>
      <c r="K20">
        <f t="shared" si="2"/>
        <v>1190</v>
      </c>
      <c r="L20">
        <f t="shared" si="2"/>
        <v>1190</v>
      </c>
      <c r="M20">
        <f t="shared" si="2"/>
        <v>1190</v>
      </c>
      <c r="N20">
        <f t="shared" si="2"/>
        <v>1190</v>
      </c>
      <c r="O20">
        <f t="shared" si="2"/>
        <v>1190</v>
      </c>
      <c r="P20">
        <f t="shared" si="2"/>
        <v>1190</v>
      </c>
      <c r="Q20">
        <f t="shared" si="2"/>
        <v>1190</v>
      </c>
      <c r="R20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1" spans="1:18" x14ac:dyDescent="0.3">
      <c r="A21" s="27" t="s">
        <v>126</v>
      </c>
      <c r="B21" s="58">
        <f t="shared" si="0"/>
        <v>7400</v>
      </c>
      <c r="C21">
        <f t="shared" si="1"/>
        <v>30000</v>
      </c>
      <c r="D21">
        <f t="shared" si="2"/>
        <v>1230</v>
      </c>
      <c r="E21">
        <f t="shared" si="2"/>
        <v>1230</v>
      </c>
      <c r="F21">
        <f t="shared" si="2"/>
        <v>1230</v>
      </c>
      <c r="G21">
        <f t="shared" si="2"/>
        <v>1230</v>
      </c>
      <c r="H21">
        <f t="shared" si="2"/>
        <v>1230</v>
      </c>
      <c r="I21">
        <f t="shared" si="2"/>
        <v>1230</v>
      </c>
      <c r="J21">
        <f t="shared" si="2"/>
        <v>1230</v>
      </c>
      <c r="K21">
        <f t="shared" si="2"/>
        <v>1230</v>
      </c>
      <c r="L21">
        <f t="shared" si="2"/>
        <v>1230</v>
      </c>
      <c r="M21">
        <f t="shared" si="2"/>
        <v>1230</v>
      </c>
      <c r="N21">
        <f t="shared" si="2"/>
        <v>1230</v>
      </c>
      <c r="O21">
        <f t="shared" si="2"/>
        <v>1230</v>
      </c>
      <c r="P21">
        <f t="shared" si="2"/>
        <v>1230</v>
      </c>
      <c r="Q21">
        <f t="shared" si="2"/>
        <v>1230</v>
      </c>
      <c r="R2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2" spans="1:18" x14ac:dyDescent="0.3">
      <c r="A22" s="27" t="s">
        <v>127</v>
      </c>
      <c r="B22" s="58">
        <f t="shared" si="0"/>
        <v>7600</v>
      </c>
      <c r="C22">
        <f t="shared" si="1"/>
        <v>30000</v>
      </c>
      <c r="D22">
        <f t="shared" si="2"/>
        <v>1270</v>
      </c>
      <c r="E22">
        <f t="shared" si="2"/>
        <v>1270</v>
      </c>
      <c r="F22">
        <f t="shared" si="2"/>
        <v>1270</v>
      </c>
      <c r="G22">
        <f t="shared" si="2"/>
        <v>1270</v>
      </c>
      <c r="H22">
        <f t="shared" si="2"/>
        <v>1270</v>
      </c>
      <c r="I22">
        <f t="shared" si="2"/>
        <v>1270</v>
      </c>
      <c r="J22">
        <f t="shared" si="2"/>
        <v>1270</v>
      </c>
      <c r="K22">
        <f t="shared" si="2"/>
        <v>1270</v>
      </c>
      <c r="L22">
        <f t="shared" si="2"/>
        <v>1270</v>
      </c>
      <c r="M22">
        <f t="shared" si="2"/>
        <v>1270</v>
      </c>
      <c r="N22">
        <f t="shared" si="2"/>
        <v>1270</v>
      </c>
      <c r="O22">
        <f t="shared" si="2"/>
        <v>1270</v>
      </c>
      <c r="P22">
        <f t="shared" si="2"/>
        <v>1270</v>
      </c>
      <c r="Q22">
        <f t="shared" si="2"/>
        <v>1270</v>
      </c>
      <c r="R22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3" spans="1:18" x14ac:dyDescent="0.3">
      <c r="A23" s="27" t="s">
        <v>128</v>
      </c>
      <c r="B23" s="58">
        <f t="shared" si="0"/>
        <v>7800</v>
      </c>
      <c r="C23">
        <f t="shared" si="1"/>
        <v>25000</v>
      </c>
      <c r="D23">
        <f t="shared" si="2"/>
        <v>1310</v>
      </c>
      <c r="E23">
        <f t="shared" si="2"/>
        <v>1310</v>
      </c>
      <c r="F23">
        <f t="shared" si="2"/>
        <v>1310</v>
      </c>
      <c r="G23">
        <f t="shared" si="2"/>
        <v>1310</v>
      </c>
      <c r="H23">
        <f t="shared" si="2"/>
        <v>1310</v>
      </c>
      <c r="I23">
        <f t="shared" si="2"/>
        <v>1310</v>
      </c>
      <c r="J23">
        <f t="shared" si="2"/>
        <v>1310</v>
      </c>
      <c r="K23">
        <f t="shared" si="2"/>
        <v>1310</v>
      </c>
      <c r="L23">
        <f t="shared" si="2"/>
        <v>1310</v>
      </c>
      <c r="M23">
        <f t="shared" si="2"/>
        <v>1310</v>
      </c>
      <c r="N23">
        <f t="shared" si="2"/>
        <v>1310</v>
      </c>
      <c r="O23">
        <f t="shared" si="2"/>
        <v>1310</v>
      </c>
      <c r="P23">
        <f t="shared" si="2"/>
        <v>1310</v>
      </c>
      <c r="Q23">
        <f t="shared" si="2"/>
        <v>1310</v>
      </c>
      <c r="R23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4" spans="1:18" x14ac:dyDescent="0.3">
      <c r="A24" s="27" t="s">
        <v>129</v>
      </c>
      <c r="B24" s="58">
        <f t="shared" si="0"/>
        <v>8000</v>
      </c>
      <c r="C24">
        <f t="shared" si="1"/>
        <v>25000</v>
      </c>
      <c r="D24">
        <f t="shared" si="2"/>
        <v>1350</v>
      </c>
      <c r="E24">
        <f t="shared" si="2"/>
        <v>1350</v>
      </c>
      <c r="F24">
        <f t="shared" si="2"/>
        <v>1350</v>
      </c>
      <c r="G24">
        <f t="shared" ref="D24:Q32" si="3">G23+40</f>
        <v>1350</v>
      </c>
      <c r="H24">
        <f t="shared" si="3"/>
        <v>1350</v>
      </c>
      <c r="I24">
        <f t="shared" si="3"/>
        <v>1350</v>
      </c>
      <c r="J24">
        <f t="shared" si="3"/>
        <v>1350</v>
      </c>
      <c r="K24">
        <f t="shared" si="3"/>
        <v>1350</v>
      </c>
      <c r="L24">
        <f t="shared" si="3"/>
        <v>1350</v>
      </c>
      <c r="M24">
        <f t="shared" si="3"/>
        <v>1350</v>
      </c>
      <c r="N24">
        <f t="shared" si="3"/>
        <v>1350</v>
      </c>
      <c r="O24">
        <f t="shared" si="3"/>
        <v>1350</v>
      </c>
      <c r="P24">
        <f t="shared" si="3"/>
        <v>1350</v>
      </c>
      <c r="Q24">
        <f t="shared" si="3"/>
        <v>1350</v>
      </c>
      <c r="R2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5" spans="1:18" x14ac:dyDescent="0.3">
      <c r="A25" s="27" t="s">
        <v>130</v>
      </c>
      <c r="B25" s="58">
        <f t="shared" si="0"/>
        <v>8200</v>
      </c>
      <c r="C25">
        <f t="shared" si="1"/>
        <v>20000</v>
      </c>
      <c r="D25">
        <f t="shared" si="3"/>
        <v>1390</v>
      </c>
      <c r="E25">
        <f t="shared" si="3"/>
        <v>1390</v>
      </c>
      <c r="F25">
        <f t="shared" si="3"/>
        <v>1390</v>
      </c>
      <c r="G25">
        <f t="shared" si="3"/>
        <v>1390</v>
      </c>
      <c r="H25">
        <f t="shared" si="3"/>
        <v>1390</v>
      </c>
      <c r="I25">
        <f t="shared" si="3"/>
        <v>1390</v>
      </c>
      <c r="J25">
        <f t="shared" si="3"/>
        <v>1390</v>
      </c>
      <c r="K25">
        <f t="shared" si="3"/>
        <v>1390</v>
      </c>
      <c r="L25">
        <f t="shared" si="3"/>
        <v>1390</v>
      </c>
      <c r="M25">
        <f t="shared" si="3"/>
        <v>1390</v>
      </c>
      <c r="N25">
        <f t="shared" si="3"/>
        <v>1390</v>
      </c>
      <c r="O25">
        <f t="shared" si="3"/>
        <v>1390</v>
      </c>
      <c r="P25">
        <f t="shared" si="3"/>
        <v>1390</v>
      </c>
      <c r="Q25">
        <f t="shared" si="3"/>
        <v>1390</v>
      </c>
      <c r="R25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6" spans="1:18" x14ac:dyDescent="0.3">
      <c r="A26" s="27" t="s">
        <v>131</v>
      </c>
      <c r="B26" s="58">
        <f t="shared" si="0"/>
        <v>8400</v>
      </c>
      <c r="C26">
        <f t="shared" si="1"/>
        <v>20000</v>
      </c>
      <c r="D26">
        <f t="shared" si="3"/>
        <v>1430</v>
      </c>
      <c r="E26">
        <f t="shared" si="3"/>
        <v>1430</v>
      </c>
      <c r="F26">
        <f t="shared" si="3"/>
        <v>1430</v>
      </c>
      <c r="G26">
        <f t="shared" si="3"/>
        <v>1430</v>
      </c>
      <c r="H26">
        <f t="shared" si="3"/>
        <v>1430</v>
      </c>
      <c r="I26">
        <f t="shared" si="3"/>
        <v>1430</v>
      </c>
      <c r="J26">
        <f t="shared" si="3"/>
        <v>1430</v>
      </c>
      <c r="K26">
        <f t="shared" si="3"/>
        <v>1430</v>
      </c>
      <c r="L26">
        <f t="shared" si="3"/>
        <v>1430</v>
      </c>
      <c r="M26">
        <f t="shared" si="3"/>
        <v>1430</v>
      </c>
      <c r="N26">
        <f t="shared" si="3"/>
        <v>1430</v>
      </c>
      <c r="O26">
        <f t="shared" si="3"/>
        <v>1430</v>
      </c>
      <c r="P26">
        <f t="shared" si="3"/>
        <v>1430</v>
      </c>
      <c r="Q26">
        <f t="shared" si="3"/>
        <v>1430</v>
      </c>
      <c r="R2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7" spans="1:18" x14ac:dyDescent="0.3">
      <c r="A27" s="27" t="s">
        <v>132</v>
      </c>
      <c r="B27" s="58">
        <f t="shared" si="0"/>
        <v>8600</v>
      </c>
      <c r="C27">
        <f t="shared" si="1"/>
        <v>15000</v>
      </c>
      <c r="D27">
        <f t="shared" si="3"/>
        <v>1470</v>
      </c>
      <c r="E27">
        <f t="shared" si="3"/>
        <v>1470</v>
      </c>
      <c r="F27">
        <f t="shared" si="3"/>
        <v>1470</v>
      </c>
      <c r="G27">
        <f t="shared" si="3"/>
        <v>1470</v>
      </c>
      <c r="H27">
        <f t="shared" si="3"/>
        <v>1470</v>
      </c>
      <c r="I27">
        <f t="shared" si="3"/>
        <v>1470</v>
      </c>
      <c r="J27">
        <f t="shared" si="3"/>
        <v>1470</v>
      </c>
      <c r="K27">
        <f t="shared" si="3"/>
        <v>1470</v>
      </c>
      <c r="L27">
        <f t="shared" si="3"/>
        <v>1470</v>
      </c>
      <c r="M27">
        <f t="shared" si="3"/>
        <v>1470</v>
      </c>
      <c r="N27">
        <f t="shared" si="3"/>
        <v>1470</v>
      </c>
      <c r="O27">
        <f t="shared" si="3"/>
        <v>1470</v>
      </c>
      <c r="P27">
        <f t="shared" si="3"/>
        <v>1470</v>
      </c>
      <c r="Q27">
        <f t="shared" si="3"/>
        <v>1470</v>
      </c>
      <c r="R27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8" spans="1:18" x14ac:dyDescent="0.3">
      <c r="A28" s="27" t="s">
        <v>133</v>
      </c>
      <c r="B28" s="58">
        <f t="shared" si="0"/>
        <v>8800</v>
      </c>
      <c r="C28">
        <f t="shared" si="1"/>
        <v>15000</v>
      </c>
      <c r="D28">
        <f t="shared" si="3"/>
        <v>1510</v>
      </c>
      <c r="E28">
        <f t="shared" si="3"/>
        <v>1510</v>
      </c>
      <c r="F28">
        <f t="shared" si="3"/>
        <v>1510</v>
      </c>
      <c r="G28">
        <f t="shared" si="3"/>
        <v>1510</v>
      </c>
      <c r="H28">
        <f t="shared" si="3"/>
        <v>1510</v>
      </c>
      <c r="I28">
        <f t="shared" si="3"/>
        <v>1510</v>
      </c>
      <c r="J28">
        <f t="shared" si="3"/>
        <v>1510</v>
      </c>
      <c r="K28">
        <f t="shared" si="3"/>
        <v>1510</v>
      </c>
      <c r="L28">
        <f t="shared" si="3"/>
        <v>1510</v>
      </c>
      <c r="M28">
        <f t="shared" si="3"/>
        <v>1510</v>
      </c>
      <c r="N28">
        <f t="shared" si="3"/>
        <v>1510</v>
      </c>
      <c r="O28">
        <f t="shared" si="3"/>
        <v>1510</v>
      </c>
      <c r="P28">
        <f t="shared" si="3"/>
        <v>1510</v>
      </c>
      <c r="Q28">
        <f t="shared" si="3"/>
        <v>1510</v>
      </c>
      <c r="R28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9" spans="1:18" x14ac:dyDescent="0.3">
      <c r="A29" s="27" t="s">
        <v>134</v>
      </c>
      <c r="B29" s="58">
        <f t="shared" si="0"/>
        <v>9000</v>
      </c>
      <c r="C29">
        <f t="shared" si="1"/>
        <v>10000</v>
      </c>
      <c r="D29">
        <f t="shared" si="3"/>
        <v>1550</v>
      </c>
      <c r="E29">
        <f t="shared" si="3"/>
        <v>1550</v>
      </c>
      <c r="F29">
        <f t="shared" si="3"/>
        <v>1550</v>
      </c>
      <c r="G29">
        <f t="shared" si="3"/>
        <v>1550</v>
      </c>
      <c r="H29">
        <f t="shared" si="3"/>
        <v>1550</v>
      </c>
      <c r="I29">
        <f t="shared" si="3"/>
        <v>1550</v>
      </c>
      <c r="J29">
        <f t="shared" si="3"/>
        <v>1550</v>
      </c>
      <c r="K29">
        <f t="shared" si="3"/>
        <v>1550</v>
      </c>
      <c r="L29">
        <f t="shared" si="3"/>
        <v>1550</v>
      </c>
      <c r="M29">
        <f t="shared" si="3"/>
        <v>1550</v>
      </c>
      <c r="N29">
        <f t="shared" si="3"/>
        <v>1550</v>
      </c>
      <c r="O29">
        <f t="shared" si="3"/>
        <v>1550</v>
      </c>
      <c r="P29">
        <f t="shared" si="3"/>
        <v>1550</v>
      </c>
      <c r="Q29">
        <f t="shared" si="3"/>
        <v>1550</v>
      </c>
      <c r="R29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30" spans="1:18" x14ac:dyDescent="0.3">
      <c r="A30" s="27" t="s">
        <v>135</v>
      </c>
      <c r="B30" s="58">
        <f t="shared" si="0"/>
        <v>9200</v>
      </c>
      <c r="C30">
        <f t="shared" si="1"/>
        <v>10000</v>
      </c>
      <c r="D30">
        <f t="shared" si="3"/>
        <v>1590</v>
      </c>
      <c r="E30">
        <f t="shared" si="3"/>
        <v>1590</v>
      </c>
      <c r="F30">
        <f t="shared" si="3"/>
        <v>1590</v>
      </c>
      <c r="G30">
        <f t="shared" si="3"/>
        <v>1590</v>
      </c>
      <c r="H30">
        <f t="shared" si="3"/>
        <v>1590</v>
      </c>
      <c r="I30">
        <f t="shared" si="3"/>
        <v>1590</v>
      </c>
      <c r="J30">
        <f t="shared" si="3"/>
        <v>1590</v>
      </c>
      <c r="K30">
        <f t="shared" si="3"/>
        <v>1590</v>
      </c>
      <c r="L30">
        <f t="shared" si="3"/>
        <v>1590</v>
      </c>
      <c r="M30">
        <f t="shared" si="3"/>
        <v>1590</v>
      </c>
      <c r="N30">
        <f t="shared" si="3"/>
        <v>1590</v>
      </c>
      <c r="O30">
        <f t="shared" si="3"/>
        <v>1590</v>
      </c>
      <c r="P30">
        <f t="shared" si="3"/>
        <v>1590</v>
      </c>
      <c r="Q30">
        <f t="shared" si="3"/>
        <v>1590</v>
      </c>
      <c r="R30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31" spans="1:18" x14ac:dyDescent="0.3">
      <c r="A31" s="27" t="s">
        <v>136</v>
      </c>
      <c r="B31" s="58">
        <f t="shared" si="0"/>
        <v>9400</v>
      </c>
      <c r="C31">
        <f t="shared" si="1"/>
        <v>5000</v>
      </c>
      <c r="D31">
        <f t="shared" si="3"/>
        <v>1630</v>
      </c>
      <c r="E31">
        <f t="shared" si="3"/>
        <v>1630</v>
      </c>
      <c r="F31">
        <f t="shared" si="3"/>
        <v>1630</v>
      </c>
      <c r="G31">
        <f t="shared" si="3"/>
        <v>1630</v>
      </c>
      <c r="H31">
        <f t="shared" si="3"/>
        <v>1630</v>
      </c>
      <c r="I31">
        <f t="shared" si="3"/>
        <v>1630</v>
      </c>
      <c r="J31">
        <f t="shared" si="3"/>
        <v>1630</v>
      </c>
      <c r="K31">
        <f t="shared" si="3"/>
        <v>1630</v>
      </c>
      <c r="L31">
        <f t="shared" si="3"/>
        <v>1630</v>
      </c>
      <c r="M31">
        <f t="shared" si="3"/>
        <v>1630</v>
      </c>
      <c r="N31">
        <f t="shared" si="3"/>
        <v>1630</v>
      </c>
      <c r="O31">
        <f t="shared" si="3"/>
        <v>1630</v>
      </c>
      <c r="P31">
        <f t="shared" si="3"/>
        <v>1630</v>
      </c>
      <c r="Q31">
        <f t="shared" si="3"/>
        <v>1630</v>
      </c>
      <c r="R3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32" spans="1:18" x14ac:dyDescent="0.3">
      <c r="A32" s="27" t="s">
        <v>137</v>
      </c>
      <c r="B32" s="58">
        <f t="shared" si="0"/>
        <v>9600</v>
      </c>
      <c r="C32">
        <f t="shared" si="1"/>
        <v>5000</v>
      </c>
      <c r="D32">
        <f t="shared" si="3"/>
        <v>1670</v>
      </c>
      <c r="E32">
        <f t="shared" si="3"/>
        <v>1670</v>
      </c>
      <c r="F32">
        <f t="shared" si="3"/>
        <v>1670</v>
      </c>
      <c r="G32">
        <f t="shared" si="3"/>
        <v>1670</v>
      </c>
      <c r="H32">
        <f t="shared" si="3"/>
        <v>1670</v>
      </c>
      <c r="I32">
        <f t="shared" si="3"/>
        <v>1670</v>
      </c>
      <c r="J32">
        <f t="shared" si="3"/>
        <v>1670</v>
      </c>
      <c r="K32">
        <f t="shared" si="3"/>
        <v>1670</v>
      </c>
      <c r="L32">
        <f t="shared" si="3"/>
        <v>1670</v>
      </c>
      <c r="M32">
        <f t="shared" si="3"/>
        <v>1670</v>
      </c>
      <c r="N32">
        <f t="shared" si="3"/>
        <v>1670</v>
      </c>
      <c r="O32">
        <f t="shared" si="3"/>
        <v>1670</v>
      </c>
      <c r="P32">
        <f t="shared" si="3"/>
        <v>1670</v>
      </c>
      <c r="Q32">
        <f t="shared" si="3"/>
        <v>1670</v>
      </c>
      <c r="R32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</sheetData>
  <mergeCells count="1">
    <mergeCell ref="A2:S2"/>
  </mergeCells>
  <phoneticPr fontId="14" type="noConversion"/>
  <pageMargins left="0.7" right="0.7" top="0.75" bottom="0.75" header="0.3" footer="0.3"/>
  <drawing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6"/>
  <dimension ref="A1:S32"/>
  <sheetViews>
    <sheetView showGridLines="0" showRowColHeaders="0" topLeftCell="A13" zoomScale="96" zoomScaleNormal="96" workbookViewId="0">
      <selection activeCell="A4" sqref="A4:A32"/>
    </sheetView>
  </sheetViews>
  <sheetFormatPr baseColWidth="10" defaultColWidth="11.44140625" defaultRowHeight="14.4" x14ac:dyDescent="0.3"/>
  <cols>
    <col min="2" max="2" width="18.44140625" customWidth="1"/>
    <col min="4" max="4" width="29.6640625" customWidth="1"/>
    <col min="7" max="7" width="23.33203125" customWidth="1"/>
    <col min="8" max="8" width="16.33203125" customWidth="1"/>
    <col min="9" max="9" width="17" customWidth="1"/>
    <col min="10" max="10" width="14.109375" customWidth="1"/>
    <col min="11" max="11" width="19.5546875" customWidth="1"/>
    <col min="13" max="13" width="16" customWidth="1"/>
    <col min="14" max="15" width="16.33203125" customWidth="1"/>
  </cols>
  <sheetData>
    <row r="1" spans="1:19" ht="46.2" x14ac:dyDescent="0.3">
      <c r="A1" s="31" t="str">
        <f>"Suivi Du conso du mois de septembre "&amp;systeme!B1</f>
        <v>Suivi Du conso du mois de septembre 2023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</row>
    <row r="2" spans="1:19" ht="23.4" x14ac:dyDescent="0.3">
      <c r="A2" s="44" t="s">
        <v>28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</row>
    <row r="3" spans="1:19" ht="15" thickBot="1" x14ac:dyDescent="0.35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22</v>
      </c>
      <c r="N3" s="1" t="s">
        <v>23</v>
      </c>
      <c r="O3" s="1" t="s">
        <v>33</v>
      </c>
      <c r="P3" s="1" t="s">
        <v>24</v>
      </c>
      <c r="Q3" s="1" t="s">
        <v>25</v>
      </c>
      <c r="R3" s="1" t="s">
        <v>26</v>
      </c>
      <c r="S3" s="1" t="s">
        <v>27</v>
      </c>
    </row>
    <row r="4" spans="1:19" x14ac:dyDescent="0.3">
      <c r="A4" s="27">
        <v>44440</v>
      </c>
      <c r="B4" s="34">
        <v>4000</v>
      </c>
      <c r="C4" s="34">
        <v>5000</v>
      </c>
      <c r="D4" s="35">
        <v>550</v>
      </c>
      <c r="E4" s="35">
        <v>550</v>
      </c>
      <c r="F4" s="35">
        <v>550</v>
      </c>
      <c r="G4" s="35">
        <v>550</v>
      </c>
      <c r="H4" s="35">
        <v>550</v>
      </c>
      <c r="I4" s="35">
        <v>550</v>
      </c>
      <c r="J4" s="35">
        <v>550</v>
      </c>
      <c r="K4" s="35">
        <v>550</v>
      </c>
      <c r="L4" s="35">
        <v>550</v>
      </c>
      <c r="M4" s="35">
        <v>550</v>
      </c>
      <c r="N4" s="35">
        <v>550</v>
      </c>
      <c r="O4" s="35">
        <v>550</v>
      </c>
      <c r="P4" s="35">
        <v>550</v>
      </c>
      <c r="Q4" s="35">
        <v>550</v>
      </c>
      <c r="R4" s="3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5" spans="1:19" x14ac:dyDescent="0.3">
      <c r="A5" s="27">
        <v>44441</v>
      </c>
      <c r="B5" s="58">
        <f>B4+200</f>
        <v>4200</v>
      </c>
      <c r="C5">
        <f>5000+C7</f>
        <v>70000</v>
      </c>
      <c r="D5">
        <f>D4+40</f>
        <v>590</v>
      </c>
      <c r="E5">
        <f>E4+40</f>
        <v>590</v>
      </c>
      <c r="F5">
        <f>F4+40</f>
        <v>590</v>
      </c>
      <c r="G5">
        <f>G4+40</f>
        <v>590</v>
      </c>
      <c r="H5">
        <f>H4+40</f>
        <v>590</v>
      </c>
      <c r="I5">
        <f>I4+40</f>
        <v>590</v>
      </c>
      <c r="J5">
        <f>J4+40</f>
        <v>590</v>
      </c>
      <c r="K5">
        <f>K4+40</f>
        <v>590</v>
      </c>
      <c r="L5">
        <f>L4+40</f>
        <v>590</v>
      </c>
      <c r="M5">
        <f>M4+40</f>
        <v>590</v>
      </c>
      <c r="N5">
        <f>N4+40</f>
        <v>590</v>
      </c>
      <c r="O5">
        <f>O4+40</f>
        <v>590</v>
      </c>
      <c r="P5">
        <f>P4+40</f>
        <v>590</v>
      </c>
      <c r="Q5">
        <f>Q4+40</f>
        <v>590</v>
      </c>
      <c r="R5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6" spans="1:19" x14ac:dyDescent="0.3">
      <c r="A6" s="27">
        <v>44442</v>
      </c>
      <c r="B6" s="58">
        <f t="shared" ref="B6:B32" si="0">B5+200</f>
        <v>4400</v>
      </c>
      <c r="C6">
        <f t="shared" ref="C6:C32" si="1">5000+C8</f>
        <v>70000</v>
      </c>
      <c r="D6">
        <f t="shared" ref="D6:Q32" si="2">D5+40</f>
        <v>630</v>
      </c>
      <c r="E6">
        <f t="shared" si="2"/>
        <v>630</v>
      </c>
      <c r="F6">
        <f t="shared" si="2"/>
        <v>630</v>
      </c>
      <c r="G6">
        <f t="shared" si="2"/>
        <v>630</v>
      </c>
      <c r="H6">
        <f t="shared" si="2"/>
        <v>630</v>
      </c>
      <c r="I6">
        <f t="shared" si="2"/>
        <v>630</v>
      </c>
      <c r="J6">
        <f t="shared" si="2"/>
        <v>630</v>
      </c>
      <c r="K6">
        <f t="shared" si="2"/>
        <v>630</v>
      </c>
      <c r="L6">
        <f t="shared" si="2"/>
        <v>630</v>
      </c>
      <c r="M6">
        <f t="shared" si="2"/>
        <v>630</v>
      </c>
      <c r="N6">
        <f t="shared" si="2"/>
        <v>630</v>
      </c>
      <c r="O6">
        <f t="shared" si="2"/>
        <v>630</v>
      </c>
      <c r="P6">
        <f t="shared" si="2"/>
        <v>630</v>
      </c>
      <c r="Q6">
        <f t="shared" si="2"/>
        <v>630</v>
      </c>
      <c r="R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7" spans="1:19" x14ac:dyDescent="0.3">
      <c r="A7" s="27">
        <v>44443</v>
      </c>
      <c r="B7" s="58">
        <f t="shared" si="0"/>
        <v>4600</v>
      </c>
      <c r="C7">
        <f t="shared" si="1"/>
        <v>65000</v>
      </c>
      <c r="D7">
        <f t="shared" si="2"/>
        <v>670</v>
      </c>
      <c r="E7">
        <f t="shared" si="2"/>
        <v>670</v>
      </c>
      <c r="F7">
        <f t="shared" si="2"/>
        <v>670</v>
      </c>
      <c r="G7">
        <f t="shared" si="2"/>
        <v>670</v>
      </c>
      <c r="H7">
        <f t="shared" si="2"/>
        <v>670</v>
      </c>
      <c r="I7">
        <f t="shared" si="2"/>
        <v>670</v>
      </c>
      <c r="J7">
        <f t="shared" si="2"/>
        <v>670</v>
      </c>
      <c r="K7">
        <f t="shared" si="2"/>
        <v>670</v>
      </c>
      <c r="L7">
        <f t="shared" si="2"/>
        <v>670</v>
      </c>
      <c r="M7">
        <f t="shared" si="2"/>
        <v>670</v>
      </c>
      <c r="N7">
        <f t="shared" si="2"/>
        <v>670</v>
      </c>
      <c r="O7">
        <f t="shared" si="2"/>
        <v>670</v>
      </c>
      <c r="P7">
        <f t="shared" si="2"/>
        <v>670</v>
      </c>
      <c r="Q7">
        <f t="shared" si="2"/>
        <v>670</v>
      </c>
      <c r="R7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8" spans="1:19" x14ac:dyDescent="0.3">
      <c r="A8" s="27">
        <v>44444</v>
      </c>
      <c r="B8" s="58">
        <f t="shared" si="0"/>
        <v>4800</v>
      </c>
      <c r="C8">
        <f t="shared" si="1"/>
        <v>65000</v>
      </c>
      <c r="D8">
        <f t="shared" si="2"/>
        <v>710</v>
      </c>
      <c r="E8">
        <f t="shared" si="2"/>
        <v>710</v>
      </c>
      <c r="F8">
        <f t="shared" si="2"/>
        <v>710</v>
      </c>
      <c r="G8">
        <f t="shared" si="2"/>
        <v>710</v>
      </c>
      <c r="H8">
        <f t="shared" si="2"/>
        <v>710</v>
      </c>
      <c r="I8">
        <f t="shared" si="2"/>
        <v>710</v>
      </c>
      <c r="J8">
        <f t="shared" si="2"/>
        <v>710</v>
      </c>
      <c r="K8">
        <f t="shared" si="2"/>
        <v>710</v>
      </c>
      <c r="L8">
        <f t="shared" si="2"/>
        <v>710</v>
      </c>
      <c r="M8">
        <f t="shared" si="2"/>
        <v>710</v>
      </c>
      <c r="N8">
        <f t="shared" si="2"/>
        <v>710</v>
      </c>
      <c r="O8">
        <f t="shared" si="2"/>
        <v>710</v>
      </c>
      <c r="P8">
        <f t="shared" si="2"/>
        <v>710</v>
      </c>
      <c r="Q8">
        <f t="shared" si="2"/>
        <v>710</v>
      </c>
      <c r="R8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9" spans="1:19" x14ac:dyDescent="0.3">
      <c r="A9" s="27">
        <v>44445</v>
      </c>
      <c r="B9" s="58">
        <f t="shared" si="0"/>
        <v>5000</v>
      </c>
      <c r="C9">
        <f t="shared" si="1"/>
        <v>60000</v>
      </c>
      <c r="D9">
        <f t="shared" si="2"/>
        <v>750</v>
      </c>
      <c r="E9">
        <f t="shared" si="2"/>
        <v>750</v>
      </c>
      <c r="F9">
        <f t="shared" si="2"/>
        <v>750</v>
      </c>
      <c r="G9">
        <f t="shared" si="2"/>
        <v>750</v>
      </c>
      <c r="H9">
        <f t="shared" si="2"/>
        <v>750</v>
      </c>
      <c r="I9">
        <f t="shared" si="2"/>
        <v>750</v>
      </c>
      <c r="J9">
        <f t="shared" si="2"/>
        <v>750</v>
      </c>
      <c r="K9">
        <f t="shared" si="2"/>
        <v>750</v>
      </c>
      <c r="L9">
        <f t="shared" si="2"/>
        <v>750</v>
      </c>
      <c r="M9">
        <f t="shared" si="2"/>
        <v>750</v>
      </c>
      <c r="N9">
        <f t="shared" si="2"/>
        <v>750</v>
      </c>
      <c r="O9">
        <f t="shared" si="2"/>
        <v>750</v>
      </c>
      <c r="P9">
        <f t="shared" si="2"/>
        <v>750</v>
      </c>
      <c r="Q9">
        <f t="shared" si="2"/>
        <v>750</v>
      </c>
      <c r="R9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0" spans="1:19" x14ac:dyDescent="0.3">
      <c r="A10" s="27">
        <v>44446</v>
      </c>
      <c r="B10" s="58">
        <f t="shared" si="0"/>
        <v>5200</v>
      </c>
      <c r="C10">
        <f t="shared" si="1"/>
        <v>60000</v>
      </c>
      <c r="D10">
        <f t="shared" si="2"/>
        <v>790</v>
      </c>
      <c r="E10">
        <f t="shared" si="2"/>
        <v>790</v>
      </c>
      <c r="F10">
        <f t="shared" si="2"/>
        <v>790</v>
      </c>
      <c r="G10">
        <f t="shared" si="2"/>
        <v>790</v>
      </c>
      <c r="H10">
        <f t="shared" si="2"/>
        <v>790</v>
      </c>
      <c r="I10">
        <f t="shared" si="2"/>
        <v>790</v>
      </c>
      <c r="J10">
        <f t="shared" si="2"/>
        <v>790</v>
      </c>
      <c r="K10">
        <f t="shared" si="2"/>
        <v>790</v>
      </c>
      <c r="L10">
        <f t="shared" si="2"/>
        <v>790</v>
      </c>
      <c r="M10">
        <f t="shared" si="2"/>
        <v>790</v>
      </c>
      <c r="N10">
        <f t="shared" si="2"/>
        <v>790</v>
      </c>
      <c r="O10">
        <f t="shared" si="2"/>
        <v>790</v>
      </c>
      <c r="P10">
        <f t="shared" si="2"/>
        <v>790</v>
      </c>
      <c r="Q10">
        <f t="shared" si="2"/>
        <v>790</v>
      </c>
      <c r="R10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1" spans="1:19" x14ac:dyDescent="0.3">
      <c r="A11" s="27">
        <v>44447</v>
      </c>
      <c r="B11" s="58">
        <f t="shared" si="0"/>
        <v>5400</v>
      </c>
      <c r="C11">
        <f t="shared" si="1"/>
        <v>55000</v>
      </c>
      <c r="D11">
        <f t="shared" si="2"/>
        <v>830</v>
      </c>
      <c r="E11">
        <f t="shared" si="2"/>
        <v>830</v>
      </c>
      <c r="F11">
        <f t="shared" si="2"/>
        <v>830</v>
      </c>
      <c r="G11">
        <f t="shared" si="2"/>
        <v>830</v>
      </c>
      <c r="H11">
        <f t="shared" si="2"/>
        <v>830</v>
      </c>
      <c r="I11">
        <f t="shared" si="2"/>
        <v>830</v>
      </c>
      <c r="J11">
        <f t="shared" si="2"/>
        <v>830</v>
      </c>
      <c r="K11">
        <f t="shared" si="2"/>
        <v>830</v>
      </c>
      <c r="L11">
        <f t="shared" si="2"/>
        <v>830</v>
      </c>
      <c r="M11">
        <f t="shared" si="2"/>
        <v>830</v>
      </c>
      <c r="N11">
        <f t="shared" si="2"/>
        <v>830</v>
      </c>
      <c r="O11">
        <f t="shared" si="2"/>
        <v>830</v>
      </c>
      <c r="P11">
        <f t="shared" si="2"/>
        <v>830</v>
      </c>
      <c r="Q11">
        <f t="shared" si="2"/>
        <v>830</v>
      </c>
      <c r="R1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2" spans="1:19" x14ac:dyDescent="0.3">
      <c r="A12" s="27">
        <v>44448</v>
      </c>
      <c r="B12" s="58">
        <f t="shared" si="0"/>
        <v>5600</v>
      </c>
      <c r="C12">
        <f t="shared" si="1"/>
        <v>55000</v>
      </c>
      <c r="D12">
        <f t="shared" si="2"/>
        <v>870</v>
      </c>
      <c r="E12">
        <f t="shared" si="2"/>
        <v>870</v>
      </c>
      <c r="F12">
        <f t="shared" si="2"/>
        <v>870</v>
      </c>
      <c r="G12">
        <f t="shared" si="2"/>
        <v>870</v>
      </c>
      <c r="H12">
        <f t="shared" si="2"/>
        <v>870</v>
      </c>
      <c r="I12">
        <f t="shared" si="2"/>
        <v>870</v>
      </c>
      <c r="J12">
        <f t="shared" si="2"/>
        <v>870</v>
      </c>
      <c r="K12">
        <f t="shared" si="2"/>
        <v>870</v>
      </c>
      <c r="L12">
        <f t="shared" si="2"/>
        <v>870</v>
      </c>
      <c r="M12">
        <f t="shared" si="2"/>
        <v>870</v>
      </c>
      <c r="N12">
        <f t="shared" si="2"/>
        <v>870</v>
      </c>
      <c r="O12">
        <f t="shared" si="2"/>
        <v>870</v>
      </c>
      <c r="P12">
        <f t="shared" si="2"/>
        <v>870</v>
      </c>
      <c r="Q12">
        <f t="shared" si="2"/>
        <v>870</v>
      </c>
      <c r="R12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3" spans="1:19" x14ac:dyDescent="0.3">
      <c r="A13" s="27">
        <v>44449</v>
      </c>
      <c r="B13" s="58">
        <f t="shared" si="0"/>
        <v>5800</v>
      </c>
      <c r="C13">
        <f t="shared" si="1"/>
        <v>50000</v>
      </c>
      <c r="D13">
        <f t="shared" si="2"/>
        <v>910</v>
      </c>
      <c r="E13">
        <f t="shared" si="2"/>
        <v>910</v>
      </c>
      <c r="F13">
        <f t="shared" si="2"/>
        <v>910</v>
      </c>
      <c r="G13">
        <f t="shared" si="2"/>
        <v>910</v>
      </c>
      <c r="H13">
        <f t="shared" si="2"/>
        <v>910</v>
      </c>
      <c r="I13">
        <f t="shared" si="2"/>
        <v>910</v>
      </c>
      <c r="J13">
        <f t="shared" si="2"/>
        <v>910</v>
      </c>
      <c r="K13">
        <f t="shared" si="2"/>
        <v>910</v>
      </c>
      <c r="L13">
        <f t="shared" si="2"/>
        <v>910</v>
      </c>
      <c r="M13">
        <f t="shared" si="2"/>
        <v>910</v>
      </c>
      <c r="N13">
        <f t="shared" si="2"/>
        <v>910</v>
      </c>
      <c r="O13">
        <f t="shared" si="2"/>
        <v>910</v>
      </c>
      <c r="P13">
        <f t="shared" si="2"/>
        <v>910</v>
      </c>
      <c r="Q13">
        <f t="shared" si="2"/>
        <v>910</v>
      </c>
      <c r="R13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4" spans="1:19" x14ac:dyDescent="0.3">
      <c r="A14" s="27">
        <v>44450</v>
      </c>
      <c r="B14" s="58">
        <f t="shared" si="0"/>
        <v>6000</v>
      </c>
      <c r="C14">
        <f t="shared" si="1"/>
        <v>50000</v>
      </c>
      <c r="D14">
        <f t="shared" si="2"/>
        <v>950</v>
      </c>
      <c r="E14">
        <f t="shared" si="2"/>
        <v>950</v>
      </c>
      <c r="F14">
        <f t="shared" si="2"/>
        <v>950</v>
      </c>
      <c r="G14">
        <f t="shared" si="2"/>
        <v>950</v>
      </c>
      <c r="H14">
        <f t="shared" si="2"/>
        <v>950</v>
      </c>
      <c r="I14">
        <f t="shared" si="2"/>
        <v>950</v>
      </c>
      <c r="J14">
        <f t="shared" si="2"/>
        <v>950</v>
      </c>
      <c r="K14">
        <f t="shared" si="2"/>
        <v>950</v>
      </c>
      <c r="L14">
        <f t="shared" si="2"/>
        <v>950</v>
      </c>
      <c r="M14">
        <f t="shared" si="2"/>
        <v>950</v>
      </c>
      <c r="N14">
        <f t="shared" si="2"/>
        <v>950</v>
      </c>
      <c r="O14">
        <f t="shared" si="2"/>
        <v>950</v>
      </c>
      <c r="P14">
        <f t="shared" si="2"/>
        <v>950</v>
      </c>
      <c r="Q14">
        <f t="shared" si="2"/>
        <v>950</v>
      </c>
      <c r="R1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5" spans="1:19" x14ac:dyDescent="0.3">
      <c r="A15" s="27">
        <v>44451</v>
      </c>
      <c r="B15" s="58">
        <f t="shared" si="0"/>
        <v>6200</v>
      </c>
      <c r="C15">
        <f t="shared" si="1"/>
        <v>45000</v>
      </c>
      <c r="D15">
        <f t="shared" si="2"/>
        <v>990</v>
      </c>
      <c r="E15">
        <f t="shared" si="2"/>
        <v>990</v>
      </c>
      <c r="F15">
        <f t="shared" si="2"/>
        <v>990</v>
      </c>
      <c r="G15">
        <f t="shared" si="2"/>
        <v>990</v>
      </c>
      <c r="H15">
        <f t="shared" si="2"/>
        <v>990</v>
      </c>
      <c r="I15">
        <f t="shared" si="2"/>
        <v>990</v>
      </c>
      <c r="J15">
        <f t="shared" si="2"/>
        <v>990</v>
      </c>
      <c r="K15">
        <f t="shared" si="2"/>
        <v>990</v>
      </c>
      <c r="L15">
        <f t="shared" si="2"/>
        <v>990</v>
      </c>
      <c r="M15">
        <f t="shared" si="2"/>
        <v>990</v>
      </c>
      <c r="N15">
        <f t="shared" si="2"/>
        <v>990</v>
      </c>
      <c r="O15">
        <f t="shared" si="2"/>
        <v>990</v>
      </c>
      <c r="P15">
        <f t="shared" si="2"/>
        <v>990</v>
      </c>
      <c r="Q15">
        <f t="shared" si="2"/>
        <v>990</v>
      </c>
      <c r="R15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6" spans="1:19" x14ac:dyDescent="0.3">
      <c r="A16" s="27">
        <v>44452</v>
      </c>
      <c r="B16" s="58">
        <f t="shared" si="0"/>
        <v>6400</v>
      </c>
      <c r="C16">
        <f t="shared" si="1"/>
        <v>45000</v>
      </c>
      <c r="D16">
        <f t="shared" si="2"/>
        <v>1030</v>
      </c>
      <c r="E16">
        <f t="shared" si="2"/>
        <v>1030</v>
      </c>
      <c r="F16">
        <f t="shared" si="2"/>
        <v>1030</v>
      </c>
      <c r="G16">
        <f t="shared" si="2"/>
        <v>1030</v>
      </c>
      <c r="H16">
        <f t="shared" si="2"/>
        <v>1030</v>
      </c>
      <c r="I16">
        <f t="shared" si="2"/>
        <v>1030</v>
      </c>
      <c r="J16">
        <f t="shared" si="2"/>
        <v>1030</v>
      </c>
      <c r="K16">
        <f t="shared" si="2"/>
        <v>1030</v>
      </c>
      <c r="L16">
        <f t="shared" si="2"/>
        <v>1030</v>
      </c>
      <c r="M16">
        <f t="shared" si="2"/>
        <v>1030</v>
      </c>
      <c r="N16">
        <f t="shared" si="2"/>
        <v>1030</v>
      </c>
      <c r="O16">
        <f t="shared" si="2"/>
        <v>1030</v>
      </c>
      <c r="P16">
        <f t="shared" si="2"/>
        <v>1030</v>
      </c>
      <c r="Q16">
        <f t="shared" si="2"/>
        <v>1030</v>
      </c>
      <c r="R1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7" spans="1:18" x14ac:dyDescent="0.3">
      <c r="A17" s="27">
        <v>44453</v>
      </c>
      <c r="B17" s="58">
        <f t="shared" si="0"/>
        <v>6600</v>
      </c>
      <c r="C17">
        <f t="shared" si="1"/>
        <v>40000</v>
      </c>
      <c r="D17">
        <f t="shared" si="2"/>
        <v>1070</v>
      </c>
      <c r="E17">
        <f t="shared" si="2"/>
        <v>1070</v>
      </c>
      <c r="F17">
        <f t="shared" si="2"/>
        <v>1070</v>
      </c>
      <c r="G17">
        <f t="shared" si="2"/>
        <v>1070</v>
      </c>
      <c r="H17">
        <f t="shared" si="2"/>
        <v>1070</v>
      </c>
      <c r="I17">
        <f t="shared" si="2"/>
        <v>1070</v>
      </c>
      <c r="J17">
        <f t="shared" si="2"/>
        <v>1070</v>
      </c>
      <c r="K17">
        <f t="shared" si="2"/>
        <v>1070</v>
      </c>
      <c r="L17">
        <f t="shared" si="2"/>
        <v>1070</v>
      </c>
      <c r="M17">
        <f t="shared" si="2"/>
        <v>1070</v>
      </c>
      <c r="N17">
        <f t="shared" si="2"/>
        <v>1070</v>
      </c>
      <c r="O17">
        <f t="shared" si="2"/>
        <v>1070</v>
      </c>
      <c r="P17">
        <f t="shared" si="2"/>
        <v>1070</v>
      </c>
      <c r="Q17">
        <f t="shared" si="2"/>
        <v>1070</v>
      </c>
      <c r="R17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8" spans="1:18" x14ac:dyDescent="0.3">
      <c r="A18" s="27">
        <v>44454</v>
      </c>
      <c r="B18" s="58">
        <f t="shared" si="0"/>
        <v>6800</v>
      </c>
      <c r="C18">
        <f t="shared" si="1"/>
        <v>40000</v>
      </c>
      <c r="D18">
        <f t="shared" si="2"/>
        <v>1110</v>
      </c>
      <c r="E18">
        <f t="shared" si="2"/>
        <v>1110</v>
      </c>
      <c r="F18">
        <f t="shared" si="2"/>
        <v>1110</v>
      </c>
      <c r="G18">
        <f t="shared" si="2"/>
        <v>1110</v>
      </c>
      <c r="H18">
        <f t="shared" si="2"/>
        <v>1110</v>
      </c>
      <c r="I18">
        <f t="shared" si="2"/>
        <v>1110</v>
      </c>
      <c r="J18">
        <f t="shared" si="2"/>
        <v>1110</v>
      </c>
      <c r="K18">
        <f t="shared" si="2"/>
        <v>1110</v>
      </c>
      <c r="L18">
        <f t="shared" si="2"/>
        <v>1110</v>
      </c>
      <c r="M18">
        <f t="shared" si="2"/>
        <v>1110</v>
      </c>
      <c r="N18">
        <f t="shared" si="2"/>
        <v>1110</v>
      </c>
      <c r="O18">
        <f t="shared" si="2"/>
        <v>1110</v>
      </c>
      <c r="P18">
        <f t="shared" si="2"/>
        <v>1110</v>
      </c>
      <c r="Q18">
        <f t="shared" si="2"/>
        <v>1110</v>
      </c>
      <c r="R18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9" spans="1:18" x14ac:dyDescent="0.3">
      <c r="A19" s="27">
        <v>44455</v>
      </c>
      <c r="B19" s="58">
        <f t="shared" si="0"/>
        <v>7000</v>
      </c>
      <c r="C19">
        <f t="shared" si="1"/>
        <v>35000</v>
      </c>
      <c r="D19">
        <f t="shared" si="2"/>
        <v>1150</v>
      </c>
      <c r="E19">
        <f t="shared" si="2"/>
        <v>1150</v>
      </c>
      <c r="F19">
        <f t="shared" si="2"/>
        <v>1150</v>
      </c>
      <c r="G19">
        <f t="shared" si="2"/>
        <v>1150</v>
      </c>
      <c r="H19">
        <f t="shared" si="2"/>
        <v>1150</v>
      </c>
      <c r="I19">
        <f t="shared" si="2"/>
        <v>1150</v>
      </c>
      <c r="J19">
        <f t="shared" si="2"/>
        <v>1150</v>
      </c>
      <c r="K19">
        <f t="shared" si="2"/>
        <v>1150</v>
      </c>
      <c r="L19">
        <f t="shared" si="2"/>
        <v>1150</v>
      </c>
      <c r="M19">
        <f t="shared" si="2"/>
        <v>1150</v>
      </c>
      <c r="N19">
        <f t="shared" si="2"/>
        <v>1150</v>
      </c>
      <c r="O19">
        <f t="shared" si="2"/>
        <v>1150</v>
      </c>
      <c r="P19">
        <f t="shared" si="2"/>
        <v>1150</v>
      </c>
      <c r="Q19">
        <f t="shared" si="2"/>
        <v>1150</v>
      </c>
      <c r="R19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0" spans="1:18" x14ac:dyDescent="0.3">
      <c r="A20" s="27">
        <v>44456</v>
      </c>
      <c r="B20" s="58">
        <f t="shared" si="0"/>
        <v>7200</v>
      </c>
      <c r="C20">
        <f t="shared" si="1"/>
        <v>35000</v>
      </c>
      <c r="D20">
        <f t="shared" si="2"/>
        <v>1190</v>
      </c>
      <c r="E20">
        <f t="shared" si="2"/>
        <v>1190</v>
      </c>
      <c r="F20">
        <f t="shared" si="2"/>
        <v>1190</v>
      </c>
      <c r="G20">
        <f t="shared" si="2"/>
        <v>1190</v>
      </c>
      <c r="H20">
        <f t="shared" si="2"/>
        <v>1190</v>
      </c>
      <c r="I20">
        <f t="shared" si="2"/>
        <v>1190</v>
      </c>
      <c r="J20">
        <f t="shared" si="2"/>
        <v>1190</v>
      </c>
      <c r="K20">
        <f t="shared" si="2"/>
        <v>1190</v>
      </c>
      <c r="L20">
        <f t="shared" si="2"/>
        <v>1190</v>
      </c>
      <c r="M20">
        <f t="shared" si="2"/>
        <v>1190</v>
      </c>
      <c r="N20">
        <f t="shared" si="2"/>
        <v>1190</v>
      </c>
      <c r="O20">
        <f t="shared" si="2"/>
        <v>1190</v>
      </c>
      <c r="P20">
        <f t="shared" si="2"/>
        <v>1190</v>
      </c>
      <c r="Q20">
        <f t="shared" si="2"/>
        <v>1190</v>
      </c>
      <c r="R20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1" spans="1:18" x14ac:dyDescent="0.3">
      <c r="A21" s="27">
        <v>44457</v>
      </c>
      <c r="B21" s="58">
        <f t="shared" si="0"/>
        <v>7400</v>
      </c>
      <c r="C21">
        <f t="shared" si="1"/>
        <v>30000</v>
      </c>
      <c r="D21">
        <f t="shared" si="2"/>
        <v>1230</v>
      </c>
      <c r="E21">
        <f t="shared" si="2"/>
        <v>1230</v>
      </c>
      <c r="F21">
        <f t="shared" si="2"/>
        <v>1230</v>
      </c>
      <c r="G21">
        <f t="shared" si="2"/>
        <v>1230</v>
      </c>
      <c r="H21">
        <f t="shared" si="2"/>
        <v>1230</v>
      </c>
      <c r="I21">
        <f t="shared" si="2"/>
        <v>1230</v>
      </c>
      <c r="J21">
        <f t="shared" si="2"/>
        <v>1230</v>
      </c>
      <c r="K21">
        <f t="shared" si="2"/>
        <v>1230</v>
      </c>
      <c r="L21">
        <f t="shared" si="2"/>
        <v>1230</v>
      </c>
      <c r="M21">
        <f t="shared" si="2"/>
        <v>1230</v>
      </c>
      <c r="N21">
        <f t="shared" si="2"/>
        <v>1230</v>
      </c>
      <c r="O21">
        <f t="shared" si="2"/>
        <v>1230</v>
      </c>
      <c r="P21">
        <f t="shared" si="2"/>
        <v>1230</v>
      </c>
      <c r="Q21">
        <f t="shared" si="2"/>
        <v>1230</v>
      </c>
      <c r="R2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2" spans="1:18" x14ac:dyDescent="0.3">
      <c r="A22" s="27">
        <v>44458</v>
      </c>
      <c r="B22" s="58">
        <f t="shared" si="0"/>
        <v>7600</v>
      </c>
      <c r="C22">
        <f t="shared" si="1"/>
        <v>30000</v>
      </c>
      <c r="D22">
        <f t="shared" si="2"/>
        <v>1270</v>
      </c>
      <c r="E22">
        <f t="shared" si="2"/>
        <v>1270</v>
      </c>
      <c r="F22">
        <f t="shared" si="2"/>
        <v>1270</v>
      </c>
      <c r="G22">
        <f t="shared" si="2"/>
        <v>1270</v>
      </c>
      <c r="H22">
        <f t="shared" si="2"/>
        <v>1270</v>
      </c>
      <c r="I22">
        <f t="shared" si="2"/>
        <v>1270</v>
      </c>
      <c r="J22">
        <f t="shared" si="2"/>
        <v>1270</v>
      </c>
      <c r="K22">
        <f t="shared" si="2"/>
        <v>1270</v>
      </c>
      <c r="L22">
        <f t="shared" si="2"/>
        <v>1270</v>
      </c>
      <c r="M22">
        <f t="shared" si="2"/>
        <v>1270</v>
      </c>
      <c r="N22">
        <f t="shared" si="2"/>
        <v>1270</v>
      </c>
      <c r="O22">
        <f t="shared" si="2"/>
        <v>1270</v>
      </c>
      <c r="P22">
        <f t="shared" si="2"/>
        <v>1270</v>
      </c>
      <c r="Q22">
        <f t="shared" si="2"/>
        <v>1270</v>
      </c>
      <c r="R22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3" spans="1:18" x14ac:dyDescent="0.3">
      <c r="A23" s="27">
        <v>44459</v>
      </c>
      <c r="B23" s="58">
        <f t="shared" si="0"/>
        <v>7800</v>
      </c>
      <c r="C23">
        <f t="shared" si="1"/>
        <v>25000</v>
      </c>
      <c r="D23">
        <f t="shared" si="2"/>
        <v>1310</v>
      </c>
      <c r="E23">
        <f t="shared" si="2"/>
        <v>1310</v>
      </c>
      <c r="F23">
        <f t="shared" si="2"/>
        <v>1310</v>
      </c>
      <c r="G23">
        <f t="shared" si="2"/>
        <v>1310</v>
      </c>
      <c r="H23">
        <f t="shared" si="2"/>
        <v>1310</v>
      </c>
      <c r="I23">
        <f t="shared" si="2"/>
        <v>1310</v>
      </c>
      <c r="J23">
        <f t="shared" si="2"/>
        <v>1310</v>
      </c>
      <c r="K23">
        <f t="shared" si="2"/>
        <v>1310</v>
      </c>
      <c r="L23">
        <f t="shared" si="2"/>
        <v>1310</v>
      </c>
      <c r="M23">
        <f t="shared" si="2"/>
        <v>1310</v>
      </c>
      <c r="N23">
        <f t="shared" si="2"/>
        <v>1310</v>
      </c>
      <c r="O23">
        <f t="shared" si="2"/>
        <v>1310</v>
      </c>
      <c r="P23">
        <f t="shared" si="2"/>
        <v>1310</v>
      </c>
      <c r="Q23">
        <f t="shared" si="2"/>
        <v>1310</v>
      </c>
      <c r="R23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4" spans="1:18" x14ac:dyDescent="0.3">
      <c r="A24" s="27">
        <v>44460</v>
      </c>
      <c r="B24" s="58">
        <f t="shared" si="0"/>
        <v>8000</v>
      </c>
      <c r="C24">
        <f t="shared" si="1"/>
        <v>25000</v>
      </c>
      <c r="D24">
        <f t="shared" si="2"/>
        <v>1350</v>
      </c>
      <c r="E24">
        <f t="shared" si="2"/>
        <v>1350</v>
      </c>
      <c r="F24">
        <f t="shared" si="2"/>
        <v>1350</v>
      </c>
      <c r="G24">
        <f t="shared" ref="D24:Q32" si="3">G23+40</f>
        <v>1350</v>
      </c>
      <c r="H24">
        <f t="shared" si="3"/>
        <v>1350</v>
      </c>
      <c r="I24">
        <f t="shared" si="3"/>
        <v>1350</v>
      </c>
      <c r="J24">
        <f t="shared" si="3"/>
        <v>1350</v>
      </c>
      <c r="K24">
        <f t="shared" si="3"/>
        <v>1350</v>
      </c>
      <c r="L24">
        <f t="shared" si="3"/>
        <v>1350</v>
      </c>
      <c r="M24">
        <f t="shared" si="3"/>
        <v>1350</v>
      </c>
      <c r="N24">
        <f t="shared" si="3"/>
        <v>1350</v>
      </c>
      <c r="O24">
        <f t="shared" si="3"/>
        <v>1350</v>
      </c>
      <c r="P24">
        <f t="shared" si="3"/>
        <v>1350</v>
      </c>
      <c r="Q24">
        <f t="shared" si="3"/>
        <v>1350</v>
      </c>
      <c r="R2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5" spans="1:18" x14ac:dyDescent="0.3">
      <c r="A25" s="27">
        <v>44461</v>
      </c>
      <c r="B25" s="58">
        <f t="shared" si="0"/>
        <v>8200</v>
      </c>
      <c r="C25">
        <f t="shared" si="1"/>
        <v>20000</v>
      </c>
      <c r="D25">
        <f t="shared" si="3"/>
        <v>1390</v>
      </c>
      <c r="E25">
        <f t="shared" si="3"/>
        <v>1390</v>
      </c>
      <c r="F25">
        <f t="shared" si="3"/>
        <v>1390</v>
      </c>
      <c r="G25">
        <f t="shared" si="3"/>
        <v>1390</v>
      </c>
      <c r="H25">
        <f t="shared" si="3"/>
        <v>1390</v>
      </c>
      <c r="I25">
        <f t="shared" si="3"/>
        <v>1390</v>
      </c>
      <c r="J25">
        <f t="shared" si="3"/>
        <v>1390</v>
      </c>
      <c r="K25">
        <f t="shared" si="3"/>
        <v>1390</v>
      </c>
      <c r="L25">
        <f t="shared" si="3"/>
        <v>1390</v>
      </c>
      <c r="M25">
        <f t="shared" si="3"/>
        <v>1390</v>
      </c>
      <c r="N25">
        <f t="shared" si="3"/>
        <v>1390</v>
      </c>
      <c r="O25">
        <f t="shared" si="3"/>
        <v>1390</v>
      </c>
      <c r="P25">
        <f t="shared" si="3"/>
        <v>1390</v>
      </c>
      <c r="Q25">
        <f t="shared" si="3"/>
        <v>1390</v>
      </c>
      <c r="R25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6" spans="1:18" x14ac:dyDescent="0.3">
      <c r="A26" s="27">
        <v>44462</v>
      </c>
      <c r="B26" s="58">
        <f t="shared" si="0"/>
        <v>8400</v>
      </c>
      <c r="C26">
        <f t="shared" si="1"/>
        <v>20000</v>
      </c>
      <c r="D26">
        <f t="shared" si="3"/>
        <v>1430</v>
      </c>
      <c r="E26">
        <f t="shared" si="3"/>
        <v>1430</v>
      </c>
      <c r="F26">
        <f t="shared" si="3"/>
        <v>1430</v>
      </c>
      <c r="G26">
        <f t="shared" si="3"/>
        <v>1430</v>
      </c>
      <c r="H26">
        <f t="shared" si="3"/>
        <v>1430</v>
      </c>
      <c r="I26">
        <f t="shared" si="3"/>
        <v>1430</v>
      </c>
      <c r="J26">
        <f t="shared" si="3"/>
        <v>1430</v>
      </c>
      <c r="K26">
        <f t="shared" si="3"/>
        <v>1430</v>
      </c>
      <c r="L26">
        <f t="shared" si="3"/>
        <v>1430</v>
      </c>
      <c r="M26">
        <f t="shared" si="3"/>
        <v>1430</v>
      </c>
      <c r="N26">
        <f t="shared" si="3"/>
        <v>1430</v>
      </c>
      <c r="O26">
        <f t="shared" si="3"/>
        <v>1430</v>
      </c>
      <c r="P26">
        <f t="shared" si="3"/>
        <v>1430</v>
      </c>
      <c r="Q26">
        <f t="shared" si="3"/>
        <v>1430</v>
      </c>
      <c r="R2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7" spans="1:18" x14ac:dyDescent="0.3">
      <c r="A27" s="27">
        <v>44463</v>
      </c>
      <c r="B27" s="58">
        <f t="shared" si="0"/>
        <v>8600</v>
      </c>
      <c r="C27">
        <f t="shared" si="1"/>
        <v>15000</v>
      </c>
      <c r="D27">
        <f t="shared" si="3"/>
        <v>1470</v>
      </c>
      <c r="E27">
        <f t="shared" si="3"/>
        <v>1470</v>
      </c>
      <c r="F27">
        <f t="shared" si="3"/>
        <v>1470</v>
      </c>
      <c r="G27">
        <f t="shared" si="3"/>
        <v>1470</v>
      </c>
      <c r="H27">
        <f t="shared" si="3"/>
        <v>1470</v>
      </c>
      <c r="I27">
        <f t="shared" si="3"/>
        <v>1470</v>
      </c>
      <c r="J27">
        <f t="shared" si="3"/>
        <v>1470</v>
      </c>
      <c r="K27">
        <f t="shared" si="3"/>
        <v>1470</v>
      </c>
      <c r="L27">
        <f t="shared" si="3"/>
        <v>1470</v>
      </c>
      <c r="M27">
        <f t="shared" si="3"/>
        <v>1470</v>
      </c>
      <c r="N27">
        <f t="shared" si="3"/>
        <v>1470</v>
      </c>
      <c r="O27">
        <f t="shared" si="3"/>
        <v>1470</v>
      </c>
      <c r="P27">
        <f t="shared" si="3"/>
        <v>1470</v>
      </c>
      <c r="Q27">
        <f t="shared" si="3"/>
        <v>1470</v>
      </c>
      <c r="R27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8" spans="1:18" x14ac:dyDescent="0.3">
      <c r="A28" s="27">
        <v>44464</v>
      </c>
      <c r="B28" s="58">
        <f t="shared" si="0"/>
        <v>8800</v>
      </c>
      <c r="C28">
        <f t="shared" si="1"/>
        <v>15000</v>
      </c>
      <c r="D28">
        <f t="shared" si="3"/>
        <v>1510</v>
      </c>
      <c r="E28">
        <f t="shared" si="3"/>
        <v>1510</v>
      </c>
      <c r="F28">
        <f t="shared" si="3"/>
        <v>1510</v>
      </c>
      <c r="G28">
        <f t="shared" si="3"/>
        <v>1510</v>
      </c>
      <c r="H28">
        <f t="shared" si="3"/>
        <v>1510</v>
      </c>
      <c r="I28">
        <f t="shared" si="3"/>
        <v>1510</v>
      </c>
      <c r="J28">
        <f t="shared" si="3"/>
        <v>1510</v>
      </c>
      <c r="K28">
        <f t="shared" si="3"/>
        <v>1510</v>
      </c>
      <c r="L28">
        <f t="shared" si="3"/>
        <v>1510</v>
      </c>
      <c r="M28">
        <f t="shared" si="3"/>
        <v>1510</v>
      </c>
      <c r="N28">
        <f t="shared" si="3"/>
        <v>1510</v>
      </c>
      <c r="O28">
        <f t="shared" si="3"/>
        <v>1510</v>
      </c>
      <c r="P28">
        <f t="shared" si="3"/>
        <v>1510</v>
      </c>
      <c r="Q28">
        <f t="shared" si="3"/>
        <v>1510</v>
      </c>
      <c r="R28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9" spans="1:18" x14ac:dyDescent="0.3">
      <c r="A29" s="27">
        <v>44465</v>
      </c>
      <c r="B29" s="58">
        <f t="shared" si="0"/>
        <v>9000</v>
      </c>
      <c r="C29">
        <f t="shared" si="1"/>
        <v>10000</v>
      </c>
      <c r="D29">
        <f t="shared" si="3"/>
        <v>1550</v>
      </c>
      <c r="E29">
        <f t="shared" si="3"/>
        <v>1550</v>
      </c>
      <c r="F29">
        <f t="shared" si="3"/>
        <v>1550</v>
      </c>
      <c r="G29">
        <f t="shared" si="3"/>
        <v>1550</v>
      </c>
      <c r="H29">
        <f t="shared" si="3"/>
        <v>1550</v>
      </c>
      <c r="I29">
        <f t="shared" si="3"/>
        <v>1550</v>
      </c>
      <c r="J29">
        <f t="shared" si="3"/>
        <v>1550</v>
      </c>
      <c r="K29">
        <f t="shared" si="3"/>
        <v>1550</v>
      </c>
      <c r="L29">
        <f t="shared" si="3"/>
        <v>1550</v>
      </c>
      <c r="M29">
        <f t="shared" si="3"/>
        <v>1550</v>
      </c>
      <c r="N29">
        <f t="shared" si="3"/>
        <v>1550</v>
      </c>
      <c r="O29">
        <f t="shared" si="3"/>
        <v>1550</v>
      </c>
      <c r="P29">
        <f t="shared" si="3"/>
        <v>1550</v>
      </c>
      <c r="Q29">
        <f t="shared" si="3"/>
        <v>1550</v>
      </c>
      <c r="R29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30" spans="1:18" x14ac:dyDescent="0.3">
      <c r="A30" s="27">
        <v>44466</v>
      </c>
      <c r="B30" s="58">
        <f t="shared" si="0"/>
        <v>9200</v>
      </c>
      <c r="C30">
        <f t="shared" si="1"/>
        <v>10000</v>
      </c>
      <c r="D30">
        <f t="shared" si="3"/>
        <v>1590</v>
      </c>
      <c r="E30">
        <f t="shared" si="3"/>
        <v>1590</v>
      </c>
      <c r="F30">
        <f t="shared" si="3"/>
        <v>1590</v>
      </c>
      <c r="G30">
        <f t="shared" si="3"/>
        <v>1590</v>
      </c>
      <c r="H30">
        <f t="shared" si="3"/>
        <v>1590</v>
      </c>
      <c r="I30">
        <f t="shared" si="3"/>
        <v>1590</v>
      </c>
      <c r="J30">
        <f t="shared" si="3"/>
        <v>1590</v>
      </c>
      <c r="K30">
        <f t="shared" si="3"/>
        <v>1590</v>
      </c>
      <c r="L30">
        <f t="shared" si="3"/>
        <v>1590</v>
      </c>
      <c r="M30">
        <f t="shared" si="3"/>
        <v>1590</v>
      </c>
      <c r="N30">
        <f t="shared" si="3"/>
        <v>1590</v>
      </c>
      <c r="O30">
        <f t="shared" si="3"/>
        <v>1590</v>
      </c>
      <c r="P30">
        <f t="shared" si="3"/>
        <v>1590</v>
      </c>
      <c r="Q30">
        <f t="shared" si="3"/>
        <v>1590</v>
      </c>
      <c r="R30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31" spans="1:18" x14ac:dyDescent="0.3">
      <c r="A31" s="27">
        <v>44467</v>
      </c>
      <c r="B31" s="58">
        <f t="shared" si="0"/>
        <v>9400</v>
      </c>
      <c r="C31">
        <f t="shared" si="1"/>
        <v>5000</v>
      </c>
      <c r="D31">
        <f t="shared" si="3"/>
        <v>1630</v>
      </c>
      <c r="E31">
        <f t="shared" si="3"/>
        <v>1630</v>
      </c>
      <c r="F31">
        <f t="shared" si="3"/>
        <v>1630</v>
      </c>
      <c r="G31">
        <f t="shared" si="3"/>
        <v>1630</v>
      </c>
      <c r="H31">
        <f t="shared" si="3"/>
        <v>1630</v>
      </c>
      <c r="I31">
        <f t="shared" si="3"/>
        <v>1630</v>
      </c>
      <c r="J31">
        <f t="shared" si="3"/>
        <v>1630</v>
      </c>
      <c r="K31">
        <f t="shared" si="3"/>
        <v>1630</v>
      </c>
      <c r="L31">
        <f t="shared" si="3"/>
        <v>1630</v>
      </c>
      <c r="M31">
        <f t="shared" si="3"/>
        <v>1630</v>
      </c>
      <c r="N31">
        <f t="shared" si="3"/>
        <v>1630</v>
      </c>
      <c r="O31">
        <f t="shared" si="3"/>
        <v>1630</v>
      </c>
      <c r="P31">
        <f t="shared" si="3"/>
        <v>1630</v>
      </c>
      <c r="Q31">
        <f t="shared" si="3"/>
        <v>1630</v>
      </c>
      <c r="R3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32" spans="1:18" x14ac:dyDescent="0.3">
      <c r="A32" s="27">
        <v>44468</v>
      </c>
      <c r="B32" s="58">
        <f t="shared" si="0"/>
        <v>9600</v>
      </c>
      <c r="C32">
        <f t="shared" si="1"/>
        <v>5000</v>
      </c>
      <c r="D32">
        <f t="shared" si="3"/>
        <v>1670</v>
      </c>
      <c r="E32">
        <f t="shared" si="3"/>
        <v>1670</v>
      </c>
      <c r="F32">
        <f t="shared" si="3"/>
        <v>1670</v>
      </c>
      <c r="G32">
        <f t="shared" si="3"/>
        <v>1670</v>
      </c>
      <c r="H32">
        <f t="shared" si="3"/>
        <v>1670</v>
      </c>
      <c r="I32">
        <f t="shared" si="3"/>
        <v>1670</v>
      </c>
      <c r="J32">
        <f t="shared" si="3"/>
        <v>1670</v>
      </c>
      <c r="K32">
        <f t="shared" si="3"/>
        <v>1670</v>
      </c>
      <c r="L32">
        <f t="shared" si="3"/>
        <v>1670</v>
      </c>
      <c r="M32">
        <f t="shared" si="3"/>
        <v>1670</v>
      </c>
      <c r="N32">
        <f t="shared" si="3"/>
        <v>1670</v>
      </c>
      <c r="O32">
        <f t="shared" si="3"/>
        <v>1670</v>
      </c>
      <c r="P32">
        <f t="shared" si="3"/>
        <v>1670</v>
      </c>
      <c r="Q32">
        <f t="shared" si="3"/>
        <v>1670</v>
      </c>
      <c r="R32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7"/>
  <dimension ref="A1:S32"/>
  <sheetViews>
    <sheetView showGridLines="0" showRowColHeaders="0" topLeftCell="A5" zoomScale="96" zoomScaleNormal="96" workbookViewId="0">
      <selection activeCell="A4" sqref="A4:A32"/>
    </sheetView>
  </sheetViews>
  <sheetFormatPr baseColWidth="10" defaultColWidth="11.44140625" defaultRowHeight="14.4" x14ac:dyDescent="0.3"/>
  <cols>
    <col min="2" max="2" width="18.44140625" customWidth="1"/>
    <col min="4" max="4" width="29.6640625" customWidth="1"/>
    <col min="7" max="7" width="23.33203125" customWidth="1"/>
    <col min="8" max="8" width="16.33203125" customWidth="1"/>
    <col min="9" max="9" width="17" customWidth="1"/>
    <col min="10" max="10" width="14.109375" customWidth="1"/>
    <col min="11" max="11" width="19.5546875" customWidth="1"/>
    <col min="13" max="13" width="16" customWidth="1"/>
    <col min="14" max="15" width="16.33203125" customWidth="1"/>
  </cols>
  <sheetData>
    <row r="1" spans="1:19" ht="46.2" x14ac:dyDescent="0.3">
      <c r="A1" s="31" t="str">
        <f>"Suivi Du conso du mois de octobre "&amp;systeme!B1</f>
        <v>Suivi Du conso du mois de octobre 2023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</row>
    <row r="2" spans="1:19" ht="23.4" x14ac:dyDescent="0.3">
      <c r="A2" s="44" t="s">
        <v>28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</row>
    <row r="3" spans="1:19" ht="15" thickBot="1" x14ac:dyDescent="0.35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22</v>
      </c>
      <c r="N3" s="1" t="s">
        <v>23</v>
      </c>
      <c r="O3" s="1" t="s">
        <v>33</v>
      </c>
      <c r="P3" s="1" t="s">
        <v>24</v>
      </c>
      <c r="Q3" s="1" t="s">
        <v>25</v>
      </c>
      <c r="R3" s="1" t="s">
        <v>26</v>
      </c>
      <c r="S3" s="1" t="s">
        <v>27</v>
      </c>
    </row>
    <row r="4" spans="1:19" x14ac:dyDescent="0.3">
      <c r="A4" s="27">
        <v>44470</v>
      </c>
      <c r="B4" s="34">
        <v>4000</v>
      </c>
      <c r="C4" s="34">
        <v>5000</v>
      </c>
      <c r="D4" s="35">
        <v>550</v>
      </c>
      <c r="E4" s="35">
        <v>550</v>
      </c>
      <c r="F4" s="35">
        <v>550</v>
      </c>
      <c r="G4" s="35">
        <v>550</v>
      </c>
      <c r="H4" s="35">
        <v>550</v>
      </c>
      <c r="I4" s="35">
        <v>550</v>
      </c>
      <c r="J4" s="35">
        <v>550</v>
      </c>
      <c r="K4" s="35">
        <v>550</v>
      </c>
      <c r="L4" s="35">
        <v>550</v>
      </c>
      <c r="M4" s="35">
        <v>550</v>
      </c>
      <c r="N4" s="35">
        <v>550</v>
      </c>
      <c r="O4" s="35">
        <v>550</v>
      </c>
      <c r="P4" s="35">
        <v>550</v>
      </c>
      <c r="Q4" s="35">
        <v>550</v>
      </c>
      <c r="R4" s="3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5" spans="1:19" x14ac:dyDescent="0.3">
      <c r="A5" s="27">
        <v>44471</v>
      </c>
      <c r="B5" s="58">
        <f>B4+200</f>
        <v>4200</v>
      </c>
      <c r="C5">
        <f>5000+C7</f>
        <v>70000</v>
      </c>
      <c r="D5">
        <f>D4+40</f>
        <v>590</v>
      </c>
      <c r="E5">
        <f>E4+40</f>
        <v>590</v>
      </c>
      <c r="F5">
        <f>F4+40</f>
        <v>590</v>
      </c>
      <c r="G5">
        <f>G4+40</f>
        <v>590</v>
      </c>
      <c r="H5">
        <f>H4+40</f>
        <v>590</v>
      </c>
      <c r="I5">
        <f>I4+40</f>
        <v>590</v>
      </c>
      <c r="J5">
        <f>J4+40</f>
        <v>590</v>
      </c>
      <c r="K5">
        <f>K4+40</f>
        <v>590</v>
      </c>
      <c r="L5">
        <f>L4+40</f>
        <v>590</v>
      </c>
      <c r="M5">
        <f>M4+40</f>
        <v>590</v>
      </c>
      <c r="N5">
        <f>N4+40</f>
        <v>590</v>
      </c>
      <c r="O5">
        <f>O4+40</f>
        <v>590</v>
      </c>
      <c r="P5">
        <f>P4+40</f>
        <v>590</v>
      </c>
      <c r="Q5">
        <f>Q4+40</f>
        <v>590</v>
      </c>
      <c r="R5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6" spans="1:19" x14ac:dyDescent="0.3">
      <c r="A6" s="27">
        <v>44472</v>
      </c>
      <c r="B6" s="58">
        <f t="shared" ref="B6:B32" si="0">B5+200</f>
        <v>4400</v>
      </c>
      <c r="C6">
        <f t="shared" ref="C6:C32" si="1">5000+C8</f>
        <v>70000</v>
      </c>
      <c r="D6">
        <f t="shared" ref="D6:Q32" si="2">D5+40</f>
        <v>630</v>
      </c>
      <c r="E6">
        <f t="shared" si="2"/>
        <v>630</v>
      </c>
      <c r="F6">
        <f t="shared" si="2"/>
        <v>630</v>
      </c>
      <c r="G6">
        <f t="shared" si="2"/>
        <v>630</v>
      </c>
      <c r="H6">
        <f t="shared" si="2"/>
        <v>630</v>
      </c>
      <c r="I6">
        <f t="shared" si="2"/>
        <v>630</v>
      </c>
      <c r="J6">
        <f t="shared" si="2"/>
        <v>630</v>
      </c>
      <c r="K6">
        <f t="shared" si="2"/>
        <v>630</v>
      </c>
      <c r="L6">
        <f t="shared" si="2"/>
        <v>630</v>
      </c>
      <c r="M6">
        <f t="shared" si="2"/>
        <v>630</v>
      </c>
      <c r="N6">
        <f t="shared" si="2"/>
        <v>630</v>
      </c>
      <c r="O6">
        <f t="shared" si="2"/>
        <v>630</v>
      </c>
      <c r="P6">
        <f t="shared" si="2"/>
        <v>630</v>
      </c>
      <c r="Q6">
        <f t="shared" si="2"/>
        <v>630</v>
      </c>
      <c r="R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7" spans="1:19" x14ac:dyDescent="0.3">
      <c r="A7" s="27">
        <v>44473</v>
      </c>
      <c r="B7" s="58">
        <f t="shared" si="0"/>
        <v>4600</v>
      </c>
      <c r="C7">
        <f t="shared" si="1"/>
        <v>65000</v>
      </c>
      <c r="D7">
        <f t="shared" si="2"/>
        <v>670</v>
      </c>
      <c r="E7">
        <f t="shared" si="2"/>
        <v>670</v>
      </c>
      <c r="F7">
        <f t="shared" si="2"/>
        <v>670</v>
      </c>
      <c r="G7">
        <f t="shared" si="2"/>
        <v>670</v>
      </c>
      <c r="H7">
        <f t="shared" si="2"/>
        <v>670</v>
      </c>
      <c r="I7">
        <f t="shared" si="2"/>
        <v>670</v>
      </c>
      <c r="J7">
        <f t="shared" si="2"/>
        <v>670</v>
      </c>
      <c r="K7">
        <f t="shared" si="2"/>
        <v>670</v>
      </c>
      <c r="L7">
        <f t="shared" si="2"/>
        <v>670</v>
      </c>
      <c r="M7">
        <f t="shared" si="2"/>
        <v>670</v>
      </c>
      <c r="N7">
        <f t="shared" si="2"/>
        <v>670</v>
      </c>
      <c r="O7">
        <f t="shared" si="2"/>
        <v>670</v>
      </c>
      <c r="P7">
        <f t="shared" si="2"/>
        <v>670</v>
      </c>
      <c r="Q7">
        <f t="shared" si="2"/>
        <v>670</v>
      </c>
      <c r="R7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8" spans="1:19" x14ac:dyDescent="0.3">
      <c r="A8" s="27">
        <v>44474</v>
      </c>
      <c r="B8" s="58">
        <f t="shared" si="0"/>
        <v>4800</v>
      </c>
      <c r="C8">
        <f t="shared" si="1"/>
        <v>65000</v>
      </c>
      <c r="D8">
        <f t="shared" si="2"/>
        <v>710</v>
      </c>
      <c r="E8">
        <f t="shared" si="2"/>
        <v>710</v>
      </c>
      <c r="F8">
        <f t="shared" si="2"/>
        <v>710</v>
      </c>
      <c r="G8">
        <f t="shared" si="2"/>
        <v>710</v>
      </c>
      <c r="H8">
        <f t="shared" si="2"/>
        <v>710</v>
      </c>
      <c r="I8">
        <f t="shared" si="2"/>
        <v>710</v>
      </c>
      <c r="J8">
        <f t="shared" si="2"/>
        <v>710</v>
      </c>
      <c r="K8">
        <f t="shared" si="2"/>
        <v>710</v>
      </c>
      <c r="L8">
        <f t="shared" si="2"/>
        <v>710</v>
      </c>
      <c r="M8">
        <f t="shared" si="2"/>
        <v>710</v>
      </c>
      <c r="N8">
        <f t="shared" si="2"/>
        <v>710</v>
      </c>
      <c r="O8">
        <f t="shared" si="2"/>
        <v>710</v>
      </c>
      <c r="P8">
        <f t="shared" si="2"/>
        <v>710</v>
      </c>
      <c r="Q8">
        <f t="shared" si="2"/>
        <v>710</v>
      </c>
      <c r="R8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9" spans="1:19" x14ac:dyDescent="0.3">
      <c r="A9" s="27">
        <v>44475</v>
      </c>
      <c r="B9" s="58">
        <f t="shared" si="0"/>
        <v>5000</v>
      </c>
      <c r="C9">
        <f t="shared" si="1"/>
        <v>60000</v>
      </c>
      <c r="D9">
        <f t="shared" si="2"/>
        <v>750</v>
      </c>
      <c r="E9">
        <f t="shared" si="2"/>
        <v>750</v>
      </c>
      <c r="F9">
        <f t="shared" si="2"/>
        <v>750</v>
      </c>
      <c r="G9">
        <f t="shared" si="2"/>
        <v>750</v>
      </c>
      <c r="H9">
        <f t="shared" si="2"/>
        <v>750</v>
      </c>
      <c r="I9">
        <f t="shared" si="2"/>
        <v>750</v>
      </c>
      <c r="J9">
        <f t="shared" si="2"/>
        <v>750</v>
      </c>
      <c r="K9">
        <f t="shared" si="2"/>
        <v>750</v>
      </c>
      <c r="L9">
        <f t="shared" si="2"/>
        <v>750</v>
      </c>
      <c r="M9">
        <f t="shared" si="2"/>
        <v>750</v>
      </c>
      <c r="N9">
        <f t="shared" si="2"/>
        <v>750</v>
      </c>
      <c r="O9">
        <f t="shared" si="2"/>
        <v>750</v>
      </c>
      <c r="P9">
        <f t="shared" si="2"/>
        <v>750</v>
      </c>
      <c r="Q9">
        <f t="shared" si="2"/>
        <v>750</v>
      </c>
      <c r="R9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0" spans="1:19" x14ac:dyDescent="0.3">
      <c r="A10" s="27">
        <v>44476</v>
      </c>
      <c r="B10" s="58">
        <f t="shared" si="0"/>
        <v>5200</v>
      </c>
      <c r="C10">
        <f t="shared" si="1"/>
        <v>60000</v>
      </c>
      <c r="D10">
        <f t="shared" si="2"/>
        <v>790</v>
      </c>
      <c r="E10">
        <f t="shared" si="2"/>
        <v>790</v>
      </c>
      <c r="F10">
        <f t="shared" si="2"/>
        <v>790</v>
      </c>
      <c r="G10">
        <f t="shared" si="2"/>
        <v>790</v>
      </c>
      <c r="H10">
        <f t="shared" si="2"/>
        <v>790</v>
      </c>
      <c r="I10">
        <f t="shared" si="2"/>
        <v>790</v>
      </c>
      <c r="J10">
        <f t="shared" si="2"/>
        <v>790</v>
      </c>
      <c r="K10">
        <f t="shared" si="2"/>
        <v>790</v>
      </c>
      <c r="L10">
        <f t="shared" si="2"/>
        <v>790</v>
      </c>
      <c r="M10">
        <f t="shared" si="2"/>
        <v>790</v>
      </c>
      <c r="N10">
        <f t="shared" si="2"/>
        <v>790</v>
      </c>
      <c r="O10">
        <f t="shared" si="2"/>
        <v>790</v>
      </c>
      <c r="P10">
        <f t="shared" si="2"/>
        <v>790</v>
      </c>
      <c r="Q10">
        <f t="shared" si="2"/>
        <v>790</v>
      </c>
      <c r="R10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1" spans="1:19" x14ac:dyDescent="0.3">
      <c r="A11" s="27">
        <v>44477</v>
      </c>
      <c r="B11" s="58">
        <f t="shared" si="0"/>
        <v>5400</v>
      </c>
      <c r="C11">
        <f t="shared" si="1"/>
        <v>55000</v>
      </c>
      <c r="D11">
        <f t="shared" si="2"/>
        <v>830</v>
      </c>
      <c r="E11">
        <f t="shared" si="2"/>
        <v>830</v>
      </c>
      <c r="F11">
        <f t="shared" si="2"/>
        <v>830</v>
      </c>
      <c r="G11">
        <f t="shared" si="2"/>
        <v>830</v>
      </c>
      <c r="H11">
        <f t="shared" si="2"/>
        <v>830</v>
      </c>
      <c r="I11">
        <f t="shared" si="2"/>
        <v>830</v>
      </c>
      <c r="J11">
        <f t="shared" si="2"/>
        <v>830</v>
      </c>
      <c r="K11">
        <f t="shared" si="2"/>
        <v>830</v>
      </c>
      <c r="L11">
        <f t="shared" si="2"/>
        <v>830</v>
      </c>
      <c r="M11">
        <f t="shared" si="2"/>
        <v>830</v>
      </c>
      <c r="N11">
        <f t="shared" si="2"/>
        <v>830</v>
      </c>
      <c r="O11">
        <f t="shared" si="2"/>
        <v>830</v>
      </c>
      <c r="P11">
        <f t="shared" si="2"/>
        <v>830</v>
      </c>
      <c r="Q11">
        <f t="shared" si="2"/>
        <v>830</v>
      </c>
      <c r="R1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2" spans="1:19" x14ac:dyDescent="0.3">
      <c r="A12" s="27">
        <v>44478</v>
      </c>
      <c r="B12" s="58">
        <f t="shared" si="0"/>
        <v>5600</v>
      </c>
      <c r="C12">
        <f t="shared" si="1"/>
        <v>55000</v>
      </c>
      <c r="D12">
        <f t="shared" si="2"/>
        <v>870</v>
      </c>
      <c r="E12">
        <f t="shared" si="2"/>
        <v>870</v>
      </c>
      <c r="F12">
        <f t="shared" si="2"/>
        <v>870</v>
      </c>
      <c r="G12">
        <f t="shared" si="2"/>
        <v>870</v>
      </c>
      <c r="H12">
        <f t="shared" si="2"/>
        <v>870</v>
      </c>
      <c r="I12">
        <f t="shared" si="2"/>
        <v>870</v>
      </c>
      <c r="J12">
        <f t="shared" si="2"/>
        <v>870</v>
      </c>
      <c r="K12">
        <f t="shared" si="2"/>
        <v>870</v>
      </c>
      <c r="L12">
        <f t="shared" si="2"/>
        <v>870</v>
      </c>
      <c r="M12">
        <f t="shared" si="2"/>
        <v>870</v>
      </c>
      <c r="N12">
        <f t="shared" si="2"/>
        <v>870</v>
      </c>
      <c r="O12">
        <f t="shared" si="2"/>
        <v>870</v>
      </c>
      <c r="P12">
        <f t="shared" si="2"/>
        <v>870</v>
      </c>
      <c r="Q12">
        <f t="shared" si="2"/>
        <v>870</v>
      </c>
      <c r="R12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3" spans="1:19" x14ac:dyDescent="0.3">
      <c r="A13" s="27">
        <v>44479</v>
      </c>
      <c r="B13" s="58">
        <f t="shared" si="0"/>
        <v>5800</v>
      </c>
      <c r="C13">
        <f t="shared" si="1"/>
        <v>50000</v>
      </c>
      <c r="D13">
        <f t="shared" si="2"/>
        <v>910</v>
      </c>
      <c r="E13">
        <f t="shared" si="2"/>
        <v>910</v>
      </c>
      <c r="F13">
        <f t="shared" si="2"/>
        <v>910</v>
      </c>
      <c r="G13">
        <f t="shared" si="2"/>
        <v>910</v>
      </c>
      <c r="H13">
        <f t="shared" si="2"/>
        <v>910</v>
      </c>
      <c r="I13">
        <f t="shared" si="2"/>
        <v>910</v>
      </c>
      <c r="J13">
        <f t="shared" si="2"/>
        <v>910</v>
      </c>
      <c r="K13">
        <f t="shared" si="2"/>
        <v>910</v>
      </c>
      <c r="L13">
        <f t="shared" si="2"/>
        <v>910</v>
      </c>
      <c r="M13">
        <f t="shared" si="2"/>
        <v>910</v>
      </c>
      <c r="N13">
        <f t="shared" si="2"/>
        <v>910</v>
      </c>
      <c r="O13">
        <f t="shared" si="2"/>
        <v>910</v>
      </c>
      <c r="P13">
        <f t="shared" si="2"/>
        <v>910</v>
      </c>
      <c r="Q13">
        <f t="shared" si="2"/>
        <v>910</v>
      </c>
      <c r="R13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4" spans="1:19" x14ac:dyDescent="0.3">
      <c r="A14" s="27">
        <v>44480</v>
      </c>
      <c r="B14" s="58">
        <f t="shared" si="0"/>
        <v>6000</v>
      </c>
      <c r="C14">
        <f t="shared" si="1"/>
        <v>50000</v>
      </c>
      <c r="D14">
        <f t="shared" si="2"/>
        <v>950</v>
      </c>
      <c r="E14">
        <f t="shared" si="2"/>
        <v>950</v>
      </c>
      <c r="F14">
        <f t="shared" si="2"/>
        <v>950</v>
      </c>
      <c r="G14">
        <f t="shared" si="2"/>
        <v>950</v>
      </c>
      <c r="H14">
        <f t="shared" si="2"/>
        <v>950</v>
      </c>
      <c r="I14">
        <f t="shared" si="2"/>
        <v>950</v>
      </c>
      <c r="J14">
        <f t="shared" si="2"/>
        <v>950</v>
      </c>
      <c r="K14">
        <f t="shared" si="2"/>
        <v>950</v>
      </c>
      <c r="L14">
        <f t="shared" si="2"/>
        <v>950</v>
      </c>
      <c r="M14">
        <f t="shared" si="2"/>
        <v>950</v>
      </c>
      <c r="N14">
        <f t="shared" si="2"/>
        <v>950</v>
      </c>
      <c r="O14">
        <f t="shared" si="2"/>
        <v>950</v>
      </c>
      <c r="P14">
        <f t="shared" si="2"/>
        <v>950</v>
      </c>
      <c r="Q14">
        <f t="shared" si="2"/>
        <v>950</v>
      </c>
      <c r="R1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5" spans="1:19" x14ac:dyDescent="0.3">
      <c r="A15" s="27">
        <v>44481</v>
      </c>
      <c r="B15" s="58">
        <f t="shared" si="0"/>
        <v>6200</v>
      </c>
      <c r="C15">
        <f t="shared" si="1"/>
        <v>45000</v>
      </c>
      <c r="D15">
        <f t="shared" si="2"/>
        <v>990</v>
      </c>
      <c r="E15">
        <f t="shared" si="2"/>
        <v>990</v>
      </c>
      <c r="F15">
        <f t="shared" si="2"/>
        <v>990</v>
      </c>
      <c r="G15">
        <f t="shared" si="2"/>
        <v>990</v>
      </c>
      <c r="H15">
        <f t="shared" si="2"/>
        <v>990</v>
      </c>
      <c r="I15">
        <f t="shared" si="2"/>
        <v>990</v>
      </c>
      <c r="J15">
        <f t="shared" si="2"/>
        <v>990</v>
      </c>
      <c r="K15">
        <f t="shared" si="2"/>
        <v>990</v>
      </c>
      <c r="L15">
        <f t="shared" si="2"/>
        <v>990</v>
      </c>
      <c r="M15">
        <f t="shared" si="2"/>
        <v>990</v>
      </c>
      <c r="N15">
        <f t="shared" si="2"/>
        <v>990</v>
      </c>
      <c r="O15">
        <f t="shared" si="2"/>
        <v>990</v>
      </c>
      <c r="P15">
        <f t="shared" si="2"/>
        <v>990</v>
      </c>
      <c r="Q15">
        <f t="shared" si="2"/>
        <v>990</v>
      </c>
      <c r="R15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6" spans="1:19" x14ac:dyDescent="0.3">
      <c r="A16" s="27">
        <v>44482</v>
      </c>
      <c r="B16" s="58">
        <f t="shared" si="0"/>
        <v>6400</v>
      </c>
      <c r="C16">
        <f t="shared" si="1"/>
        <v>45000</v>
      </c>
      <c r="D16">
        <f t="shared" si="2"/>
        <v>1030</v>
      </c>
      <c r="E16">
        <f t="shared" si="2"/>
        <v>1030</v>
      </c>
      <c r="F16">
        <f t="shared" si="2"/>
        <v>1030</v>
      </c>
      <c r="G16">
        <f t="shared" si="2"/>
        <v>1030</v>
      </c>
      <c r="H16">
        <f t="shared" si="2"/>
        <v>1030</v>
      </c>
      <c r="I16">
        <f t="shared" si="2"/>
        <v>1030</v>
      </c>
      <c r="J16">
        <f t="shared" si="2"/>
        <v>1030</v>
      </c>
      <c r="K16">
        <f t="shared" si="2"/>
        <v>1030</v>
      </c>
      <c r="L16">
        <f t="shared" si="2"/>
        <v>1030</v>
      </c>
      <c r="M16">
        <f t="shared" si="2"/>
        <v>1030</v>
      </c>
      <c r="N16">
        <f t="shared" si="2"/>
        <v>1030</v>
      </c>
      <c r="O16">
        <f t="shared" si="2"/>
        <v>1030</v>
      </c>
      <c r="P16">
        <f t="shared" si="2"/>
        <v>1030</v>
      </c>
      <c r="Q16">
        <f t="shared" si="2"/>
        <v>1030</v>
      </c>
      <c r="R1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7" spans="1:18" x14ac:dyDescent="0.3">
      <c r="A17" s="27">
        <v>44483</v>
      </c>
      <c r="B17" s="58">
        <f t="shared" si="0"/>
        <v>6600</v>
      </c>
      <c r="C17">
        <f t="shared" si="1"/>
        <v>40000</v>
      </c>
      <c r="D17">
        <f t="shared" si="2"/>
        <v>1070</v>
      </c>
      <c r="E17">
        <f t="shared" si="2"/>
        <v>1070</v>
      </c>
      <c r="F17">
        <f t="shared" si="2"/>
        <v>1070</v>
      </c>
      <c r="G17">
        <f t="shared" si="2"/>
        <v>1070</v>
      </c>
      <c r="H17">
        <f t="shared" si="2"/>
        <v>1070</v>
      </c>
      <c r="I17">
        <f t="shared" si="2"/>
        <v>1070</v>
      </c>
      <c r="J17">
        <f t="shared" si="2"/>
        <v>1070</v>
      </c>
      <c r="K17">
        <f t="shared" si="2"/>
        <v>1070</v>
      </c>
      <c r="L17">
        <f t="shared" si="2"/>
        <v>1070</v>
      </c>
      <c r="M17">
        <f t="shared" si="2"/>
        <v>1070</v>
      </c>
      <c r="N17">
        <f t="shared" si="2"/>
        <v>1070</v>
      </c>
      <c r="O17">
        <f t="shared" si="2"/>
        <v>1070</v>
      </c>
      <c r="P17">
        <f t="shared" si="2"/>
        <v>1070</v>
      </c>
      <c r="Q17">
        <f t="shared" si="2"/>
        <v>1070</v>
      </c>
      <c r="R17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8" spans="1:18" x14ac:dyDescent="0.3">
      <c r="A18" s="27">
        <v>44484</v>
      </c>
      <c r="B18" s="58">
        <f t="shared" si="0"/>
        <v>6800</v>
      </c>
      <c r="C18">
        <f t="shared" si="1"/>
        <v>40000</v>
      </c>
      <c r="D18">
        <f t="shared" si="2"/>
        <v>1110</v>
      </c>
      <c r="E18">
        <f t="shared" si="2"/>
        <v>1110</v>
      </c>
      <c r="F18">
        <f t="shared" si="2"/>
        <v>1110</v>
      </c>
      <c r="G18">
        <f t="shared" si="2"/>
        <v>1110</v>
      </c>
      <c r="H18">
        <f t="shared" si="2"/>
        <v>1110</v>
      </c>
      <c r="I18">
        <f t="shared" si="2"/>
        <v>1110</v>
      </c>
      <c r="J18">
        <f t="shared" si="2"/>
        <v>1110</v>
      </c>
      <c r="K18">
        <f t="shared" si="2"/>
        <v>1110</v>
      </c>
      <c r="L18">
        <f t="shared" si="2"/>
        <v>1110</v>
      </c>
      <c r="M18">
        <f t="shared" si="2"/>
        <v>1110</v>
      </c>
      <c r="N18">
        <f t="shared" si="2"/>
        <v>1110</v>
      </c>
      <c r="O18">
        <f t="shared" si="2"/>
        <v>1110</v>
      </c>
      <c r="P18">
        <f t="shared" si="2"/>
        <v>1110</v>
      </c>
      <c r="Q18">
        <f t="shared" si="2"/>
        <v>1110</v>
      </c>
      <c r="R18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9" spans="1:18" x14ac:dyDescent="0.3">
      <c r="A19" s="27">
        <v>44485</v>
      </c>
      <c r="B19" s="58">
        <f t="shared" si="0"/>
        <v>7000</v>
      </c>
      <c r="C19">
        <f t="shared" si="1"/>
        <v>35000</v>
      </c>
      <c r="D19">
        <f t="shared" si="2"/>
        <v>1150</v>
      </c>
      <c r="E19">
        <f t="shared" si="2"/>
        <v>1150</v>
      </c>
      <c r="F19">
        <f t="shared" si="2"/>
        <v>1150</v>
      </c>
      <c r="G19">
        <f t="shared" si="2"/>
        <v>1150</v>
      </c>
      <c r="H19">
        <f t="shared" si="2"/>
        <v>1150</v>
      </c>
      <c r="I19">
        <f t="shared" si="2"/>
        <v>1150</v>
      </c>
      <c r="J19">
        <f t="shared" si="2"/>
        <v>1150</v>
      </c>
      <c r="K19">
        <f t="shared" si="2"/>
        <v>1150</v>
      </c>
      <c r="L19">
        <f t="shared" si="2"/>
        <v>1150</v>
      </c>
      <c r="M19">
        <f t="shared" si="2"/>
        <v>1150</v>
      </c>
      <c r="N19">
        <f t="shared" si="2"/>
        <v>1150</v>
      </c>
      <c r="O19">
        <f t="shared" si="2"/>
        <v>1150</v>
      </c>
      <c r="P19">
        <f t="shared" si="2"/>
        <v>1150</v>
      </c>
      <c r="Q19">
        <f t="shared" si="2"/>
        <v>1150</v>
      </c>
      <c r="R19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0" spans="1:18" x14ac:dyDescent="0.3">
      <c r="A20" s="27">
        <v>44486</v>
      </c>
      <c r="B20" s="58">
        <f t="shared" si="0"/>
        <v>7200</v>
      </c>
      <c r="C20">
        <f t="shared" si="1"/>
        <v>35000</v>
      </c>
      <c r="D20">
        <f t="shared" si="2"/>
        <v>1190</v>
      </c>
      <c r="E20">
        <f t="shared" si="2"/>
        <v>1190</v>
      </c>
      <c r="F20">
        <f t="shared" si="2"/>
        <v>1190</v>
      </c>
      <c r="G20">
        <f t="shared" si="2"/>
        <v>1190</v>
      </c>
      <c r="H20">
        <f t="shared" si="2"/>
        <v>1190</v>
      </c>
      <c r="I20">
        <f t="shared" si="2"/>
        <v>1190</v>
      </c>
      <c r="J20">
        <f t="shared" si="2"/>
        <v>1190</v>
      </c>
      <c r="K20">
        <f t="shared" si="2"/>
        <v>1190</v>
      </c>
      <c r="L20">
        <f t="shared" si="2"/>
        <v>1190</v>
      </c>
      <c r="M20">
        <f t="shared" si="2"/>
        <v>1190</v>
      </c>
      <c r="N20">
        <f t="shared" si="2"/>
        <v>1190</v>
      </c>
      <c r="O20">
        <f t="shared" si="2"/>
        <v>1190</v>
      </c>
      <c r="P20">
        <f t="shared" si="2"/>
        <v>1190</v>
      </c>
      <c r="Q20">
        <f t="shared" si="2"/>
        <v>1190</v>
      </c>
      <c r="R20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1" spans="1:18" x14ac:dyDescent="0.3">
      <c r="A21" s="27">
        <v>44487</v>
      </c>
      <c r="B21" s="58">
        <f t="shared" si="0"/>
        <v>7400</v>
      </c>
      <c r="C21">
        <f t="shared" si="1"/>
        <v>30000</v>
      </c>
      <c r="D21">
        <f t="shared" si="2"/>
        <v>1230</v>
      </c>
      <c r="E21">
        <f t="shared" si="2"/>
        <v>1230</v>
      </c>
      <c r="F21">
        <f t="shared" si="2"/>
        <v>1230</v>
      </c>
      <c r="G21">
        <f t="shared" si="2"/>
        <v>1230</v>
      </c>
      <c r="H21">
        <f t="shared" si="2"/>
        <v>1230</v>
      </c>
      <c r="I21">
        <f t="shared" si="2"/>
        <v>1230</v>
      </c>
      <c r="J21">
        <f t="shared" si="2"/>
        <v>1230</v>
      </c>
      <c r="K21">
        <f t="shared" si="2"/>
        <v>1230</v>
      </c>
      <c r="L21">
        <f t="shared" si="2"/>
        <v>1230</v>
      </c>
      <c r="M21">
        <f t="shared" si="2"/>
        <v>1230</v>
      </c>
      <c r="N21">
        <f t="shared" si="2"/>
        <v>1230</v>
      </c>
      <c r="O21">
        <f t="shared" si="2"/>
        <v>1230</v>
      </c>
      <c r="P21">
        <f t="shared" si="2"/>
        <v>1230</v>
      </c>
      <c r="Q21">
        <f t="shared" si="2"/>
        <v>1230</v>
      </c>
      <c r="R2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2" spans="1:18" x14ac:dyDescent="0.3">
      <c r="A22" s="27">
        <v>44488</v>
      </c>
      <c r="B22" s="58">
        <f t="shared" si="0"/>
        <v>7600</v>
      </c>
      <c r="C22">
        <f t="shared" si="1"/>
        <v>30000</v>
      </c>
      <c r="D22">
        <f t="shared" si="2"/>
        <v>1270</v>
      </c>
      <c r="E22">
        <f t="shared" si="2"/>
        <v>1270</v>
      </c>
      <c r="F22">
        <f t="shared" si="2"/>
        <v>1270</v>
      </c>
      <c r="G22">
        <f t="shared" si="2"/>
        <v>1270</v>
      </c>
      <c r="H22">
        <f t="shared" si="2"/>
        <v>1270</v>
      </c>
      <c r="I22">
        <f t="shared" si="2"/>
        <v>1270</v>
      </c>
      <c r="J22">
        <f t="shared" si="2"/>
        <v>1270</v>
      </c>
      <c r="K22">
        <f t="shared" si="2"/>
        <v>1270</v>
      </c>
      <c r="L22">
        <f t="shared" si="2"/>
        <v>1270</v>
      </c>
      <c r="M22">
        <f t="shared" si="2"/>
        <v>1270</v>
      </c>
      <c r="N22">
        <f t="shared" si="2"/>
        <v>1270</v>
      </c>
      <c r="O22">
        <f t="shared" si="2"/>
        <v>1270</v>
      </c>
      <c r="P22">
        <f t="shared" si="2"/>
        <v>1270</v>
      </c>
      <c r="Q22">
        <f t="shared" si="2"/>
        <v>1270</v>
      </c>
      <c r="R22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3" spans="1:18" x14ac:dyDescent="0.3">
      <c r="A23" s="27">
        <v>44489</v>
      </c>
      <c r="B23" s="58">
        <f t="shared" si="0"/>
        <v>7800</v>
      </c>
      <c r="C23">
        <f t="shared" si="1"/>
        <v>25000</v>
      </c>
      <c r="D23">
        <f t="shared" si="2"/>
        <v>1310</v>
      </c>
      <c r="E23">
        <f t="shared" si="2"/>
        <v>1310</v>
      </c>
      <c r="F23">
        <f t="shared" si="2"/>
        <v>1310</v>
      </c>
      <c r="G23">
        <f t="shared" si="2"/>
        <v>1310</v>
      </c>
      <c r="H23">
        <f t="shared" si="2"/>
        <v>1310</v>
      </c>
      <c r="I23">
        <f t="shared" si="2"/>
        <v>1310</v>
      </c>
      <c r="J23">
        <f t="shared" si="2"/>
        <v>1310</v>
      </c>
      <c r="K23">
        <f t="shared" si="2"/>
        <v>1310</v>
      </c>
      <c r="L23">
        <f t="shared" si="2"/>
        <v>1310</v>
      </c>
      <c r="M23">
        <f t="shared" si="2"/>
        <v>1310</v>
      </c>
      <c r="N23">
        <f t="shared" si="2"/>
        <v>1310</v>
      </c>
      <c r="O23">
        <f t="shared" si="2"/>
        <v>1310</v>
      </c>
      <c r="P23">
        <f t="shared" si="2"/>
        <v>1310</v>
      </c>
      <c r="Q23">
        <f t="shared" si="2"/>
        <v>1310</v>
      </c>
      <c r="R23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4" spans="1:18" x14ac:dyDescent="0.3">
      <c r="A24" s="27">
        <v>44490</v>
      </c>
      <c r="B24" s="58">
        <f t="shared" si="0"/>
        <v>8000</v>
      </c>
      <c r="C24">
        <f t="shared" si="1"/>
        <v>25000</v>
      </c>
      <c r="D24">
        <f t="shared" si="2"/>
        <v>1350</v>
      </c>
      <c r="E24">
        <f t="shared" si="2"/>
        <v>1350</v>
      </c>
      <c r="F24">
        <f t="shared" si="2"/>
        <v>1350</v>
      </c>
      <c r="G24">
        <f t="shared" ref="D24:Q32" si="3">G23+40</f>
        <v>1350</v>
      </c>
      <c r="H24">
        <f t="shared" si="3"/>
        <v>1350</v>
      </c>
      <c r="I24">
        <f t="shared" si="3"/>
        <v>1350</v>
      </c>
      <c r="J24">
        <f t="shared" si="3"/>
        <v>1350</v>
      </c>
      <c r="K24">
        <f t="shared" si="3"/>
        <v>1350</v>
      </c>
      <c r="L24">
        <f t="shared" si="3"/>
        <v>1350</v>
      </c>
      <c r="M24">
        <f t="shared" si="3"/>
        <v>1350</v>
      </c>
      <c r="N24">
        <f t="shared" si="3"/>
        <v>1350</v>
      </c>
      <c r="O24">
        <f t="shared" si="3"/>
        <v>1350</v>
      </c>
      <c r="P24">
        <f t="shared" si="3"/>
        <v>1350</v>
      </c>
      <c r="Q24">
        <f t="shared" si="3"/>
        <v>1350</v>
      </c>
      <c r="R2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5" spans="1:18" x14ac:dyDescent="0.3">
      <c r="A25" s="27">
        <v>44491</v>
      </c>
      <c r="B25" s="58">
        <f t="shared" si="0"/>
        <v>8200</v>
      </c>
      <c r="C25">
        <f t="shared" si="1"/>
        <v>20000</v>
      </c>
      <c r="D25">
        <f t="shared" si="3"/>
        <v>1390</v>
      </c>
      <c r="E25">
        <f t="shared" si="3"/>
        <v>1390</v>
      </c>
      <c r="F25">
        <f t="shared" si="3"/>
        <v>1390</v>
      </c>
      <c r="G25">
        <f t="shared" si="3"/>
        <v>1390</v>
      </c>
      <c r="H25">
        <f t="shared" si="3"/>
        <v>1390</v>
      </c>
      <c r="I25">
        <f t="shared" si="3"/>
        <v>1390</v>
      </c>
      <c r="J25">
        <f t="shared" si="3"/>
        <v>1390</v>
      </c>
      <c r="K25">
        <f t="shared" si="3"/>
        <v>1390</v>
      </c>
      <c r="L25">
        <f t="shared" si="3"/>
        <v>1390</v>
      </c>
      <c r="M25">
        <f t="shared" si="3"/>
        <v>1390</v>
      </c>
      <c r="N25">
        <f t="shared" si="3"/>
        <v>1390</v>
      </c>
      <c r="O25">
        <f t="shared" si="3"/>
        <v>1390</v>
      </c>
      <c r="P25">
        <f t="shared" si="3"/>
        <v>1390</v>
      </c>
      <c r="Q25">
        <f t="shared" si="3"/>
        <v>1390</v>
      </c>
      <c r="R25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6" spans="1:18" x14ac:dyDescent="0.3">
      <c r="A26" s="27">
        <v>44492</v>
      </c>
      <c r="B26" s="58">
        <f t="shared" si="0"/>
        <v>8400</v>
      </c>
      <c r="C26">
        <f t="shared" si="1"/>
        <v>20000</v>
      </c>
      <c r="D26">
        <f t="shared" si="3"/>
        <v>1430</v>
      </c>
      <c r="E26">
        <f t="shared" si="3"/>
        <v>1430</v>
      </c>
      <c r="F26">
        <f t="shared" si="3"/>
        <v>1430</v>
      </c>
      <c r="G26">
        <f t="shared" si="3"/>
        <v>1430</v>
      </c>
      <c r="H26">
        <f t="shared" si="3"/>
        <v>1430</v>
      </c>
      <c r="I26">
        <f t="shared" si="3"/>
        <v>1430</v>
      </c>
      <c r="J26">
        <f t="shared" si="3"/>
        <v>1430</v>
      </c>
      <c r="K26">
        <f t="shared" si="3"/>
        <v>1430</v>
      </c>
      <c r="L26">
        <f t="shared" si="3"/>
        <v>1430</v>
      </c>
      <c r="M26">
        <f t="shared" si="3"/>
        <v>1430</v>
      </c>
      <c r="N26">
        <f t="shared" si="3"/>
        <v>1430</v>
      </c>
      <c r="O26">
        <f t="shared" si="3"/>
        <v>1430</v>
      </c>
      <c r="P26">
        <f t="shared" si="3"/>
        <v>1430</v>
      </c>
      <c r="Q26">
        <f t="shared" si="3"/>
        <v>1430</v>
      </c>
      <c r="R2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7" spans="1:18" x14ac:dyDescent="0.3">
      <c r="A27" s="27">
        <v>44493</v>
      </c>
      <c r="B27" s="58">
        <f t="shared" si="0"/>
        <v>8600</v>
      </c>
      <c r="C27">
        <f t="shared" si="1"/>
        <v>15000</v>
      </c>
      <c r="D27">
        <f t="shared" si="3"/>
        <v>1470</v>
      </c>
      <c r="E27">
        <f t="shared" si="3"/>
        <v>1470</v>
      </c>
      <c r="F27">
        <f t="shared" si="3"/>
        <v>1470</v>
      </c>
      <c r="G27">
        <f t="shared" si="3"/>
        <v>1470</v>
      </c>
      <c r="H27">
        <f t="shared" si="3"/>
        <v>1470</v>
      </c>
      <c r="I27">
        <f t="shared" si="3"/>
        <v>1470</v>
      </c>
      <c r="J27">
        <f t="shared" si="3"/>
        <v>1470</v>
      </c>
      <c r="K27">
        <f t="shared" si="3"/>
        <v>1470</v>
      </c>
      <c r="L27">
        <f t="shared" si="3"/>
        <v>1470</v>
      </c>
      <c r="M27">
        <f t="shared" si="3"/>
        <v>1470</v>
      </c>
      <c r="N27">
        <f t="shared" si="3"/>
        <v>1470</v>
      </c>
      <c r="O27">
        <f t="shared" si="3"/>
        <v>1470</v>
      </c>
      <c r="P27">
        <f t="shared" si="3"/>
        <v>1470</v>
      </c>
      <c r="Q27">
        <f t="shared" si="3"/>
        <v>1470</v>
      </c>
      <c r="R27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8" spans="1:18" x14ac:dyDescent="0.3">
      <c r="A28" s="27">
        <v>44494</v>
      </c>
      <c r="B28" s="58">
        <f t="shared" si="0"/>
        <v>8800</v>
      </c>
      <c r="C28">
        <f t="shared" si="1"/>
        <v>15000</v>
      </c>
      <c r="D28">
        <f t="shared" si="3"/>
        <v>1510</v>
      </c>
      <c r="E28">
        <f t="shared" si="3"/>
        <v>1510</v>
      </c>
      <c r="F28">
        <f t="shared" si="3"/>
        <v>1510</v>
      </c>
      <c r="G28">
        <f t="shared" si="3"/>
        <v>1510</v>
      </c>
      <c r="H28">
        <f t="shared" si="3"/>
        <v>1510</v>
      </c>
      <c r="I28">
        <f t="shared" si="3"/>
        <v>1510</v>
      </c>
      <c r="J28">
        <f t="shared" si="3"/>
        <v>1510</v>
      </c>
      <c r="K28">
        <f t="shared" si="3"/>
        <v>1510</v>
      </c>
      <c r="L28">
        <f t="shared" si="3"/>
        <v>1510</v>
      </c>
      <c r="M28">
        <f t="shared" si="3"/>
        <v>1510</v>
      </c>
      <c r="N28">
        <f t="shared" si="3"/>
        <v>1510</v>
      </c>
      <c r="O28">
        <f t="shared" si="3"/>
        <v>1510</v>
      </c>
      <c r="P28">
        <f t="shared" si="3"/>
        <v>1510</v>
      </c>
      <c r="Q28">
        <f t="shared" si="3"/>
        <v>1510</v>
      </c>
      <c r="R28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9" spans="1:18" x14ac:dyDescent="0.3">
      <c r="A29" s="27">
        <v>44495</v>
      </c>
      <c r="B29" s="58">
        <f t="shared" si="0"/>
        <v>9000</v>
      </c>
      <c r="C29">
        <f t="shared" si="1"/>
        <v>10000</v>
      </c>
      <c r="D29">
        <f t="shared" si="3"/>
        <v>1550</v>
      </c>
      <c r="E29">
        <f t="shared" si="3"/>
        <v>1550</v>
      </c>
      <c r="F29">
        <f t="shared" si="3"/>
        <v>1550</v>
      </c>
      <c r="G29">
        <f t="shared" si="3"/>
        <v>1550</v>
      </c>
      <c r="H29">
        <f t="shared" si="3"/>
        <v>1550</v>
      </c>
      <c r="I29">
        <f t="shared" si="3"/>
        <v>1550</v>
      </c>
      <c r="J29">
        <f t="shared" si="3"/>
        <v>1550</v>
      </c>
      <c r="K29">
        <f t="shared" si="3"/>
        <v>1550</v>
      </c>
      <c r="L29">
        <f t="shared" si="3"/>
        <v>1550</v>
      </c>
      <c r="M29">
        <f t="shared" si="3"/>
        <v>1550</v>
      </c>
      <c r="N29">
        <f t="shared" si="3"/>
        <v>1550</v>
      </c>
      <c r="O29">
        <f t="shared" si="3"/>
        <v>1550</v>
      </c>
      <c r="P29">
        <f t="shared" si="3"/>
        <v>1550</v>
      </c>
      <c r="Q29">
        <f t="shared" si="3"/>
        <v>1550</v>
      </c>
      <c r="R29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30" spans="1:18" x14ac:dyDescent="0.3">
      <c r="A30" s="27">
        <v>44496</v>
      </c>
      <c r="B30" s="58">
        <f t="shared" si="0"/>
        <v>9200</v>
      </c>
      <c r="C30">
        <f t="shared" si="1"/>
        <v>10000</v>
      </c>
      <c r="D30">
        <f t="shared" si="3"/>
        <v>1590</v>
      </c>
      <c r="E30">
        <f t="shared" si="3"/>
        <v>1590</v>
      </c>
      <c r="F30">
        <f t="shared" si="3"/>
        <v>1590</v>
      </c>
      <c r="G30">
        <f t="shared" si="3"/>
        <v>1590</v>
      </c>
      <c r="H30">
        <f t="shared" si="3"/>
        <v>1590</v>
      </c>
      <c r="I30">
        <f t="shared" si="3"/>
        <v>1590</v>
      </c>
      <c r="J30">
        <f t="shared" si="3"/>
        <v>1590</v>
      </c>
      <c r="K30">
        <f t="shared" si="3"/>
        <v>1590</v>
      </c>
      <c r="L30">
        <f t="shared" si="3"/>
        <v>1590</v>
      </c>
      <c r="M30">
        <f t="shared" si="3"/>
        <v>1590</v>
      </c>
      <c r="N30">
        <f t="shared" si="3"/>
        <v>1590</v>
      </c>
      <c r="O30">
        <f t="shared" si="3"/>
        <v>1590</v>
      </c>
      <c r="P30">
        <f t="shared" si="3"/>
        <v>1590</v>
      </c>
      <c r="Q30">
        <f t="shared" si="3"/>
        <v>1590</v>
      </c>
      <c r="R30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31" spans="1:18" x14ac:dyDescent="0.3">
      <c r="A31" s="27">
        <v>44497</v>
      </c>
      <c r="B31" s="58">
        <f t="shared" si="0"/>
        <v>9400</v>
      </c>
      <c r="C31">
        <f t="shared" si="1"/>
        <v>5000</v>
      </c>
      <c r="D31">
        <f t="shared" si="3"/>
        <v>1630</v>
      </c>
      <c r="E31">
        <f t="shared" si="3"/>
        <v>1630</v>
      </c>
      <c r="F31">
        <f t="shared" si="3"/>
        <v>1630</v>
      </c>
      <c r="G31">
        <f t="shared" si="3"/>
        <v>1630</v>
      </c>
      <c r="H31">
        <f t="shared" si="3"/>
        <v>1630</v>
      </c>
      <c r="I31">
        <f t="shared" si="3"/>
        <v>1630</v>
      </c>
      <c r="J31">
        <f t="shared" si="3"/>
        <v>1630</v>
      </c>
      <c r="K31">
        <f t="shared" si="3"/>
        <v>1630</v>
      </c>
      <c r="L31">
        <f t="shared" si="3"/>
        <v>1630</v>
      </c>
      <c r="M31">
        <f t="shared" si="3"/>
        <v>1630</v>
      </c>
      <c r="N31">
        <f t="shared" si="3"/>
        <v>1630</v>
      </c>
      <c r="O31">
        <f t="shared" si="3"/>
        <v>1630</v>
      </c>
      <c r="P31">
        <f t="shared" si="3"/>
        <v>1630</v>
      </c>
      <c r="Q31">
        <f t="shared" si="3"/>
        <v>1630</v>
      </c>
      <c r="R3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32" spans="1:18" x14ac:dyDescent="0.3">
      <c r="A32" s="27">
        <v>44498</v>
      </c>
      <c r="B32" s="58">
        <f t="shared" si="0"/>
        <v>9600</v>
      </c>
      <c r="C32">
        <f t="shared" si="1"/>
        <v>5000</v>
      </c>
      <c r="D32">
        <f t="shared" si="3"/>
        <v>1670</v>
      </c>
      <c r="E32">
        <f t="shared" si="3"/>
        <v>1670</v>
      </c>
      <c r="F32">
        <f t="shared" si="3"/>
        <v>1670</v>
      </c>
      <c r="G32">
        <f t="shared" si="3"/>
        <v>1670</v>
      </c>
      <c r="H32">
        <f t="shared" si="3"/>
        <v>1670</v>
      </c>
      <c r="I32">
        <f t="shared" si="3"/>
        <v>1670</v>
      </c>
      <c r="J32">
        <f t="shared" si="3"/>
        <v>1670</v>
      </c>
      <c r="K32">
        <f t="shared" si="3"/>
        <v>1670</v>
      </c>
      <c r="L32">
        <f t="shared" si="3"/>
        <v>1670</v>
      </c>
      <c r="M32">
        <f t="shared" si="3"/>
        <v>1670</v>
      </c>
      <c r="N32">
        <f t="shared" si="3"/>
        <v>1670</v>
      </c>
      <c r="O32">
        <f t="shared" si="3"/>
        <v>1670</v>
      </c>
      <c r="P32">
        <f t="shared" si="3"/>
        <v>1670</v>
      </c>
      <c r="Q32">
        <f t="shared" si="3"/>
        <v>1670</v>
      </c>
      <c r="R32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8"/>
  <dimension ref="A1:S32"/>
  <sheetViews>
    <sheetView showGridLines="0" showRowColHeaders="0" topLeftCell="A4" zoomScale="96" zoomScaleNormal="96" workbookViewId="0">
      <selection activeCell="A4" sqref="A4:A32"/>
    </sheetView>
  </sheetViews>
  <sheetFormatPr baseColWidth="10" defaultColWidth="11.44140625" defaultRowHeight="14.4" x14ac:dyDescent="0.3"/>
  <cols>
    <col min="1" max="1" width="24.109375" bestFit="1" customWidth="1"/>
    <col min="2" max="2" width="18.44140625" customWidth="1"/>
    <col min="4" max="4" width="29.6640625" customWidth="1"/>
    <col min="7" max="7" width="23.33203125" customWidth="1"/>
    <col min="8" max="8" width="16.33203125" customWidth="1"/>
    <col min="9" max="9" width="17" customWidth="1"/>
    <col min="10" max="10" width="14.109375" customWidth="1"/>
    <col min="11" max="11" width="19.5546875" customWidth="1"/>
    <col min="13" max="13" width="16" customWidth="1"/>
    <col min="14" max="15" width="16.33203125" customWidth="1"/>
  </cols>
  <sheetData>
    <row r="1" spans="1:19" ht="46.2" x14ac:dyDescent="0.3">
      <c r="A1" s="31" t="str">
        <f>"Suivi Du conso du mois de Novembre "&amp;systeme!B1</f>
        <v>Suivi Du conso du mois de Novembre 2023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</row>
    <row r="2" spans="1:19" ht="23.4" x14ac:dyDescent="0.3">
      <c r="A2" s="44" t="s">
        <v>28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</row>
    <row r="3" spans="1:19" ht="15" thickBot="1" x14ac:dyDescent="0.35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22</v>
      </c>
      <c r="N3" s="1" t="s">
        <v>23</v>
      </c>
      <c r="O3" s="1" t="s">
        <v>33</v>
      </c>
      <c r="P3" s="1" t="s">
        <v>24</v>
      </c>
      <c r="Q3" s="1" t="s">
        <v>25</v>
      </c>
      <c r="R3" s="1" t="s">
        <v>26</v>
      </c>
      <c r="S3" s="1" t="s">
        <v>27</v>
      </c>
    </row>
    <row r="4" spans="1:19" x14ac:dyDescent="0.3">
      <c r="A4" s="27">
        <v>44501</v>
      </c>
      <c r="B4" s="34">
        <v>4000</v>
      </c>
      <c r="C4" s="34">
        <v>5000</v>
      </c>
      <c r="D4" s="35">
        <v>550</v>
      </c>
      <c r="E4" s="35">
        <v>550</v>
      </c>
      <c r="F4" s="35">
        <v>550</v>
      </c>
      <c r="G4" s="35">
        <v>550</v>
      </c>
      <c r="H4" s="35">
        <v>550</v>
      </c>
      <c r="I4" s="35">
        <v>550</v>
      </c>
      <c r="J4" s="35">
        <v>550</v>
      </c>
      <c r="K4" s="35">
        <v>550</v>
      </c>
      <c r="L4" s="35">
        <v>550</v>
      </c>
      <c r="M4" s="35">
        <v>550</v>
      </c>
      <c r="N4" s="35">
        <v>550</v>
      </c>
      <c r="O4" s="35">
        <v>550</v>
      </c>
      <c r="P4" s="35">
        <v>550</v>
      </c>
      <c r="Q4" s="35">
        <v>550</v>
      </c>
      <c r="R4" s="3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5" spans="1:19" x14ac:dyDescent="0.3">
      <c r="A5" s="27">
        <v>44502</v>
      </c>
      <c r="B5" s="58">
        <f>B4+200</f>
        <v>4200</v>
      </c>
      <c r="C5">
        <f>5000+C7</f>
        <v>70000</v>
      </c>
      <c r="D5">
        <f>D4+40</f>
        <v>590</v>
      </c>
      <c r="E5">
        <f>E4+40</f>
        <v>590</v>
      </c>
      <c r="F5">
        <f>F4+40</f>
        <v>590</v>
      </c>
      <c r="G5">
        <f>G4+40</f>
        <v>590</v>
      </c>
      <c r="H5">
        <f>H4+40</f>
        <v>590</v>
      </c>
      <c r="I5">
        <f>I4+40</f>
        <v>590</v>
      </c>
      <c r="J5">
        <f>J4+40</f>
        <v>590</v>
      </c>
      <c r="K5">
        <f>K4+40</f>
        <v>590</v>
      </c>
      <c r="L5">
        <f>L4+40</f>
        <v>590</v>
      </c>
      <c r="M5">
        <f>M4+40</f>
        <v>590</v>
      </c>
      <c r="N5">
        <f>N4+40</f>
        <v>590</v>
      </c>
      <c r="O5">
        <f>O4+40</f>
        <v>590</v>
      </c>
      <c r="P5">
        <f>P4+40</f>
        <v>590</v>
      </c>
      <c r="Q5">
        <f>Q4+40</f>
        <v>590</v>
      </c>
      <c r="R5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6" spans="1:19" x14ac:dyDescent="0.3">
      <c r="A6" s="27">
        <v>44503</v>
      </c>
      <c r="B6" s="58">
        <f t="shared" ref="B6:B32" si="0">B5+200</f>
        <v>4400</v>
      </c>
      <c r="C6">
        <f t="shared" ref="C6:C32" si="1">5000+C8</f>
        <v>70000</v>
      </c>
      <c r="D6">
        <f t="shared" ref="D6:Q32" si="2">D5+40</f>
        <v>630</v>
      </c>
      <c r="E6">
        <f t="shared" si="2"/>
        <v>630</v>
      </c>
      <c r="F6">
        <f t="shared" si="2"/>
        <v>630</v>
      </c>
      <c r="G6">
        <f t="shared" si="2"/>
        <v>630</v>
      </c>
      <c r="H6">
        <f t="shared" si="2"/>
        <v>630</v>
      </c>
      <c r="I6">
        <f t="shared" si="2"/>
        <v>630</v>
      </c>
      <c r="J6">
        <f t="shared" si="2"/>
        <v>630</v>
      </c>
      <c r="K6">
        <f t="shared" si="2"/>
        <v>630</v>
      </c>
      <c r="L6">
        <f t="shared" si="2"/>
        <v>630</v>
      </c>
      <c r="M6">
        <f t="shared" si="2"/>
        <v>630</v>
      </c>
      <c r="N6">
        <f t="shared" si="2"/>
        <v>630</v>
      </c>
      <c r="O6">
        <f t="shared" si="2"/>
        <v>630</v>
      </c>
      <c r="P6">
        <f t="shared" si="2"/>
        <v>630</v>
      </c>
      <c r="Q6">
        <f t="shared" si="2"/>
        <v>630</v>
      </c>
      <c r="R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7" spans="1:19" x14ac:dyDescent="0.3">
      <c r="A7" s="27">
        <v>44504</v>
      </c>
      <c r="B7" s="58">
        <f t="shared" si="0"/>
        <v>4600</v>
      </c>
      <c r="C7">
        <f t="shared" si="1"/>
        <v>65000</v>
      </c>
      <c r="D7">
        <f t="shared" si="2"/>
        <v>670</v>
      </c>
      <c r="E7">
        <f t="shared" si="2"/>
        <v>670</v>
      </c>
      <c r="F7">
        <f t="shared" si="2"/>
        <v>670</v>
      </c>
      <c r="G7">
        <f t="shared" si="2"/>
        <v>670</v>
      </c>
      <c r="H7">
        <f t="shared" si="2"/>
        <v>670</v>
      </c>
      <c r="I7">
        <f t="shared" si="2"/>
        <v>670</v>
      </c>
      <c r="J7">
        <f t="shared" si="2"/>
        <v>670</v>
      </c>
      <c r="K7">
        <f t="shared" si="2"/>
        <v>670</v>
      </c>
      <c r="L7">
        <f t="shared" si="2"/>
        <v>670</v>
      </c>
      <c r="M7">
        <f t="shared" si="2"/>
        <v>670</v>
      </c>
      <c r="N7">
        <f t="shared" si="2"/>
        <v>670</v>
      </c>
      <c r="O7">
        <f t="shared" si="2"/>
        <v>670</v>
      </c>
      <c r="P7">
        <f t="shared" si="2"/>
        <v>670</v>
      </c>
      <c r="Q7">
        <f t="shared" si="2"/>
        <v>670</v>
      </c>
      <c r="R7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8" spans="1:19" x14ac:dyDescent="0.3">
      <c r="A8" s="27">
        <v>44505</v>
      </c>
      <c r="B8" s="58">
        <f t="shared" si="0"/>
        <v>4800</v>
      </c>
      <c r="C8">
        <f t="shared" si="1"/>
        <v>65000</v>
      </c>
      <c r="D8">
        <f t="shared" si="2"/>
        <v>710</v>
      </c>
      <c r="E8">
        <f t="shared" si="2"/>
        <v>710</v>
      </c>
      <c r="F8">
        <f t="shared" si="2"/>
        <v>710</v>
      </c>
      <c r="G8">
        <f t="shared" si="2"/>
        <v>710</v>
      </c>
      <c r="H8">
        <f t="shared" si="2"/>
        <v>710</v>
      </c>
      <c r="I8">
        <f t="shared" si="2"/>
        <v>710</v>
      </c>
      <c r="J8">
        <f t="shared" si="2"/>
        <v>710</v>
      </c>
      <c r="K8">
        <f t="shared" si="2"/>
        <v>710</v>
      </c>
      <c r="L8">
        <f t="shared" si="2"/>
        <v>710</v>
      </c>
      <c r="M8">
        <f t="shared" si="2"/>
        <v>710</v>
      </c>
      <c r="N8">
        <f t="shared" si="2"/>
        <v>710</v>
      </c>
      <c r="O8">
        <f t="shared" si="2"/>
        <v>710</v>
      </c>
      <c r="P8">
        <f t="shared" si="2"/>
        <v>710</v>
      </c>
      <c r="Q8">
        <f t="shared" si="2"/>
        <v>710</v>
      </c>
      <c r="R8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9" spans="1:19" x14ac:dyDescent="0.3">
      <c r="A9" s="27">
        <v>44506</v>
      </c>
      <c r="B9" s="58">
        <f t="shared" si="0"/>
        <v>5000</v>
      </c>
      <c r="C9">
        <f t="shared" si="1"/>
        <v>60000</v>
      </c>
      <c r="D9">
        <f t="shared" si="2"/>
        <v>750</v>
      </c>
      <c r="E9">
        <f t="shared" si="2"/>
        <v>750</v>
      </c>
      <c r="F9">
        <f t="shared" si="2"/>
        <v>750</v>
      </c>
      <c r="G9">
        <f t="shared" si="2"/>
        <v>750</v>
      </c>
      <c r="H9">
        <f t="shared" si="2"/>
        <v>750</v>
      </c>
      <c r="I9">
        <f t="shared" si="2"/>
        <v>750</v>
      </c>
      <c r="J9">
        <f t="shared" si="2"/>
        <v>750</v>
      </c>
      <c r="K9">
        <f t="shared" si="2"/>
        <v>750</v>
      </c>
      <c r="L9">
        <f t="shared" si="2"/>
        <v>750</v>
      </c>
      <c r="M9">
        <f t="shared" si="2"/>
        <v>750</v>
      </c>
      <c r="N9">
        <f t="shared" si="2"/>
        <v>750</v>
      </c>
      <c r="O9">
        <f t="shared" si="2"/>
        <v>750</v>
      </c>
      <c r="P9">
        <f t="shared" si="2"/>
        <v>750</v>
      </c>
      <c r="Q9">
        <f t="shared" si="2"/>
        <v>750</v>
      </c>
      <c r="R9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0" spans="1:19" x14ac:dyDescent="0.3">
      <c r="A10" s="27">
        <v>44507</v>
      </c>
      <c r="B10" s="58">
        <f t="shared" si="0"/>
        <v>5200</v>
      </c>
      <c r="C10">
        <f t="shared" si="1"/>
        <v>60000</v>
      </c>
      <c r="D10">
        <f t="shared" si="2"/>
        <v>790</v>
      </c>
      <c r="E10">
        <f t="shared" si="2"/>
        <v>790</v>
      </c>
      <c r="F10">
        <f t="shared" si="2"/>
        <v>790</v>
      </c>
      <c r="G10">
        <f t="shared" si="2"/>
        <v>790</v>
      </c>
      <c r="H10">
        <f t="shared" si="2"/>
        <v>790</v>
      </c>
      <c r="I10">
        <f t="shared" si="2"/>
        <v>790</v>
      </c>
      <c r="J10">
        <f t="shared" si="2"/>
        <v>790</v>
      </c>
      <c r="K10">
        <f t="shared" si="2"/>
        <v>790</v>
      </c>
      <c r="L10">
        <f t="shared" si="2"/>
        <v>790</v>
      </c>
      <c r="M10">
        <f t="shared" si="2"/>
        <v>790</v>
      </c>
      <c r="N10">
        <f t="shared" si="2"/>
        <v>790</v>
      </c>
      <c r="O10">
        <f t="shared" si="2"/>
        <v>790</v>
      </c>
      <c r="P10">
        <f t="shared" si="2"/>
        <v>790</v>
      </c>
      <c r="Q10">
        <f t="shared" si="2"/>
        <v>790</v>
      </c>
      <c r="R10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1" spans="1:19" x14ac:dyDescent="0.3">
      <c r="A11" s="27">
        <v>44508</v>
      </c>
      <c r="B11" s="58">
        <f t="shared" si="0"/>
        <v>5400</v>
      </c>
      <c r="C11">
        <f t="shared" si="1"/>
        <v>55000</v>
      </c>
      <c r="D11">
        <f t="shared" si="2"/>
        <v>830</v>
      </c>
      <c r="E11">
        <f t="shared" si="2"/>
        <v>830</v>
      </c>
      <c r="F11">
        <f t="shared" si="2"/>
        <v>830</v>
      </c>
      <c r="G11">
        <f t="shared" si="2"/>
        <v>830</v>
      </c>
      <c r="H11">
        <f t="shared" si="2"/>
        <v>830</v>
      </c>
      <c r="I11">
        <f t="shared" si="2"/>
        <v>830</v>
      </c>
      <c r="J11">
        <f t="shared" si="2"/>
        <v>830</v>
      </c>
      <c r="K11">
        <f t="shared" si="2"/>
        <v>830</v>
      </c>
      <c r="L11">
        <f t="shared" si="2"/>
        <v>830</v>
      </c>
      <c r="M11">
        <f t="shared" si="2"/>
        <v>830</v>
      </c>
      <c r="N11">
        <f t="shared" si="2"/>
        <v>830</v>
      </c>
      <c r="O11">
        <f t="shared" si="2"/>
        <v>830</v>
      </c>
      <c r="P11">
        <f t="shared" si="2"/>
        <v>830</v>
      </c>
      <c r="Q11">
        <f t="shared" si="2"/>
        <v>830</v>
      </c>
      <c r="R1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2" spans="1:19" x14ac:dyDescent="0.3">
      <c r="A12" s="27">
        <v>44509</v>
      </c>
      <c r="B12" s="58">
        <f t="shared" si="0"/>
        <v>5600</v>
      </c>
      <c r="C12">
        <f t="shared" si="1"/>
        <v>55000</v>
      </c>
      <c r="D12">
        <f t="shared" si="2"/>
        <v>870</v>
      </c>
      <c r="E12">
        <f t="shared" si="2"/>
        <v>870</v>
      </c>
      <c r="F12">
        <f t="shared" si="2"/>
        <v>870</v>
      </c>
      <c r="G12">
        <f t="shared" si="2"/>
        <v>870</v>
      </c>
      <c r="H12">
        <f t="shared" si="2"/>
        <v>870</v>
      </c>
      <c r="I12">
        <f t="shared" si="2"/>
        <v>870</v>
      </c>
      <c r="J12">
        <f t="shared" si="2"/>
        <v>870</v>
      </c>
      <c r="K12">
        <f t="shared" si="2"/>
        <v>870</v>
      </c>
      <c r="L12">
        <f t="shared" si="2"/>
        <v>870</v>
      </c>
      <c r="M12">
        <f t="shared" si="2"/>
        <v>870</v>
      </c>
      <c r="N12">
        <f t="shared" si="2"/>
        <v>870</v>
      </c>
      <c r="O12">
        <f t="shared" si="2"/>
        <v>870</v>
      </c>
      <c r="P12">
        <f t="shared" si="2"/>
        <v>870</v>
      </c>
      <c r="Q12">
        <f t="shared" si="2"/>
        <v>870</v>
      </c>
      <c r="R12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3" spans="1:19" x14ac:dyDescent="0.3">
      <c r="A13" s="27">
        <v>44510</v>
      </c>
      <c r="B13" s="58">
        <f t="shared" si="0"/>
        <v>5800</v>
      </c>
      <c r="C13">
        <f t="shared" si="1"/>
        <v>50000</v>
      </c>
      <c r="D13">
        <f t="shared" si="2"/>
        <v>910</v>
      </c>
      <c r="E13">
        <f t="shared" si="2"/>
        <v>910</v>
      </c>
      <c r="F13">
        <f t="shared" si="2"/>
        <v>910</v>
      </c>
      <c r="G13">
        <f t="shared" si="2"/>
        <v>910</v>
      </c>
      <c r="H13">
        <f t="shared" si="2"/>
        <v>910</v>
      </c>
      <c r="I13">
        <f t="shared" si="2"/>
        <v>910</v>
      </c>
      <c r="J13">
        <f t="shared" si="2"/>
        <v>910</v>
      </c>
      <c r="K13">
        <f t="shared" si="2"/>
        <v>910</v>
      </c>
      <c r="L13">
        <f t="shared" si="2"/>
        <v>910</v>
      </c>
      <c r="M13">
        <f t="shared" si="2"/>
        <v>910</v>
      </c>
      <c r="N13">
        <f t="shared" si="2"/>
        <v>910</v>
      </c>
      <c r="O13">
        <f t="shared" si="2"/>
        <v>910</v>
      </c>
      <c r="P13">
        <f t="shared" si="2"/>
        <v>910</v>
      </c>
      <c r="Q13">
        <f t="shared" si="2"/>
        <v>910</v>
      </c>
      <c r="R13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4" spans="1:19" x14ac:dyDescent="0.3">
      <c r="A14" s="27">
        <v>44511</v>
      </c>
      <c r="B14" s="58">
        <f t="shared" si="0"/>
        <v>6000</v>
      </c>
      <c r="C14">
        <f t="shared" si="1"/>
        <v>50000</v>
      </c>
      <c r="D14">
        <f t="shared" si="2"/>
        <v>950</v>
      </c>
      <c r="E14">
        <f t="shared" si="2"/>
        <v>950</v>
      </c>
      <c r="F14">
        <f t="shared" si="2"/>
        <v>950</v>
      </c>
      <c r="G14">
        <f t="shared" si="2"/>
        <v>950</v>
      </c>
      <c r="H14">
        <f t="shared" si="2"/>
        <v>950</v>
      </c>
      <c r="I14">
        <f t="shared" si="2"/>
        <v>950</v>
      </c>
      <c r="J14">
        <f t="shared" si="2"/>
        <v>950</v>
      </c>
      <c r="K14">
        <f t="shared" si="2"/>
        <v>950</v>
      </c>
      <c r="L14">
        <f t="shared" si="2"/>
        <v>950</v>
      </c>
      <c r="M14">
        <f t="shared" si="2"/>
        <v>950</v>
      </c>
      <c r="N14">
        <f t="shared" si="2"/>
        <v>950</v>
      </c>
      <c r="O14">
        <f t="shared" si="2"/>
        <v>950</v>
      </c>
      <c r="P14">
        <f t="shared" si="2"/>
        <v>950</v>
      </c>
      <c r="Q14">
        <f t="shared" si="2"/>
        <v>950</v>
      </c>
      <c r="R1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5" spans="1:19" x14ac:dyDescent="0.3">
      <c r="A15" s="27">
        <v>44512</v>
      </c>
      <c r="B15" s="58">
        <f t="shared" si="0"/>
        <v>6200</v>
      </c>
      <c r="C15">
        <f t="shared" si="1"/>
        <v>45000</v>
      </c>
      <c r="D15">
        <f t="shared" si="2"/>
        <v>990</v>
      </c>
      <c r="E15">
        <f t="shared" si="2"/>
        <v>990</v>
      </c>
      <c r="F15">
        <f t="shared" si="2"/>
        <v>990</v>
      </c>
      <c r="G15">
        <f t="shared" si="2"/>
        <v>990</v>
      </c>
      <c r="H15">
        <f t="shared" si="2"/>
        <v>990</v>
      </c>
      <c r="I15">
        <f t="shared" si="2"/>
        <v>990</v>
      </c>
      <c r="J15">
        <f t="shared" si="2"/>
        <v>990</v>
      </c>
      <c r="K15">
        <f t="shared" si="2"/>
        <v>990</v>
      </c>
      <c r="L15">
        <f t="shared" si="2"/>
        <v>990</v>
      </c>
      <c r="M15">
        <f t="shared" si="2"/>
        <v>990</v>
      </c>
      <c r="N15">
        <f t="shared" si="2"/>
        <v>990</v>
      </c>
      <c r="O15">
        <f t="shared" si="2"/>
        <v>990</v>
      </c>
      <c r="P15">
        <f t="shared" si="2"/>
        <v>990</v>
      </c>
      <c r="Q15">
        <f t="shared" si="2"/>
        <v>990</v>
      </c>
      <c r="R15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6" spans="1:19" x14ac:dyDescent="0.3">
      <c r="A16" s="27">
        <v>44513</v>
      </c>
      <c r="B16" s="58">
        <f t="shared" si="0"/>
        <v>6400</v>
      </c>
      <c r="C16">
        <f t="shared" si="1"/>
        <v>45000</v>
      </c>
      <c r="D16">
        <f t="shared" si="2"/>
        <v>1030</v>
      </c>
      <c r="E16">
        <f t="shared" si="2"/>
        <v>1030</v>
      </c>
      <c r="F16">
        <f t="shared" si="2"/>
        <v>1030</v>
      </c>
      <c r="G16">
        <f t="shared" si="2"/>
        <v>1030</v>
      </c>
      <c r="H16">
        <f t="shared" si="2"/>
        <v>1030</v>
      </c>
      <c r="I16">
        <f t="shared" si="2"/>
        <v>1030</v>
      </c>
      <c r="J16">
        <f t="shared" si="2"/>
        <v>1030</v>
      </c>
      <c r="K16">
        <f t="shared" si="2"/>
        <v>1030</v>
      </c>
      <c r="L16">
        <f t="shared" si="2"/>
        <v>1030</v>
      </c>
      <c r="M16">
        <f t="shared" si="2"/>
        <v>1030</v>
      </c>
      <c r="N16">
        <f t="shared" si="2"/>
        <v>1030</v>
      </c>
      <c r="O16">
        <f t="shared" si="2"/>
        <v>1030</v>
      </c>
      <c r="P16">
        <f t="shared" si="2"/>
        <v>1030</v>
      </c>
      <c r="Q16">
        <f t="shared" si="2"/>
        <v>1030</v>
      </c>
      <c r="R1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7" spans="1:18" x14ac:dyDescent="0.3">
      <c r="A17" s="27">
        <v>44514</v>
      </c>
      <c r="B17" s="58">
        <f t="shared" si="0"/>
        <v>6600</v>
      </c>
      <c r="C17">
        <f t="shared" si="1"/>
        <v>40000</v>
      </c>
      <c r="D17">
        <f t="shared" si="2"/>
        <v>1070</v>
      </c>
      <c r="E17">
        <f t="shared" si="2"/>
        <v>1070</v>
      </c>
      <c r="F17">
        <f t="shared" si="2"/>
        <v>1070</v>
      </c>
      <c r="G17">
        <f t="shared" si="2"/>
        <v>1070</v>
      </c>
      <c r="H17">
        <f t="shared" si="2"/>
        <v>1070</v>
      </c>
      <c r="I17">
        <f t="shared" si="2"/>
        <v>1070</v>
      </c>
      <c r="J17">
        <f t="shared" si="2"/>
        <v>1070</v>
      </c>
      <c r="K17">
        <f t="shared" si="2"/>
        <v>1070</v>
      </c>
      <c r="L17">
        <f t="shared" si="2"/>
        <v>1070</v>
      </c>
      <c r="M17">
        <f t="shared" si="2"/>
        <v>1070</v>
      </c>
      <c r="N17">
        <f t="shared" si="2"/>
        <v>1070</v>
      </c>
      <c r="O17">
        <f t="shared" si="2"/>
        <v>1070</v>
      </c>
      <c r="P17">
        <f t="shared" si="2"/>
        <v>1070</v>
      </c>
      <c r="Q17">
        <f t="shared" si="2"/>
        <v>1070</v>
      </c>
      <c r="R17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8" spans="1:18" x14ac:dyDescent="0.3">
      <c r="A18" s="27">
        <v>44515</v>
      </c>
      <c r="B18" s="58">
        <f t="shared" si="0"/>
        <v>6800</v>
      </c>
      <c r="C18">
        <f t="shared" si="1"/>
        <v>40000</v>
      </c>
      <c r="D18">
        <f t="shared" si="2"/>
        <v>1110</v>
      </c>
      <c r="E18">
        <f t="shared" si="2"/>
        <v>1110</v>
      </c>
      <c r="F18">
        <f t="shared" si="2"/>
        <v>1110</v>
      </c>
      <c r="G18">
        <f t="shared" si="2"/>
        <v>1110</v>
      </c>
      <c r="H18">
        <f t="shared" si="2"/>
        <v>1110</v>
      </c>
      <c r="I18">
        <f t="shared" si="2"/>
        <v>1110</v>
      </c>
      <c r="J18">
        <f t="shared" si="2"/>
        <v>1110</v>
      </c>
      <c r="K18">
        <f t="shared" si="2"/>
        <v>1110</v>
      </c>
      <c r="L18">
        <f t="shared" si="2"/>
        <v>1110</v>
      </c>
      <c r="M18">
        <f t="shared" si="2"/>
        <v>1110</v>
      </c>
      <c r="N18">
        <f t="shared" si="2"/>
        <v>1110</v>
      </c>
      <c r="O18">
        <f t="shared" si="2"/>
        <v>1110</v>
      </c>
      <c r="P18">
        <f t="shared" si="2"/>
        <v>1110</v>
      </c>
      <c r="Q18">
        <f t="shared" si="2"/>
        <v>1110</v>
      </c>
      <c r="R18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9" spans="1:18" x14ac:dyDescent="0.3">
      <c r="A19" s="27">
        <v>44516</v>
      </c>
      <c r="B19" s="58">
        <f t="shared" si="0"/>
        <v>7000</v>
      </c>
      <c r="C19">
        <f t="shared" si="1"/>
        <v>35000</v>
      </c>
      <c r="D19">
        <f t="shared" si="2"/>
        <v>1150</v>
      </c>
      <c r="E19">
        <f t="shared" si="2"/>
        <v>1150</v>
      </c>
      <c r="F19">
        <f t="shared" si="2"/>
        <v>1150</v>
      </c>
      <c r="G19">
        <f t="shared" si="2"/>
        <v>1150</v>
      </c>
      <c r="H19">
        <f t="shared" si="2"/>
        <v>1150</v>
      </c>
      <c r="I19">
        <f t="shared" si="2"/>
        <v>1150</v>
      </c>
      <c r="J19">
        <f t="shared" si="2"/>
        <v>1150</v>
      </c>
      <c r="K19">
        <f t="shared" si="2"/>
        <v>1150</v>
      </c>
      <c r="L19">
        <f t="shared" si="2"/>
        <v>1150</v>
      </c>
      <c r="M19">
        <f t="shared" si="2"/>
        <v>1150</v>
      </c>
      <c r="N19">
        <f t="shared" si="2"/>
        <v>1150</v>
      </c>
      <c r="O19">
        <f t="shared" si="2"/>
        <v>1150</v>
      </c>
      <c r="P19">
        <f t="shared" si="2"/>
        <v>1150</v>
      </c>
      <c r="Q19">
        <f t="shared" si="2"/>
        <v>1150</v>
      </c>
      <c r="R19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0" spans="1:18" x14ac:dyDescent="0.3">
      <c r="A20" s="27">
        <v>44517</v>
      </c>
      <c r="B20" s="58">
        <f t="shared" si="0"/>
        <v>7200</v>
      </c>
      <c r="C20">
        <f t="shared" si="1"/>
        <v>35000</v>
      </c>
      <c r="D20">
        <f t="shared" si="2"/>
        <v>1190</v>
      </c>
      <c r="E20">
        <f t="shared" si="2"/>
        <v>1190</v>
      </c>
      <c r="F20">
        <f t="shared" si="2"/>
        <v>1190</v>
      </c>
      <c r="G20">
        <f t="shared" si="2"/>
        <v>1190</v>
      </c>
      <c r="H20">
        <f t="shared" si="2"/>
        <v>1190</v>
      </c>
      <c r="I20">
        <f t="shared" si="2"/>
        <v>1190</v>
      </c>
      <c r="J20">
        <f t="shared" si="2"/>
        <v>1190</v>
      </c>
      <c r="K20">
        <f t="shared" si="2"/>
        <v>1190</v>
      </c>
      <c r="L20">
        <f t="shared" si="2"/>
        <v>1190</v>
      </c>
      <c r="M20">
        <f t="shared" si="2"/>
        <v>1190</v>
      </c>
      <c r="N20">
        <f t="shared" si="2"/>
        <v>1190</v>
      </c>
      <c r="O20">
        <f t="shared" si="2"/>
        <v>1190</v>
      </c>
      <c r="P20">
        <f t="shared" si="2"/>
        <v>1190</v>
      </c>
      <c r="Q20">
        <f t="shared" si="2"/>
        <v>1190</v>
      </c>
      <c r="R20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1" spans="1:18" x14ac:dyDescent="0.3">
      <c r="A21" s="27">
        <v>44518</v>
      </c>
      <c r="B21" s="58">
        <f t="shared" si="0"/>
        <v>7400</v>
      </c>
      <c r="C21">
        <f t="shared" si="1"/>
        <v>30000</v>
      </c>
      <c r="D21">
        <f t="shared" si="2"/>
        <v>1230</v>
      </c>
      <c r="E21">
        <f t="shared" si="2"/>
        <v>1230</v>
      </c>
      <c r="F21">
        <f t="shared" si="2"/>
        <v>1230</v>
      </c>
      <c r="G21">
        <f t="shared" si="2"/>
        <v>1230</v>
      </c>
      <c r="H21">
        <f t="shared" si="2"/>
        <v>1230</v>
      </c>
      <c r="I21">
        <f t="shared" si="2"/>
        <v>1230</v>
      </c>
      <c r="J21">
        <f t="shared" si="2"/>
        <v>1230</v>
      </c>
      <c r="K21">
        <f t="shared" si="2"/>
        <v>1230</v>
      </c>
      <c r="L21">
        <f t="shared" si="2"/>
        <v>1230</v>
      </c>
      <c r="M21">
        <f t="shared" si="2"/>
        <v>1230</v>
      </c>
      <c r="N21">
        <f t="shared" si="2"/>
        <v>1230</v>
      </c>
      <c r="O21">
        <f t="shared" si="2"/>
        <v>1230</v>
      </c>
      <c r="P21">
        <f t="shared" si="2"/>
        <v>1230</v>
      </c>
      <c r="Q21">
        <f t="shared" si="2"/>
        <v>1230</v>
      </c>
      <c r="R2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2" spans="1:18" x14ac:dyDescent="0.3">
      <c r="A22" s="27">
        <v>44519</v>
      </c>
      <c r="B22" s="58">
        <f t="shared" si="0"/>
        <v>7600</v>
      </c>
      <c r="C22">
        <f t="shared" si="1"/>
        <v>30000</v>
      </c>
      <c r="D22">
        <f t="shared" si="2"/>
        <v>1270</v>
      </c>
      <c r="E22">
        <f t="shared" si="2"/>
        <v>1270</v>
      </c>
      <c r="F22">
        <f t="shared" si="2"/>
        <v>1270</v>
      </c>
      <c r="G22">
        <f t="shared" si="2"/>
        <v>1270</v>
      </c>
      <c r="H22">
        <f t="shared" si="2"/>
        <v>1270</v>
      </c>
      <c r="I22">
        <f t="shared" si="2"/>
        <v>1270</v>
      </c>
      <c r="J22">
        <f t="shared" si="2"/>
        <v>1270</v>
      </c>
      <c r="K22">
        <f t="shared" si="2"/>
        <v>1270</v>
      </c>
      <c r="L22">
        <f t="shared" si="2"/>
        <v>1270</v>
      </c>
      <c r="M22">
        <f t="shared" si="2"/>
        <v>1270</v>
      </c>
      <c r="N22">
        <f t="shared" si="2"/>
        <v>1270</v>
      </c>
      <c r="O22">
        <f t="shared" si="2"/>
        <v>1270</v>
      </c>
      <c r="P22">
        <f t="shared" si="2"/>
        <v>1270</v>
      </c>
      <c r="Q22">
        <f t="shared" si="2"/>
        <v>1270</v>
      </c>
      <c r="R22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3" spans="1:18" x14ac:dyDescent="0.3">
      <c r="A23" s="27">
        <v>44520</v>
      </c>
      <c r="B23" s="58">
        <f t="shared" si="0"/>
        <v>7800</v>
      </c>
      <c r="C23">
        <f t="shared" si="1"/>
        <v>25000</v>
      </c>
      <c r="D23">
        <f t="shared" si="2"/>
        <v>1310</v>
      </c>
      <c r="E23">
        <f t="shared" si="2"/>
        <v>1310</v>
      </c>
      <c r="F23">
        <f t="shared" si="2"/>
        <v>1310</v>
      </c>
      <c r="G23">
        <f t="shared" si="2"/>
        <v>1310</v>
      </c>
      <c r="H23">
        <f t="shared" si="2"/>
        <v>1310</v>
      </c>
      <c r="I23">
        <f t="shared" si="2"/>
        <v>1310</v>
      </c>
      <c r="J23">
        <f t="shared" si="2"/>
        <v>1310</v>
      </c>
      <c r="K23">
        <f t="shared" si="2"/>
        <v>1310</v>
      </c>
      <c r="L23">
        <f t="shared" si="2"/>
        <v>1310</v>
      </c>
      <c r="M23">
        <f t="shared" si="2"/>
        <v>1310</v>
      </c>
      <c r="N23">
        <f t="shared" si="2"/>
        <v>1310</v>
      </c>
      <c r="O23">
        <f t="shared" si="2"/>
        <v>1310</v>
      </c>
      <c r="P23">
        <f t="shared" si="2"/>
        <v>1310</v>
      </c>
      <c r="Q23">
        <f t="shared" si="2"/>
        <v>1310</v>
      </c>
      <c r="R23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4" spans="1:18" x14ac:dyDescent="0.3">
      <c r="A24" s="27">
        <v>44521</v>
      </c>
      <c r="B24" s="58">
        <f t="shared" si="0"/>
        <v>8000</v>
      </c>
      <c r="C24">
        <f t="shared" si="1"/>
        <v>25000</v>
      </c>
      <c r="D24">
        <f t="shared" si="2"/>
        <v>1350</v>
      </c>
      <c r="E24">
        <f t="shared" si="2"/>
        <v>1350</v>
      </c>
      <c r="F24">
        <f t="shared" si="2"/>
        <v>1350</v>
      </c>
      <c r="G24">
        <f t="shared" ref="D24:Q32" si="3">G23+40</f>
        <v>1350</v>
      </c>
      <c r="H24">
        <f t="shared" si="3"/>
        <v>1350</v>
      </c>
      <c r="I24">
        <f t="shared" si="3"/>
        <v>1350</v>
      </c>
      <c r="J24">
        <f t="shared" si="3"/>
        <v>1350</v>
      </c>
      <c r="K24">
        <f t="shared" si="3"/>
        <v>1350</v>
      </c>
      <c r="L24">
        <f t="shared" si="3"/>
        <v>1350</v>
      </c>
      <c r="M24">
        <f t="shared" si="3"/>
        <v>1350</v>
      </c>
      <c r="N24">
        <f t="shared" si="3"/>
        <v>1350</v>
      </c>
      <c r="O24">
        <f t="shared" si="3"/>
        <v>1350</v>
      </c>
      <c r="P24">
        <f t="shared" si="3"/>
        <v>1350</v>
      </c>
      <c r="Q24">
        <f t="shared" si="3"/>
        <v>1350</v>
      </c>
      <c r="R2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5" spans="1:18" x14ac:dyDescent="0.3">
      <c r="A25" s="27">
        <v>44522</v>
      </c>
      <c r="B25" s="58">
        <f t="shared" si="0"/>
        <v>8200</v>
      </c>
      <c r="C25">
        <f t="shared" si="1"/>
        <v>20000</v>
      </c>
      <c r="D25">
        <f t="shared" si="3"/>
        <v>1390</v>
      </c>
      <c r="E25">
        <f t="shared" si="3"/>
        <v>1390</v>
      </c>
      <c r="F25">
        <f t="shared" si="3"/>
        <v>1390</v>
      </c>
      <c r="G25">
        <f t="shared" si="3"/>
        <v>1390</v>
      </c>
      <c r="H25">
        <f t="shared" si="3"/>
        <v>1390</v>
      </c>
      <c r="I25">
        <f t="shared" si="3"/>
        <v>1390</v>
      </c>
      <c r="J25">
        <f t="shared" si="3"/>
        <v>1390</v>
      </c>
      <c r="K25">
        <f t="shared" si="3"/>
        <v>1390</v>
      </c>
      <c r="L25">
        <f t="shared" si="3"/>
        <v>1390</v>
      </c>
      <c r="M25">
        <f t="shared" si="3"/>
        <v>1390</v>
      </c>
      <c r="N25">
        <f t="shared" si="3"/>
        <v>1390</v>
      </c>
      <c r="O25">
        <f t="shared" si="3"/>
        <v>1390</v>
      </c>
      <c r="P25">
        <f t="shared" si="3"/>
        <v>1390</v>
      </c>
      <c r="Q25">
        <f t="shared" si="3"/>
        <v>1390</v>
      </c>
      <c r="R25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6" spans="1:18" x14ac:dyDescent="0.3">
      <c r="A26" s="27">
        <v>44523</v>
      </c>
      <c r="B26" s="58">
        <f t="shared" si="0"/>
        <v>8400</v>
      </c>
      <c r="C26">
        <f t="shared" si="1"/>
        <v>20000</v>
      </c>
      <c r="D26">
        <f t="shared" si="3"/>
        <v>1430</v>
      </c>
      <c r="E26">
        <f t="shared" si="3"/>
        <v>1430</v>
      </c>
      <c r="F26">
        <f t="shared" si="3"/>
        <v>1430</v>
      </c>
      <c r="G26">
        <f t="shared" si="3"/>
        <v>1430</v>
      </c>
      <c r="H26">
        <f t="shared" si="3"/>
        <v>1430</v>
      </c>
      <c r="I26">
        <f t="shared" si="3"/>
        <v>1430</v>
      </c>
      <c r="J26">
        <f t="shared" si="3"/>
        <v>1430</v>
      </c>
      <c r="K26">
        <f t="shared" si="3"/>
        <v>1430</v>
      </c>
      <c r="L26">
        <f t="shared" si="3"/>
        <v>1430</v>
      </c>
      <c r="M26">
        <f t="shared" si="3"/>
        <v>1430</v>
      </c>
      <c r="N26">
        <f t="shared" si="3"/>
        <v>1430</v>
      </c>
      <c r="O26">
        <f t="shared" si="3"/>
        <v>1430</v>
      </c>
      <c r="P26">
        <f t="shared" si="3"/>
        <v>1430</v>
      </c>
      <c r="Q26">
        <f t="shared" si="3"/>
        <v>1430</v>
      </c>
      <c r="R2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7" spans="1:18" x14ac:dyDescent="0.3">
      <c r="A27" s="27">
        <v>44524</v>
      </c>
      <c r="B27" s="58">
        <f t="shared" si="0"/>
        <v>8600</v>
      </c>
      <c r="C27">
        <f t="shared" si="1"/>
        <v>15000</v>
      </c>
      <c r="D27">
        <f t="shared" si="3"/>
        <v>1470</v>
      </c>
      <c r="E27">
        <f t="shared" si="3"/>
        <v>1470</v>
      </c>
      <c r="F27">
        <f t="shared" si="3"/>
        <v>1470</v>
      </c>
      <c r="G27">
        <f t="shared" si="3"/>
        <v>1470</v>
      </c>
      <c r="H27">
        <f t="shared" si="3"/>
        <v>1470</v>
      </c>
      <c r="I27">
        <f t="shared" si="3"/>
        <v>1470</v>
      </c>
      <c r="J27">
        <f t="shared" si="3"/>
        <v>1470</v>
      </c>
      <c r="K27">
        <f t="shared" si="3"/>
        <v>1470</v>
      </c>
      <c r="L27">
        <f t="shared" si="3"/>
        <v>1470</v>
      </c>
      <c r="M27">
        <f t="shared" si="3"/>
        <v>1470</v>
      </c>
      <c r="N27">
        <f t="shared" si="3"/>
        <v>1470</v>
      </c>
      <c r="O27">
        <f t="shared" si="3"/>
        <v>1470</v>
      </c>
      <c r="P27">
        <f t="shared" si="3"/>
        <v>1470</v>
      </c>
      <c r="Q27">
        <f t="shared" si="3"/>
        <v>1470</v>
      </c>
      <c r="R27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8" spans="1:18" x14ac:dyDescent="0.3">
      <c r="A28" s="27">
        <v>44525</v>
      </c>
      <c r="B28" s="58">
        <f t="shared" si="0"/>
        <v>8800</v>
      </c>
      <c r="C28">
        <f t="shared" si="1"/>
        <v>15000</v>
      </c>
      <c r="D28">
        <f t="shared" si="3"/>
        <v>1510</v>
      </c>
      <c r="E28">
        <f t="shared" si="3"/>
        <v>1510</v>
      </c>
      <c r="F28">
        <f t="shared" si="3"/>
        <v>1510</v>
      </c>
      <c r="G28">
        <f t="shared" si="3"/>
        <v>1510</v>
      </c>
      <c r="H28">
        <f t="shared" si="3"/>
        <v>1510</v>
      </c>
      <c r="I28">
        <f t="shared" si="3"/>
        <v>1510</v>
      </c>
      <c r="J28">
        <f t="shared" si="3"/>
        <v>1510</v>
      </c>
      <c r="K28">
        <f t="shared" si="3"/>
        <v>1510</v>
      </c>
      <c r="L28">
        <f t="shared" si="3"/>
        <v>1510</v>
      </c>
      <c r="M28">
        <f t="shared" si="3"/>
        <v>1510</v>
      </c>
      <c r="N28">
        <f t="shared" si="3"/>
        <v>1510</v>
      </c>
      <c r="O28">
        <f t="shared" si="3"/>
        <v>1510</v>
      </c>
      <c r="P28">
        <f t="shared" si="3"/>
        <v>1510</v>
      </c>
      <c r="Q28">
        <f t="shared" si="3"/>
        <v>1510</v>
      </c>
      <c r="R28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9" spans="1:18" x14ac:dyDescent="0.3">
      <c r="A29" s="27">
        <v>44526</v>
      </c>
      <c r="B29" s="58">
        <f t="shared" si="0"/>
        <v>9000</v>
      </c>
      <c r="C29">
        <f t="shared" si="1"/>
        <v>10000</v>
      </c>
      <c r="D29">
        <f t="shared" si="3"/>
        <v>1550</v>
      </c>
      <c r="E29">
        <f t="shared" si="3"/>
        <v>1550</v>
      </c>
      <c r="F29">
        <f t="shared" si="3"/>
        <v>1550</v>
      </c>
      <c r="G29">
        <f t="shared" si="3"/>
        <v>1550</v>
      </c>
      <c r="H29">
        <f t="shared" si="3"/>
        <v>1550</v>
      </c>
      <c r="I29">
        <f t="shared" si="3"/>
        <v>1550</v>
      </c>
      <c r="J29">
        <f t="shared" si="3"/>
        <v>1550</v>
      </c>
      <c r="K29">
        <f t="shared" si="3"/>
        <v>1550</v>
      </c>
      <c r="L29">
        <f t="shared" si="3"/>
        <v>1550</v>
      </c>
      <c r="M29">
        <f t="shared" si="3"/>
        <v>1550</v>
      </c>
      <c r="N29">
        <f t="shared" si="3"/>
        <v>1550</v>
      </c>
      <c r="O29">
        <f t="shared" si="3"/>
        <v>1550</v>
      </c>
      <c r="P29">
        <f t="shared" si="3"/>
        <v>1550</v>
      </c>
      <c r="Q29">
        <f t="shared" si="3"/>
        <v>1550</v>
      </c>
      <c r="R29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30" spans="1:18" x14ac:dyDescent="0.3">
      <c r="A30" s="27">
        <v>44527</v>
      </c>
      <c r="B30" s="58">
        <f t="shared" si="0"/>
        <v>9200</v>
      </c>
      <c r="C30">
        <f t="shared" si="1"/>
        <v>10000</v>
      </c>
      <c r="D30">
        <f t="shared" si="3"/>
        <v>1590</v>
      </c>
      <c r="E30">
        <f t="shared" si="3"/>
        <v>1590</v>
      </c>
      <c r="F30">
        <f t="shared" si="3"/>
        <v>1590</v>
      </c>
      <c r="G30">
        <f t="shared" si="3"/>
        <v>1590</v>
      </c>
      <c r="H30">
        <f t="shared" si="3"/>
        <v>1590</v>
      </c>
      <c r="I30">
        <f t="shared" si="3"/>
        <v>1590</v>
      </c>
      <c r="J30">
        <f t="shared" si="3"/>
        <v>1590</v>
      </c>
      <c r="K30">
        <f t="shared" si="3"/>
        <v>1590</v>
      </c>
      <c r="L30">
        <f t="shared" si="3"/>
        <v>1590</v>
      </c>
      <c r="M30">
        <f t="shared" si="3"/>
        <v>1590</v>
      </c>
      <c r="N30">
        <f t="shared" si="3"/>
        <v>1590</v>
      </c>
      <c r="O30">
        <f t="shared" si="3"/>
        <v>1590</v>
      </c>
      <c r="P30">
        <f t="shared" si="3"/>
        <v>1590</v>
      </c>
      <c r="Q30">
        <f t="shared" si="3"/>
        <v>1590</v>
      </c>
      <c r="R30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31" spans="1:18" x14ac:dyDescent="0.3">
      <c r="A31" s="27">
        <v>44528</v>
      </c>
      <c r="B31" s="58">
        <f t="shared" si="0"/>
        <v>9400</v>
      </c>
      <c r="C31">
        <f t="shared" si="1"/>
        <v>5000</v>
      </c>
      <c r="D31">
        <f t="shared" si="3"/>
        <v>1630</v>
      </c>
      <c r="E31">
        <f t="shared" si="3"/>
        <v>1630</v>
      </c>
      <c r="F31">
        <f t="shared" si="3"/>
        <v>1630</v>
      </c>
      <c r="G31">
        <f t="shared" si="3"/>
        <v>1630</v>
      </c>
      <c r="H31">
        <f t="shared" si="3"/>
        <v>1630</v>
      </c>
      <c r="I31">
        <f t="shared" si="3"/>
        <v>1630</v>
      </c>
      <c r="J31">
        <f t="shared" si="3"/>
        <v>1630</v>
      </c>
      <c r="K31">
        <f t="shared" si="3"/>
        <v>1630</v>
      </c>
      <c r="L31">
        <f t="shared" si="3"/>
        <v>1630</v>
      </c>
      <c r="M31">
        <f t="shared" si="3"/>
        <v>1630</v>
      </c>
      <c r="N31">
        <f t="shared" si="3"/>
        <v>1630</v>
      </c>
      <c r="O31">
        <f t="shared" si="3"/>
        <v>1630</v>
      </c>
      <c r="P31">
        <f t="shared" si="3"/>
        <v>1630</v>
      </c>
      <c r="Q31">
        <f t="shared" si="3"/>
        <v>1630</v>
      </c>
      <c r="R3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32" spans="1:18" x14ac:dyDescent="0.3">
      <c r="A32" s="27">
        <v>44529</v>
      </c>
      <c r="B32" s="58">
        <f t="shared" si="0"/>
        <v>9600</v>
      </c>
      <c r="C32">
        <f t="shared" si="1"/>
        <v>5000</v>
      </c>
      <c r="D32">
        <f t="shared" si="3"/>
        <v>1670</v>
      </c>
      <c r="E32">
        <f t="shared" si="3"/>
        <v>1670</v>
      </c>
      <c r="F32">
        <f t="shared" si="3"/>
        <v>1670</v>
      </c>
      <c r="G32">
        <f t="shared" si="3"/>
        <v>1670</v>
      </c>
      <c r="H32">
        <f t="shared" si="3"/>
        <v>1670</v>
      </c>
      <c r="I32">
        <f t="shared" si="3"/>
        <v>1670</v>
      </c>
      <c r="J32">
        <f t="shared" si="3"/>
        <v>1670</v>
      </c>
      <c r="K32">
        <f t="shared" si="3"/>
        <v>1670</v>
      </c>
      <c r="L32">
        <f t="shared" si="3"/>
        <v>1670</v>
      </c>
      <c r="M32">
        <f t="shared" si="3"/>
        <v>1670</v>
      </c>
      <c r="N32">
        <f t="shared" si="3"/>
        <v>1670</v>
      </c>
      <c r="O32">
        <f t="shared" si="3"/>
        <v>1670</v>
      </c>
      <c r="P32">
        <f t="shared" si="3"/>
        <v>1670</v>
      </c>
      <c r="Q32">
        <f t="shared" si="3"/>
        <v>1670</v>
      </c>
      <c r="R32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9"/>
  <dimension ref="A1:S32"/>
  <sheetViews>
    <sheetView showGridLines="0" showRowColHeaders="0" tabSelected="1" topLeftCell="A10" zoomScale="96" zoomScaleNormal="96" workbookViewId="0">
      <selection activeCell="B40" sqref="B40"/>
    </sheetView>
  </sheetViews>
  <sheetFormatPr baseColWidth="10" defaultColWidth="11.44140625" defaultRowHeight="14.4" x14ac:dyDescent="0.3"/>
  <cols>
    <col min="2" max="2" width="18.44140625" customWidth="1"/>
    <col min="4" max="4" width="29.6640625" customWidth="1"/>
    <col min="7" max="7" width="23.33203125" customWidth="1"/>
    <col min="8" max="8" width="16.33203125" customWidth="1"/>
    <col min="9" max="9" width="17" customWidth="1"/>
    <col min="10" max="10" width="14.109375" customWidth="1"/>
    <col min="11" max="11" width="19.5546875" customWidth="1"/>
    <col min="13" max="13" width="16" customWidth="1"/>
    <col min="14" max="15" width="16.33203125" customWidth="1"/>
  </cols>
  <sheetData>
    <row r="1" spans="1:19" ht="46.2" x14ac:dyDescent="0.3">
      <c r="A1" s="31" t="str">
        <f>"Suivi Du conso du mois de décembre "&amp;systeme!B1</f>
        <v>Suivi Du conso du mois de décembre 2023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</row>
    <row r="2" spans="1:19" ht="23.4" x14ac:dyDescent="0.3">
      <c r="A2" s="44" t="s">
        <v>28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</row>
    <row r="3" spans="1:19" ht="15" thickBot="1" x14ac:dyDescent="0.35">
      <c r="A3" s="3" t="s">
        <v>7</v>
      </c>
      <c r="B3" s="1" t="s">
        <v>5</v>
      </c>
      <c r="C3" s="1" t="s">
        <v>8</v>
      </c>
      <c r="D3" s="21" t="s">
        <v>9</v>
      </c>
      <c r="E3" s="21" t="s">
        <v>6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22</v>
      </c>
      <c r="N3" s="1" t="s">
        <v>23</v>
      </c>
      <c r="O3" s="1" t="s">
        <v>33</v>
      </c>
      <c r="P3" s="1" t="s">
        <v>24</v>
      </c>
      <c r="Q3" s="1" t="s">
        <v>25</v>
      </c>
      <c r="R3" s="1" t="s">
        <v>26</v>
      </c>
      <c r="S3" s="1" t="s">
        <v>27</v>
      </c>
    </row>
    <row r="4" spans="1:19" x14ac:dyDescent="0.3">
      <c r="A4" s="27" t="s">
        <v>77</v>
      </c>
      <c r="B4" s="34">
        <v>4000</v>
      </c>
      <c r="C4" s="34">
        <v>5000</v>
      </c>
      <c r="D4" s="35">
        <v>550</v>
      </c>
      <c r="E4" s="35">
        <v>550</v>
      </c>
      <c r="F4" s="35">
        <v>550</v>
      </c>
      <c r="G4" s="35">
        <v>550</v>
      </c>
      <c r="H4" s="35">
        <v>550</v>
      </c>
      <c r="I4" s="35">
        <v>550</v>
      </c>
      <c r="J4" s="35">
        <v>550</v>
      </c>
      <c r="K4" s="35">
        <v>550</v>
      </c>
      <c r="L4" s="35">
        <v>550</v>
      </c>
      <c r="M4" s="35">
        <v>550</v>
      </c>
      <c r="N4" s="35">
        <v>550</v>
      </c>
      <c r="O4" s="35">
        <v>550</v>
      </c>
      <c r="P4" s="35">
        <v>550</v>
      </c>
      <c r="Q4" s="35">
        <v>550</v>
      </c>
      <c r="R4" s="3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5" spans="1:19" x14ac:dyDescent="0.3">
      <c r="A5" s="27" t="s">
        <v>78</v>
      </c>
      <c r="B5" s="58">
        <f>B4+200</f>
        <v>4200</v>
      </c>
      <c r="C5">
        <f>5000+C7</f>
        <v>70000</v>
      </c>
      <c r="D5">
        <f>D4+40</f>
        <v>590</v>
      </c>
      <c r="E5">
        <f>E4+40</f>
        <v>590</v>
      </c>
      <c r="F5">
        <f>F4+40</f>
        <v>590</v>
      </c>
      <c r="G5">
        <f>G4+40</f>
        <v>590</v>
      </c>
      <c r="H5">
        <f>H4+40</f>
        <v>590</v>
      </c>
      <c r="I5">
        <f>I4+40</f>
        <v>590</v>
      </c>
      <c r="J5">
        <f>J4+40</f>
        <v>590</v>
      </c>
      <c r="K5">
        <f>K4+40</f>
        <v>590</v>
      </c>
      <c r="L5">
        <f>L4+40</f>
        <v>590</v>
      </c>
      <c r="M5">
        <f>M4+40</f>
        <v>590</v>
      </c>
      <c r="N5">
        <f>N4+40</f>
        <v>590</v>
      </c>
      <c r="O5">
        <f>O4+40</f>
        <v>590</v>
      </c>
      <c r="P5">
        <f>P4+40</f>
        <v>590</v>
      </c>
      <c r="Q5">
        <f>Q4+40</f>
        <v>590</v>
      </c>
      <c r="R5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6" spans="1:19" x14ac:dyDescent="0.3">
      <c r="A6" s="27" t="s">
        <v>79</v>
      </c>
      <c r="B6" s="58">
        <f t="shared" ref="B6:B32" si="0">B5+200</f>
        <v>4400</v>
      </c>
      <c r="C6">
        <f t="shared" ref="C6:C32" si="1">5000+C8</f>
        <v>70000</v>
      </c>
      <c r="D6">
        <f t="shared" ref="D6:Q32" si="2">D5+40</f>
        <v>630</v>
      </c>
      <c r="E6">
        <f t="shared" si="2"/>
        <v>630</v>
      </c>
      <c r="F6">
        <f t="shared" si="2"/>
        <v>630</v>
      </c>
      <c r="G6">
        <f t="shared" si="2"/>
        <v>630</v>
      </c>
      <c r="H6">
        <f t="shared" si="2"/>
        <v>630</v>
      </c>
      <c r="I6">
        <f t="shared" si="2"/>
        <v>630</v>
      </c>
      <c r="J6">
        <f t="shared" si="2"/>
        <v>630</v>
      </c>
      <c r="K6">
        <f t="shared" si="2"/>
        <v>630</v>
      </c>
      <c r="L6">
        <f t="shared" si="2"/>
        <v>630</v>
      </c>
      <c r="M6">
        <f t="shared" si="2"/>
        <v>630</v>
      </c>
      <c r="N6">
        <f t="shared" si="2"/>
        <v>630</v>
      </c>
      <c r="O6">
        <f t="shared" si="2"/>
        <v>630</v>
      </c>
      <c r="P6">
        <f t="shared" si="2"/>
        <v>630</v>
      </c>
      <c r="Q6">
        <f t="shared" si="2"/>
        <v>630</v>
      </c>
      <c r="R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7" spans="1:19" x14ac:dyDescent="0.3">
      <c r="A7" s="27" t="s">
        <v>80</v>
      </c>
      <c r="B7" s="58">
        <f t="shared" si="0"/>
        <v>4600</v>
      </c>
      <c r="C7">
        <f t="shared" si="1"/>
        <v>65000</v>
      </c>
      <c r="D7">
        <f t="shared" si="2"/>
        <v>670</v>
      </c>
      <c r="E7">
        <f t="shared" si="2"/>
        <v>670</v>
      </c>
      <c r="F7">
        <f t="shared" si="2"/>
        <v>670</v>
      </c>
      <c r="G7">
        <f t="shared" si="2"/>
        <v>670</v>
      </c>
      <c r="H7">
        <f t="shared" si="2"/>
        <v>670</v>
      </c>
      <c r="I7">
        <f t="shared" si="2"/>
        <v>670</v>
      </c>
      <c r="J7">
        <f t="shared" si="2"/>
        <v>670</v>
      </c>
      <c r="K7">
        <f t="shared" si="2"/>
        <v>670</v>
      </c>
      <c r="L7">
        <f t="shared" si="2"/>
        <v>670</v>
      </c>
      <c r="M7">
        <f t="shared" si="2"/>
        <v>670</v>
      </c>
      <c r="N7">
        <f t="shared" si="2"/>
        <v>670</v>
      </c>
      <c r="O7">
        <f t="shared" si="2"/>
        <v>670</v>
      </c>
      <c r="P7">
        <f t="shared" si="2"/>
        <v>670</v>
      </c>
      <c r="Q7">
        <f t="shared" si="2"/>
        <v>670</v>
      </c>
      <c r="R7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8" spans="1:19" x14ac:dyDescent="0.3">
      <c r="A8" s="27" t="s">
        <v>81</v>
      </c>
      <c r="B8" s="58">
        <f t="shared" si="0"/>
        <v>4800</v>
      </c>
      <c r="C8">
        <f t="shared" si="1"/>
        <v>65000</v>
      </c>
      <c r="D8">
        <f t="shared" si="2"/>
        <v>710</v>
      </c>
      <c r="E8">
        <f t="shared" si="2"/>
        <v>710</v>
      </c>
      <c r="F8">
        <f t="shared" si="2"/>
        <v>710</v>
      </c>
      <c r="G8">
        <f t="shared" si="2"/>
        <v>710</v>
      </c>
      <c r="H8">
        <f t="shared" si="2"/>
        <v>710</v>
      </c>
      <c r="I8">
        <f t="shared" si="2"/>
        <v>710</v>
      </c>
      <c r="J8">
        <f t="shared" si="2"/>
        <v>710</v>
      </c>
      <c r="K8">
        <f t="shared" si="2"/>
        <v>710</v>
      </c>
      <c r="L8">
        <f t="shared" si="2"/>
        <v>710</v>
      </c>
      <c r="M8">
        <f t="shared" si="2"/>
        <v>710</v>
      </c>
      <c r="N8">
        <f t="shared" si="2"/>
        <v>710</v>
      </c>
      <c r="O8">
        <f t="shared" si="2"/>
        <v>710</v>
      </c>
      <c r="P8">
        <f t="shared" si="2"/>
        <v>710</v>
      </c>
      <c r="Q8">
        <f t="shared" si="2"/>
        <v>710</v>
      </c>
      <c r="R8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9" spans="1:19" x14ac:dyDescent="0.3">
      <c r="A9" s="27" t="s">
        <v>82</v>
      </c>
      <c r="B9" s="58">
        <f t="shared" si="0"/>
        <v>5000</v>
      </c>
      <c r="C9">
        <f t="shared" si="1"/>
        <v>60000</v>
      </c>
      <c r="D9">
        <f t="shared" si="2"/>
        <v>750</v>
      </c>
      <c r="E9">
        <f t="shared" si="2"/>
        <v>750</v>
      </c>
      <c r="F9">
        <f t="shared" si="2"/>
        <v>750</v>
      </c>
      <c r="G9">
        <f t="shared" si="2"/>
        <v>750</v>
      </c>
      <c r="H9">
        <f t="shared" si="2"/>
        <v>750</v>
      </c>
      <c r="I9">
        <f t="shared" si="2"/>
        <v>750</v>
      </c>
      <c r="J9">
        <f t="shared" si="2"/>
        <v>750</v>
      </c>
      <c r="K9">
        <f t="shared" si="2"/>
        <v>750</v>
      </c>
      <c r="L9">
        <f t="shared" si="2"/>
        <v>750</v>
      </c>
      <c r="M9">
        <f t="shared" si="2"/>
        <v>750</v>
      </c>
      <c r="N9">
        <f t="shared" si="2"/>
        <v>750</v>
      </c>
      <c r="O9">
        <f t="shared" si="2"/>
        <v>750</v>
      </c>
      <c r="P9">
        <f t="shared" si="2"/>
        <v>750</v>
      </c>
      <c r="Q9">
        <f t="shared" si="2"/>
        <v>750</v>
      </c>
      <c r="R9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0" spans="1:19" x14ac:dyDescent="0.3">
      <c r="A10" s="27" t="s">
        <v>83</v>
      </c>
      <c r="B10" s="58">
        <f t="shared" si="0"/>
        <v>5200</v>
      </c>
      <c r="C10">
        <f t="shared" si="1"/>
        <v>60000</v>
      </c>
      <c r="D10">
        <f t="shared" si="2"/>
        <v>790</v>
      </c>
      <c r="E10">
        <f t="shared" si="2"/>
        <v>790</v>
      </c>
      <c r="F10">
        <f t="shared" si="2"/>
        <v>790</v>
      </c>
      <c r="G10">
        <f t="shared" si="2"/>
        <v>790</v>
      </c>
      <c r="H10">
        <f t="shared" si="2"/>
        <v>790</v>
      </c>
      <c r="I10">
        <f t="shared" si="2"/>
        <v>790</v>
      </c>
      <c r="J10">
        <f t="shared" si="2"/>
        <v>790</v>
      </c>
      <c r="K10">
        <f t="shared" si="2"/>
        <v>790</v>
      </c>
      <c r="L10">
        <f t="shared" si="2"/>
        <v>790</v>
      </c>
      <c r="M10">
        <f t="shared" si="2"/>
        <v>790</v>
      </c>
      <c r="N10">
        <f t="shared" si="2"/>
        <v>790</v>
      </c>
      <c r="O10">
        <f t="shared" si="2"/>
        <v>790</v>
      </c>
      <c r="P10">
        <f t="shared" si="2"/>
        <v>790</v>
      </c>
      <c r="Q10">
        <f t="shared" si="2"/>
        <v>790</v>
      </c>
      <c r="R10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1" spans="1:19" x14ac:dyDescent="0.3">
      <c r="A11" s="27" t="s">
        <v>84</v>
      </c>
      <c r="B11" s="58">
        <f t="shared" si="0"/>
        <v>5400</v>
      </c>
      <c r="C11">
        <f t="shared" si="1"/>
        <v>55000</v>
      </c>
      <c r="D11">
        <f t="shared" si="2"/>
        <v>830</v>
      </c>
      <c r="E11">
        <f t="shared" si="2"/>
        <v>830</v>
      </c>
      <c r="F11">
        <f t="shared" si="2"/>
        <v>830</v>
      </c>
      <c r="G11">
        <f t="shared" si="2"/>
        <v>830</v>
      </c>
      <c r="H11">
        <f t="shared" si="2"/>
        <v>830</v>
      </c>
      <c r="I11">
        <f t="shared" si="2"/>
        <v>830</v>
      </c>
      <c r="J11">
        <f t="shared" si="2"/>
        <v>830</v>
      </c>
      <c r="K11">
        <f t="shared" si="2"/>
        <v>830</v>
      </c>
      <c r="L11">
        <f t="shared" si="2"/>
        <v>830</v>
      </c>
      <c r="M11">
        <f t="shared" si="2"/>
        <v>830</v>
      </c>
      <c r="N11">
        <f t="shared" si="2"/>
        <v>830</v>
      </c>
      <c r="O11">
        <f t="shared" si="2"/>
        <v>830</v>
      </c>
      <c r="P11">
        <f t="shared" si="2"/>
        <v>830</v>
      </c>
      <c r="Q11">
        <f t="shared" si="2"/>
        <v>830</v>
      </c>
      <c r="R1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2" spans="1:19" x14ac:dyDescent="0.3">
      <c r="A12" s="27" t="s">
        <v>85</v>
      </c>
      <c r="B12" s="58">
        <f t="shared" si="0"/>
        <v>5600</v>
      </c>
      <c r="C12">
        <f t="shared" si="1"/>
        <v>55000</v>
      </c>
      <c r="D12">
        <f t="shared" si="2"/>
        <v>870</v>
      </c>
      <c r="E12">
        <f t="shared" si="2"/>
        <v>870</v>
      </c>
      <c r="F12">
        <f t="shared" si="2"/>
        <v>870</v>
      </c>
      <c r="G12">
        <f t="shared" si="2"/>
        <v>870</v>
      </c>
      <c r="H12">
        <f t="shared" si="2"/>
        <v>870</v>
      </c>
      <c r="I12">
        <f t="shared" si="2"/>
        <v>870</v>
      </c>
      <c r="J12">
        <f t="shared" si="2"/>
        <v>870</v>
      </c>
      <c r="K12">
        <f t="shared" si="2"/>
        <v>870</v>
      </c>
      <c r="L12">
        <f t="shared" si="2"/>
        <v>870</v>
      </c>
      <c r="M12">
        <f t="shared" si="2"/>
        <v>870</v>
      </c>
      <c r="N12">
        <f t="shared" si="2"/>
        <v>870</v>
      </c>
      <c r="O12">
        <f t="shared" si="2"/>
        <v>870</v>
      </c>
      <c r="P12">
        <f t="shared" si="2"/>
        <v>870</v>
      </c>
      <c r="Q12">
        <f t="shared" si="2"/>
        <v>870</v>
      </c>
      <c r="R12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3" spans="1:19" x14ac:dyDescent="0.3">
      <c r="A13" s="27" t="s">
        <v>86</v>
      </c>
      <c r="B13" s="58">
        <f t="shared" si="0"/>
        <v>5800</v>
      </c>
      <c r="C13">
        <f t="shared" si="1"/>
        <v>50000</v>
      </c>
      <c r="D13">
        <f t="shared" si="2"/>
        <v>910</v>
      </c>
      <c r="E13">
        <f t="shared" si="2"/>
        <v>910</v>
      </c>
      <c r="F13">
        <f t="shared" si="2"/>
        <v>910</v>
      </c>
      <c r="G13">
        <f t="shared" si="2"/>
        <v>910</v>
      </c>
      <c r="H13">
        <f t="shared" si="2"/>
        <v>910</v>
      </c>
      <c r="I13">
        <f t="shared" si="2"/>
        <v>910</v>
      </c>
      <c r="J13">
        <f t="shared" si="2"/>
        <v>910</v>
      </c>
      <c r="K13">
        <f t="shared" si="2"/>
        <v>910</v>
      </c>
      <c r="L13">
        <f t="shared" si="2"/>
        <v>910</v>
      </c>
      <c r="M13">
        <f t="shared" si="2"/>
        <v>910</v>
      </c>
      <c r="N13">
        <f t="shared" si="2"/>
        <v>910</v>
      </c>
      <c r="O13">
        <f t="shared" si="2"/>
        <v>910</v>
      </c>
      <c r="P13">
        <f t="shared" si="2"/>
        <v>910</v>
      </c>
      <c r="Q13">
        <f t="shared" si="2"/>
        <v>910</v>
      </c>
      <c r="R13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4" spans="1:19" x14ac:dyDescent="0.3">
      <c r="A14" s="27" t="s">
        <v>87</v>
      </c>
      <c r="B14" s="58">
        <f t="shared" si="0"/>
        <v>6000</v>
      </c>
      <c r="C14">
        <f t="shared" si="1"/>
        <v>50000</v>
      </c>
      <c r="D14">
        <f t="shared" si="2"/>
        <v>950</v>
      </c>
      <c r="E14">
        <f t="shared" si="2"/>
        <v>950</v>
      </c>
      <c r="F14">
        <f t="shared" si="2"/>
        <v>950</v>
      </c>
      <c r="G14">
        <f t="shared" si="2"/>
        <v>950</v>
      </c>
      <c r="H14">
        <f t="shared" si="2"/>
        <v>950</v>
      </c>
      <c r="I14">
        <f t="shared" si="2"/>
        <v>950</v>
      </c>
      <c r="J14">
        <f t="shared" si="2"/>
        <v>950</v>
      </c>
      <c r="K14">
        <f t="shared" si="2"/>
        <v>950</v>
      </c>
      <c r="L14">
        <f t="shared" si="2"/>
        <v>950</v>
      </c>
      <c r="M14">
        <f t="shared" si="2"/>
        <v>950</v>
      </c>
      <c r="N14">
        <f t="shared" si="2"/>
        <v>950</v>
      </c>
      <c r="O14">
        <f t="shared" si="2"/>
        <v>950</v>
      </c>
      <c r="P14">
        <f t="shared" si="2"/>
        <v>950</v>
      </c>
      <c r="Q14">
        <f t="shared" si="2"/>
        <v>950</v>
      </c>
      <c r="R1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5" spans="1:19" x14ac:dyDescent="0.3">
      <c r="A15" s="27" t="s">
        <v>88</v>
      </c>
      <c r="B15" s="58">
        <f t="shared" si="0"/>
        <v>6200</v>
      </c>
      <c r="C15">
        <f t="shared" si="1"/>
        <v>45000</v>
      </c>
      <c r="D15">
        <f t="shared" si="2"/>
        <v>990</v>
      </c>
      <c r="E15">
        <f t="shared" si="2"/>
        <v>990</v>
      </c>
      <c r="F15">
        <f t="shared" si="2"/>
        <v>990</v>
      </c>
      <c r="G15">
        <f t="shared" si="2"/>
        <v>990</v>
      </c>
      <c r="H15">
        <f t="shared" si="2"/>
        <v>990</v>
      </c>
      <c r="I15">
        <f t="shared" si="2"/>
        <v>990</v>
      </c>
      <c r="J15">
        <f t="shared" si="2"/>
        <v>990</v>
      </c>
      <c r="K15">
        <f t="shared" si="2"/>
        <v>990</v>
      </c>
      <c r="L15">
        <f t="shared" si="2"/>
        <v>990</v>
      </c>
      <c r="M15">
        <f t="shared" si="2"/>
        <v>990</v>
      </c>
      <c r="N15">
        <f t="shared" si="2"/>
        <v>990</v>
      </c>
      <c r="O15">
        <f t="shared" si="2"/>
        <v>990</v>
      </c>
      <c r="P15">
        <f t="shared" si="2"/>
        <v>990</v>
      </c>
      <c r="Q15">
        <f t="shared" si="2"/>
        <v>990</v>
      </c>
      <c r="R15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6" spans="1:19" x14ac:dyDescent="0.3">
      <c r="A16" s="27" t="s">
        <v>89</v>
      </c>
      <c r="B16" s="58">
        <f t="shared" si="0"/>
        <v>6400</v>
      </c>
      <c r="C16">
        <f t="shared" si="1"/>
        <v>45000</v>
      </c>
      <c r="D16">
        <f t="shared" si="2"/>
        <v>1030</v>
      </c>
      <c r="E16">
        <f t="shared" si="2"/>
        <v>1030</v>
      </c>
      <c r="F16">
        <f t="shared" si="2"/>
        <v>1030</v>
      </c>
      <c r="G16">
        <f t="shared" si="2"/>
        <v>1030</v>
      </c>
      <c r="H16">
        <f t="shared" si="2"/>
        <v>1030</v>
      </c>
      <c r="I16">
        <f t="shared" si="2"/>
        <v>1030</v>
      </c>
      <c r="J16">
        <f t="shared" si="2"/>
        <v>1030</v>
      </c>
      <c r="K16">
        <f t="shared" si="2"/>
        <v>1030</v>
      </c>
      <c r="L16">
        <f t="shared" si="2"/>
        <v>1030</v>
      </c>
      <c r="M16">
        <f t="shared" si="2"/>
        <v>1030</v>
      </c>
      <c r="N16">
        <f t="shared" si="2"/>
        <v>1030</v>
      </c>
      <c r="O16">
        <f t="shared" si="2"/>
        <v>1030</v>
      </c>
      <c r="P16">
        <f t="shared" si="2"/>
        <v>1030</v>
      </c>
      <c r="Q16">
        <f t="shared" si="2"/>
        <v>1030</v>
      </c>
      <c r="R1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7" spans="1:18" x14ac:dyDescent="0.3">
      <c r="A17" s="27" t="s">
        <v>90</v>
      </c>
      <c r="B17" s="58">
        <f t="shared" si="0"/>
        <v>6600</v>
      </c>
      <c r="C17">
        <f t="shared" si="1"/>
        <v>40000</v>
      </c>
      <c r="D17">
        <f t="shared" si="2"/>
        <v>1070</v>
      </c>
      <c r="E17">
        <f t="shared" si="2"/>
        <v>1070</v>
      </c>
      <c r="F17">
        <f t="shared" si="2"/>
        <v>1070</v>
      </c>
      <c r="G17">
        <f t="shared" si="2"/>
        <v>1070</v>
      </c>
      <c r="H17">
        <f t="shared" si="2"/>
        <v>1070</v>
      </c>
      <c r="I17">
        <f t="shared" si="2"/>
        <v>1070</v>
      </c>
      <c r="J17">
        <f t="shared" si="2"/>
        <v>1070</v>
      </c>
      <c r="K17">
        <f t="shared" si="2"/>
        <v>1070</v>
      </c>
      <c r="L17">
        <f t="shared" si="2"/>
        <v>1070</v>
      </c>
      <c r="M17">
        <f t="shared" si="2"/>
        <v>1070</v>
      </c>
      <c r="N17">
        <f t="shared" si="2"/>
        <v>1070</v>
      </c>
      <c r="O17">
        <f t="shared" si="2"/>
        <v>1070</v>
      </c>
      <c r="P17">
        <f t="shared" si="2"/>
        <v>1070</v>
      </c>
      <c r="Q17">
        <f t="shared" si="2"/>
        <v>1070</v>
      </c>
      <c r="R17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8" spans="1:18" x14ac:dyDescent="0.3">
      <c r="A18" s="27" t="s">
        <v>91</v>
      </c>
      <c r="B18" s="58">
        <f t="shared" si="0"/>
        <v>6800</v>
      </c>
      <c r="C18">
        <f t="shared" si="1"/>
        <v>40000</v>
      </c>
      <c r="D18">
        <f t="shared" si="2"/>
        <v>1110</v>
      </c>
      <c r="E18">
        <f t="shared" si="2"/>
        <v>1110</v>
      </c>
      <c r="F18">
        <f t="shared" si="2"/>
        <v>1110</v>
      </c>
      <c r="G18">
        <f t="shared" si="2"/>
        <v>1110</v>
      </c>
      <c r="H18">
        <f t="shared" si="2"/>
        <v>1110</v>
      </c>
      <c r="I18">
        <f t="shared" si="2"/>
        <v>1110</v>
      </c>
      <c r="J18">
        <f t="shared" si="2"/>
        <v>1110</v>
      </c>
      <c r="K18">
        <f t="shared" si="2"/>
        <v>1110</v>
      </c>
      <c r="L18">
        <f t="shared" si="2"/>
        <v>1110</v>
      </c>
      <c r="M18">
        <f t="shared" si="2"/>
        <v>1110</v>
      </c>
      <c r="N18">
        <f t="shared" si="2"/>
        <v>1110</v>
      </c>
      <c r="O18">
        <f t="shared" si="2"/>
        <v>1110</v>
      </c>
      <c r="P18">
        <f t="shared" si="2"/>
        <v>1110</v>
      </c>
      <c r="Q18">
        <f t="shared" si="2"/>
        <v>1110</v>
      </c>
      <c r="R18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19" spans="1:18" x14ac:dyDescent="0.3">
      <c r="A19" s="27" t="s">
        <v>92</v>
      </c>
      <c r="B19" s="58">
        <f t="shared" si="0"/>
        <v>7000</v>
      </c>
      <c r="C19">
        <f t="shared" si="1"/>
        <v>35000</v>
      </c>
      <c r="D19">
        <f t="shared" si="2"/>
        <v>1150</v>
      </c>
      <c r="E19">
        <f t="shared" si="2"/>
        <v>1150</v>
      </c>
      <c r="F19">
        <f t="shared" si="2"/>
        <v>1150</v>
      </c>
      <c r="G19">
        <f t="shared" si="2"/>
        <v>1150</v>
      </c>
      <c r="H19">
        <f t="shared" si="2"/>
        <v>1150</v>
      </c>
      <c r="I19">
        <f t="shared" si="2"/>
        <v>1150</v>
      </c>
      <c r="J19">
        <f t="shared" si="2"/>
        <v>1150</v>
      </c>
      <c r="K19">
        <f t="shared" si="2"/>
        <v>1150</v>
      </c>
      <c r="L19">
        <f t="shared" si="2"/>
        <v>1150</v>
      </c>
      <c r="M19">
        <f t="shared" si="2"/>
        <v>1150</v>
      </c>
      <c r="N19">
        <f t="shared" si="2"/>
        <v>1150</v>
      </c>
      <c r="O19">
        <f t="shared" si="2"/>
        <v>1150</v>
      </c>
      <c r="P19">
        <f t="shared" si="2"/>
        <v>1150</v>
      </c>
      <c r="Q19">
        <f t="shared" si="2"/>
        <v>1150</v>
      </c>
      <c r="R19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0" spans="1:18" x14ac:dyDescent="0.3">
      <c r="A20" s="27" t="s">
        <v>93</v>
      </c>
      <c r="B20" s="58">
        <f t="shared" si="0"/>
        <v>7200</v>
      </c>
      <c r="C20">
        <f t="shared" si="1"/>
        <v>35000</v>
      </c>
      <c r="D20">
        <f t="shared" si="2"/>
        <v>1190</v>
      </c>
      <c r="E20">
        <f t="shared" si="2"/>
        <v>1190</v>
      </c>
      <c r="F20">
        <f t="shared" si="2"/>
        <v>1190</v>
      </c>
      <c r="G20">
        <f t="shared" si="2"/>
        <v>1190</v>
      </c>
      <c r="H20">
        <f t="shared" si="2"/>
        <v>1190</v>
      </c>
      <c r="I20">
        <f t="shared" si="2"/>
        <v>1190</v>
      </c>
      <c r="J20">
        <f t="shared" si="2"/>
        <v>1190</v>
      </c>
      <c r="K20">
        <f t="shared" si="2"/>
        <v>1190</v>
      </c>
      <c r="L20">
        <f t="shared" si="2"/>
        <v>1190</v>
      </c>
      <c r="M20">
        <f t="shared" si="2"/>
        <v>1190</v>
      </c>
      <c r="N20">
        <f t="shared" si="2"/>
        <v>1190</v>
      </c>
      <c r="O20">
        <f t="shared" si="2"/>
        <v>1190</v>
      </c>
      <c r="P20">
        <f t="shared" si="2"/>
        <v>1190</v>
      </c>
      <c r="Q20">
        <f t="shared" si="2"/>
        <v>1190</v>
      </c>
      <c r="R20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1" spans="1:18" x14ac:dyDescent="0.3">
      <c r="A21" s="27" t="s">
        <v>94</v>
      </c>
      <c r="B21" s="58">
        <f t="shared" si="0"/>
        <v>7400</v>
      </c>
      <c r="C21">
        <f t="shared" si="1"/>
        <v>30000</v>
      </c>
      <c r="D21">
        <f t="shared" si="2"/>
        <v>1230</v>
      </c>
      <c r="E21">
        <f t="shared" si="2"/>
        <v>1230</v>
      </c>
      <c r="F21">
        <f t="shared" si="2"/>
        <v>1230</v>
      </c>
      <c r="G21">
        <f t="shared" si="2"/>
        <v>1230</v>
      </c>
      <c r="H21">
        <f t="shared" si="2"/>
        <v>1230</v>
      </c>
      <c r="I21">
        <f t="shared" si="2"/>
        <v>1230</v>
      </c>
      <c r="J21">
        <f t="shared" si="2"/>
        <v>1230</v>
      </c>
      <c r="K21">
        <f t="shared" si="2"/>
        <v>1230</v>
      </c>
      <c r="L21">
        <f t="shared" si="2"/>
        <v>1230</v>
      </c>
      <c r="M21">
        <f t="shared" si="2"/>
        <v>1230</v>
      </c>
      <c r="N21">
        <f t="shared" si="2"/>
        <v>1230</v>
      </c>
      <c r="O21">
        <f t="shared" si="2"/>
        <v>1230</v>
      </c>
      <c r="P21">
        <f t="shared" si="2"/>
        <v>1230</v>
      </c>
      <c r="Q21">
        <f t="shared" si="2"/>
        <v>1230</v>
      </c>
      <c r="R2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2" spans="1:18" x14ac:dyDescent="0.3">
      <c r="A22" s="27" t="s">
        <v>95</v>
      </c>
      <c r="B22" s="58">
        <f t="shared" si="0"/>
        <v>7600</v>
      </c>
      <c r="C22">
        <f t="shared" si="1"/>
        <v>30000</v>
      </c>
      <c r="D22">
        <f t="shared" si="2"/>
        <v>1270</v>
      </c>
      <c r="E22">
        <f t="shared" si="2"/>
        <v>1270</v>
      </c>
      <c r="F22">
        <f t="shared" si="2"/>
        <v>1270</v>
      </c>
      <c r="G22">
        <f t="shared" si="2"/>
        <v>1270</v>
      </c>
      <c r="H22">
        <f t="shared" si="2"/>
        <v>1270</v>
      </c>
      <c r="I22">
        <f t="shared" si="2"/>
        <v>1270</v>
      </c>
      <c r="J22">
        <f t="shared" si="2"/>
        <v>1270</v>
      </c>
      <c r="K22">
        <f t="shared" si="2"/>
        <v>1270</v>
      </c>
      <c r="L22">
        <f t="shared" si="2"/>
        <v>1270</v>
      </c>
      <c r="M22">
        <f t="shared" si="2"/>
        <v>1270</v>
      </c>
      <c r="N22">
        <f t="shared" si="2"/>
        <v>1270</v>
      </c>
      <c r="O22">
        <f t="shared" si="2"/>
        <v>1270</v>
      </c>
      <c r="P22">
        <f t="shared" si="2"/>
        <v>1270</v>
      </c>
      <c r="Q22">
        <f t="shared" si="2"/>
        <v>1270</v>
      </c>
      <c r="R22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3" spans="1:18" x14ac:dyDescent="0.3">
      <c r="A23" s="27" t="s">
        <v>96</v>
      </c>
      <c r="B23" s="58">
        <f t="shared" si="0"/>
        <v>7800</v>
      </c>
      <c r="C23">
        <f t="shared" si="1"/>
        <v>25000</v>
      </c>
      <c r="D23">
        <f t="shared" si="2"/>
        <v>1310</v>
      </c>
      <c r="E23">
        <f t="shared" si="2"/>
        <v>1310</v>
      </c>
      <c r="F23">
        <f t="shared" si="2"/>
        <v>1310</v>
      </c>
      <c r="G23">
        <f t="shared" si="2"/>
        <v>1310</v>
      </c>
      <c r="H23">
        <f t="shared" si="2"/>
        <v>1310</v>
      </c>
      <c r="I23">
        <f t="shared" si="2"/>
        <v>1310</v>
      </c>
      <c r="J23">
        <f t="shared" si="2"/>
        <v>1310</v>
      </c>
      <c r="K23">
        <f t="shared" si="2"/>
        <v>1310</v>
      </c>
      <c r="L23">
        <f t="shared" si="2"/>
        <v>1310</v>
      </c>
      <c r="M23">
        <f t="shared" si="2"/>
        <v>1310</v>
      </c>
      <c r="N23">
        <f t="shared" si="2"/>
        <v>1310</v>
      </c>
      <c r="O23">
        <f t="shared" si="2"/>
        <v>1310</v>
      </c>
      <c r="P23">
        <f t="shared" si="2"/>
        <v>1310</v>
      </c>
      <c r="Q23">
        <f t="shared" si="2"/>
        <v>1310</v>
      </c>
      <c r="R23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4" spans="1:18" x14ac:dyDescent="0.3">
      <c r="A24" s="27" t="s">
        <v>97</v>
      </c>
      <c r="B24" s="58">
        <f t="shared" si="0"/>
        <v>8000</v>
      </c>
      <c r="C24">
        <f t="shared" si="1"/>
        <v>25000</v>
      </c>
      <c r="D24">
        <f t="shared" si="2"/>
        <v>1350</v>
      </c>
      <c r="E24">
        <f t="shared" si="2"/>
        <v>1350</v>
      </c>
      <c r="F24">
        <f t="shared" si="2"/>
        <v>1350</v>
      </c>
      <c r="G24">
        <f t="shared" ref="D24:Q32" si="3">G23+40</f>
        <v>1350</v>
      </c>
      <c r="H24">
        <f t="shared" si="3"/>
        <v>1350</v>
      </c>
      <c r="I24">
        <f t="shared" si="3"/>
        <v>1350</v>
      </c>
      <c r="J24">
        <f t="shared" si="3"/>
        <v>1350</v>
      </c>
      <c r="K24">
        <f t="shared" si="3"/>
        <v>1350</v>
      </c>
      <c r="L24">
        <f t="shared" si="3"/>
        <v>1350</v>
      </c>
      <c r="M24">
        <f t="shared" si="3"/>
        <v>1350</v>
      </c>
      <c r="N24">
        <f t="shared" si="3"/>
        <v>1350</v>
      </c>
      <c r="O24">
        <f t="shared" si="3"/>
        <v>1350</v>
      </c>
      <c r="P24">
        <f t="shared" si="3"/>
        <v>1350</v>
      </c>
      <c r="Q24">
        <f t="shared" si="3"/>
        <v>1350</v>
      </c>
      <c r="R2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5" spans="1:18" x14ac:dyDescent="0.3">
      <c r="A25" s="27" t="s">
        <v>98</v>
      </c>
      <c r="B25" s="58">
        <f t="shared" si="0"/>
        <v>8200</v>
      </c>
      <c r="C25">
        <f t="shared" si="1"/>
        <v>20000</v>
      </c>
      <c r="D25">
        <f t="shared" si="3"/>
        <v>1390</v>
      </c>
      <c r="E25">
        <f t="shared" si="3"/>
        <v>1390</v>
      </c>
      <c r="F25">
        <f t="shared" si="3"/>
        <v>1390</v>
      </c>
      <c r="G25">
        <f t="shared" si="3"/>
        <v>1390</v>
      </c>
      <c r="H25">
        <f t="shared" si="3"/>
        <v>1390</v>
      </c>
      <c r="I25">
        <f t="shared" si="3"/>
        <v>1390</v>
      </c>
      <c r="J25">
        <f t="shared" si="3"/>
        <v>1390</v>
      </c>
      <c r="K25">
        <f t="shared" si="3"/>
        <v>1390</v>
      </c>
      <c r="L25">
        <f t="shared" si="3"/>
        <v>1390</v>
      </c>
      <c r="M25">
        <f t="shared" si="3"/>
        <v>1390</v>
      </c>
      <c r="N25">
        <f t="shared" si="3"/>
        <v>1390</v>
      </c>
      <c r="O25">
        <f t="shared" si="3"/>
        <v>1390</v>
      </c>
      <c r="P25">
        <f t="shared" si="3"/>
        <v>1390</v>
      </c>
      <c r="Q25">
        <f t="shared" si="3"/>
        <v>1390</v>
      </c>
      <c r="R25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6" spans="1:18" x14ac:dyDescent="0.3">
      <c r="A26" s="27" t="s">
        <v>102</v>
      </c>
      <c r="B26" s="58">
        <f t="shared" si="0"/>
        <v>8400</v>
      </c>
      <c r="C26">
        <f t="shared" si="1"/>
        <v>20000</v>
      </c>
      <c r="D26">
        <f t="shared" si="3"/>
        <v>1430</v>
      </c>
      <c r="E26">
        <f t="shared" si="3"/>
        <v>1430</v>
      </c>
      <c r="F26">
        <f t="shared" si="3"/>
        <v>1430</v>
      </c>
      <c r="G26">
        <f t="shared" si="3"/>
        <v>1430</v>
      </c>
      <c r="H26">
        <f t="shared" si="3"/>
        <v>1430</v>
      </c>
      <c r="I26">
        <f t="shared" si="3"/>
        <v>1430</v>
      </c>
      <c r="J26">
        <f t="shared" si="3"/>
        <v>1430</v>
      </c>
      <c r="K26">
        <f t="shared" si="3"/>
        <v>1430</v>
      </c>
      <c r="L26">
        <f t="shared" si="3"/>
        <v>1430</v>
      </c>
      <c r="M26">
        <f t="shared" si="3"/>
        <v>1430</v>
      </c>
      <c r="N26">
        <f t="shared" si="3"/>
        <v>1430</v>
      </c>
      <c r="O26">
        <f t="shared" si="3"/>
        <v>1430</v>
      </c>
      <c r="P26">
        <f t="shared" si="3"/>
        <v>1430</v>
      </c>
      <c r="Q26">
        <f t="shared" si="3"/>
        <v>1430</v>
      </c>
      <c r="R26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7" spans="1:18" x14ac:dyDescent="0.3">
      <c r="A27" s="27" t="s">
        <v>103</v>
      </c>
      <c r="B27" s="58">
        <f t="shared" si="0"/>
        <v>8600</v>
      </c>
      <c r="C27">
        <f t="shared" si="1"/>
        <v>15000</v>
      </c>
      <c r="D27">
        <f t="shared" si="3"/>
        <v>1470</v>
      </c>
      <c r="E27">
        <f t="shared" si="3"/>
        <v>1470</v>
      </c>
      <c r="F27">
        <f t="shared" si="3"/>
        <v>1470</v>
      </c>
      <c r="G27">
        <f t="shared" si="3"/>
        <v>1470</v>
      </c>
      <c r="H27">
        <f t="shared" si="3"/>
        <v>1470</v>
      </c>
      <c r="I27">
        <f t="shared" si="3"/>
        <v>1470</v>
      </c>
      <c r="J27">
        <f t="shared" si="3"/>
        <v>1470</v>
      </c>
      <c r="K27">
        <f t="shared" si="3"/>
        <v>1470</v>
      </c>
      <c r="L27">
        <f t="shared" si="3"/>
        <v>1470</v>
      </c>
      <c r="M27">
        <f t="shared" si="3"/>
        <v>1470</v>
      </c>
      <c r="N27">
        <f t="shared" si="3"/>
        <v>1470</v>
      </c>
      <c r="O27">
        <f t="shared" si="3"/>
        <v>1470</v>
      </c>
      <c r="P27">
        <f t="shared" si="3"/>
        <v>1470</v>
      </c>
      <c r="Q27">
        <f t="shared" si="3"/>
        <v>1470</v>
      </c>
      <c r="R27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8" spans="1:18" x14ac:dyDescent="0.3">
      <c r="A28" s="27" t="s">
        <v>104</v>
      </c>
      <c r="B28" s="58">
        <f t="shared" si="0"/>
        <v>8800</v>
      </c>
      <c r="C28">
        <f t="shared" si="1"/>
        <v>15000</v>
      </c>
      <c r="D28">
        <f t="shared" si="3"/>
        <v>1510</v>
      </c>
      <c r="E28">
        <f t="shared" si="3"/>
        <v>1510</v>
      </c>
      <c r="F28">
        <f t="shared" si="3"/>
        <v>1510</v>
      </c>
      <c r="G28">
        <f t="shared" si="3"/>
        <v>1510</v>
      </c>
      <c r="H28">
        <f t="shared" si="3"/>
        <v>1510</v>
      </c>
      <c r="I28">
        <f t="shared" si="3"/>
        <v>1510</v>
      </c>
      <c r="J28">
        <f t="shared" si="3"/>
        <v>1510</v>
      </c>
      <c r="K28">
        <f t="shared" si="3"/>
        <v>1510</v>
      </c>
      <c r="L28">
        <f t="shared" si="3"/>
        <v>1510</v>
      </c>
      <c r="M28">
        <f t="shared" si="3"/>
        <v>1510</v>
      </c>
      <c r="N28">
        <f t="shared" si="3"/>
        <v>1510</v>
      </c>
      <c r="O28">
        <f t="shared" si="3"/>
        <v>1510</v>
      </c>
      <c r="P28">
        <f t="shared" si="3"/>
        <v>1510</v>
      </c>
      <c r="Q28">
        <f t="shared" si="3"/>
        <v>1510</v>
      </c>
      <c r="R28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29" spans="1:18" x14ac:dyDescent="0.3">
      <c r="A29" s="27" t="s">
        <v>105</v>
      </c>
      <c r="B29" s="58">
        <f t="shared" si="0"/>
        <v>9000</v>
      </c>
      <c r="C29">
        <f t="shared" si="1"/>
        <v>10000</v>
      </c>
      <c r="D29">
        <f t="shared" si="3"/>
        <v>1550</v>
      </c>
      <c r="E29">
        <f t="shared" si="3"/>
        <v>1550</v>
      </c>
      <c r="F29">
        <f t="shared" si="3"/>
        <v>1550</v>
      </c>
      <c r="G29">
        <f t="shared" si="3"/>
        <v>1550</v>
      </c>
      <c r="H29">
        <f t="shared" si="3"/>
        <v>1550</v>
      </c>
      <c r="I29">
        <f t="shared" si="3"/>
        <v>1550</v>
      </c>
      <c r="J29">
        <f t="shared" si="3"/>
        <v>1550</v>
      </c>
      <c r="K29">
        <f t="shared" si="3"/>
        <v>1550</v>
      </c>
      <c r="L29">
        <f t="shared" si="3"/>
        <v>1550</v>
      </c>
      <c r="M29">
        <f t="shared" si="3"/>
        <v>1550</v>
      </c>
      <c r="N29">
        <f t="shared" si="3"/>
        <v>1550</v>
      </c>
      <c r="O29">
        <f t="shared" si="3"/>
        <v>1550</v>
      </c>
      <c r="P29">
        <f t="shared" si="3"/>
        <v>1550</v>
      </c>
      <c r="Q29">
        <f t="shared" si="3"/>
        <v>1550</v>
      </c>
      <c r="R29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30" spans="1:18" x14ac:dyDescent="0.3">
      <c r="A30" s="27" t="s">
        <v>106</v>
      </c>
      <c r="B30" s="58">
        <f t="shared" si="0"/>
        <v>9200</v>
      </c>
      <c r="C30">
        <f t="shared" si="1"/>
        <v>10000</v>
      </c>
      <c r="D30">
        <f t="shared" si="3"/>
        <v>1590</v>
      </c>
      <c r="E30">
        <f t="shared" si="3"/>
        <v>1590</v>
      </c>
      <c r="F30">
        <f t="shared" si="3"/>
        <v>1590</v>
      </c>
      <c r="G30">
        <f t="shared" si="3"/>
        <v>1590</v>
      </c>
      <c r="H30">
        <f t="shared" si="3"/>
        <v>1590</v>
      </c>
      <c r="I30">
        <f t="shared" si="3"/>
        <v>1590</v>
      </c>
      <c r="J30">
        <f t="shared" si="3"/>
        <v>1590</v>
      </c>
      <c r="K30">
        <f t="shared" si="3"/>
        <v>1590</v>
      </c>
      <c r="L30">
        <f t="shared" si="3"/>
        <v>1590</v>
      </c>
      <c r="M30">
        <f t="shared" si="3"/>
        <v>1590</v>
      </c>
      <c r="N30">
        <f t="shared" si="3"/>
        <v>1590</v>
      </c>
      <c r="O30">
        <f t="shared" si="3"/>
        <v>1590</v>
      </c>
      <c r="P30">
        <f t="shared" si="3"/>
        <v>1590</v>
      </c>
      <c r="Q30">
        <f t="shared" si="3"/>
        <v>1590</v>
      </c>
      <c r="R30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31" spans="1:18" x14ac:dyDescent="0.3">
      <c r="A31" s="27" t="s">
        <v>107</v>
      </c>
      <c r="B31" s="58">
        <f t="shared" si="0"/>
        <v>9400</v>
      </c>
      <c r="C31">
        <f t="shared" si="1"/>
        <v>5000</v>
      </c>
      <c r="D31">
        <f t="shared" si="3"/>
        <v>1630</v>
      </c>
      <c r="E31">
        <f t="shared" si="3"/>
        <v>1630</v>
      </c>
      <c r="F31">
        <f t="shared" si="3"/>
        <v>1630</v>
      </c>
      <c r="G31">
        <f t="shared" si="3"/>
        <v>1630</v>
      </c>
      <c r="H31">
        <f t="shared" si="3"/>
        <v>1630</v>
      </c>
      <c r="I31">
        <f t="shared" si="3"/>
        <v>1630</v>
      </c>
      <c r="J31">
        <f t="shared" si="3"/>
        <v>1630</v>
      </c>
      <c r="K31">
        <f t="shared" si="3"/>
        <v>1630</v>
      </c>
      <c r="L31">
        <f t="shared" si="3"/>
        <v>1630</v>
      </c>
      <c r="M31">
        <f t="shared" si="3"/>
        <v>1630</v>
      </c>
      <c r="N31">
        <f t="shared" si="3"/>
        <v>1630</v>
      </c>
      <c r="O31">
        <f t="shared" si="3"/>
        <v>1630</v>
      </c>
      <c r="P31">
        <f t="shared" si="3"/>
        <v>1630</v>
      </c>
      <c r="Q31">
        <f t="shared" si="3"/>
        <v>1630</v>
      </c>
      <c r="R3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  <row r="32" spans="1:18" x14ac:dyDescent="0.3">
      <c r="A32" s="27" t="s">
        <v>108</v>
      </c>
      <c r="B32" s="58">
        <f t="shared" si="0"/>
        <v>9600</v>
      </c>
      <c r="C32">
        <f t="shared" si="1"/>
        <v>5000</v>
      </c>
      <c r="D32">
        <f t="shared" si="3"/>
        <v>1670</v>
      </c>
      <c r="E32">
        <f t="shared" si="3"/>
        <v>1670</v>
      </c>
      <c r="F32">
        <f t="shared" si="3"/>
        <v>1670</v>
      </c>
      <c r="G32">
        <f t="shared" si="3"/>
        <v>1670</v>
      </c>
      <c r="H32">
        <f t="shared" si="3"/>
        <v>1670</v>
      </c>
      <c r="I32">
        <f t="shared" si="3"/>
        <v>1670</v>
      </c>
      <c r="J32">
        <f t="shared" si="3"/>
        <v>1670</v>
      </c>
      <c r="K32">
        <f t="shared" si="3"/>
        <v>1670</v>
      </c>
      <c r="L32">
        <f t="shared" si="3"/>
        <v>1670</v>
      </c>
      <c r="M32">
        <f t="shared" si="3"/>
        <v>1670</v>
      </c>
      <c r="N32">
        <f t="shared" si="3"/>
        <v>1670</v>
      </c>
      <c r="O32">
        <f t="shared" si="3"/>
        <v>1670</v>
      </c>
      <c r="P32">
        <f t="shared" si="3"/>
        <v>1670</v>
      </c>
      <c r="Q32">
        <f t="shared" si="3"/>
        <v>1670</v>
      </c>
      <c r="R32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</row>
  </sheetData>
  <mergeCells count="1">
    <mergeCell ref="A2:S2"/>
  </mergeCells>
  <phoneticPr fontId="14" type="noConversion"/>
  <pageMargins left="0.7" right="0.7" top="0.75" bottom="0.75" header="0.3" footer="0.3"/>
  <drawing r:id="rId1"/>
  <tableParts count="1">
    <tablePart r:id="rId2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"/>
  <dimension ref="A1:XFC78"/>
  <sheetViews>
    <sheetView showGridLines="0" zoomScale="85" zoomScaleNormal="85" workbookViewId="0">
      <selection activeCell="A5" sqref="A5:I5"/>
    </sheetView>
  </sheetViews>
  <sheetFormatPr baseColWidth="10" defaultColWidth="0" defaultRowHeight="13.8" zeroHeight="1" x14ac:dyDescent="0.25"/>
  <cols>
    <col min="1" max="1" width="24.6640625" style="2" customWidth="1"/>
    <col min="2" max="2" width="11.33203125" style="2" customWidth="1"/>
    <col min="3" max="3" width="6.6640625" style="2" customWidth="1"/>
    <col min="4" max="4" width="24.6640625" style="2" customWidth="1"/>
    <col min="5" max="5" width="26.109375" style="2" customWidth="1"/>
    <col min="6" max="6" width="19.33203125" style="2" customWidth="1"/>
    <col min="7" max="7" width="24.6640625" style="2" customWidth="1"/>
    <col min="8" max="8" width="12.88671875" style="2" customWidth="1"/>
    <col min="9" max="9" width="63" style="2" customWidth="1"/>
    <col min="10" max="10" width="98.5546875" style="2" customWidth="1"/>
    <col min="11" max="11" width="11.44140625" style="2" hidden="1" customWidth="1"/>
    <col min="12" max="12" width="0" style="2" hidden="1" customWidth="1"/>
    <col min="13" max="18" width="0" style="2" hidden="1"/>
    <col min="19" max="19" width="11.44140625" style="2" hidden="1"/>
    <col min="20" max="20" width="0" style="2" hidden="1"/>
    <col min="21" max="16383" width="11.44140625" style="2" hidden="1"/>
    <col min="16384" max="16384" width="34.33203125" style="2" customWidth="1"/>
  </cols>
  <sheetData>
    <row r="1" spans="1:11" ht="42" customHeight="1" thickBot="1" x14ac:dyDescent="0.3">
      <c r="A1" s="10"/>
      <c r="B1" s="9"/>
      <c r="C1" s="9"/>
      <c r="D1" s="12"/>
      <c r="E1" s="9"/>
      <c r="F1" s="9"/>
      <c r="G1" s="51" t="s">
        <v>17</v>
      </c>
      <c r="H1" s="51"/>
      <c r="I1" s="51"/>
      <c r="J1" s="51"/>
      <c r="K1" s="11"/>
    </row>
    <row r="2" spans="1:11" ht="46.5" customHeight="1" thickBot="1" x14ac:dyDescent="0.3">
      <c r="A2" s="38" t="s">
        <v>67</v>
      </c>
      <c r="B2" s="39"/>
      <c r="C2" s="39"/>
      <c r="D2" s="39"/>
      <c r="E2" s="39"/>
      <c r="F2" s="39"/>
      <c r="G2" s="39"/>
      <c r="H2" s="39"/>
      <c r="I2" s="39"/>
      <c r="J2" s="37"/>
      <c r="K2" s="50"/>
    </row>
    <row r="3" spans="1:11" ht="46.5" customHeight="1" thickBot="1" x14ac:dyDescent="0.3">
      <c r="A3" s="52" t="s">
        <v>99</v>
      </c>
      <c r="B3" s="53"/>
      <c r="C3" s="53"/>
      <c r="D3" s="53"/>
      <c r="E3" s="54"/>
      <c r="F3" s="57"/>
      <c r="G3" s="52" t="s">
        <v>101</v>
      </c>
      <c r="H3" s="53"/>
      <c r="I3" s="54"/>
      <c r="J3" s="37"/>
      <c r="K3" s="50"/>
    </row>
    <row r="4" spans="1:11" ht="30.75" customHeight="1" thickBot="1" x14ac:dyDescent="0.3">
      <c r="A4" s="49" t="s">
        <v>65</v>
      </c>
      <c r="B4" s="49"/>
      <c r="C4" s="49"/>
      <c r="D4" s="49"/>
      <c r="E4" s="49"/>
      <c r="F4" s="49"/>
      <c r="G4" s="49"/>
      <c r="H4" s="49"/>
      <c r="I4" s="49"/>
      <c r="J4" s="37" t="e">
        <f>#REF!</f>
        <v>#REF!</v>
      </c>
      <c r="K4" s="50"/>
    </row>
    <row r="5" spans="1:11" ht="28.5" customHeight="1" thickBot="1" x14ac:dyDescent="0.3">
      <c r="A5" s="49" t="s">
        <v>66</v>
      </c>
      <c r="B5" s="49"/>
      <c r="C5" s="49"/>
      <c r="D5" s="49"/>
      <c r="E5" s="49"/>
      <c r="F5" s="49"/>
      <c r="G5" s="49"/>
      <c r="H5" s="49"/>
      <c r="I5" s="49"/>
      <c r="J5" s="37">
        <f>2.75*J3</f>
        <v>0</v>
      </c>
      <c r="K5" s="50"/>
    </row>
    <row r="6" spans="1:11" ht="22.5" customHeight="1" x14ac:dyDescent="0.25">
      <c r="A6" s="22" t="s">
        <v>4</v>
      </c>
      <c r="B6" s="46"/>
      <c r="C6" s="46"/>
      <c r="D6" s="46"/>
      <c r="E6" s="46"/>
      <c r="F6" s="46"/>
      <c r="G6" s="46"/>
      <c r="H6" s="46"/>
      <c r="I6" s="46"/>
      <c r="J6" s="47"/>
      <c r="K6" s="50"/>
    </row>
    <row r="7" spans="1:11" ht="91.5" customHeight="1" thickBot="1" x14ac:dyDescent="0.3">
      <c r="A7" s="8"/>
      <c r="B7" s="48"/>
      <c r="C7" s="48"/>
      <c r="D7" s="48"/>
      <c r="E7" s="48"/>
      <c r="F7" s="48"/>
      <c r="G7" s="48"/>
      <c r="H7" s="48"/>
      <c r="I7" s="48"/>
      <c r="J7" s="48"/>
      <c r="K7" s="50"/>
    </row>
    <row r="8" spans="1:11" ht="46.5" customHeight="1" thickBot="1" x14ac:dyDescent="0.3">
      <c r="A8" s="38" t="s">
        <v>1</v>
      </c>
      <c r="B8" s="39"/>
      <c r="C8" s="39"/>
      <c r="D8" s="39"/>
      <c r="E8" s="39"/>
      <c r="F8" s="39"/>
      <c r="G8" s="39"/>
      <c r="H8" s="39"/>
      <c r="I8" s="39"/>
      <c r="J8" s="37"/>
      <c r="K8" s="43"/>
    </row>
    <row r="9" spans="1:11" ht="46.5" customHeight="1" thickBot="1" x14ac:dyDescent="0.3">
      <c r="A9" s="55" t="s">
        <v>100</v>
      </c>
      <c r="B9" s="55"/>
      <c r="C9" s="55"/>
      <c r="D9" s="55"/>
      <c r="E9" s="55"/>
      <c r="F9" s="55"/>
      <c r="G9" s="55"/>
      <c r="H9" s="55"/>
      <c r="I9" s="56"/>
      <c r="J9" s="37"/>
      <c r="K9" s="43"/>
    </row>
    <row r="10" spans="1:11" ht="30.75" customHeight="1" thickBot="1" x14ac:dyDescent="0.3">
      <c r="A10" s="49" t="s">
        <v>65</v>
      </c>
      <c r="B10" s="49"/>
      <c r="C10" s="49"/>
      <c r="D10" s="49"/>
      <c r="E10" s="49"/>
      <c r="F10" s="49"/>
      <c r="G10" s="49"/>
      <c r="H10" s="49"/>
      <c r="I10" s="49"/>
      <c r="J10" s="37"/>
      <c r="K10" s="50"/>
    </row>
    <row r="11" spans="1:11" ht="28.5" customHeight="1" thickBot="1" x14ac:dyDescent="0.3">
      <c r="A11" s="49" t="s">
        <v>66</v>
      </c>
      <c r="B11" s="49"/>
      <c r="C11" s="49"/>
      <c r="D11" s="49"/>
      <c r="E11" s="49"/>
      <c r="F11" s="49"/>
      <c r="G11" s="49"/>
      <c r="H11" s="49"/>
      <c r="I11" s="49"/>
      <c r="J11" s="37"/>
      <c r="K11" s="50"/>
    </row>
    <row r="12" spans="1:11" ht="91.5" customHeight="1" x14ac:dyDescent="0.25">
      <c r="A12" s="7" t="s">
        <v>4</v>
      </c>
      <c r="B12" s="29"/>
      <c r="C12" s="29"/>
      <c r="D12" s="29"/>
      <c r="E12" s="29"/>
      <c r="F12" s="29"/>
      <c r="G12" s="29"/>
      <c r="H12" s="29"/>
      <c r="I12" s="29"/>
      <c r="J12" s="29"/>
      <c r="K12" s="50"/>
    </row>
    <row r="13" spans="1:11" ht="28.5" customHeight="1" thickBot="1" x14ac:dyDescent="0.3">
      <c r="A13" s="8"/>
      <c r="B13" s="30"/>
      <c r="C13" s="30"/>
      <c r="D13" s="30"/>
      <c r="E13" s="30"/>
      <c r="F13" s="30"/>
      <c r="G13" s="30"/>
      <c r="H13" s="30"/>
      <c r="I13" s="30"/>
      <c r="J13" s="30"/>
      <c r="K13" s="50"/>
    </row>
    <row r="14" spans="1:11" ht="46.5" customHeight="1" thickBot="1" x14ac:dyDescent="0.3">
      <c r="A14" s="38" t="s">
        <v>69</v>
      </c>
      <c r="B14" s="39"/>
      <c r="C14" s="39"/>
      <c r="D14" s="39"/>
      <c r="E14" s="39"/>
      <c r="F14" s="39"/>
      <c r="G14" s="39"/>
      <c r="H14" s="39"/>
      <c r="I14" s="39"/>
      <c r="J14" s="37"/>
      <c r="K14" s="50"/>
    </row>
    <row r="15" spans="1:11" ht="30.75" customHeight="1" thickBot="1" x14ac:dyDescent="0.3">
      <c r="A15" s="49" t="s">
        <v>65</v>
      </c>
      <c r="B15" s="49"/>
      <c r="C15" s="49"/>
      <c r="D15" s="49"/>
      <c r="E15" s="49"/>
      <c r="F15" s="49"/>
      <c r="G15" s="49"/>
      <c r="H15" s="49"/>
      <c r="I15" s="49"/>
      <c r="J15" s="37"/>
      <c r="K15" s="50"/>
    </row>
    <row r="16" spans="1:11" ht="28.5" customHeight="1" thickBot="1" x14ac:dyDescent="0.3">
      <c r="A16" s="49" t="s">
        <v>66</v>
      </c>
      <c r="B16" s="49"/>
      <c r="C16" s="49"/>
      <c r="D16" s="49"/>
      <c r="E16" s="49"/>
      <c r="F16" s="49"/>
      <c r="G16" s="49"/>
      <c r="H16" s="49"/>
      <c r="I16" s="49"/>
      <c r="J16" s="37"/>
      <c r="K16" s="50"/>
    </row>
    <row r="17" spans="1:11" ht="22.5" customHeight="1" x14ac:dyDescent="0.25">
      <c r="A17" s="22" t="s">
        <v>4</v>
      </c>
      <c r="B17" s="46"/>
      <c r="C17" s="46"/>
      <c r="D17" s="46"/>
      <c r="E17" s="46"/>
      <c r="F17" s="46"/>
      <c r="G17" s="46"/>
      <c r="H17" s="46"/>
      <c r="I17" s="46"/>
      <c r="J17" s="47"/>
      <c r="K17" s="33"/>
    </row>
    <row r="18" spans="1:11" s="42" customFormat="1" ht="91.5" customHeight="1" thickBot="1" x14ac:dyDescent="0.3">
      <c r="A18" s="40"/>
      <c r="B18" s="48"/>
      <c r="C18" s="48"/>
      <c r="D18" s="48"/>
      <c r="E18" s="48"/>
      <c r="F18" s="48"/>
      <c r="G18" s="48"/>
      <c r="H18" s="48"/>
      <c r="I18" s="48"/>
      <c r="J18" s="48"/>
      <c r="K18" s="41"/>
    </row>
    <row r="19" spans="1:11" ht="46.5" customHeight="1" thickBot="1" x14ac:dyDescent="0.3">
      <c r="A19" s="38" t="s">
        <v>68</v>
      </c>
      <c r="B19" s="39"/>
      <c r="C19" s="39"/>
      <c r="D19" s="39"/>
      <c r="E19" s="39"/>
      <c r="F19" s="39"/>
      <c r="G19" s="39"/>
      <c r="H19" s="39"/>
      <c r="I19" s="39"/>
      <c r="J19" s="37"/>
    </row>
    <row r="20" spans="1:11" ht="30.75" customHeight="1" thickBot="1" x14ac:dyDescent="0.3">
      <c r="A20" s="49" t="s">
        <v>65</v>
      </c>
      <c r="B20" s="49"/>
      <c r="C20" s="49"/>
      <c r="D20" s="49"/>
      <c r="E20" s="49"/>
      <c r="F20" s="49"/>
      <c r="G20" s="49"/>
      <c r="H20" s="49"/>
      <c r="I20" s="49"/>
      <c r="J20" s="37"/>
      <c r="K20" s="23"/>
    </row>
    <row r="21" spans="1:11" ht="28.5" customHeight="1" thickBot="1" x14ac:dyDescent="0.3">
      <c r="A21" s="49" t="s">
        <v>66</v>
      </c>
      <c r="B21" s="49"/>
      <c r="C21" s="49"/>
      <c r="D21" s="49"/>
      <c r="E21" s="49"/>
      <c r="F21" s="49"/>
      <c r="G21" s="49"/>
      <c r="H21" s="49"/>
      <c r="I21" s="49"/>
      <c r="J21" s="37"/>
      <c r="K21" s="33"/>
    </row>
    <row r="22" spans="1:11" ht="22.5" customHeight="1" x14ac:dyDescent="0.25">
      <c r="A22" s="22" t="s">
        <v>4</v>
      </c>
      <c r="B22" s="46"/>
      <c r="C22" s="46"/>
      <c r="D22" s="46"/>
      <c r="E22" s="46"/>
      <c r="F22" s="46"/>
      <c r="G22" s="46"/>
      <c r="H22" s="46"/>
      <c r="I22" s="46"/>
      <c r="J22" s="47"/>
      <c r="K22" s="20"/>
    </row>
    <row r="23" spans="1:11" ht="91.5" customHeight="1" thickBot="1" x14ac:dyDescent="0.3">
      <c r="A23" s="8"/>
      <c r="B23" s="48"/>
      <c r="C23" s="48"/>
      <c r="D23" s="48"/>
      <c r="E23" s="48"/>
      <c r="F23" s="48"/>
      <c r="G23" s="48"/>
      <c r="H23" s="48"/>
      <c r="I23" s="48"/>
      <c r="J23" s="48"/>
      <c r="K23" s="50"/>
    </row>
    <row r="24" spans="1:11" ht="46.5" customHeight="1" thickBot="1" x14ac:dyDescent="0.3">
      <c r="A24" s="38" t="s">
        <v>70</v>
      </c>
      <c r="B24" s="39"/>
      <c r="C24" s="39"/>
      <c r="D24" s="39"/>
      <c r="E24" s="39"/>
      <c r="F24" s="39"/>
      <c r="G24" s="39"/>
      <c r="H24" s="39"/>
      <c r="I24" s="39"/>
      <c r="J24" s="37"/>
      <c r="K24" s="50"/>
    </row>
    <row r="25" spans="1:11" ht="30.75" customHeight="1" thickBot="1" x14ac:dyDescent="0.3">
      <c r="A25" s="49" t="s">
        <v>65</v>
      </c>
      <c r="B25" s="49"/>
      <c r="C25" s="49"/>
      <c r="D25" s="49"/>
      <c r="E25" s="49"/>
      <c r="F25" s="49"/>
      <c r="G25" s="49"/>
      <c r="H25" s="49"/>
      <c r="I25" s="49"/>
      <c r="J25" s="37" t="e">
        <f>#REF!</f>
        <v>#REF!</v>
      </c>
      <c r="K25" s="50"/>
    </row>
    <row r="26" spans="1:11" ht="28.5" customHeight="1" thickBot="1" x14ac:dyDescent="0.3">
      <c r="A26" s="49" t="s">
        <v>66</v>
      </c>
      <c r="B26" s="49"/>
      <c r="C26" s="49"/>
      <c r="D26" s="49"/>
      <c r="E26" s="49"/>
      <c r="F26" s="49"/>
      <c r="G26" s="49"/>
      <c r="H26" s="49"/>
      <c r="I26" s="49"/>
      <c r="J26" s="37" t="e">
        <f>J25*2</f>
        <v>#REF!</v>
      </c>
      <c r="K26" s="50"/>
    </row>
    <row r="27" spans="1:11" ht="22.5" customHeight="1" x14ac:dyDescent="0.25">
      <c r="A27" s="22" t="s">
        <v>4</v>
      </c>
      <c r="B27" s="46"/>
      <c r="C27" s="46"/>
      <c r="D27" s="46"/>
      <c r="E27" s="46"/>
      <c r="F27" s="46"/>
      <c r="G27" s="46"/>
      <c r="H27" s="46"/>
      <c r="I27" s="46"/>
      <c r="J27" s="47"/>
      <c r="K27" s="50"/>
    </row>
    <row r="28" spans="1:11" ht="91.5" customHeight="1" thickBot="1" x14ac:dyDescent="0.3">
      <c r="A28" s="8"/>
      <c r="B28" s="48"/>
      <c r="C28" s="48"/>
      <c r="D28" s="48"/>
      <c r="E28" s="48"/>
      <c r="F28" s="48"/>
      <c r="G28" s="48"/>
      <c r="H28" s="48"/>
      <c r="I28" s="48"/>
      <c r="J28" s="48"/>
      <c r="K28" s="50"/>
    </row>
    <row r="29" spans="1:11" ht="46.5" customHeight="1" thickBot="1" x14ac:dyDescent="0.3">
      <c r="A29" s="38" t="s">
        <v>71</v>
      </c>
      <c r="B29" s="39"/>
      <c r="C29" s="39"/>
      <c r="D29" s="39"/>
      <c r="E29" s="39"/>
      <c r="F29" s="39"/>
      <c r="G29" s="39"/>
      <c r="H29" s="39"/>
      <c r="I29" s="39"/>
      <c r="J29" s="37"/>
      <c r="K29" s="50"/>
    </row>
    <row r="30" spans="1:11" ht="30.75" customHeight="1" thickBot="1" x14ac:dyDescent="0.3">
      <c r="A30" s="49" t="s">
        <v>65</v>
      </c>
      <c r="B30" s="49"/>
      <c r="C30" s="49"/>
      <c r="D30" s="49"/>
      <c r="E30" s="49"/>
      <c r="F30" s="49"/>
      <c r="G30" s="49"/>
      <c r="H30" s="49"/>
      <c r="I30" s="49"/>
      <c r="J30" s="37"/>
      <c r="K30" s="50"/>
    </row>
    <row r="31" spans="1:11" ht="28.5" customHeight="1" thickBot="1" x14ac:dyDescent="0.3">
      <c r="A31" s="49" t="s">
        <v>66</v>
      </c>
      <c r="B31" s="49"/>
      <c r="C31" s="49"/>
      <c r="D31" s="49"/>
      <c r="E31" s="49"/>
      <c r="F31" s="49"/>
      <c r="G31" s="49"/>
      <c r="H31" s="49"/>
      <c r="I31" s="49"/>
      <c r="J31" s="37"/>
      <c r="K31" s="33"/>
    </row>
    <row r="32" spans="1:11" ht="22.5" customHeight="1" x14ac:dyDescent="0.25">
      <c r="A32" s="22" t="s">
        <v>4</v>
      </c>
      <c r="B32" s="46"/>
      <c r="C32" s="46"/>
      <c r="D32" s="46"/>
      <c r="E32" s="46"/>
      <c r="F32" s="46"/>
      <c r="G32" s="46"/>
      <c r="H32" s="46"/>
      <c r="I32" s="46"/>
      <c r="J32" s="47"/>
      <c r="K32" s="50"/>
    </row>
    <row r="33" spans="1:11" ht="91.5" customHeight="1" thickBot="1" x14ac:dyDescent="0.3">
      <c r="A33" s="8"/>
      <c r="B33" s="48"/>
      <c r="C33" s="48"/>
      <c r="D33" s="48"/>
      <c r="E33" s="48"/>
      <c r="F33" s="48"/>
      <c r="G33" s="48"/>
      <c r="H33" s="48"/>
      <c r="I33" s="48"/>
      <c r="J33" s="48"/>
      <c r="K33" s="50"/>
    </row>
    <row r="34" spans="1:11" ht="46.5" customHeight="1" thickBot="1" x14ac:dyDescent="0.3">
      <c r="A34" s="38" t="s">
        <v>2</v>
      </c>
      <c r="B34" s="39"/>
      <c r="C34" s="39"/>
      <c r="D34" s="39"/>
      <c r="E34" s="39"/>
      <c r="F34" s="39"/>
      <c r="G34" s="39"/>
      <c r="H34" s="39"/>
      <c r="I34" s="39"/>
      <c r="J34" s="37"/>
      <c r="K34" s="50"/>
    </row>
    <row r="35" spans="1:11" ht="30.75" customHeight="1" thickBot="1" x14ac:dyDescent="0.3">
      <c r="A35" s="49" t="s">
        <v>65</v>
      </c>
      <c r="B35" s="49"/>
      <c r="C35" s="49"/>
      <c r="D35" s="49"/>
      <c r="E35" s="49"/>
      <c r="F35" s="49"/>
      <c r="G35" s="49"/>
      <c r="H35" s="49"/>
      <c r="I35" s="49"/>
      <c r="J35" s="37"/>
      <c r="K35" s="50"/>
    </row>
    <row r="36" spans="1:11" ht="28.5" customHeight="1" thickBot="1" x14ac:dyDescent="0.3">
      <c r="A36" s="49" t="s">
        <v>66</v>
      </c>
      <c r="B36" s="49"/>
      <c r="C36" s="49"/>
      <c r="D36" s="49"/>
      <c r="E36" s="49"/>
      <c r="F36" s="49"/>
      <c r="G36" s="49"/>
      <c r="H36" s="49"/>
      <c r="I36" s="49"/>
      <c r="J36" s="37"/>
      <c r="K36" s="50"/>
    </row>
    <row r="37" spans="1:11" ht="22.5" customHeight="1" x14ac:dyDescent="0.25">
      <c r="A37" s="22" t="s">
        <v>4</v>
      </c>
      <c r="B37" s="46"/>
      <c r="C37" s="46"/>
      <c r="D37" s="46"/>
      <c r="E37" s="46"/>
      <c r="F37" s="46"/>
      <c r="G37" s="46"/>
      <c r="H37" s="46"/>
      <c r="I37" s="46"/>
      <c r="J37" s="47"/>
      <c r="K37" s="50"/>
    </row>
    <row r="38" spans="1:11" ht="91.5" customHeight="1" thickBot="1" x14ac:dyDescent="0.3">
      <c r="A38" s="8"/>
      <c r="B38" s="48"/>
      <c r="C38" s="48"/>
      <c r="D38" s="48"/>
      <c r="E38" s="48"/>
      <c r="F38" s="48"/>
      <c r="G38" s="48"/>
      <c r="H38" s="48"/>
      <c r="I38" s="48"/>
      <c r="J38" s="48"/>
      <c r="K38" s="50"/>
    </row>
    <row r="39" spans="1:11" ht="46.5" customHeight="1" thickBot="1" x14ac:dyDescent="0.3">
      <c r="A39" s="38" t="s">
        <v>72</v>
      </c>
      <c r="B39" s="39"/>
      <c r="C39" s="39"/>
      <c r="D39" s="39"/>
      <c r="E39" s="39"/>
      <c r="F39" s="39"/>
      <c r="G39" s="39"/>
      <c r="H39" s="39"/>
      <c r="I39" s="39"/>
      <c r="J39" s="37"/>
      <c r="K39" s="50"/>
    </row>
    <row r="40" spans="1:11" ht="30.75" customHeight="1" thickBot="1" x14ac:dyDescent="0.3">
      <c r="A40" s="49" t="s">
        <v>65</v>
      </c>
      <c r="B40" s="49"/>
      <c r="C40" s="49"/>
      <c r="D40" s="49"/>
      <c r="E40" s="49"/>
      <c r="F40" s="49"/>
      <c r="G40" s="49"/>
      <c r="H40" s="49"/>
      <c r="I40" s="49"/>
      <c r="J40" s="37"/>
      <c r="K40" s="50"/>
    </row>
    <row r="41" spans="1:11" ht="28.5" customHeight="1" thickBot="1" x14ac:dyDescent="0.3">
      <c r="A41" s="52" t="s">
        <v>66</v>
      </c>
      <c r="B41" s="53"/>
      <c r="C41" s="53"/>
      <c r="D41" s="53"/>
      <c r="E41" s="53"/>
      <c r="F41" s="53"/>
      <c r="G41" s="53"/>
      <c r="H41" s="53"/>
      <c r="I41" s="54"/>
      <c r="J41" s="37"/>
      <c r="K41" s="43"/>
    </row>
    <row r="42" spans="1:11" ht="22.5" customHeight="1" x14ac:dyDescent="0.25">
      <c r="A42" s="22" t="s">
        <v>4</v>
      </c>
      <c r="B42" s="46"/>
      <c r="C42" s="46"/>
      <c r="D42" s="46"/>
      <c r="E42" s="46"/>
      <c r="F42" s="46"/>
      <c r="G42" s="46"/>
      <c r="H42" s="46"/>
      <c r="I42" s="46"/>
      <c r="J42" s="47"/>
      <c r="K42" s="50"/>
    </row>
    <row r="43" spans="1:11" ht="91.5" customHeight="1" thickBot="1" x14ac:dyDescent="0.3">
      <c r="A43" s="8"/>
      <c r="B43" s="48"/>
      <c r="C43" s="48"/>
      <c r="D43" s="48"/>
      <c r="E43" s="48"/>
      <c r="F43" s="48"/>
      <c r="G43" s="48"/>
      <c r="H43" s="48"/>
      <c r="I43" s="48"/>
      <c r="J43" s="48"/>
      <c r="K43" s="50"/>
    </row>
    <row r="44" spans="1:11" ht="46.5" customHeight="1" thickBot="1" x14ac:dyDescent="0.3">
      <c r="A44" s="38" t="s">
        <v>3</v>
      </c>
      <c r="B44" s="39"/>
      <c r="C44" s="39"/>
      <c r="D44" s="39"/>
      <c r="E44" s="39"/>
      <c r="F44" s="39"/>
      <c r="G44" s="39"/>
      <c r="H44" s="39"/>
      <c r="I44" s="39"/>
      <c r="J44" s="37"/>
      <c r="K44" s="50"/>
    </row>
    <row r="45" spans="1:11" ht="30.75" customHeight="1" thickBot="1" x14ac:dyDescent="0.3">
      <c r="A45" s="49" t="s">
        <v>65</v>
      </c>
      <c r="B45" s="49"/>
      <c r="C45" s="49"/>
      <c r="D45" s="49"/>
      <c r="E45" s="49"/>
      <c r="F45" s="49"/>
      <c r="G45" s="49"/>
      <c r="H45" s="49"/>
      <c r="I45" s="49"/>
      <c r="J45" s="37"/>
      <c r="K45" s="50"/>
    </row>
    <row r="46" spans="1:11" ht="28.5" customHeight="1" thickBot="1" x14ac:dyDescent="0.3">
      <c r="A46" s="49" t="s">
        <v>66</v>
      </c>
      <c r="B46" s="49"/>
      <c r="C46" s="49"/>
      <c r="D46" s="49"/>
      <c r="E46" s="49"/>
      <c r="F46" s="49"/>
      <c r="G46" s="49"/>
      <c r="H46" s="49"/>
      <c r="I46" s="49"/>
      <c r="J46" s="37"/>
      <c r="K46" s="50"/>
    </row>
    <row r="47" spans="1:11" ht="22.5" customHeight="1" x14ac:dyDescent="0.25">
      <c r="A47" s="22" t="s">
        <v>4</v>
      </c>
      <c r="B47" s="46"/>
      <c r="C47" s="46"/>
      <c r="D47" s="46"/>
      <c r="E47" s="46"/>
      <c r="F47" s="46"/>
      <c r="G47" s="46"/>
      <c r="H47" s="46"/>
      <c r="I47" s="46"/>
      <c r="J47" s="47"/>
    </row>
    <row r="48" spans="1:11" ht="91.5" customHeight="1" thickBot="1" x14ac:dyDescent="0.3">
      <c r="A48" s="8"/>
      <c r="B48" s="48"/>
      <c r="C48" s="48"/>
      <c r="D48" s="48"/>
      <c r="E48" s="48"/>
      <c r="F48" s="48"/>
      <c r="G48" s="48"/>
      <c r="H48" s="48"/>
      <c r="I48" s="48"/>
      <c r="J48" s="48"/>
    </row>
    <row r="49" spans="1:10" ht="46.5" customHeight="1" thickBot="1" x14ac:dyDescent="0.3">
      <c r="A49" s="38" t="s">
        <v>3</v>
      </c>
      <c r="B49" s="39"/>
      <c r="C49" s="39"/>
      <c r="D49" s="39"/>
      <c r="E49" s="39"/>
      <c r="F49" s="39"/>
      <c r="G49" s="39"/>
      <c r="H49" s="39"/>
      <c r="I49" s="39"/>
      <c r="J49" s="37"/>
    </row>
    <row r="50" spans="1:10" ht="30.75" customHeight="1" thickBot="1" x14ac:dyDescent="0.3">
      <c r="A50" s="49" t="s">
        <v>65</v>
      </c>
      <c r="B50" s="49"/>
      <c r="C50" s="49"/>
      <c r="D50" s="49"/>
      <c r="E50" s="49"/>
      <c r="F50" s="49"/>
      <c r="G50" s="49"/>
      <c r="H50" s="49"/>
      <c r="I50" s="49"/>
      <c r="J50" s="37"/>
    </row>
    <row r="51" spans="1:10" ht="28.5" customHeight="1" thickBot="1" x14ac:dyDescent="0.3">
      <c r="A51" s="49" t="s">
        <v>66</v>
      </c>
      <c r="B51" s="49"/>
      <c r="C51" s="49"/>
      <c r="D51" s="49"/>
      <c r="E51" s="49"/>
      <c r="F51" s="49"/>
      <c r="G51" s="49"/>
      <c r="H51" s="49"/>
      <c r="I51" s="49"/>
      <c r="J51" s="37"/>
    </row>
    <row r="52" spans="1:10" ht="22.5" customHeight="1" x14ac:dyDescent="0.25">
      <c r="A52" s="22" t="s">
        <v>4</v>
      </c>
      <c r="B52" s="46"/>
      <c r="C52" s="46"/>
      <c r="D52" s="46"/>
      <c r="E52" s="46"/>
      <c r="F52" s="46"/>
      <c r="G52" s="46"/>
      <c r="H52" s="46"/>
      <c r="I52" s="46"/>
      <c r="J52" s="47"/>
    </row>
    <row r="53" spans="1:10" ht="91.5" customHeight="1" thickBot="1" x14ac:dyDescent="0.3">
      <c r="A53" s="8"/>
      <c r="B53" s="48"/>
      <c r="C53" s="48"/>
      <c r="D53" s="48"/>
      <c r="E53" s="48"/>
      <c r="F53" s="48"/>
      <c r="G53" s="48"/>
      <c r="H53" s="48"/>
      <c r="I53" s="48"/>
      <c r="J53" s="48"/>
    </row>
    <row r="55" spans="1:10" ht="46.5" customHeight="1" thickBot="1" x14ac:dyDescent="0.3">
      <c r="A55" s="38" t="s">
        <v>73</v>
      </c>
      <c r="B55" s="39"/>
      <c r="C55" s="39"/>
      <c r="D55" s="39"/>
      <c r="E55" s="39"/>
      <c r="F55" s="39"/>
      <c r="G55" s="39"/>
      <c r="H55" s="39"/>
      <c r="I55" s="39"/>
      <c r="J55" s="37"/>
    </row>
    <row r="56" spans="1:10" ht="30.75" customHeight="1" thickBot="1" x14ac:dyDescent="0.3">
      <c r="A56" s="49" t="s">
        <v>65</v>
      </c>
      <c r="B56" s="49"/>
      <c r="C56" s="49"/>
      <c r="D56" s="49"/>
      <c r="E56" s="49"/>
      <c r="F56" s="49"/>
      <c r="G56" s="49"/>
      <c r="H56" s="49"/>
      <c r="I56" s="49"/>
      <c r="J56" s="37"/>
    </row>
    <row r="57" spans="1:10" ht="28.5" customHeight="1" thickBot="1" x14ac:dyDescent="0.3">
      <c r="A57" s="49" t="s">
        <v>66</v>
      </c>
      <c r="B57" s="49"/>
      <c r="C57" s="49"/>
      <c r="D57" s="49"/>
      <c r="E57" s="49"/>
      <c r="F57" s="49"/>
      <c r="G57" s="49"/>
      <c r="H57" s="49"/>
      <c r="I57" s="49"/>
      <c r="J57" s="37"/>
    </row>
    <row r="58" spans="1:10" ht="22.5" customHeight="1" x14ac:dyDescent="0.25">
      <c r="A58" s="22" t="s">
        <v>4</v>
      </c>
      <c r="B58" s="46"/>
      <c r="C58" s="46"/>
      <c r="D58" s="46"/>
      <c r="E58" s="46"/>
      <c r="F58" s="46"/>
      <c r="G58" s="46"/>
      <c r="H58" s="46"/>
      <c r="I58" s="46"/>
      <c r="J58" s="47"/>
    </row>
    <row r="59" spans="1:10" ht="91.5" customHeight="1" thickBot="1" x14ac:dyDescent="0.3">
      <c r="A59" s="8"/>
      <c r="B59" s="48"/>
      <c r="C59" s="48"/>
      <c r="D59" s="48"/>
      <c r="E59" s="48"/>
      <c r="F59" s="48"/>
      <c r="G59" s="48"/>
      <c r="H59" s="48"/>
      <c r="I59" s="48"/>
      <c r="J59" s="48"/>
    </row>
    <row r="60" spans="1:10" ht="46.5" customHeight="1" thickBot="1" x14ac:dyDescent="0.3">
      <c r="A60" s="38" t="s">
        <v>74</v>
      </c>
      <c r="B60" s="39"/>
      <c r="C60" s="39"/>
      <c r="D60" s="39"/>
      <c r="E60" s="39"/>
      <c r="F60" s="39"/>
      <c r="G60" s="39"/>
      <c r="H60" s="39"/>
      <c r="I60" s="39"/>
      <c r="J60" s="37"/>
    </row>
    <row r="61" spans="1:10" ht="30.75" customHeight="1" thickBot="1" x14ac:dyDescent="0.3">
      <c r="A61" s="52" t="s">
        <v>65</v>
      </c>
      <c r="B61" s="53"/>
      <c r="C61" s="53"/>
      <c r="D61" s="53"/>
      <c r="E61" s="53"/>
      <c r="F61" s="53"/>
      <c r="G61" s="53"/>
      <c r="H61" s="53"/>
      <c r="I61" s="54"/>
      <c r="J61" s="37"/>
    </row>
    <row r="62" spans="1:10" ht="28.5" customHeight="1" thickBot="1" x14ac:dyDescent="0.3">
      <c r="A62" s="52" t="s">
        <v>66</v>
      </c>
      <c r="B62" s="53"/>
      <c r="C62" s="53"/>
      <c r="D62" s="53"/>
      <c r="E62" s="53"/>
      <c r="F62" s="53"/>
      <c r="G62" s="53"/>
      <c r="H62" s="53"/>
      <c r="I62" s="54"/>
      <c r="J62" s="37"/>
    </row>
    <row r="63" spans="1:10" ht="22.5" customHeight="1" x14ac:dyDescent="0.25">
      <c r="A63" s="22" t="s">
        <v>4</v>
      </c>
      <c r="B63" s="46"/>
      <c r="C63" s="46"/>
      <c r="D63" s="46"/>
      <c r="E63" s="46"/>
      <c r="F63" s="46"/>
      <c r="G63" s="46"/>
      <c r="H63" s="46"/>
      <c r="I63" s="46"/>
      <c r="J63" s="46"/>
    </row>
    <row r="64" spans="1:10" ht="91.5" customHeight="1" thickBot="1" x14ac:dyDescent="0.3">
      <c r="A64" s="8"/>
      <c r="B64" s="48"/>
      <c r="C64" s="48"/>
      <c r="D64" s="48"/>
      <c r="E64" s="48"/>
      <c r="F64" s="48"/>
      <c r="G64" s="48"/>
      <c r="H64" s="48"/>
      <c r="I64" s="48"/>
      <c r="J64" s="48"/>
    </row>
    <row r="65" spans="1:10" ht="46.5" customHeight="1" thickBot="1" x14ac:dyDescent="0.3">
      <c r="A65" s="38" t="s">
        <v>75</v>
      </c>
      <c r="B65" s="39"/>
      <c r="C65" s="39"/>
      <c r="D65" s="39"/>
      <c r="E65" s="39"/>
      <c r="F65" s="39"/>
      <c r="G65" s="39"/>
      <c r="H65" s="39"/>
      <c r="I65" s="39"/>
      <c r="J65" s="37"/>
    </row>
    <row r="66" spans="1:10" ht="30.75" customHeight="1" thickBot="1" x14ac:dyDescent="0.3">
      <c r="A66" s="52" t="s">
        <v>65</v>
      </c>
      <c r="B66" s="53"/>
      <c r="C66" s="53"/>
      <c r="D66" s="53"/>
      <c r="E66" s="53"/>
      <c r="F66" s="53"/>
      <c r="G66" s="53"/>
      <c r="H66" s="53"/>
      <c r="I66" s="54"/>
      <c r="J66" s="37"/>
    </row>
    <row r="67" spans="1:10" ht="28.5" customHeight="1" thickBot="1" x14ac:dyDescent="0.3">
      <c r="A67" s="52" t="s">
        <v>66</v>
      </c>
      <c r="B67" s="53"/>
      <c r="C67" s="53"/>
      <c r="D67" s="53"/>
      <c r="E67" s="53"/>
      <c r="F67" s="53"/>
      <c r="G67" s="53"/>
      <c r="H67" s="53"/>
      <c r="I67" s="54"/>
      <c r="J67" s="37"/>
    </row>
    <row r="68" spans="1:10" ht="22.5" customHeight="1" x14ac:dyDescent="0.25">
      <c r="A68" s="22" t="s">
        <v>4</v>
      </c>
      <c r="B68" s="46"/>
      <c r="C68" s="46"/>
      <c r="D68" s="46"/>
      <c r="E68" s="46"/>
      <c r="F68" s="46"/>
      <c r="G68" s="46"/>
      <c r="H68" s="46"/>
      <c r="I68" s="46"/>
      <c r="J68" s="46"/>
    </row>
    <row r="69" spans="1:10" ht="91.5" customHeight="1" thickBot="1" x14ac:dyDescent="0.3">
      <c r="A69" s="8"/>
      <c r="B69" s="48"/>
      <c r="C69" s="48"/>
      <c r="D69" s="48"/>
      <c r="E69" s="48"/>
      <c r="F69" s="48"/>
      <c r="G69" s="48"/>
      <c r="H69" s="48"/>
      <c r="I69" s="48"/>
      <c r="J69" s="48"/>
    </row>
    <row r="70" spans="1:10" x14ac:dyDescent="0.25"/>
    <row r="71" spans="1:10" x14ac:dyDescent="0.25"/>
    <row r="72" spans="1:10" x14ac:dyDescent="0.25"/>
    <row r="73" spans="1:10" x14ac:dyDescent="0.25"/>
    <row r="74" spans="1:10" x14ac:dyDescent="0.25"/>
    <row r="75" spans="1:10" x14ac:dyDescent="0.25"/>
    <row r="76" spans="1:10" x14ac:dyDescent="0.25"/>
    <row r="77" spans="1:10" x14ac:dyDescent="0.25"/>
    <row r="78" spans="1:10" x14ac:dyDescent="0.25"/>
  </sheetData>
  <mergeCells count="51">
    <mergeCell ref="A9:I9"/>
    <mergeCell ref="A3:E3"/>
    <mergeCell ref="G3:I3"/>
    <mergeCell ref="A62:I62"/>
    <mergeCell ref="B63:J64"/>
    <mergeCell ref="A66:I66"/>
    <mergeCell ref="A67:I67"/>
    <mergeCell ref="B68:J69"/>
    <mergeCell ref="B52:J53"/>
    <mergeCell ref="A56:I56"/>
    <mergeCell ref="A57:I57"/>
    <mergeCell ref="B58:J59"/>
    <mergeCell ref="A61:I61"/>
    <mergeCell ref="A40:I40"/>
    <mergeCell ref="A41:I41"/>
    <mergeCell ref="A50:I50"/>
    <mergeCell ref="A51:I51"/>
    <mergeCell ref="K42:K46"/>
    <mergeCell ref="G1:J1"/>
    <mergeCell ref="K2:K7"/>
    <mergeCell ref="K10:K12"/>
    <mergeCell ref="K13:K16"/>
    <mergeCell ref="K23:K27"/>
    <mergeCell ref="K28:K30"/>
    <mergeCell ref="K36:K37"/>
    <mergeCell ref="K32:K35"/>
    <mergeCell ref="K38:K40"/>
    <mergeCell ref="A16:I16"/>
    <mergeCell ref="A20:I20"/>
    <mergeCell ref="A21:I21"/>
    <mergeCell ref="A25:I25"/>
    <mergeCell ref="A26:I26"/>
    <mergeCell ref="A4:I4"/>
    <mergeCell ref="A5:I5"/>
    <mergeCell ref="A10:I10"/>
    <mergeCell ref="A11:I11"/>
    <mergeCell ref="A15:I15"/>
    <mergeCell ref="B6:J7"/>
    <mergeCell ref="B17:J18"/>
    <mergeCell ref="B22:J23"/>
    <mergeCell ref="B47:J48"/>
    <mergeCell ref="A46:I46"/>
    <mergeCell ref="B42:J43"/>
    <mergeCell ref="A45:I45"/>
    <mergeCell ref="B27:J28"/>
    <mergeCell ref="B32:J33"/>
    <mergeCell ref="B37:J38"/>
    <mergeCell ref="A30:I30"/>
    <mergeCell ref="A31:I31"/>
    <mergeCell ref="A35:I35"/>
    <mergeCell ref="A36:I36"/>
  </mergeCell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3"/>
  <dimension ref="A1:F14"/>
  <sheetViews>
    <sheetView showGridLines="0" workbookViewId="0"/>
  </sheetViews>
  <sheetFormatPr baseColWidth="10" defaultColWidth="11.44140625" defaultRowHeight="14.4" x14ac:dyDescent="0.3"/>
  <cols>
    <col min="1" max="1" width="51.44140625" style="1" bestFit="1" customWidth="1"/>
    <col min="2" max="2" width="56.88671875" style="1" customWidth="1"/>
    <col min="3" max="3" width="11.44140625" style="1"/>
    <col min="4" max="4" width="22.88671875" style="1" customWidth="1"/>
    <col min="5" max="5" width="23.33203125" style="1" customWidth="1"/>
    <col min="6" max="6" width="30.44140625" style="1" customWidth="1"/>
    <col min="7" max="16384" width="11.44140625" style="1"/>
  </cols>
  <sheetData>
    <row r="1" spans="1:6" x14ac:dyDescent="0.3">
      <c r="A1" s="6" t="s">
        <v>0</v>
      </c>
      <c r="B1" s="4">
        <v>2023</v>
      </c>
    </row>
    <row r="2" spans="1:6" x14ac:dyDescent="0.3">
      <c r="A2" s="13"/>
      <c r="B2" s="14"/>
    </row>
    <row r="3" spans="1:6" x14ac:dyDescent="0.3">
      <c r="A3" s="15"/>
      <c r="B3" s="16"/>
    </row>
    <row r="4" spans="1:6" x14ac:dyDescent="0.3">
      <c r="A4" s="15"/>
      <c r="B4" s="16"/>
    </row>
    <row r="5" spans="1:6" x14ac:dyDescent="0.3">
      <c r="A5" s="15"/>
      <c r="B5" s="16"/>
    </row>
    <row r="6" spans="1:6" x14ac:dyDescent="0.3">
      <c r="A6" s="15"/>
      <c r="B6" s="16"/>
    </row>
    <row r="7" spans="1:6" x14ac:dyDescent="0.3">
      <c r="A7" s="15"/>
      <c r="B7" s="16"/>
      <c r="E7" s="5"/>
      <c r="F7" s="5"/>
    </row>
    <row r="8" spans="1:6" x14ac:dyDescent="0.3">
      <c r="A8" s="15"/>
      <c r="B8" s="16"/>
      <c r="E8" s="5"/>
      <c r="F8" s="5"/>
    </row>
    <row r="9" spans="1:6" x14ac:dyDescent="0.3">
      <c r="A9" s="15"/>
      <c r="B9" s="16"/>
      <c r="E9" s="5"/>
      <c r="F9" s="5"/>
    </row>
    <row r="10" spans="1:6" x14ac:dyDescent="0.3">
      <c r="A10" s="15"/>
      <c r="B10" s="16"/>
      <c r="E10" s="5"/>
      <c r="F10" s="5"/>
    </row>
    <row r="11" spans="1:6" ht="18" x14ac:dyDescent="0.35">
      <c r="A11" s="15"/>
      <c r="B11" s="17"/>
      <c r="E11" s="5"/>
      <c r="F11" s="5"/>
    </row>
    <row r="12" spans="1:6" ht="15" customHeight="1" x14ac:dyDescent="0.35">
      <c r="A12" s="18"/>
      <c r="B12" s="19"/>
      <c r="E12" s="5"/>
      <c r="F12" s="5"/>
    </row>
    <row r="13" spans="1:6" x14ac:dyDescent="0.3">
      <c r="E13" s="5"/>
      <c r="F13" s="5"/>
    </row>
    <row r="14" spans="1:6" x14ac:dyDescent="0.3">
      <c r="E14" s="5"/>
      <c r="F14" s="5"/>
    </row>
  </sheetData>
  <conditionalFormatting sqref="E7:F14">
    <cfRule type="expression" dxfId="11" priority="2">
      <formula>$E7&lt;&gt;""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18</vt:i4>
      </vt:variant>
    </vt:vector>
  </HeadingPairs>
  <TitlesOfParts>
    <vt:vector size="18" baseType="lpstr">
      <vt:lpstr>TCDJ</vt:lpstr>
      <vt:lpstr>Feuil1</vt:lpstr>
      <vt:lpstr>boite</vt:lpstr>
      <vt:lpstr>tonnage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gestion budgitaire </vt:lpstr>
      <vt:lpstr>systeme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SCoPe</dc:title>
  <dc:subject>Suivi de COompte PErsonnel</dc:subject>
  <dc:creator>Loureed</dc:creator>
  <cp:keywords>Compte bancaire; Multi-comptes</cp:keywords>
  <dc:description>Version 1.0</dc:description>
  <cp:lastModifiedBy>Ahmed LACHHEB</cp:lastModifiedBy>
  <cp:lastPrinted>2016-05-02T20:43:00Z</cp:lastPrinted>
  <dcterms:created xsi:type="dcterms:W3CDTF">2014-02-16T20:49:14Z</dcterms:created>
  <dcterms:modified xsi:type="dcterms:W3CDTF">2021-12-29T14:09:45Z</dcterms:modified>
  <dc:language>Français - Euros</dc:language>
</cp:coreProperties>
</file>