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palo\Desktop\ODP\"/>
    </mc:Choice>
  </mc:AlternateContent>
  <bookViews>
    <workbookView xWindow="0" yWindow="0" windowWidth="22992" windowHeight="9024"/>
  </bookViews>
  <sheets>
    <sheet name="Demandes outillages" sheetId="1" r:id="rId1"/>
    <sheet name="Listes déroulantes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Q13" i="1" l="1"/>
  <c r="Q12" i="1" l="1"/>
  <c r="Q11" i="1" l="1"/>
  <c r="A10" i="1"/>
  <c r="P10" i="1" s="1"/>
  <c r="Q10" i="1"/>
  <c r="A11" i="1" l="1"/>
  <c r="P11" i="1" s="1"/>
  <c r="Q7" i="1"/>
  <c r="Q8" i="1"/>
  <c r="Q9" i="1"/>
  <c r="A12" i="1" l="1"/>
  <c r="C3" i="1"/>
  <c r="C4" i="1" s="1"/>
  <c r="P12" i="1" l="1"/>
  <c r="A13" i="1"/>
  <c r="P13" i="1" s="1"/>
</calcChain>
</file>

<file path=xl/sharedStrings.xml><?xml version="1.0" encoding="utf-8"?>
<sst xmlns="http://schemas.openxmlformats.org/spreadsheetml/2006/main" count="89" uniqueCount="65">
  <si>
    <t>N° ID</t>
  </si>
  <si>
    <t>DATE</t>
  </si>
  <si>
    <t>Demandeur</t>
  </si>
  <si>
    <t>Projet</t>
  </si>
  <si>
    <t>N° Projet</t>
  </si>
  <si>
    <t>WP</t>
  </si>
  <si>
    <t>Fonction outillage</t>
  </si>
  <si>
    <t>Désignation outillage</t>
  </si>
  <si>
    <t>Description de la demande</t>
  </si>
  <si>
    <t>Qté</t>
  </si>
  <si>
    <t>Budget</t>
  </si>
  <si>
    <t>Validation de la saisie</t>
  </si>
  <si>
    <t>Affectation Ressource</t>
  </si>
  <si>
    <t>IDG outillage</t>
  </si>
  <si>
    <t>Statut</t>
  </si>
  <si>
    <t>Demandes d'outillages</t>
  </si>
  <si>
    <t>Date du jour</t>
  </si>
  <si>
    <t>N° Semaine</t>
  </si>
  <si>
    <t>Non</t>
  </si>
  <si>
    <t>DMR</t>
  </si>
  <si>
    <t>Fonction Outillages</t>
  </si>
  <si>
    <t>Listes déroulantes</t>
  </si>
  <si>
    <t>Fournisseur</t>
  </si>
  <si>
    <t>Prix d'achat</t>
  </si>
  <si>
    <t>Date du besoin sur ligne</t>
  </si>
  <si>
    <r>
      <rPr>
        <b/>
        <sz val="11"/>
        <color theme="1"/>
        <rFont val="Calibri"/>
        <family val="2"/>
        <scheme val="minor"/>
      </rPr>
      <t>DMR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ommage </t>
    </r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aximal 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esponssable) </t>
    </r>
    <r>
      <rPr>
        <i/>
        <sz val="11"/>
        <color theme="1"/>
        <rFont val="Calibri"/>
        <family val="2"/>
        <scheme val="minor"/>
      </rPr>
      <t>Accident du travail</t>
    </r>
  </si>
  <si>
    <t xml:space="preserve">Faible </t>
  </si>
  <si>
    <t>Moyen</t>
  </si>
  <si>
    <t>Critique</t>
  </si>
  <si>
    <t>Amélioration</t>
  </si>
  <si>
    <t>Qualité</t>
  </si>
  <si>
    <t>Sécuritaire</t>
  </si>
  <si>
    <t>Autre</t>
  </si>
  <si>
    <t>Date butoire de traitement pour ODP</t>
  </si>
  <si>
    <t>TOTO</t>
  </si>
  <si>
    <t>TITI</t>
  </si>
  <si>
    <t>TATA</t>
  </si>
  <si>
    <t>TUTU</t>
  </si>
  <si>
    <t>A</t>
  </si>
  <si>
    <t>B</t>
  </si>
  <si>
    <t>C</t>
  </si>
  <si>
    <t>D</t>
  </si>
  <si>
    <t>Outil 1</t>
  </si>
  <si>
    <t>Outil 2</t>
  </si>
  <si>
    <t>Outil 3</t>
  </si>
  <si>
    <t>Outil 4</t>
  </si>
  <si>
    <t>ABC</t>
  </si>
  <si>
    <t>DEF</t>
  </si>
  <si>
    <t>GHI</t>
  </si>
  <si>
    <t>KLM</t>
  </si>
  <si>
    <t>TETE</t>
  </si>
  <si>
    <t>E</t>
  </si>
  <si>
    <t>Outil 5</t>
  </si>
  <si>
    <t>NOP</t>
  </si>
  <si>
    <t>TITO</t>
  </si>
  <si>
    <t>Outil 6</t>
  </si>
  <si>
    <t>TOP</t>
  </si>
  <si>
    <t>Proto Ligne</t>
  </si>
  <si>
    <t>Oui</t>
  </si>
  <si>
    <t>Confirmation</t>
  </si>
  <si>
    <t>TITU</t>
  </si>
  <si>
    <t>U</t>
  </si>
  <si>
    <t>Outil 7</t>
  </si>
  <si>
    <t>TIP</t>
  </si>
  <si>
    <t>N° 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</si>
</sst>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8"/>
      <color theme="3"/>
      <name val="Bookman Old Style"/>
      <family val="1"/>
    </font>
    <font>
      <i/>
      <sz val="11"/>
      <color theme="1"/>
      <name val="Calibri"/>
      <family val="2"/>
      <scheme val="minor"/>
    </font>
    <font>
      <b/>
      <sz val="24"/>
      <color theme="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/>
      <bottom style="double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2" xfId="0" applyFont="1" applyBorder="1"/>
    <xf numFmtId="0" fontId="0" fillId="0" borderId="2" xfId="0" applyBorder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0" fillId="0" borderId="9" xfId="0" applyNumberFormat="1" applyBorder="1" applyAlignment="1" applyProtection="1">
      <alignment horizontal="center" vertical="center"/>
      <protection hidden="1"/>
    </xf>
    <xf numFmtId="1" fontId="0" fillId="0" borderId="0" xfId="0" applyNumberFormat="1" applyBorder="1" applyAlignment="1" applyProtection="1">
      <alignment horizontal="center" vertical="center"/>
      <protection hidden="1"/>
    </xf>
    <xf numFmtId="14" fontId="0" fillId="0" borderId="0" xfId="0" applyNumberFormat="1" applyBorder="1" applyAlignment="1" applyProtection="1">
      <alignment horizontal="center" vertical="center"/>
      <protection hidden="1"/>
    </xf>
    <xf numFmtId="1" fontId="0" fillId="0" borderId="9" xfId="0" applyNumberFormat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center" vertical="center"/>
    </xf>
    <xf numFmtId="49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vertical="center" wrapText="1"/>
      <protection locked="0"/>
    </xf>
    <xf numFmtId="164" fontId="0" fillId="0" borderId="9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 applyFill="1" applyBorder="1" applyAlignment="1" applyProtection="1">
      <alignment horizontal="left" vertical="center"/>
      <protection locked="0"/>
    </xf>
    <xf numFmtId="164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 wrapText="1"/>
    </xf>
    <xf numFmtId="14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9" xfId="0" applyNumberForma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164" fontId="0" fillId="0" borderId="0" xfId="1" applyNumberFormat="1" applyFont="1" applyFill="1" applyAlignment="1" applyProtection="1">
      <alignment horizontal="center" vertical="center"/>
      <protection locked="0"/>
    </xf>
    <xf numFmtId="0" fontId="6" fillId="0" borderId="8" xfId="0" applyFont="1" applyBorder="1" applyAlignment="1">
      <alignment horizontal="left"/>
    </xf>
  </cellXfs>
  <cellStyles count="2">
    <cellStyle name="Monétaire" xfId="1" builtinId="4"/>
    <cellStyle name="Normal" xfId="0" builtinId="0"/>
  </cellStyles>
  <dxfs count="67"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2" tint="-0.499984740745262"/>
        </top>
        <bottom style="thin">
          <color theme="2" tint="-0.499984740745262"/>
        </bottom>
        <vertical/>
        <horizontal/>
      </border>
    </dxf>
    <dxf>
      <border outline="0">
        <top style="thin">
          <color theme="2" tint="-0.499984740745262"/>
        </top>
      </border>
    </dxf>
    <dxf>
      <border outline="0"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2" tint="-0.499984740745262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</font>
      <fill>
        <patternFill>
          <bgColor rgb="FFFFC000"/>
        </patternFill>
      </fill>
    </dxf>
    <dxf>
      <font>
        <color theme="1"/>
      </font>
      <fill>
        <patternFill>
          <bgColor theme="2"/>
        </patternFill>
      </fill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 style="thin">
          <color theme="2" tint="-0.499984740745262"/>
        </vertical>
        <horizontal style="thin">
          <color theme="2" tint="-0.499984740745262"/>
        </horizontal>
      </border>
    </dxf>
    <dxf>
      <font>
        <color theme="1"/>
      </font>
      <fill>
        <patternFill>
          <bgColor theme="0"/>
        </patternFill>
      </fill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 style="thin">
          <color theme="2" tint="-0.499984740745262"/>
        </vertical>
        <horizontal style="thin">
          <color theme="2" tint="-0.499984740745262"/>
        </horizontal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 style="thin">
          <color theme="2" tint="-0.499984740745262"/>
        </vertical>
        <horizontal style="thin">
          <color theme="2" tint="-0.499984740745262"/>
        </horizontal>
      </border>
    </dxf>
  </dxfs>
  <tableStyles count="1" defaultTableStyle="Style de tableau 1" defaultPivotStyle="PivotStyleLight16">
    <tableStyle name="Style de tableau 1" pivot="0" count="3">
      <tableStyleElement type="headerRow" dxfId="66"/>
      <tableStyleElement type="firstRowStripe" dxfId="65"/>
      <tableStyleElement type="secondRowStripe" dxfId="6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518160</xdr:colOff>
      <xdr:row>2</xdr:row>
      <xdr:rowOff>60960</xdr:rowOff>
    </xdr:from>
    <xdr:to>
      <xdr:col>4</xdr:col>
      <xdr:colOff>853440</xdr:colOff>
      <xdr:row>3</xdr:row>
      <xdr:rowOff>167640</xdr:rowOff>
    </xdr:to>
    <xdr:sp macro="[0]!Nouvelles_demandes.nouvelles_demandes" textlink="">
      <xdr:nvSpPr>
        <xdr:cNvPr id="3" name="Rectangle à coins arrondis 2"/>
        <xdr:cNvSpPr/>
      </xdr:nvSpPr>
      <xdr:spPr>
        <a:xfrm>
          <a:off x="3009900" y="807720"/>
          <a:ext cx="1485900" cy="289560"/>
        </a:xfrm>
        <a:prstGeom prst="roundRect">
          <a:avLst/>
        </a:prstGeom>
        <a:solidFill>
          <a:srgbClr val="002060">
            <a:alpha val="50000"/>
          </a:srgb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Nouvelles demandes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D_OUT" displayName="TBD_OUT" ref="A6:V13" totalsRowShown="0" headerRowDxfId="62">
  <autoFilter ref="A6:V13"/>
  <tableColumns count="22">
    <tableColumn id="1" name="N° ID" dataDxfId="61" totalsRowDxfId="60"/>
    <tableColumn id="2" name="DATE" dataDxfId="59" totalsRowDxfId="58"/>
    <tableColumn id="3" name="Demandeur" dataDxfId="57" totalsRowDxfId="56"/>
    <tableColumn id="4" name="Projet" dataDxfId="55" totalsRowDxfId="54"/>
    <tableColumn id="5" name="N° Projet" dataDxfId="53" totalsRowDxfId="52"/>
    <tableColumn id="6" name="WP" dataDxfId="51" totalsRowDxfId="50"/>
    <tableColumn id="7" name="N° tête" dataDxfId="49" totalsRowDxfId="48"/>
    <tableColumn id="8" name="Fonction outillage" dataDxfId="47" totalsRowDxfId="46"/>
    <tableColumn id="9" name="Désignation outillage" dataDxfId="45" totalsRowDxfId="44"/>
    <tableColumn id="10" name="Description de la demande" dataDxfId="43" totalsRowDxfId="42"/>
    <tableColumn id="11" name="Date du besoin sur ligne" dataDxfId="41" totalsRowDxfId="40"/>
    <tableColumn id="12" name="Qté" dataDxfId="39" totalsRowDxfId="38"/>
    <tableColumn id="13" name="Budget" dataDxfId="37" totalsRowDxfId="36" dataCellStyle="Monétaire"/>
    <tableColumn id="16" name="Proto Ligne" dataDxfId="35" totalsRowDxfId="34" dataCellStyle="Monétaire"/>
    <tableColumn id="14" name="DMR (Dommage Maximal Responssable) Accident du travail" dataDxfId="33" totalsRowDxfId="32"/>
    <tableColumn id="15" name="Validation de la saisie" dataDxfId="31" totalsRowDxfId="30">
      <calculatedColumnFormula>IF(TBD_OUT[N° ID]="",0,IF(TBD_OUT[DATE]="",0,IF(TBD_OUT[Demandeur]="",0,IF(TBD_OUT[Projet]="",0,IF(TBD_OUT[N° Projet]="",0,IF(TBD_OUT[WP]="",0,IF(TBD_OUT[N° tête]="",0,IF(TBD_OUT[Fonction outillage]="",0,IF(TBD_OUT[Désignation outillage]="",0,IF(TBD_OUT[Description de la demande]="",0,IF(TBD_OUT[Date du besoin sur ligne]="",0,IF(TBD_OUT[Qté]="",0,IF(TBD_OUT[Budget]="",0,IF(TBD_OUT[Proto Ligne]="",0,IF(TBD_OUT[DMR (Dommage Maximal Responssable) Accident du travail]="",0,1)))))))))))))))</calculatedColumnFormula>
    </tableColumn>
    <tableColumn id="17" name="Date butoire de traitement pour ODP" dataDxfId="29" totalsRowDxfId="28">
      <calculatedColumnFormula>IF(TBD_OUT[[#This Row],[Date du besoin sur ligne]]="","",TBD_OUT[Date du besoin sur ligne]-60)</calculatedColumnFormula>
    </tableColumn>
    <tableColumn id="22" name="Affectation Ressource" dataDxfId="27" totalsRowDxfId="26"/>
    <tableColumn id="18" name="IDG outillage" dataDxfId="25" totalsRowDxfId="24"/>
    <tableColumn id="20" name="Fournisseur" dataDxfId="23" totalsRowDxfId="22"/>
    <tableColumn id="21" name="Prix d'achat" dataDxfId="21" totalsRowDxfId="20"/>
    <tableColumn id="19" name="Statut" dataDxfId="19" totalsRowDxfId="18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DMR" displayName="DMR" ref="F3:F7" totalsRowShown="0" headerRowDxfId="17" dataDxfId="15" headerRowBorderDxfId="16" tableBorderDxfId="14" totalsRowBorderDxfId="13">
  <autoFilter ref="F3:F7"/>
  <tableColumns count="1">
    <tableColumn id="1" name="DMR" dataDxfId="12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id="3" name="Projet" displayName="Projet" ref="B3:B6" totalsRowShown="0" headerRowDxfId="11" dataDxfId="9" headerRowBorderDxfId="10" tableBorderDxfId="8" totalsRowBorderDxfId="7">
  <autoFilter ref="B3:B6"/>
  <tableColumns count="1">
    <tableColumn id="1" name="Projet" dataDxfId="6"/>
  </tableColumns>
  <tableStyleInfo name="TableStyleMedium18" showFirstColumn="0" showLastColumn="0" showRowStripes="1" showColumnStripes="0"/>
</table>
</file>

<file path=xl/tables/table4.xml><?xml version="1.0" encoding="utf-8"?>
<table xmlns="http://schemas.openxmlformats.org/spreadsheetml/2006/main" id="4" name="Fonction" displayName="Fonction" ref="D3:D7" totalsRowShown="0" headerRowDxfId="5" dataDxfId="3" headerRowBorderDxfId="4" tableBorderDxfId="2" totalsRowBorderDxfId="1">
  <autoFilter ref="D3:D7"/>
  <tableColumns count="1">
    <tableColumn id="1" name="Fonction Outillages" dataDxfId="0"/>
  </tableColumns>
  <tableStyleInfo name="TableStyleMedium19" showFirstColumn="0" showLastColumn="0" showRowStripes="1" showColumnStripes="0"/>
</table>
</file>

<file path=xl/tables/table5.xml><?xml version="1.0" encoding="utf-8"?>
<table xmlns="http://schemas.openxmlformats.org/spreadsheetml/2006/main" id="5" name="Confirmation" displayName="Confirmation" ref="H3:H5" totalsRowShown="0">
  <autoFilter ref="H3:H5"/>
  <tableColumns count="1">
    <tableColumn id="1" name="Confirmation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3"/>
  <sheetViews>
    <sheetView showGridLines="0" tabSelected="1" workbookViewId="0">
      <pane ySplit="6" topLeftCell="A7" activePane="bottomLeft" state="frozen"/>
      <selection pane="bottomLeft" activeCell="G20" sqref="G20"/>
    </sheetView>
  </sheetViews>
  <sheetFormatPr baseColWidth="10" defaultRowHeight="14.4" x14ac:dyDescent="0.3"/>
  <cols>
    <col min="1" max="1" width="8.77734375" customWidth="1"/>
    <col min="2" max="2" width="11.88671875" customWidth="1"/>
    <col min="3" max="3" width="16.21875" bestFit="1" customWidth="1"/>
    <col min="4" max="4" width="16.77734375" customWidth="1"/>
    <col min="5" max="5" width="12.77734375" bestFit="1" customWidth="1"/>
    <col min="6" max="7" width="12.77734375" customWidth="1"/>
    <col min="8" max="8" width="12.5546875" bestFit="1" customWidth="1"/>
    <col min="9" max="9" width="31" customWidth="1"/>
    <col min="10" max="10" width="55.44140625" customWidth="1"/>
    <col min="11" max="11" width="11.77734375" bestFit="1" customWidth="1"/>
    <col min="12" max="12" width="8.44140625" bestFit="1" customWidth="1"/>
    <col min="13" max="13" width="11.109375" bestFit="1" customWidth="1"/>
    <col min="14" max="14" width="11.109375" customWidth="1"/>
    <col min="15" max="15" width="14" customWidth="1"/>
    <col min="16" max="16" width="12.44140625" customWidth="1"/>
    <col min="17" max="17" width="16.6640625" bestFit="1" customWidth="1"/>
    <col min="18" max="18" width="22.33203125" customWidth="1"/>
    <col min="19" max="19" width="15.88671875" bestFit="1" customWidth="1"/>
    <col min="20" max="20" width="14.77734375" bestFit="1" customWidth="1"/>
    <col min="21" max="21" width="14.88671875" bestFit="1" customWidth="1"/>
    <col min="22" max="22" width="11.88671875" customWidth="1"/>
  </cols>
  <sheetData>
    <row r="1" spans="1:22" ht="48" thickBot="1" x14ac:dyDescent="0.85">
      <c r="A1" s="8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10.8" customHeight="1" thickTop="1" x14ac:dyDescent="0.8">
      <c r="A2" s="5"/>
    </row>
    <row r="3" spans="1:22" x14ac:dyDescent="0.3">
      <c r="B3" s="2" t="s">
        <v>16</v>
      </c>
      <c r="C3" s="7">
        <f ca="1">TODAY()</f>
        <v>45191</v>
      </c>
    </row>
    <row r="4" spans="1:22" x14ac:dyDescent="0.3">
      <c r="B4" s="2" t="s">
        <v>17</v>
      </c>
      <c r="C4" s="6">
        <f ca="1">WEEKNUM(C3)</f>
        <v>38</v>
      </c>
    </row>
    <row r="6" spans="1:22" ht="95.4" customHeight="1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64</v>
      </c>
      <c r="H6" s="3" t="s">
        <v>6</v>
      </c>
      <c r="I6" s="1" t="s">
        <v>7</v>
      </c>
      <c r="J6" s="1" t="s">
        <v>8</v>
      </c>
      <c r="K6" s="3" t="s">
        <v>24</v>
      </c>
      <c r="L6" s="1" t="s">
        <v>9</v>
      </c>
      <c r="M6" s="1" t="s">
        <v>10</v>
      </c>
      <c r="N6" s="1" t="s">
        <v>57</v>
      </c>
      <c r="O6" s="3" t="s">
        <v>25</v>
      </c>
      <c r="P6" s="3" t="s">
        <v>11</v>
      </c>
      <c r="Q6" s="34" t="s">
        <v>33</v>
      </c>
      <c r="R6" s="11" t="s">
        <v>12</v>
      </c>
      <c r="S6" s="10" t="s">
        <v>13</v>
      </c>
      <c r="T6" s="10" t="s">
        <v>22</v>
      </c>
      <c r="U6" s="10" t="s">
        <v>23</v>
      </c>
      <c r="V6" s="10" t="s">
        <v>14</v>
      </c>
    </row>
    <row r="7" spans="1:22" x14ac:dyDescent="0.3">
      <c r="A7" s="1">
        <v>1</v>
      </c>
      <c r="B7" s="4">
        <v>45156</v>
      </c>
      <c r="C7" s="1" t="s">
        <v>34</v>
      </c>
      <c r="D7" s="1">
        <v>1</v>
      </c>
      <c r="E7" s="1">
        <v>1</v>
      </c>
      <c r="F7" s="23" t="s">
        <v>38</v>
      </c>
      <c r="G7" s="23">
        <v>123</v>
      </c>
      <c r="H7" s="23" t="s">
        <v>29</v>
      </c>
      <c r="I7" s="23" t="s">
        <v>42</v>
      </c>
      <c r="J7" s="24" t="s">
        <v>46</v>
      </c>
      <c r="K7" s="4">
        <v>45187</v>
      </c>
      <c r="L7" s="23">
        <v>1</v>
      </c>
      <c r="M7" s="32">
        <v>100</v>
      </c>
      <c r="N7" s="32" t="s">
        <v>18</v>
      </c>
      <c r="O7" s="23" t="s">
        <v>18</v>
      </c>
      <c r="P7" s="23">
        <f>IF(TBD_OUT[N° ID]="",0,IF(TBD_OUT[DATE]="",0,IF(TBD_OUT[Demandeur]="",0,IF(TBD_OUT[Projet]="",0,IF(TBD_OUT[N° Projet]="",0,IF(TBD_OUT[WP]="",0,IF(TBD_OUT[N° tête]="",0,IF(TBD_OUT[Fonction outillage]="",0,IF(TBD_OUT[Désignation outillage]="",0,IF(TBD_OUT[Description de la demande]="",0,IF(TBD_OUT[Date du besoin sur ligne]="",0,IF(TBD_OUT[Qté]="",0,IF(TBD_OUT[Budget]="",0,IF(TBD_OUT[Proto Ligne]="",0,IF(TBD_OUT[DMR (Dommage Maximal Responssable) Accident du travail]="",0,1)))))))))))))))</f>
        <v>1</v>
      </c>
      <c r="Q7" s="25">
        <f>IF(TBD_OUT[[#This Row],[Date du besoin sur ligne]]="","",TBD_OUT[Date du besoin sur ligne]-60)</f>
        <v>45127</v>
      </c>
      <c r="R7" s="25"/>
      <c r="S7" s="23"/>
      <c r="T7" s="23"/>
      <c r="U7" s="23"/>
      <c r="V7" s="23"/>
    </row>
    <row r="8" spans="1:22" x14ac:dyDescent="0.3">
      <c r="A8" s="17">
        <v>2</v>
      </c>
      <c r="B8" s="4">
        <v>45157</v>
      </c>
      <c r="C8" s="20" t="s">
        <v>35</v>
      </c>
      <c r="D8" s="1">
        <v>1</v>
      </c>
      <c r="E8" s="36">
        <v>2</v>
      </c>
      <c r="F8" s="26" t="s">
        <v>39</v>
      </c>
      <c r="G8" s="22">
        <v>456</v>
      </c>
      <c r="H8" s="22" t="s">
        <v>30</v>
      </c>
      <c r="I8" s="23" t="s">
        <v>43</v>
      </c>
      <c r="J8" s="27" t="s">
        <v>47</v>
      </c>
      <c r="K8" s="4">
        <v>45218</v>
      </c>
      <c r="L8" s="22">
        <v>1</v>
      </c>
      <c r="M8" s="28">
        <v>200</v>
      </c>
      <c r="N8" s="32" t="s">
        <v>58</v>
      </c>
      <c r="O8" s="22" t="s">
        <v>18</v>
      </c>
      <c r="P8" s="23">
        <f>IF(TBD_OUT[N° ID]="",0,IF(TBD_OUT[DATE]="",0,IF(TBD_OUT[Demandeur]="",0,IF(TBD_OUT[Projet]="",0,IF(TBD_OUT[N° Projet]="",0,IF(TBD_OUT[WP]="",0,IF(TBD_OUT[N° tête]="",0,IF(TBD_OUT[Fonction outillage]="",0,IF(TBD_OUT[Désignation outillage]="",0,IF(TBD_OUT[Description de la demande]="",0,IF(TBD_OUT[Date du besoin sur ligne]="",0,IF(TBD_OUT[Qté]="",0,IF(TBD_OUT[Budget]="",0,IF(TBD_OUT[Proto Ligne]="",0,IF(TBD_OUT[DMR (Dommage Maximal Responssable) Accident du travail]="",0,1)))))))))))))))</f>
        <v>1</v>
      </c>
      <c r="Q8" s="25">
        <f>IF(TBD_OUT[[#This Row],[Date du besoin sur ligne]]="","",TBD_OUT[Date du besoin sur ligne]-60)</f>
        <v>45158</v>
      </c>
      <c r="R8" s="25"/>
      <c r="S8" s="23"/>
      <c r="T8" s="23"/>
      <c r="U8" s="23"/>
      <c r="V8" s="23"/>
    </row>
    <row r="9" spans="1:22" x14ac:dyDescent="0.3">
      <c r="A9" s="17">
        <v>3</v>
      </c>
      <c r="B9" s="4">
        <v>45158</v>
      </c>
      <c r="C9" s="20" t="s">
        <v>36</v>
      </c>
      <c r="D9" s="1">
        <v>2</v>
      </c>
      <c r="E9" s="36">
        <v>3</v>
      </c>
      <c r="F9" s="26" t="s">
        <v>40</v>
      </c>
      <c r="G9" s="22">
        <v>789</v>
      </c>
      <c r="H9" s="22" t="s">
        <v>31</v>
      </c>
      <c r="I9" s="23" t="s">
        <v>44</v>
      </c>
      <c r="J9" s="27" t="s">
        <v>48</v>
      </c>
      <c r="K9" s="4">
        <v>45250</v>
      </c>
      <c r="L9" s="22">
        <v>1</v>
      </c>
      <c r="M9" s="28">
        <v>300</v>
      </c>
      <c r="N9" s="32" t="s">
        <v>18</v>
      </c>
      <c r="O9" s="22" t="s">
        <v>18</v>
      </c>
      <c r="P9" s="23">
        <f>IF(TBD_OUT[N° ID]="",0,IF(TBD_OUT[DATE]="",0,IF(TBD_OUT[Demandeur]="",0,IF(TBD_OUT[Projet]="",0,IF(TBD_OUT[N° Projet]="",0,IF(TBD_OUT[WP]="",0,IF(TBD_OUT[N° tête]="",0,IF(TBD_OUT[Fonction outillage]="",0,IF(TBD_OUT[Désignation outillage]="",0,IF(TBD_OUT[Description de la demande]="",0,IF(TBD_OUT[Date du besoin sur ligne]="",0,IF(TBD_OUT[Qté]="",0,IF(TBD_OUT[Budget]="",0,IF(TBD_OUT[Proto Ligne]="",0,IF(TBD_OUT[DMR (Dommage Maximal Responssable) Accident du travail]="",0,1)))))))))))))))</f>
        <v>1</v>
      </c>
      <c r="Q9" s="25">
        <f>IF(TBD_OUT[[#This Row],[Date du besoin sur ligne]]="","",TBD_OUT[Date du besoin sur ligne]-60)</f>
        <v>45190</v>
      </c>
      <c r="R9" s="25"/>
      <c r="S9" s="23"/>
      <c r="T9" s="23"/>
      <c r="U9" s="23"/>
      <c r="V9" s="23"/>
    </row>
    <row r="10" spans="1:22" x14ac:dyDescent="0.3">
      <c r="A10" s="18">
        <f>A9+1</f>
        <v>4</v>
      </c>
      <c r="B10" s="19">
        <v>45159</v>
      </c>
      <c r="C10" s="21" t="s">
        <v>37</v>
      </c>
      <c r="D10" s="1">
        <v>3</v>
      </c>
      <c r="E10" s="37">
        <v>4</v>
      </c>
      <c r="F10" s="29" t="s">
        <v>41</v>
      </c>
      <c r="G10" s="30">
        <v>147</v>
      </c>
      <c r="H10" s="30" t="s">
        <v>32</v>
      </c>
      <c r="I10" s="23" t="s">
        <v>45</v>
      </c>
      <c r="J10" s="31" t="s">
        <v>49</v>
      </c>
      <c r="K10" s="19">
        <v>45281</v>
      </c>
      <c r="L10" s="30">
        <v>1</v>
      </c>
      <c r="M10" s="33">
        <v>400</v>
      </c>
      <c r="N10" s="32" t="s">
        <v>18</v>
      </c>
      <c r="O10" s="30" t="s">
        <v>18</v>
      </c>
      <c r="P10" s="23">
        <f>IF(TBD_OUT[N° ID]="",0,IF(TBD_OUT[DATE]="",0,IF(TBD_OUT[Demandeur]="",0,IF(TBD_OUT[Projet]="",0,IF(TBD_OUT[N° Projet]="",0,IF(TBD_OUT[WP]="",0,IF(TBD_OUT[N° tête]="",0,IF(TBD_OUT[Fonction outillage]="",0,IF(TBD_OUT[Désignation outillage]="",0,IF(TBD_OUT[Description de la demande]="",0,IF(TBD_OUT[Date du besoin sur ligne]="",0,IF(TBD_OUT[Qté]="",0,IF(TBD_OUT[Budget]="",0,IF(TBD_OUT[Proto Ligne]="",0,IF(TBD_OUT[DMR (Dommage Maximal Responssable) Accident du travail]="",0,1)))))))))))))))</f>
        <v>1</v>
      </c>
      <c r="Q10" s="25">
        <f>IF(TBD_OUT[[#This Row],[Date du besoin sur ligne]]="","",TBD_OUT[Date du besoin sur ligne]-60)</f>
        <v>45221</v>
      </c>
      <c r="R10" s="25"/>
      <c r="S10" s="23"/>
      <c r="T10" s="23"/>
      <c r="U10" s="23"/>
      <c r="V10" s="23"/>
    </row>
    <row r="11" spans="1:22" x14ac:dyDescent="0.3">
      <c r="A11" s="18">
        <f>A10+1</f>
        <v>5</v>
      </c>
      <c r="B11" s="19">
        <v>45159</v>
      </c>
      <c r="C11" s="21" t="s">
        <v>50</v>
      </c>
      <c r="D11" s="1">
        <v>2</v>
      </c>
      <c r="E11" s="37">
        <v>5</v>
      </c>
      <c r="F11" s="29" t="s">
        <v>51</v>
      </c>
      <c r="G11" s="30">
        <v>258</v>
      </c>
      <c r="H11" s="30" t="s">
        <v>30</v>
      </c>
      <c r="I11" s="23" t="s">
        <v>52</v>
      </c>
      <c r="J11" s="31" t="s">
        <v>53</v>
      </c>
      <c r="K11" s="35">
        <v>45249</v>
      </c>
      <c r="L11" s="30">
        <v>1</v>
      </c>
      <c r="M11" s="33">
        <v>500</v>
      </c>
      <c r="N11" s="32" t="s">
        <v>18</v>
      </c>
      <c r="O11" s="30" t="s">
        <v>18</v>
      </c>
      <c r="P11" s="23">
        <f>IF(TBD_OUT[N° ID]="",0,IF(TBD_OUT[DATE]="",0,IF(TBD_OUT[Demandeur]="",0,IF(TBD_OUT[Projet]="",0,IF(TBD_OUT[N° Projet]="",0,IF(TBD_OUT[WP]="",0,IF(TBD_OUT[N° tête]="",0,IF(TBD_OUT[Fonction outillage]="",0,IF(TBD_OUT[Désignation outillage]="",0,IF(TBD_OUT[Description de la demande]="",0,IF(TBD_OUT[Date du besoin sur ligne]="",0,IF(TBD_OUT[Qté]="",0,IF(TBD_OUT[Budget]="",0,IF(TBD_OUT[Proto Ligne]="",0,IF(TBD_OUT[DMR (Dommage Maximal Responssable) Accident du travail]="",0,1)))))))))))))))</f>
        <v>1</v>
      </c>
      <c r="Q11" s="25">
        <f>IF(TBD_OUT[[#This Row],[Date du besoin sur ligne]]="","",TBD_OUT[Date du besoin sur ligne]-60)</f>
        <v>45189</v>
      </c>
      <c r="R11" s="25"/>
      <c r="S11" s="23"/>
      <c r="T11" s="23"/>
      <c r="U11" s="23"/>
      <c r="V11" s="23"/>
    </row>
    <row r="12" spans="1:22" x14ac:dyDescent="0.3">
      <c r="A12" s="18">
        <f>A11+1</f>
        <v>6</v>
      </c>
      <c r="B12" s="19">
        <v>45165</v>
      </c>
      <c r="C12" s="21" t="s">
        <v>54</v>
      </c>
      <c r="D12" s="1">
        <v>2</v>
      </c>
      <c r="E12" s="37">
        <v>6</v>
      </c>
      <c r="F12" s="29" t="s">
        <v>39</v>
      </c>
      <c r="G12" s="30">
        <v>584</v>
      </c>
      <c r="H12" s="30" t="s">
        <v>31</v>
      </c>
      <c r="I12" s="23" t="s">
        <v>55</v>
      </c>
      <c r="J12" s="31" t="s">
        <v>56</v>
      </c>
      <c r="K12" s="35">
        <v>45255</v>
      </c>
      <c r="L12" s="30">
        <v>1</v>
      </c>
      <c r="M12" s="33">
        <v>0</v>
      </c>
      <c r="N12" s="32" t="s">
        <v>18</v>
      </c>
      <c r="O12" s="30" t="s">
        <v>18</v>
      </c>
      <c r="P12" s="23">
        <f>IF(TBD_OUT[N° ID]="",0,IF(TBD_OUT[DATE]="",0,IF(TBD_OUT[Demandeur]="",0,IF(TBD_OUT[Projet]="",0,IF(TBD_OUT[N° Projet]="",0,IF(TBD_OUT[WP]="",0,IF(TBD_OUT[N° tête]="",0,IF(TBD_OUT[Fonction outillage]="",0,IF(TBD_OUT[Désignation outillage]="",0,IF(TBD_OUT[Description de la demande]="",0,IF(TBD_OUT[Date du besoin sur ligne]="",0,IF(TBD_OUT[Qté]="",0,IF(TBD_OUT[Budget]="",0,IF(TBD_OUT[Proto Ligne]="",0,IF(TBD_OUT[DMR (Dommage Maximal Responssable) Accident du travail]="",0,1)))))))))))))))</f>
        <v>1</v>
      </c>
      <c r="Q12" s="25">
        <f>IF(TBD_OUT[[#This Row],[Date du besoin sur ligne]]="","",TBD_OUT[Date du besoin sur ligne]-60)</f>
        <v>45195</v>
      </c>
      <c r="R12" s="25"/>
      <c r="S12" s="23"/>
      <c r="T12" s="23"/>
      <c r="U12" s="23"/>
      <c r="V12" s="23"/>
    </row>
    <row r="13" spans="1:22" x14ac:dyDescent="0.3">
      <c r="A13" s="18">
        <f>A12+1</f>
        <v>7</v>
      </c>
      <c r="B13" s="19">
        <v>45191</v>
      </c>
      <c r="C13" s="21" t="s">
        <v>60</v>
      </c>
      <c r="D13" s="1">
        <v>1</v>
      </c>
      <c r="E13" s="37">
        <v>7</v>
      </c>
      <c r="F13" s="29" t="s">
        <v>61</v>
      </c>
      <c r="G13" s="30">
        <v>648</v>
      </c>
      <c r="H13" s="30" t="s">
        <v>32</v>
      </c>
      <c r="I13" s="23" t="s">
        <v>62</v>
      </c>
      <c r="J13" s="31" t="s">
        <v>63</v>
      </c>
      <c r="K13" s="35">
        <v>45281</v>
      </c>
      <c r="L13" s="30">
        <v>2</v>
      </c>
      <c r="M13" s="33">
        <v>0</v>
      </c>
      <c r="N13" s="38" t="s">
        <v>58</v>
      </c>
      <c r="O13" s="30" t="s">
        <v>18</v>
      </c>
      <c r="P13" s="23">
        <f>IF(TBD_OUT[N° ID]="",0,IF(TBD_OUT[DATE]="",0,IF(TBD_OUT[Demandeur]="",0,IF(TBD_OUT[Projet]="",0,IF(TBD_OUT[N° Projet]="",0,IF(TBD_OUT[WP]="",0,IF(TBD_OUT[N° tête]="",0,IF(TBD_OUT[Fonction outillage]="",0,IF(TBD_OUT[Désignation outillage]="",0,IF(TBD_OUT[Description de la demande]="",0,IF(TBD_OUT[Date du besoin sur ligne]="",0,IF(TBD_OUT[Qté]="",0,IF(TBD_OUT[Budget]="",0,IF(TBD_OUT[Proto Ligne]="",0,IF(TBD_OUT[DMR (Dommage Maximal Responssable) Accident du travail]="",0,1)))))))))))))))</f>
        <v>1</v>
      </c>
      <c r="Q13" s="25">
        <f>IF(TBD_OUT[[#This Row],[Date du besoin sur ligne]]="","",TBD_OUT[Date du besoin sur ligne]-60)</f>
        <v>45221</v>
      </c>
      <c r="R13" s="25"/>
      <c r="S13" s="23"/>
      <c r="T13" s="23"/>
      <c r="U13" s="23"/>
      <c r="V13" s="23"/>
    </row>
  </sheetData>
  <conditionalFormatting sqref="N7:N13">
    <cfRule type="cellIs" dxfId="63" priority="1" operator="equal">
      <formula>"oui"</formula>
    </cfRule>
  </conditionalFormatting>
  <dataValidations count="6">
    <dataValidation type="list" allowBlank="1" showInputMessage="1" showErrorMessage="1" sqref="O7">
      <formula1>INDIRECT("DMR[DMR]")</formula1>
    </dataValidation>
    <dataValidation type="list" allowBlank="1" showInputMessage="1" showErrorMessage="1" sqref="H7">
      <formula1>INDIRECT("Fonction[Fonction Outillages]")</formula1>
    </dataValidation>
    <dataValidation type="list" allowBlank="1" showInputMessage="1" showErrorMessage="1" sqref="D7:D13">
      <formula1>INDIRECT("Projet[Projet]")</formula1>
    </dataValidation>
    <dataValidation type="list" allowBlank="1" showInputMessage="1" showErrorMessage="1" sqref="H8:H13">
      <formula1>"Amélioration,Qualité,Sécuritaire,Autre"</formula1>
    </dataValidation>
    <dataValidation type="list" allowBlank="1" showInputMessage="1" showErrorMessage="1" sqref="O8:O13">
      <formula1>"Non,Faible,Moyen,Critique"</formula1>
    </dataValidation>
    <dataValidation type="list" allowBlank="1" showInputMessage="1" showErrorMessage="1" sqref="N7:N13">
      <formula1>INDIRECT("Confirmation[Confirmation]")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8" id="{C57044D7-0FDC-43A1-BE83-2B91182ACBE7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P7:P13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"/>
  <sheetViews>
    <sheetView showGridLines="0" workbookViewId="0">
      <selection activeCell="D40" sqref="D40"/>
    </sheetView>
  </sheetViews>
  <sheetFormatPr baseColWidth="10" defaultRowHeight="14.4" x14ac:dyDescent="0.3"/>
  <cols>
    <col min="1" max="1" width="1.77734375" customWidth="1"/>
    <col min="2" max="2" width="10.5546875" bestFit="1" customWidth="1"/>
    <col min="3" max="3" width="1.77734375" customWidth="1"/>
    <col min="4" max="4" width="21.5546875" bestFit="1" customWidth="1"/>
    <col min="5" max="5" width="1.77734375" customWidth="1"/>
    <col min="6" max="6" width="9.5546875" bestFit="1" customWidth="1"/>
    <col min="7" max="7" width="1.77734375" customWidth="1"/>
    <col min="8" max="8" width="13.6640625" customWidth="1"/>
  </cols>
  <sheetData>
    <row r="1" spans="1:8" ht="31.8" thickBot="1" x14ac:dyDescent="0.65">
      <c r="A1" s="39" t="s">
        <v>21</v>
      </c>
      <c r="B1" s="39"/>
      <c r="C1" s="39"/>
      <c r="D1" s="39"/>
      <c r="E1" s="39"/>
      <c r="F1" s="39"/>
    </row>
    <row r="2" spans="1:8" ht="15" thickTop="1" x14ac:dyDescent="0.3"/>
    <row r="3" spans="1:8" x14ac:dyDescent="0.3">
      <c r="B3" s="15" t="s">
        <v>3</v>
      </c>
      <c r="D3" s="15" t="s">
        <v>20</v>
      </c>
      <c r="F3" s="13" t="s">
        <v>19</v>
      </c>
      <c r="H3" t="s">
        <v>59</v>
      </c>
    </row>
    <row r="4" spans="1:8" x14ac:dyDescent="0.3">
      <c r="B4" s="16">
        <v>1</v>
      </c>
      <c r="D4" s="16" t="s">
        <v>29</v>
      </c>
      <c r="F4" s="12" t="s">
        <v>18</v>
      </c>
      <c r="H4" t="s">
        <v>58</v>
      </c>
    </row>
    <row r="5" spans="1:8" x14ac:dyDescent="0.3">
      <c r="B5" s="16">
        <v>2</v>
      </c>
      <c r="D5" s="16" t="s">
        <v>30</v>
      </c>
      <c r="F5" s="12" t="s">
        <v>26</v>
      </c>
      <c r="H5" t="s">
        <v>18</v>
      </c>
    </row>
    <row r="6" spans="1:8" x14ac:dyDescent="0.3">
      <c r="B6" s="16">
        <v>3</v>
      </c>
      <c r="D6" s="16" t="s">
        <v>31</v>
      </c>
      <c r="F6" s="12" t="s">
        <v>27</v>
      </c>
    </row>
    <row r="7" spans="1:8" x14ac:dyDescent="0.3">
      <c r="D7" s="16" t="s">
        <v>32</v>
      </c>
      <c r="F7" s="14" t="s">
        <v>28</v>
      </c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7A0C89-1B1E-46F8-8D2C-225CCE0E3D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Demandes outillages</vt:lpstr>
      <vt:lpstr>Listes déroulantes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Apalone</dc:creator>
  <cp:lastModifiedBy>Apalone</cp:lastModifiedBy>
  <dcterms:created xsi:type="dcterms:W3CDTF">2023-07-24T17:14:37Z</dcterms:created>
  <dcterms:modified xsi:type="dcterms:W3CDTF">2023-09-22T14:30:19Z</dcterms:modified>
</cp:coreProperties>
</file>