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po\Desktop\"/>
    </mc:Choice>
  </mc:AlternateContent>
  <xr:revisionPtr revIDLastSave="0" documentId="13_ncr:1_{83D142B4-FEA6-4F21-82BB-367F5F89C529}" xr6:coauthVersionLast="45" xr6:coauthVersionMax="45" xr10:uidLastSave="{00000000-0000-0000-0000-000000000000}"/>
  <bookViews>
    <workbookView xWindow="-120" yWindow="-120" windowWidth="20730" windowHeight="11160" activeTab="1" xr2:uid="{10378752-CF3C-4769-8060-0DA25B843D28}"/>
  </bookViews>
  <sheets>
    <sheet name="Feuil1" sheetId="1" r:id="rId1"/>
    <sheet name="Feuil2" sheetId="2" r:id="rId2"/>
    <sheet name="Feuil3" sheetId="3" r:id="rId3"/>
    <sheet name="Comparatif LIPO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17" i="1"/>
  <c r="K43" i="1"/>
  <c r="G75" i="2"/>
  <c r="G74" i="2"/>
  <c r="G73" i="2"/>
  <c r="G72" i="2"/>
  <c r="G71" i="2"/>
  <c r="C8" i="1" l="1"/>
  <c r="C9" i="1"/>
  <c r="C6" i="1"/>
  <c r="H4" i="5"/>
  <c r="J4" i="5" s="1"/>
  <c r="K4" i="5" s="1"/>
  <c r="L4" i="5" s="1"/>
  <c r="I4" i="5"/>
  <c r="H5" i="5"/>
  <c r="I5" i="5"/>
  <c r="J5" i="5"/>
  <c r="K5" i="5"/>
  <c r="L5" i="5" s="1"/>
  <c r="H6" i="5"/>
  <c r="I6" i="5"/>
  <c r="J6" i="5"/>
  <c r="K6" i="5" s="1"/>
  <c r="L6" i="5" s="1"/>
  <c r="H7" i="5"/>
  <c r="J7" i="5" s="1"/>
  <c r="K7" i="5" s="1"/>
  <c r="L7" i="5" s="1"/>
  <c r="I7" i="5"/>
  <c r="H8" i="5"/>
  <c r="J8" i="5" s="1"/>
  <c r="K8" i="5" s="1"/>
  <c r="L8" i="5" s="1"/>
  <c r="I8" i="5"/>
  <c r="H9" i="5"/>
  <c r="I9" i="5"/>
  <c r="J9" i="5"/>
  <c r="K9" i="5"/>
  <c r="L9" i="5" s="1"/>
  <c r="H10" i="5"/>
  <c r="I10" i="5"/>
  <c r="J10" i="5"/>
  <c r="K10" i="5" s="1"/>
  <c r="L10" i="5" s="1"/>
  <c r="H11" i="5"/>
  <c r="J11" i="5" s="1"/>
  <c r="K11" i="5" s="1"/>
  <c r="L11" i="5" s="1"/>
  <c r="I11" i="5"/>
  <c r="H12" i="5"/>
  <c r="J12" i="5" s="1"/>
  <c r="K12" i="5" s="1"/>
  <c r="I12" i="5"/>
  <c r="L12" i="5"/>
  <c r="H13" i="5"/>
  <c r="I13" i="5"/>
  <c r="J13" i="5"/>
  <c r="K13" i="5"/>
  <c r="L13" i="5" s="1"/>
  <c r="H14" i="5"/>
  <c r="I14" i="5"/>
  <c r="J14" i="5"/>
  <c r="K14" i="5" s="1"/>
  <c r="L14" i="5" s="1"/>
  <c r="H15" i="5"/>
  <c r="J15" i="5" s="1"/>
  <c r="K15" i="5" s="1"/>
  <c r="L15" i="5" s="1"/>
  <c r="I15" i="5"/>
  <c r="H16" i="5"/>
  <c r="J16" i="5" s="1"/>
  <c r="K16" i="5" s="1"/>
  <c r="I16" i="5"/>
  <c r="L16" i="5"/>
  <c r="H17" i="5"/>
  <c r="I17" i="5"/>
  <c r="J17" i="5"/>
  <c r="K17" i="5"/>
  <c r="L17" i="5" s="1"/>
  <c r="H18" i="5"/>
  <c r="I18" i="5"/>
  <c r="J18" i="5"/>
  <c r="K18" i="5" s="1"/>
  <c r="L18" i="5" s="1"/>
  <c r="H19" i="5"/>
  <c r="J19" i="5" s="1"/>
  <c r="K19" i="5" s="1"/>
  <c r="L19" i="5" s="1"/>
  <c r="I19" i="5"/>
  <c r="H20" i="5"/>
  <c r="J20" i="5" s="1"/>
  <c r="K20" i="5" s="1"/>
  <c r="I20" i="5"/>
  <c r="L20" i="5"/>
  <c r="H21" i="5"/>
  <c r="I21" i="5"/>
  <c r="J21" i="5"/>
  <c r="K21" i="5"/>
  <c r="L21" i="5" s="1"/>
  <c r="H22" i="5"/>
  <c r="I22" i="5"/>
  <c r="J22" i="5"/>
  <c r="K22" i="5" s="1"/>
  <c r="L22" i="5" s="1"/>
  <c r="H23" i="5"/>
  <c r="J23" i="5" s="1"/>
  <c r="K23" i="5" s="1"/>
  <c r="L23" i="5" s="1"/>
  <c r="I23" i="5"/>
  <c r="H24" i="5"/>
  <c r="J24" i="5" s="1"/>
  <c r="K24" i="5" s="1"/>
  <c r="I24" i="5"/>
  <c r="L24" i="5"/>
  <c r="H25" i="5"/>
  <c r="I25" i="5"/>
  <c r="J25" i="5"/>
  <c r="K25" i="5"/>
  <c r="L25" i="5" s="1"/>
  <c r="H26" i="5"/>
  <c r="I26" i="5"/>
  <c r="J26" i="5"/>
  <c r="K26" i="5" s="1"/>
  <c r="L26" i="5" s="1"/>
  <c r="H27" i="5"/>
  <c r="J27" i="5" s="1"/>
  <c r="K27" i="5" s="1"/>
  <c r="L27" i="5" s="1"/>
  <c r="I27" i="5"/>
  <c r="H28" i="5"/>
  <c r="J28" i="5" s="1"/>
  <c r="K28" i="5" s="1"/>
  <c r="I28" i="5"/>
  <c r="L28" i="5"/>
  <c r="H29" i="5"/>
  <c r="I29" i="5"/>
  <c r="J29" i="5"/>
  <c r="K29" i="5"/>
  <c r="L29" i="5" s="1"/>
  <c r="H30" i="5"/>
  <c r="I30" i="5"/>
  <c r="J30" i="5"/>
  <c r="K30" i="5" s="1"/>
  <c r="L30" i="5" s="1"/>
  <c r="H31" i="5"/>
  <c r="J31" i="5" s="1"/>
  <c r="K31" i="5" s="1"/>
  <c r="L31" i="5" s="1"/>
  <c r="I31" i="5"/>
  <c r="H32" i="5"/>
  <c r="J32" i="5" s="1"/>
  <c r="K32" i="5" s="1"/>
  <c r="I32" i="5"/>
  <c r="L32" i="5"/>
  <c r="H33" i="5"/>
  <c r="I33" i="5"/>
  <c r="J33" i="5"/>
  <c r="K33" i="5"/>
  <c r="L33" i="5" s="1"/>
  <c r="H34" i="5"/>
  <c r="I34" i="5"/>
  <c r="J34" i="5"/>
  <c r="K34" i="5" s="1"/>
  <c r="L34" i="5" s="1"/>
  <c r="H35" i="5"/>
  <c r="J35" i="5" s="1"/>
  <c r="K35" i="5" s="1"/>
  <c r="L35" i="5" s="1"/>
  <c r="I35" i="5"/>
  <c r="H36" i="5"/>
  <c r="J36" i="5" s="1"/>
  <c r="K36" i="5" s="1"/>
  <c r="I36" i="5"/>
  <c r="L36" i="5"/>
  <c r="H37" i="5"/>
  <c r="I37" i="5"/>
  <c r="J37" i="5"/>
  <c r="K37" i="5"/>
  <c r="L37" i="5" s="1"/>
  <c r="H38" i="5"/>
  <c r="I38" i="5"/>
  <c r="J38" i="5"/>
  <c r="K38" i="5" s="1"/>
  <c r="L38" i="5" s="1"/>
  <c r="H39" i="5"/>
  <c r="J39" i="5" s="1"/>
  <c r="K39" i="5" s="1"/>
  <c r="L39" i="5" s="1"/>
  <c r="I39" i="5"/>
  <c r="H40" i="5"/>
  <c r="J40" i="5" s="1"/>
  <c r="K40" i="5" s="1"/>
  <c r="I40" i="5"/>
  <c r="L40" i="5"/>
  <c r="H41" i="5"/>
  <c r="I41" i="5"/>
  <c r="J41" i="5"/>
  <c r="K41" i="5"/>
  <c r="L41" i="5" s="1"/>
  <c r="H42" i="5"/>
  <c r="I42" i="5"/>
  <c r="J42" i="5"/>
  <c r="K42" i="5" s="1"/>
  <c r="L42" i="5" s="1"/>
  <c r="H43" i="5"/>
  <c r="J43" i="5" s="1"/>
  <c r="K43" i="5" s="1"/>
  <c r="L43" i="5" s="1"/>
  <c r="I43" i="5"/>
  <c r="H44" i="5"/>
  <c r="J44" i="5" s="1"/>
  <c r="K44" i="5" s="1"/>
  <c r="I44" i="5"/>
  <c r="L44" i="5"/>
  <c r="H45" i="5"/>
  <c r="I45" i="5"/>
  <c r="J45" i="5"/>
  <c r="K45" i="5"/>
  <c r="L45" i="5" s="1"/>
  <c r="H8" i="2"/>
  <c r="H10" i="2"/>
  <c r="H11" i="2"/>
  <c r="H12" i="2"/>
  <c r="H13" i="2"/>
  <c r="H14" i="2"/>
  <c r="H15" i="2"/>
  <c r="H16" i="2"/>
  <c r="H17" i="2"/>
  <c r="H18" i="2"/>
  <c r="C7" i="1" l="1"/>
  <c r="G70" i="2" l="1"/>
  <c r="C10" i="1" l="1"/>
</calcChain>
</file>

<file path=xl/sharedStrings.xml><?xml version="1.0" encoding="utf-8"?>
<sst xmlns="http://schemas.openxmlformats.org/spreadsheetml/2006/main" count="133" uniqueCount="84">
  <si>
    <t>KRATON</t>
  </si>
  <si>
    <t>DATE ACHAT</t>
  </si>
  <si>
    <t>Différentiels avant</t>
  </si>
  <si>
    <t>Différentiels arrière</t>
  </si>
  <si>
    <t>Différentiel central</t>
  </si>
  <si>
    <t>€</t>
  </si>
  <si>
    <t>LIPO</t>
  </si>
  <si>
    <t>Marque</t>
  </si>
  <si>
    <t>C</t>
  </si>
  <si>
    <t>Première utilisation</t>
  </si>
  <si>
    <t>Durée d'utilisations</t>
  </si>
  <si>
    <t>Investissements</t>
  </si>
  <si>
    <t>Entretient</t>
  </si>
  <si>
    <t>Coûts</t>
  </si>
  <si>
    <t>H</t>
  </si>
  <si>
    <t>Eléments</t>
  </si>
  <si>
    <t>SETUP</t>
  </si>
  <si>
    <t>FastEddyBearings</t>
  </si>
  <si>
    <t>Caracteristiques</t>
  </si>
  <si>
    <t>SORTIES</t>
  </si>
  <si>
    <t>Date</t>
  </si>
  <si>
    <t>Total</t>
  </si>
  <si>
    <t>Origine</t>
  </si>
  <si>
    <t>Type</t>
  </si>
  <si>
    <t>Roues AV</t>
  </si>
  <si>
    <t>Roues AR</t>
  </si>
  <si>
    <t>Amortisseurs AV</t>
  </si>
  <si>
    <t>Amortisseurs AR</t>
  </si>
  <si>
    <t>Roulements</t>
  </si>
  <si>
    <t>Courronne moteur</t>
  </si>
  <si>
    <t>OEM</t>
  </si>
  <si>
    <t>Différentiels AV</t>
  </si>
  <si>
    <t>Différentiels AR</t>
  </si>
  <si>
    <t>Prochain entretien</t>
  </si>
  <si>
    <t>Courrone moteur</t>
  </si>
  <si>
    <t>Capacitée mAh</t>
  </si>
  <si>
    <t>Energie W/h</t>
  </si>
  <si>
    <t>Prix €</t>
  </si>
  <si>
    <t>Actuellement montée</t>
  </si>
  <si>
    <t>Durée d'utilisation</t>
  </si>
  <si>
    <t>R AV</t>
  </si>
  <si>
    <t>R AR</t>
  </si>
  <si>
    <t>AM AV</t>
  </si>
  <si>
    <t>AM AR</t>
  </si>
  <si>
    <t>D AV</t>
  </si>
  <si>
    <t>DAR</t>
  </si>
  <si>
    <t>DC</t>
  </si>
  <si>
    <t>Durée utilisation</t>
  </si>
  <si>
    <t>Echéence entretient</t>
  </si>
  <si>
    <t>Upgrade</t>
  </si>
  <si>
    <t>Categorie dépense</t>
  </si>
  <si>
    <t>Spot</t>
  </si>
  <si>
    <t>Terre sec</t>
  </si>
  <si>
    <t>Terre Humide</t>
  </si>
  <si>
    <t>Bitume</t>
  </si>
  <si>
    <t>Dernière entretient</t>
  </si>
  <si>
    <t>Description</t>
  </si>
  <si>
    <t>cellules 3,8V</t>
  </si>
  <si>
    <t>Cycles de charges</t>
  </si>
  <si>
    <t>Maison</t>
  </si>
  <si>
    <t>TOTAL</t>
  </si>
  <si>
    <t>Durée min</t>
  </si>
  <si>
    <t>1.HRB3S 5,2Ah</t>
  </si>
  <si>
    <t>2.HRB3S 5,2Ah</t>
  </si>
  <si>
    <t>ZIPPY</t>
  </si>
  <si>
    <t>turnigy</t>
  </si>
  <si>
    <t>gens ace</t>
  </si>
  <si>
    <t>2X 3S amazon</t>
  </si>
  <si>
    <t>Hrb</t>
  </si>
  <si>
    <t>CHNL</t>
  </si>
  <si>
    <t>€/Wh</t>
  </si>
  <si>
    <t>Wh</t>
  </si>
  <si>
    <t xml:space="preserve">V </t>
  </si>
  <si>
    <t>mAh</t>
  </si>
  <si>
    <t>2x 3S Deans 118,6Wh</t>
  </si>
  <si>
    <t>Date achat</t>
  </si>
  <si>
    <t>Cell</t>
  </si>
  <si>
    <t>A</t>
  </si>
  <si>
    <t>€/120wh</t>
  </si>
  <si>
    <t>Remplacement casse</t>
  </si>
  <si>
    <t>/H</t>
  </si>
  <si>
    <t>FEB renf</t>
  </si>
  <si>
    <t>Ajout</t>
  </si>
  <si>
    <t>PERMANNENT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</si>
</sst>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h:mm:ss;@"/>
    <numFmt numFmtId="165" formatCode="#,##0.00\ [$€-40C]"/>
    <numFmt numFmtId="166" formatCode="General\ \W"/>
    <numFmt numFmtId="167" formatCode="General\ \V"/>
    <numFmt numFmtId="168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4"/>
      <color theme="1"/>
      <name val="Calibri"/>
      <family val="2"/>
      <scheme val="minor"/>
    </font>
    <font>
      <b/>
      <sz val="56"/>
      <color theme="1"/>
      <name val="Calibri"/>
      <family val="2"/>
      <scheme val="minor"/>
    </font>
    <font>
      <sz val="5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55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22" fillId="0" borderId="0" applyFont="0" applyFill="0" applyBorder="0" applyAlignment="0" applyProtection="0"/>
  </cellStyleXfs>
  <cellXfs count="352">
    <xf numFmtId="0" fontId="0" fillId="0" borderId="0" xfId="0"/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4" fontId="0" fillId="0" borderId="3" xfId="0" applyNumberFormat="1" applyBorder="1" applyAlignment="1">
      <alignment horizontal="center"/>
    </xf>
    <xf numFmtId="0" fontId="0" fillId="0" borderId="6" xfId="0" applyBorder="1"/>
    <xf numFmtId="0" fontId="0" fillId="0" borderId="9" xfId="0" applyBorder="1"/>
    <xf numFmtId="14" fontId="0" fillId="0" borderId="0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0" xfId="0" applyNumberFormat="1" applyBorder="1" applyAlignment="1">
      <alignment horizontal="center"/>
    </xf>
    <xf numFmtId="0" fontId="0" fillId="0" borderId="8" xfId="0" applyNumberFormat="1" applyBorder="1"/>
    <xf numFmtId="0" fontId="0" fillId="0" borderId="9" xfId="0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0" fillId="0" borderId="14" xfId="0" applyBorder="1"/>
    <xf numFmtId="0" fontId="0" fillId="0" borderId="5" xfId="0" applyBorder="1" applyAlignment="1">
      <alignment horizontal="right" vertical="center"/>
    </xf>
    <xf numFmtId="0" fontId="0" fillId="0" borderId="26" xfId="0" applyBorder="1"/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/>
    <xf numFmtId="164" fontId="0" fillId="0" borderId="29" xfId="0" applyNumberFormat="1" applyBorder="1"/>
    <xf numFmtId="164" fontId="0" fillId="0" borderId="30" xfId="0" applyNumberFormat="1" applyBorder="1"/>
    <xf numFmtId="164" fontId="0" fillId="0" borderId="31" xfId="0" applyNumberFormat="1" applyBorder="1"/>
    <xf numFmtId="164" fontId="0" fillId="0" borderId="13" xfId="0" applyNumberFormat="1" applyBorder="1"/>
    <xf numFmtId="0" fontId="0" fillId="0" borderId="20" xfId="0" applyBorder="1" applyAlignment="1">
      <alignment horizontal="center" vertical="center"/>
    </xf>
    <xf numFmtId="164" fontId="0" fillId="0" borderId="32" xfId="0" applyNumberFormat="1" applyBorder="1"/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30" xfId="0" applyBorder="1"/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2" fillId="0" borderId="21" xfId="0" applyFont="1" applyBorder="1" applyAlignment="1">
      <alignment vertical="center"/>
    </xf>
    <xf numFmtId="164" fontId="0" fillId="0" borderId="6" xfId="0" applyNumberFormat="1" applyBorder="1"/>
    <xf numFmtId="0" fontId="13" fillId="0" borderId="20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30" xfId="0" applyBorder="1" applyAlignment="1">
      <alignment horizontal="left"/>
    </xf>
    <xf numFmtId="0" fontId="7" fillId="0" borderId="15" xfId="0" applyFont="1" applyBorder="1" applyAlignment="1">
      <alignment horizontal="left" vertical="center"/>
    </xf>
    <xf numFmtId="0" fontId="0" fillId="0" borderId="32" xfId="0" applyBorder="1"/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4" fontId="0" fillId="0" borderId="9" xfId="0" applyNumberFormat="1" applyBorder="1"/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5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29" xfId="0" applyBorder="1"/>
    <xf numFmtId="0" fontId="0" fillId="0" borderId="13" xfId="0" applyBorder="1"/>
    <xf numFmtId="0" fontId="0" fillId="3" borderId="2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0" fillId="2" borderId="0" xfId="0" applyFill="1" applyBorder="1" applyAlignment="1">
      <alignment vertical="center"/>
    </xf>
    <xf numFmtId="1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NumberForma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1" fillId="0" borderId="5" xfId="0" applyNumberFormat="1" applyFont="1" applyBorder="1" applyAlignment="1">
      <alignment vertical="center"/>
    </xf>
    <xf numFmtId="0" fontId="0" fillId="0" borderId="18" xfId="0" applyFill="1" applyBorder="1"/>
    <xf numFmtId="0" fontId="0" fillId="0" borderId="19" xfId="0" applyFill="1" applyBorder="1"/>
    <xf numFmtId="0" fontId="0" fillId="0" borderId="37" xfId="0" applyFill="1" applyBorder="1"/>
    <xf numFmtId="0" fontId="0" fillId="0" borderId="15" xfId="0" applyFill="1" applyBorder="1"/>
    <xf numFmtId="0" fontId="0" fillId="2" borderId="0" xfId="0" applyFill="1" applyBorder="1" applyAlignment="1">
      <alignment horizontal="center" vertical="center" wrapText="1"/>
    </xf>
    <xf numFmtId="0" fontId="0" fillId="0" borderId="35" xfId="0" applyNumberFormat="1" applyBorder="1" applyAlignment="1">
      <alignment horizontal="center" vertical="center" wrapText="1"/>
    </xf>
    <xf numFmtId="14" fontId="0" fillId="0" borderId="25" xfId="0" applyNumberFormat="1" applyBorder="1" applyAlignment="1">
      <alignment horizontal="center" vertical="center"/>
    </xf>
    <xf numFmtId="0" fontId="0" fillId="0" borderId="29" xfId="0" applyBorder="1" applyAlignment="1">
      <alignment horizontal="left"/>
    </xf>
    <xf numFmtId="0" fontId="7" fillId="0" borderId="23" xfId="0" applyFont="1" applyBorder="1" applyAlignment="1">
      <alignment horizontal="left" vertical="center"/>
    </xf>
    <xf numFmtId="14" fontId="0" fillId="0" borderId="2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7" xfId="0" applyNumberFormat="1" applyFont="1" applyBorder="1" applyAlignment="1">
      <alignment vertical="center"/>
    </xf>
    <xf numFmtId="0" fontId="0" fillId="0" borderId="0" xfId="0" applyBorder="1"/>
    <xf numFmtId="0" fontId="0" fillId="0" borderId="17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165" fontId="0" fillId="0" borderId="21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7" fontId="0" fillId="0" borderId="28" xfId="0" applyNumberFormat="1" applyBorder="1" applyAlignment="1">
      <alignment horizontal="center" vertical="center"/>
    </xf>
    <xf numFmtId="168" fontId="0" fillId="0" borderId="28" xfId="0" applyNumberFormat="1" applyBorder="1" applyAlignment="1">
      <alignment horizontal="center" vertical="center"/>
    </xf>
    <xf numFmtId="0" fontId="20" fillId="4" borderId="28" xfId="0" applyFont="1" applyFill="1" applyBorder="1" applyAlignment="1">
      <alignment vertical="center"/>
    </xf>
    <xf numFmtId="0" fontId="21" fillId="2" borderId="19" xfId="0" applyFont="1" applyFill="1" applyBorder="1" applyAlignment="1">
      <alignment vertical="center"/>
    </xf>
    <xf numFmtId="165" fontId="0" fillId="0" borderId="14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7" fontId="0" fillId="0" borderId="26" xfId="0" applyNumberFormat="1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0" fontId="20" fillId="4" borderId="26" xfId="0" applyFont="1" applyFill="1" applyBorder="1" applyAlignment="1">
      <alignment vertical="center"/>
    </xf>
    <xf numFmtId="0" fontId="21" fillId="2" borderId="18" xfId="0" applyFont="1" applyFill="1" applyBorder="1" applyAlignment="1">
      <alignment vertical="center"/>
    </xf>
    <xf numFmtId="165" fontId="0" fillId="0" borderId="12" xfId="0" applyNumberFormat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0" fontId="20" fillId="4" borderId="12" xfId="0" applyFont="1" applyFill="1" applyBorder="1" applyAlignment="1">
      <alignment vertical="center"/>
    </xf>
    <xf numFmtId="0" fontId="21" fillId="2" borderId="43" xfId="0" applyFont="1" applyFill="1" applyBorder="1" applyAlignment="1">
      <alignment vertical="center"/>
    </xf>
    <xf numFmtId="165" fontId="0" fillId="0" borderId="44" xfId="0" applyNumberFormat="1" applyBorder="1" applyAlignment="1">
      <alignment horizontal="center" vertical="center"/>
    </xf>
    <xf numFmtId="167" fontId="0" fillId="0" borderId="4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4" borderId="44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0" fillId="4" borderId="28" xfId="0" applyFont="1" applyFill="1" applyBorder="1" applyAlignment="1">
      <alignment horizontal="center" vertical="center"/>
    </xf>
    <xf numFmtId="0" fontId="20" fillId="4" borderId="26" xfId="0" applyFont="1" applyFill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167" fontId="0" fillId="0" borderId="25" xfId="0" applyNumberFormat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167" fontId="0" fillId="0" borderId="27" xfId="0" applyNumberFormat="1" applyBorder="1" applyAlignment="1">
      <alignment horizontal="center" vertical="center"/>
    </xf>
    <xf numFmtId="0" fontId="20" fillId="4" borderId="27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0" fontId="20" fillId="4" borderId="23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0" fontId="20" fillId="4" borderId="45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0" fontId="20" fillId="4" borderId="37" xfId="0" applyFont="1" applyFill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21" xfId="0" applyNumberFormat="1" applyFill="1" applyBorder="1" applyAlignment="1">
      <alignment horizontal="center" vertical="center"/>
    </xf>
    <xf numFmtId="14" fontId="0" fillId="4" borderId="11" xfId="0" applyNumberForma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0" fillId="4" borderId="24" xfId="0" applyNumberFormat="1" applyFill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 wrapText="1"/>
    </xf>
    <xf numFmtId="0" fontId="0" fillId="0" borderId="23" xfId="0" applyFill="1" applyBorder="1" applyAlignment="1">
      <alignment vertical="center"/>
    </xf>
    <xf numFmtId="14" fontId="0" fillId="4" borderId="2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27" xfId="0" applyBorder="1"/>
    <xf numFmtId="0" fontId="1" fillId="0" borderId="0" xfId="0" applyFont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14" fontId="0" fillId="2" borderId="0" xfId="0" applyNumberFormat="1" applyFill="1"/>
    <xf numFmtId="14" fontId="0" fillId="0" borderId="18" xfId="0" applyNumberFormat="1" applyBorder="1" applyAlignment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4" fontId="0" fillId="0" borderId="50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" fillId="5" borderId="46" xfId="0" applyFont="1" applyFill="1" applyBorder="1" applyAlignment="1">
      <alignment horizontal="center" vertical="center"/>
    </xf>
    <xf numFmtId="0" fontId="0" fillId="5" borderId="44" xfId="0" applyNumberFormat="1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168" fontId="19" fillId="0" borderId="4" xfId="0" applyNumberFormat="1" applyFont="1" applyBorder="1" applyAlignment="1">
      <alignment horizontal="center" vertical="center"/>
    </xf>
    <xf numFmtId="168" fontId="0" fillId="0" borderId="0" xfId="0" applyNumberFormat="1" applyBorder="1" applyAlignment="1">
      <alignment horizontal="center"/>
    </xf>
    <xf numFmtId="0" fontId="0" fillId="0" borderId="6" xfId="0" applyNumberFormat="1" applyBorder="1" applyAlignment="1">
      <alignment horizontal="center" vertical="center"/>
    </xf>
    <xf numFmtId="0" fontId="0" fillId="0" borderId="50" xfId="0" applyFill="1" applyBorder="1"/>
    <xf numFmtId="0" fontId="0" fillId="0" borderId="24" xfId="0" applyBorder="1" applyAlignment="1">
      <alignment horizontal="center"/>
    </xf>
    <xf numFmtId="0" fontId="0" fillId="0" borderId="24" xfId="0" applyBorder="1"/>
    <xf numFmtId="0" fontId="0" fillId="0" borderId="12" xfId="0" applyBorder="1"/>
    <xf numFmtId="0" fontId="0" fillId="0" borderId="43" xfId="0" applyFill="1" applyBorder="1"/>
    <xf numFmtId="0" fontId="0" fillId="5" borderId="5" xfId="0" applyFill="1" applyBorder="1" applyAlignment="1">
      <alignment horizontal="right" vertical="center"/>
    </xf>
    <xf numFmtId="0" fontId="0" fillId="5" borderId="7" xfId="0" applyFill="1" applyBorder="1" applyAlignment="1">
      <alignment horizontal="right" vertical="center"/>
    </xf>
    <xf numFmtId="0" fontId="2" fillId="5" borderId="46" xfId="0" applyFont="1" applyFill="1" applyBorder="1" applyAlignment="1">
      <alignment horizontal="center" vertical="center"/>
    </xf>
    <xf numFmtId="44" fontId="0" fillId="0" borderId="24" xfId="1" applyFont="1" applyBorder="1"/>
    <xf numFmtId="44" fontId="0" fillId="0" borderId="14" xfId="1" applyFont="1" applyBorder="1"/>
    <xf numFmtId="44" fontId="0" fillId="0" borderId="22" xfId="1" applyFont="1" applyBorder="1"/>
    <xf numFmtId="44" fontId="0" fillId="5" borderId="53" xfId="1" applyFont="1" applyFill="1" applyBorder="1"/>
    <xf numFmtId="44" fontId="0" fillId="5" borderId="6" xfId="1" applyFont="1" applyFill="1" applyBorder="1"/>
    <xf numFmtId="44" fontId="0" fillId="5" borderId="9" xfId="1" applyFont="1" applyFill="1" applyBorder="1"/>
    <xf numFmtId="44" fontId="0" fillId="0" borderId="14" xfId="1" applyFont="1" applyBorder="1" applyAlignment="1">
      <alignment horizontal="center" vertical="center"/>
    </xf>
    <xf numFmtId="44" fontId="0" fillId="0" borderId="21" xfId="1" applyFont="1" applyBorder="1" applyAlignment="1">
      <alignment horizontal="center" vertical="center"/>
    </xf>
    <xf numFmtId="44" fontId="0" fillId="0" borderId="24" xfId="1" applyFont="1" applyBorder="1" applyAlignment="1">
      <alignment horizontal="center" vertical="center"/>
    </xf>
    <xf numFmtId="44" fontId="0" fillId="0" borderId="20" xfId="1" applyFont="1" applyBorder="1" applyAlignment="1">
      <alignment horizontal="center" vertical="center"/>
    </xf>
    <xf numFmtId="44" fontId="0" fillId="0" borderId="14" xfId="1" applyFont="1" applyFill="1" applyBorder="1" applyAlignment="1">
      <alignment horizontal="center" vertical="center"/>
    </xf>
    <xf numFmtId="44" fontId="0" fillId="0" borderId="22" xfId="1" applyFont="1" applyFill="1" applyBorder="1" applyAlignment="1">
      <alignment horizontal="center" vertical="center"/>
    </xf>
    <xf numFmtId="44" fontId="0" fillId="0" borderId="21" xfId="1" applyFont="1" applyFill="1" applyBorder="1" applyAlignment="1">
      <alignment horizontal="center" vertical="center"/>
    </xf>
    <xf numFmtId="44" fontId="0" fillId="3" borderId="11" xfId="1" applyFont="1" applyFill="1" applyBorder="1" applyAlignment="1">
      <alignment horizontal="center" vertical="center"/>
    </xf>
    <xf numFmtId="44" fontId="0" fillId="3" borderId="24" xfId="1" applyFont="1" applyFill="1" applyBorder="1" applyAlignment="1">
      <alignment horizontal="center" vertical="center"/>
    </xf>
    <xf numFmtId="44" fontId="0" fillId="0" borderId="11" xfId="1" applyFont="1" applyFill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15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0" fontId="0" fillId="0" borderId="2" xfId="0" applyFont="1" applyBorder="1" applyAlignment="1">
      <alignment horizontal="right" vertical="center"/>
    </xf>
    <xf numFmtId="0" fontId="10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14" fontId="0" fillId="2" borderId="0" xfId="0" applyNumberFormat="1" applyFill="1" applyBorder="1" applyAlignment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4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4" borderId="16" xfId="0" applyNumberFormat="1" applyFont="1" applyFill="1" applyBorder="1" applyAlignment="1">
      <alignment horizontal="center" vertical="center" wrapText="1"/>
    </xf>
    <xf numFmtId="14" fontId="1" fillId="4" borderId="20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0" fillId="0" borderId="3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0" fontId="11" fillId="0" borderId="7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textRotation="255"/>
    </xf>
    <xf numFmtId="0" fontId="17" fillId="0" borderId="20" xfId="0" applyFont="1" applyBorder="1" applyAlignment="1">
      <alignment horizontal="center" vertical="center" textRotation="255"/>
    </xf>
    <xf numFmtId="0" fontId="17" fillId="0" borderId="17" xfId="0" applyFont="1" applyBorder="1" applyAlignment="1">
      <alignment horizontal="center" vertical="center" textRotation="255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 wrapText="1"/>
    </xf>
    <xf numFmtId="0" fontId="0" fillId="0" borderId="42" xfId="0" applyNumberFormat="1" applyBorder="1" applyAlignment="1">
      <alignment horizontal="center" vertical="center" wrapText="1"/>
    </xf>
    <xf numFmtId="0" fontId="0" fillId="0" borderId="25" xfId="0" applyNumberFormat="1" applyBorder="1" applyAlignment="1">
      <alignment horizontal="center" vertical="center" wrapText="1"/>
    </xf>
    <xf numFmtId="0" fontId="0" fillId="0" borderId="29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14" fontId="15" fillId="0" borderId="16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4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54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5" borderId="46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5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37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2" borderId="45" xfId="0" applyFont="1" applyFill="1" applyBorder="1" applyAlignment="1">
      <alignment horizontal="center" vertical="center"/>
    </xf>
    <xf numFmtId="0" fontId="21" fillId="2" borderId="23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F2587-23FA-4E1D-B04F-8BDE484EE919}">
  <dimension ref="A1:AD73"/>
  <sheetViews>
    <sheetView topLeftCell="A10" zoomScaleNormal="100" workbookViewId="0">
      <selection activeCell="B19" sqref="B19"/>
    </sheetView>
  </sheetViews>
  <sheetFormatPr baseColWidth="10" defaultRowHeight="15" x14ac:dyDescent="0.25"/>
  <cols>
    <col min="1" max="1" width="2.7109375" customWidth="1"/>
    <col min="2" max="2" width="27.28515625" customWidth="1"/>
    <col min="3" max="3" width="13.42578125" customWidth="1"/>
    <col min="4" max="8" width="11.42578125" customWidth="1"/>
  </cols>
  <sheetData>
    <row r="1" spans="1:30" ht="13.5" customHeight="1" thickBot="1" x14ac:dyDescent="0.3">
      <c r="A1" s="84"/>
      <c r="B1" s="84"/>
      <c r="C1" s="193"/>
      <c r="D1" s="84"/>
      <c r="E1" s="84"/>
      <c r="F1" s="84"/>
      <c r="G1" s="84"/>
      <c r="H1" s="84"/>
      <c r="I1" s="84"/>
      <c r="J1" s="83"/>
      <c r="K1" s="83"/>
      <c r="L1" s="83"/>
      <c r="M1" s="83"/>
      <c r="N1" s="83"/>
      <c r="O1" s="83"/>
      <c r="P1" s="83"/>
      <c r="Q1" s="83"/>
      <c r="R1" s="83"/>
      <c r="S1" s="83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</row>
    <row r="2" spans="1:30" ht="15" customHeight="1" x14ac:dyDescent="0.25">
      <c r="A2" s="84"/>
      <c r="B2" s="251" t="s">
        <v>0</v>
      </c>
      <c r="C2" s="252"/>
      <c r="D2" s="253"/>
      <c r="E2" s="236"/>
      <c r="F2" s="236"/>
      <c r="G2" s="236"/>
      <c r="H2" s="236"/>
      <c r="I2" s="84"/>
      <c r="J2" s="91"/>
      <c r="K2" s="91"/>
      <c r="L2" s="92"/>
      <c r="M2" s="93"/>
      <c r="N2" s="93"/>
      <c r="O2" s="93"/>
      <c r="P2" s="93"/>
      <c r="Q2" s="93"/>
      <c r="R2" s="93"/>
      <c r="S2" s="83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</row>
    <row r="3" spans="1:30" ht="15" customHeight="1" x14ac:dyDescent="0.25">
      <c r="A3" s="84"/>
      <c r="B3" s="254"/>
      <c r="C3" s="255"/>
      <c r="D3" s="256"/>
      <c r="E3" s="236"/>
      <c r="F3" s="236"/>
      <c r="G3" s="236"/>
      <c r="H3" s="236"/>
      <c r="I3" s="84"/>
      <c r="J3" s="91"/>
      <c r="K3" s="91"/>
      <c r="L3" s="92"/>
      <c r="M3" s="93"/>
      <c r="N3" s="93"/>
      <c r="O3" s="93"/>
      <c r="P3" s="93"/>
      <c r="Q3" s="93"/>
      <c r="R3" s="93"/>
      <c r="S3" s="83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</row>
    <row r="4" spans="1:30" ht="72.75" thickBot="1" x14ac:dyDescent="0.3">
      <c r="A4" s="84"/>
      <c r="B4" s="254"/>
      <c r="C4" s="255"/>
      <c r="D4" s="256"/>
      <c r="E4" s="236"/>
      <c r="F4" s="236"/>
      <c r="G4" s="236"/>
      <c r="H4" s="236"/>
      <c r="I4" s="84"/>
      <c r="J4" s="85"/>
      <c r="K4" s="85"/>
      <c r="L4" s="90"/>
      <c r="M4" s="90"/>
      <c r="N4" s="90"/>
      <c r="O4" s="86"/>
      <c r="P4" s="90"/>
      <c r="Q4" s="90"/>
      <c r="R4" s="90"/>
      <c r="S4" s="83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</row>
    <row r="5" spans="1:30" x14ac:dyDescent="0.25">
      <c r="A5" s="84"/>
      <c r="B5" s="2" t="s">
        <v>1</v>
      </c>
      <c r="C5" s="3">
        <v>44163</v>
      </c>
      <c r="D5" s="205">
        <v>426.5</v>
      </c>
      <c r="E5" s="237"/>
      <c r="F5" s="237"/>
      <c r="G5" s="237"/>
      <c r="H5" s="237"/>
      <c r="I5" s="84"/>
      <c r="J5" s="85"/>
      <c r="K5" s="85"/>
      <c r="L5" s="90"/>
      <c r="M5" s="90"/>
      <c r="N5" s="90"/>
      <c r="O5" s="90"/>
      <c r="P5" s="90"/>
      <c r="Q5" s="90"/>
      <c r="R5" s="90"/>
      <c r="S5" s="83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</row>
    <row r="6" spans="1:30" x14ac:dyDescent="0.25">
      <c r="A6" s="84"/>
      <c r="B6" s="192" t="s">
        <v>9</v>
      </c>
      <c r="C6" s="6" t="str">
        <f ca="1">J17</f>
        <v/>
      </c>
      <c r="D6" s="207">
        <f>L17</f>
        <v>0</v>
      </c>
      <c r="E6" s="238"/>
      <c r="F6" s="238"/>
      <c r="G6" s="238"/>
      <c r="H6" s="238"/>
      <c r="I6" s="84"/>
      <c r="J6" s="85"/>
      <c r="K6" s="85"/>
      <c r="L6" s="90"/>
      <c r="M6" s="90"/>
      <c r="N6" s="90"/>
      <c r="O6" s="90"/>
      <c r="P6" s="90"/>
      <c r="Q6" s="90"/>
      <c r="R6" s="90"/>
      <c r="S6" s="83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</row>
    <row r="7" spans="1:30" x14ac:dyDescent="0.25">
      <c r="A7" s="84"/>
      <c r="B7" s="192" t="s">
        <v>10</v>
      </c>
      <c r="C7" s="8">
        <f>K43/60</f>
        <v>0</v>
      </c>
      <c r="D7" s="7" t="s">
        <v>14</v>
      </c>
      <c r="E7" s="239"/>
      <c r="F7" s="239"/>
      <c r="G7" s="239"/>
      <c r="H7" s="239"/>
      <c r="I7" s="84"/>
      <c r="J7" s="85"/>
      <c r="K7" s="85"/>
      <c r="L7" s="90"/>
      <c r="M7" s="90"/>
      <c r="N7" s="90"/>
      <c r="O7" s="90"/>
      <c r="P7" s="90"/>
      <c r="Q7" s="90"/>
      <c r="R7" s="90"/>
      <c r="S7" s="83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</row>
    <row r="8" spans="1:30" x14ac:dyDescent="0.25">
      <c r="A8" s="84"/>
      <c r="B8" s="192" t="s">
        <v>11</v>
      </c>
      <c r="C8" s="206">
        <f>D5+Feuil2!G71+Feuil2!G73+Feuil2!G75</f>
        <v>534.25</v>
      </c>
      <c r="D8" s="7"/>
      <c r="E8" s="239"/>
      <c r="F8" s="239"/>
      <c r="G8" s="239"/>
      <c r="H8" s="239"/>
      <c r="I8" s="84"/>
      <c r="J8" s="85"/>
      <c r="K8" s="85"/>
      <c r="L8" s="90"/>
      <c r="M8" s="90"/>
      <c r="N8" s="90"/>
      <c r="O8" s="90"/>
      <c r="P8" s="90"/>
      <c r="Q8" s="90"/>
      <c r="R8" s="90"/>
      <c r="S8" s="83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</row>
    <row r="9" spans="1:30" x14ac:dyDescent="0.25">
      <c r="A9" s="84"/>
      <c r="B9" s="192" t="s">
        <v>12</v>
      </c>
      <c r="C9" s="206">
        <f>Feuil2!G72+Feuil2!G74</f>
        <v>0</v>
      </c>
      <c r="D9" s="7"/>
      <c r="E9" s="239"/>
      <c r="F9" s="239"/>
      <c r="G9" s="239"/>
      <c r="H9" s="239"/>
      <c r="I9" s="84"/>
      <c r="J9" s="85"/>
      <c r="K9" s="85"/>
      <c r="L9" s="90"/>
      <c r="M9" s="90"/>
      <c r="N9" s="90"/>
      <c r="O9" s="90"/>
      <c r="P9" s="90"/>
      <c r="Q9" s="90"/>
      <c r="R9" s="90"/>
      <c r="S9" s="83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</row>
    <row r="10" spans="1:30" x14ac:dyDescent="0.25">
      <c r="A10" s="84"/>
      <c r="B10" s="13" t="s">
        <v>13</v>
      </c>
      <c r="C10" s="206" t="e">
        <f>(C8+C9)/C7</f>
        <v>#DIV/0!</v>
      </c>
      <c r="D10" s="7" t="s">
        <v>80</v>
      </c>
      <c r="E10" s="239"/>
      <c r="F10" s="239"/>
      <c r="G10" s="239"/>
      <c r="H10" s="239"/>
      <c r="I10" s="84"/>
      <c r="J10" s="85"/>
      <c r="K10" s="85"/>
      <c r="L10" s="90"/>
      <c r="M10" s="90"/>
      <c r="N10" s="90"/>
      <c r="O10" s="90"/>
      <c r="P10" s="90"/>
      <c r="Q10" s="90"/>
      <c r="R10" s="90"/>
      <c r="S10" s="83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</row>
    <row r="11" spans="1:30" ht="15" customHeight="1" thickBot="1" x14ac:dyDescent="0.3">
      <c r="A11" s="83"/>
      <c r="B11" s="1"/>
      <c r="C11" s="9"/>
      <c r="D11" s="10"/>
      <c r="E11" s="239"/>
      <c r="F11" s="239"/>
      <c r="G11" s="239"/>
      <c r="H11" s="239"/>
      <c r="I11" s="87"/>
      <c r="J11" s="85"/>
      <c r="K11" s="85"/>
      <c r="L11" s="90"/>
      <c r="M11" s="90"/>
      <c r="N11" s="90"/>
      <c r="O11" s="90"/>
      <c r="P11" s="90"/>
      <c r="Q11" s="90"/>
      <c r="R11" s="90"/>
      <c r="S11" s="83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</row>
    <row r="12" spans="1:30" x14ac:dyDescent="0.25">
      <c r="A12" s="83"/>
      <c r="B12" s="85"/>
      <c r="C12" s="86"/>
      <c r="D12" s="87"/>
      <c r="E12" s="87"/>
      <c r="F12" s="87"/>
      <c r="G12" s="87"/>
      <c r="H12" s="87"/>
      <c r="I12" s="87"/>
      <c r="J12" s="87"/>
      <c r="K12" s="87"/>
      <c r="L12" s="83"/>
      <c r="M12" s="83"/>
      <c r="N12" s="83"/>
      <c r="O12" s="83"/>
      <c r="P12" s="83"/>
      <c r="Q12" s="83"/>
      <c r="R12" s="83"/>
      <c r="S12" s="83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</row>
    <row r="13" spans="1:30" ht="15.75" thickBot="1" x14ac:dyDescent="0.3">
      <c r="A13" s="83"/>
      <c r="B13" s="85"/>
      <c r="C13" s="88"/>
      <c r="D13" s="89"/>
      <c r="E13" s="89"/>
      <c r="F13" s="89"/>
      <c r="G13" s="89"/>
      <c r="H13" s="89"/>
      <c r="I13" s="83"/>
      <c r="J13" s="83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</row>
    <row r="14" spans="1:30" x14ac:dyDescent="0.25">
      <c r="A14" s="84"/>
      <c r="B14" s="241" t="s">
        <v>16</v>
      </c>
      <c r="C14" s="247" t="s">
        <v>38</v>
      </c>
      <c r="D14" s="249" t="s">
        <v>39</v>
      </c>
      <c r="E14" s="110"/>
      <c r="F14" s="110"/>
      <c r="G14" s="110"/>
      <c r="H14" s="110"/>
      <c r="I14" s="84"/>
      <c r="J14" s="243" t="s">
        <v>19</v>
      </c>
      <c r="K14" s="24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</row>
    <row r="15" spans="1:30" ht="15.75" thickBot="1" x14ac:dyDescent="0.3">
      <c r="A15" s="84"/>
      <c r="B15" s="242"/>
      <c r="C15" s="248"/>
      <c r="D15" s="250"/>
      <c r="E15" s="110"/>
      <c r="F15" s="110"/>
      <c r="G15" s="110"/>
      <c r="H15" s="110"/>
      <c r="I15" s="84"/>
      <c r="J15" s="245"/>
      <c r="K15" s="246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</row>
    <row r="16" spans="1:30" ht="15.75" thickBot="1" x14ac:dyDescent="0.3">
      <c r="A16" s="84"/>
      <c r="B16" s="235" t="s">
        <v>6</v>
      </c>
      <c r="C16" s="101" t="s">
        <v>62</v>
      </c>
      <c r="D16" s="102"/>
      <c r="E16" s="240"/>
      <c r="F16" s="240"/>
      <c r="G16" s="240"/>
      <c r="H16" s="240"/>
      <c r="I16" s="84"/>
      <c r="J16" s="62" t="s">
        <v>20</v>
      </c>
      <c r="K16" s="63" t="s">
        <v>61</v>
      </c>
      <c r="L16" s="198" t="s">
        <v>51</v>
      </c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</row>
    <row r="17" spans="1:30" x14ac:dyDescent="0.25">
      <c r="A17" s="84"/>
      <c r="B17" s="75" t="s">
        <v>6</v>
      </c>
      <c r="C17" s="116" t="s">
        <v>63</v>
      </c>
      <c r="D17" s="117"/>
      <c r="E17" s="240"/>
      <c r="F17" s="240"/>
      <c r="G17" s="240"/>
      <c r="H17" s="240"/>
      <c r="I17" s="84"/>
      <c r="J17" s="195" t="str">
        <f ca="1">IF(K17&gt;0, TODAY(),"")</f>
        <v/>
      </c>
      <c r="K17" s="196"/>
      <c r="L17" s="197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</row>
    <row r="18" spans="1:30" x14ac:dyDescent="0.25">
      <c r="A18" s="84"/>
      <c r="B18" s="75" t="s">
        <v>24</v>
      </c>
      <c r="C18" s="58" t="s">
        <v>30</v>
      </c>
      <c r="D18" s="59"/>
      <c r="E18" s="240"/>
      <c r="F18" s="240"/>
      <c r="G18" s="240"/>
      <c r="H18" s="240"/>
      <c r="I18" s="84"/>
      <c r="J18" s="194"/>
      <c r="K18" s="105"/>
      <c r="L18" s="106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</row>
    <row r="19" spans="1:30" ht="15.75" x14ac:dyDescent="0.25">
      <c r="A19" s="84"/>
      <c r="B19" s="76" t="s">
        <v>25</v>
      </c>
      <c r="C19" s="6" t="s">
        <v>30</v>
      </c>
      <c r="D19" s="4"/>
      <c r="E19" s="83"/>
      <c r="F19" s="83"/>
      <c r="G19" s="83"/>
      <c r="H19" s="83"/>
      <c r="I19" s="84"/>
      <c r="J19" s="194" t="str">
        <f t="shared" ref="J19:J42" ca="1" si="0">IF(K19&gt;0, TODAY(),"")</f>
        <v/>
      </c>
      <c r="K19" s="105"/>
      <c r="L19" s="106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</row>
    <row r="20" spans="1:30" ht="15.75" x14ac:dyDescent="0.25">
      <c r="A20" s="84"/>
      <c r="B20" s="77" t="s">
        <v>26</v>
      </c>
      <c r="C20" s="58" t="s">
        <v>30</v>
      </c>
      <c r="D20" s="29"/>
      <c r="E20" s="83"/>
      <c r="F20" s="83"/>
      <c r="G20" s="83"/>
      <c r="H20" s="83"/>
      <c r="I20" s="84"/>
      <c r="J20" s="194" t="str">
        <f t="shared" ca="1" si="0"/>
        <v/>
      </c>
      <c r="K20" s="105"/>
      <c r="L20" s="106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</row>
    <row r="21" spans="1:30" ht="15.75" x14ac:dyDescent="0.25">
      <c r="A21" s="84"/>
      <c r="B21" s="76" t="s">
        <v>27</v>
      </c>
      <c r="C21" s="6" t="s">
        <v>30</v>
      </c>
      <c r="D21" s="4"/>
      <c r="E21" s="83"/>
      <c r="F21" s="83"/>
      <c r="G21" s="83"/>
      <c r="H21" s="83"/>
      <c r="I21" s="84"/>
      <c r="J21" s="194" t="str">
        <f t="shared" ca="1" si="0"/>
        <v/>
      </c>
      <c r="K21" s="105"/>
      <c r="L21" s="106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</row>
    <row r="22" spans="1:30" x14ac:dyDescent="0.25">
      <c r="A22" s="84"/>
      <c r="B22" s="78" t="s">
        <v>2</v>
      </c>
      <c r="C22" s="58" t="s">
        <v>30</v>
      </c>
      <c r="D22" s="29"/>
      <c r="E22" s="83"/>
      <c r="F22" s="83"/>
      <c r="G22" s="83"/>
      <c r="H22" s="83"/>
      <c r="I22" s="84"/>
      <c r="J22" s="194" t="str">
        <f t="shared" ca="1" si="0"/>
        <v/>
      </c>
      <c r="K22" s="105"/>
      <c r="L22" s="106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</row>
    <row r="23" spans="1:30" x14ac:dyDescent="0.25">
      <c r="A23" s="84"/>
      <c r="B23" s="13" t="s">
        <v>3</v>
      </c>
      <c r="C23" s="6" t="s">
        <v>30</v>
      </c>
      <c r="D23" s="4"/>
      <c r="E23" s="83"/>
      <c r="F23" s="83"/>
      <c r="G23" s="83"/>
      <c r="H23" s="83"/>
      <c r="I23" s="84"/>
      <c r="J23" s="194" t="str">
        <f t="shared" ca="1" si="0"/>
        <v/>
      </c>
      <c r="K23" s="105"/>
      <c r="L23" s="106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</row>
    <row r="24" spans="1:30" x14ac:dyDescent="0.25">
      <c r="A24" s="84"/>
      <c r="B24" s="78" t="s">
        <v>4</v>
      </c>
      <c r="C24" s="58" t="s">
        <v>30</v>
      </c>
      <c r="D24" s="29"/>
      <c r="E24" s="83"/>
      <c r="F24" s="83"/>
      <c r="G24" s="83"/>
      <c r="H24" s="83"/>
      <c r="I24" s="84"/>
      <c r="J24" s="194" t="str">
        <f t="shared" ca="1" si="0"/>
        <v/>
      </c>
      <c r="K24" s="105"/>
      <c r="L24" s="106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</row>
    <row r="25" spans="1:30" ht="15.75" x14ac:dyDescent="0.25">
      <c r="A25" s="84"/>
      <c r="B25" s="76" t="s">
        <v>28</v>
      </c>
      <c r="C25" s="6" t="s">
        <v>30</v>
      </c>
      <c r="D25" s="4"/>
      <c r="E25" s="83"/>
      <c r="F25" s="83"/>
      <c r="G25" s="83"/>
      <c r="H25" s="83"/>
      <c r="I25" s="84"/>
      <c r="J25" s="194" t="str">
        <f t="shared" ca="1" si="0"/>
        <v/>
      </c>
      <c r="K25" s="105"/>
      <c r="L25" s="106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84"/>
      <c r="B26" s="77" t="s">
        <v>29</v>
      </c>
      <c r="C26" s="58" t="s">
        <v>30</v>
      </c>
      <c r="D26" s="29"/>
      <c r="E26" s="83"/>
      <c r="F26" s="83"/>
      <c r="G26" s="83"/>
      <c r="H26" s="83"/>
      <c r="I26" s="84"/>
      <c r="J26" s="194" t="str">
        <f t="shared" ca="1" si="0"/>
        <v/>
      </c>
      <c r="K26" s="105"/>
      <c r="L26" s="106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</row>
    <row r="27" spans="1:30" ht="15.75" x14ac:dyDescent="0.25">
      <c r="A27" s="84"/>
      <c r="B27" s="11"/>
      <c r="C27" s="6"/>
      <c r="D27" s="4"/>
      <c r="E27" s="83"/>
      <c r="F27" s="83"/>
      <c r="G27" s="83"/>
      <c r="H27" s="83"/>
      <c r="I27" s="84"/>
      <c r="J27" s="194" t="str">
        <f t="shared" ca="1" si="0"/>
        <v/>
      </c>
      <c r="K27" s="105"/>
      <c r="L27" s="106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</row>
    <row r="28" spans="1:30" ht="15.75" x14ac:dyDescent="0.25">
      <c r="A28" s="84"/>
      <c r="B28" s="11"/>
      <c r="C28" s="6"/>
      <c r="D28" s="4"/>
      <c r="E28" s="83"/>
      <c r="F28" s="83"/>
      <c r="G28" s="83"/>
      <c r="H28" s="83"/>
      <c r="I28" s="84"/>
      <c r="J28" s="194" t="str">
        <f t="shared" ca="1" si="0"/>
        <v/>
      </c>
      <c r="K28" s="105"/>
      <c r="L28" s="106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</row>
    <row r="29" spans="1:30" ht="15.75" x14ac:dyDescent="0.25">
      <c r="A29" s="84"/>
      <c r="B29" s="11"/>
      <c r="C29" s="6"/>
      <c r="D29" s="4"/>
      <c r="E29" s="83"/>
      <c r="F29" s="83"/>
      <c r="G29" s="83"/>
      <c r="H29" s="83"/>
      <c r="I29" s="84"/>
      <c r="J29" s="194" t="str">
        <f t="shared" ca="1" si="0"/>
        <v/>
      </c>
      <c r="K29" s="105"/>
      <c r="L29" s="106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</row>
    <row r="30" spans="1:30" ht="15.75" x14ac:dyDescent="0.25">
      <c r="A30" s="84"/>
      <c r="B30" s="11"/>
      <c r="C30" s="6"/>
      <c r="D30" s="4"/>
      <c r="E30" s="83"/>
      <c r="F30" s="83"/>
      <c r="G30" s="83"/>
      <c r="H30" s="83"/>
      <c r="I30" s="84"/>
      <c r="J30" s="194" t="str">
        <f t="shared" ca="1" si="0"/>
        <v/>
      </c>
      <c r="K30" s="105"/>
      <c r="L30" s="106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84"/>
      <c r="B31" s="11"/>
      <c r="C31" s="6"/>
      <c r="D31" s="4"/>
      <c r="E31" s="83"/>
      <c r="F31" s="83"/>
      <c r="G31" s="83"/>
      <c r="H31" s="83"/>
      <c r="I31" s="84"/>
      <c r="J31" s="194" t="str">
        <f t="shared" ca="1" si="0"/>
        <v/>
      </c>
      <c r="K31" s="105"/>
      <c r="L31" s="106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</row>
    <row r="32" spans="1:30" ht="15.75" x14ac:dyDescent="0.25">
      <c r="A32" s="84"/>
      <c r="B32" s="11"/>
      <c r="C32" s="6"/>
      <c r="D32" s="4"/>
      <c r="E32" s="83"/>
      <c r="F32" s="83"/>
      <c r="G32" s="83"/>
      <c r="H32" s="83"/>
      <c r="I32" s="84"/>
      <c r="J32" s="194" t="str">
        <f t="shared" ca="1" si="0"/>
        <v/>
      </c>
      <c r="K32" s="105"/>
      <c r="L32" s="106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84"/>
      <c r="B33" s="11"/>
      <c r="C33" s="6"/>
      <c r="D33" s="4"/>
      <c r="E33" s="83"/>
      <c r="F33" s="83"/>
      <c r="G33" s="83"/>
      <c r="H33" s="83"/>
      <c r="I33" s="84"/>
      <c r="J33" s="194" t="str">
        <f t="shared" ca="1" si="0"/>
        <v/>
      </c>
      <c r="K33" s="105"/>
      <c r="L33" s="106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</row>
    <row r="34" spans="1:30" ht="15.75" x14ac:dyDescent="0.25">
      <c r="A34" s="84"/>
      <c r="B34" s="11"/>
      <c r="C34" s="6"/>
      <c r="D34" s="4"/>
      <c r="E34" s="83"/>
      <c r="F34" s="83"/>
      <c r="G34" s="83"/>
      <c r="H34" s="83"/>
      <c r="I34" s="84"/>
      <c r="J34" s="194" t="str">
        <f t="shared" ca="1" si="0"/>
        <v/>
      </c>
      <c r="K34" s="105"/>
      <c r="L34" s="106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</row>
    <row r="35" spans="1:30" ht="15.75" x14ac:dyDescent="0.25">
      <c r="A35" s="84"/>
      <c r="B35" s="60"/>
      <c r="C35" s="58"/>
      <c r="D35" s="29"/>
      <c r="E35" s="83"/>
      <c r="F35" s="83"/>
      <c r="G35" s="83"/>
      <c r="H35" s="83"/>
      <c r="I35" s="84"/>
      <c r="J35" s="194" t="str">
        <f t="shared" ca="1" si="0"/>
        <v/>
      </c>
      <c r="K35" s="105"/>
      <c r="L35" s="106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84"/>
      <c r="B36" s="11"/>
      <c r="C36" s="6"/>
      <c r="D36" s="4"/>
      <c r="E36" s="83"/>
      <c r="F36" s="83"/>
      <c r="G36" s="83"/>
      <c r="H36" s="83"/>
      <c r="I36" s="84"/>
      <c r="J36" s="194" t="str">
        <f t="shared" ca="1" si="0"/>
        <v/>
      </c>
      <c r="K36" s="105"/>
      <c r="L36" s="106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75" x14ac:dyDescent="0.25">
      <c r="A37" s="84"/>
      <c r="B37" s="60"/>
      <c r="C37" s="58"/>
      <c r="D37" s="29"/>
      <c r="E37" s="83"/>
      <c r="F37" s="83"/>
      <c r="G37" s="83"/>
      <c r="H37" s="83"/>
      <c r="I37" s="84"/>
      <c r="J37" s="194" t="str">
        <f t="shared" ca="1" si="0"/>
        <v/>
      </c>
      <c r="K37" s="105"/>
      <c r="L37" s="106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ht="15.75" x14ac:dyDescent="0.25">
      <c r="A38" s="84"/>
      <c r="B38" s="11"/>
      <c r="C38" s="6"/>
      <c r="D38" s="4"/>
      <c r="E38" s="83"/>
      <c r="F38" s="83"/>
      <c r="G38" s="83"/>
      <c r="H38" s="83"/>
      <c r="I38" s="84"/>
      <c r="J38" s="194" t="str">
        <f t="shared" ca="1" si="0"/>
        <v/>
      </c>
      <c r="K38" s="105"/>
      <c r="L38" s="106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</row>
    <row r="39" spans="1:30" ht="15.75" x14ac:dyDescent="0.25">
      <c r="A39" s="84"/>
      <c r="B39" s="60"/>
      <c r="C39" s="58"/>
      <c r="D39" s="29"/>
      <c r="E39" s="83"/>
      <c r="F39" s="83"/>
      <c r="G39" s="83"/>
      <c r="H39" s="83"/>
      <c r="I39" s="84"/>
      <c r="J39" s="194" t="str">
        <f t="shared" ca="1" si="0"/>
        <v/>
      </c>
      <c r="K39" s="105"/>
      <c r="L39" s="106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</row>
    <row r="40" spans="1:30" ht="15.75" x14ac:dyDescent="0.25">
      <c r="A40" s="84"/>
      <c r="B40" s="11"/>
      <c r="C40" s="6"/>
      <c r="D40" s="4"/>
      <c r="E40" s="83"/>
      <c r="F40" s="83"/>
      <c r="G40" s="83"/>
      <c r="H40" s="83"/>
      <c r="I40" s="84"/>
      <c r="J40" s="194" t="str">
        <f t="shared" ca="1" si="0"/>
        <v/>
      </c>
      <c r="K40" s="105"/>
      <c r="L40" s="106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84"/>
      <c r="B41" s="60"/>
      <c r="C41" s="58"/>
      <c r="D41" s="29"/>
      <c r="E41" s="83"/>
      <c r="F41" s="83"/>
      <c r="G41" s="83"/>
      <c r="H41" s="83"/>
      <c r="I41" s="84"/>
      <c r="J41" s="194" t="str">
        <f t="shared" ca="1" si="0"/>
        <v/>
      </c>
      <c r="K41" s="105"/>
      <c r="L41" s="106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6.5" thickBot="1" x14ac:dyDescent="0.3">
      <c r="A42" s="84"/>
      <c r="B42" s="11"/>
      <c r="C42" s="6"/>
      <c r="D42" s="4"/>
      <c r="E42" s="83"/>
      <c r="F42" s="83"/>
      <c r="G42" s="83"/>
      <c r="H42" s="83"/>
      <c r="I42" s="84"/>
      <c r="J42" s="199" t="str">
        <f t="shared" ca="1" si="0"/>
        <v/>
      </c>
      <c r="K42" s="200"/>
      <c r="L42" s="201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6.5" thickBot="1" x14ac:dyDescent="0.3">
      <c r="A43" s="84"/>
      <c r="B43" s="103"/>
      <c r="C43" s="104"/>
      <c r="D43" s="61"/>
      <c r="E43" s="83"/>
      <c r="F43" s="83"/>
      <c r="G43" s="83"/>
      <c r="H43" s="83"/>
      <c r="I43" s="84"/>
      <c r="J43" s="202" t="s">
        <v>60</v>
      </c>
      <c r="K43" s="203">
        <f>SUM(K17:K42)</f>
        <v>0</v>
      </c>
      <c r="L43" s="20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</row>
    <row r="44" spans="1:30" x14ac:dyDescent="0.25">
      <c r="A44" s="84"/>
      <c r="B44" s="84"/>
      <c r="C44" s="84"/>
      <c r="D44" s="84"/>
      <c r="E44" s="84"/>
      <c r="F44" s="84"/>
      <c r="G44" s="84"/>
      <c r="H44" s="84"/>
      <c r="I44" s="84"/>
      <c r="J44" s="83"/>
      <c r="K44" s="83"/>
      <c r="L44" s="83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</row>
    <row r="45" spans="1:30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x14ac:dyDescent="0.25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x14ac:dyDescent="0.25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x14ac:dyDescent="0.25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x14ac:dyDescent="0.25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x14ac:dyDescent="0.25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x14ac:dyDescent="0.25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x14ac:dyDescent="0.25">
      <c r="A55" s="84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x14ac:dyDescent="0.25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x14ac:dyDescent="0.25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x14ac:dyDescent="0.25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x14ac:dyDescent="0.25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x14ac:dyDescent="0.25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x14ac:dyDescent="0.25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x14ac:dyDescent="0.25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x14ac:dyDescent="0.25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</row>
    <row r="64" spans="1:30" x14ac:dyDescent="0.25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</row>
    <row r="65" spans="1:30" x14ac:dyDescent="0.25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x14ac:dyDescent="0.25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x14ac:dyDescent="0.25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x14ac:dyDescent="0.25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x14ac:dyDescent="0.25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</row>
    <row r="70" spans="1:30" x14ac:dyDescent="0.25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</row>
    <row r="71" spans="1:30" x14ac:dyDescent="0.25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</row>
    <row r="72" spans="1:30" x14ac:dyDescent="0.25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</row>
    <row r="73" spans="1:30" x14ac:dyDescent="0.25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</row>
  </sheetData>
  <mergeCells count="5">
    <mergeCell ref="B14:B15"/>
    <mergeCell ref="J14:K15"/>
    <mergeCell ref="C14:C15"/>
    <mergeCell ref="D14:D15"/>
    <mergeCell ref="B2:D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63EEF9A2-1C15-44C2-801C-3A31C71AD50F}">
          <x14:formula1>
            <xm:f>Feuil2!$C$8:$C$18</xm:f>
          </x14:formula1>
          <xm:sqref>C16:C17</xm:sqref>
        </x14:dataValidation>
        <x14:dataValidation type="list" allowBlank="1" showInputMessage="1" showErrorMessage="1" xr:uid="{0A51A9F7-E38D-4ADD-908F-00D5158CCA23}">
          <x14:formula1>
            <xm:f>Feuil2!$C$21:$C$24</xm:f>
          </x14:formula1>
          <xm:sqref>C18</xm:sqref>
        </x14:dataValidation>
        <x14:dataValidation type="list" allowBlank="1" showInputMessage="1" showErrorMessage="1" xr:uid="{BEE44E6F-2BBB-4FE3-95C2-543D20EF0F6E}">
          <x14:formula1>
            <xm:f>Feuil2!$C$25:$C$29</xm:f>
          </x14:formula1>
          <xm:sqref>C19</xm:sqref>
        </x14:dataValidation>
        <x14:dataValidation type="list" allowBlank="1" showInputMessage="1" showErrorMessage="1" xr:uid="{0DF7B253-3E35-410D-8775-F2635F0FE27A}">
          <x14:formula1>
            <xm:f>Feuil2!$C$30:$C$33</xm:f>
          </x14:formula1>
          <xm:sqref>C20</xm:sqref>
        </x14:dataValidation>
        <x14:dataValidation type="list" allowBlank="1" showInputMessage="1" showErrorMessage="1" xr:uid="{2B2B4B49-0C8D-41E9-9BD1-EFE460ECCC3C}">
          <x14:formula1>
            <xm:f>Feuil2!$C$34:$C$37</xm:f>
          </x14:formula1>
          <xm:sqref>C21</xm:sqref>
        </x14:dataValidation>
        <x14:dataValidation type="list" allowBlank="1" showInputMessage="1" showErrorMessage="1" xr:uid="{14953175-32FA-4C53-B54E-676C7EFFA0F4}">
          <x14:formula1>
            <xm:f>Feuil2!$C$38:$C$41</xm:f>
          </x14:formula1>
          <xm:sqref>C22</xm:sqref>
        </x14:dataValidation>
        <x14:dataValidation type="list" allowBlank="1" showInputMessage="1" showErrorMessage="1" xr:uid="{DAF3B19D-90A8-4436-B830-5C7B5D7F1E29}">
          <x14:formula1>
            <xm:f>Feuil2!$C$42:$C$45</xm:f>
          </x14:formula1>
          <xm:sqref>C23</xm:sqref>
        </x14:dataValidation>
        <x14:dataValidation type="list" allowBlank="1" showInputMessage="1" showErrorMessage="1" xr:uid="{A22D41A2-A785-4A5A-B004-DFBFEA49149A}">
          <x14:formula1>
            <xm:f>Feuil2!$C$46:$C$49</xm:f>
          </x14:formula1>
          <xm:sqref>C24</xm:sqref>
        </x14:dataValidation>
        <x14:dataValidation type="list" allowBlank="1" showInputMessage="1" showErrorMessage="1" xr:uid="{2B0E9C29-C09A-48CD-AEC7-B38B4D12FBCD}">
          <x14:formula1>
            <xm:f>Feuil2!$C$50:$C$52</xm:f>
          </x14:formula1>
          <xm:sqref>C25</xm:sqref>
        </x14:dataValidation>
        <x14:dataValidation type="list" allowBlank="1" showInputMessage="1" showErrorMessage="1" xr:uid="{D6A3B2A7-713B-4E33-B59C-EC3FD956DC50}">
          <x14:formula1>
            <xm:f>Feuil2!$C$53:$C$56</xm:f>
          </x14:formula1>
          <xm:sqref>C26</xm:sqref>
        </x14:dataValidation>
        <x14:dataValidation type="list" allowBlank="1" showInputMessage="1" showErrorMessage="1" xr:uid="{65823F69-B4B1-4AC8-980F-FAEE5989F9FB}">
          <x14:formula1>
            <xm:f>Feuil3!$B$7:$B$12</xm:f>
          </x14:formula1>
          <xm:sqref>L18:L43</xm:sqref>
        </x14:dataValidation>
        <x14:dataValidation type="list" allowBlank="1" showInputMessage="1" showErrorMessage="1" xr:uid="{0CB1F64A-7AAF-4541-9B8E-094507F07977}">
          <x14:formula1>
            <xm:f>Feuil3!B7:B12</xm:f>
          </x14:formula1>
          <xm:sqref>L17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19388-28D1-40FE-9FEC-CB4EFD08E61F}">
  <dimension ref="A1:AJ448"/>
  <sheetViews>
    <sheetView tabSelected="1" zoomScale="85" zoomScaleNormal="85" workbookViewId="0">
      <selection activeCell="C22" sqref="C22"/>
    </sheetView>
  </sheetViews>
  <sheetFormatPr baseColWidth="10" defaultRowHeight="15" x14ac:dyDescent="0.25"/>
  <cols>
    <col min="1" max="1" width="3.5703125" customWidth="1"/>
    <col min="2" max="2" width="16.7109375" customWidth="1"/>
    <col min="3" max="3" width="26" customWidth="1"/>
    <col min="4" max="4" width="12.5703125" customWidth="1"/>
    <col min="5" max="5" width="17" customWidth="1"/>
    <col min="6" max="6" width="22.7109375" customWidth="1"/>
    <col min="7" max="7" width="10.28515625" customWidth="1"/>
  </cols>
  <sheetData>
    <row r="1" spans="1:36" ht="12.75" customHeight="1" thickBot="1" x14ac:dyDescent="0.3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</row>
    <row r="2" spans="1:36" ht="15" customHeight="1" x14ac:dyDescent="0.25">
      <c r="A2" s="84"/>
      <c r="B2" s="84"/>
      <c r="C2" s="257" t="s">
        <v>0</v>
      </c>
      <c r="D2" s="258"/>
      <c r="E2" s="259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 ht="15" customHeight="1" x14ac:dyDescent="0.25">
      <c r="A3" s="84"/>
      <c r="B3" s="84"/>
      <c r="C3" s="260"/>
      <c r="D3" s="261"/>
      <c r="E3" s="262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</row>
    <row r="4" spans="1:36" ht="15" customHeight="1" thickBot="1" x14ac:dyDescent="0.3">
      <c r="A4" s="84"/>
      <c r="B4" s="84"/>
      <c r="C4" s="263"/>
      <c r="D4" s="264"/>
      <c r="E4" s="265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</row>
    <row r="5" spans="1:36" ht="15.75" thickBot="1" x14ac:dyDescent="0.3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</row>
    <row r="6" spans="1:36" ht="18.75" customHeight="1" x14ac:dyDescent="0.25">
      <c r="A6" s="84"/>
      <c r="B6" s="241" t="s">
        <v>23</v>
      </c>
      <c r="C6" s="294" t="s">
        <v>56</v>
      </c>
      <c r="D6" s="296" t="s">
        <v>57</v>
      </c>
      <c r="E6" s="286" t="s">
        <v>35</v>
      </c>
      <c r="F6" s="267" t="s">
        <v>18</v>
      </c>
      <c r="G6" s="269" t="s">
        <v>37</v>
      </c>
      <c r="H6" s="274" t="s">
        <v>36</v>
      </c>
      <c r="I6" s="271" t="s">
        <v>47</v>
      </c>
      <c r="J6" s="273" t="s">
        <v>58</v>
      </c>
      <c r="K6" s="276" t="s">
        <v>75</v>
      </c>
      <c r="L6" s="85"/>
      <c r="M6" s="266"/>
      <c r="N6" s="266"/>
      <c r="O6" s="266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</row>
    <row r="7" spans="1:36" ht="15.75" customHeight="1" thickBot="1" x14ac:dyDescent="0.3">
      <c r="A7" s="84"/>
      <c r="B7" s="242"/>
      <c r="C7" s="295"/>
      <c r="D7" s="297"/>
      <c r="E7" s="287"/>
      <c r="F7" s="268"/>
      <c r="G7" s="270"/>
      <c r="H7" s="275"/>
      <c r="I7" s="272"/>
      <c r="J7" s="270"/>
      <c r="K7" s="277"/>
      <c r="L7" s="99"/>
      <c r="M7" s="266"/>
      <c r="N7" s="266"/>
      <c r="O7" s="266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</row>
    <row r="8" spans="1:36" ht="15.75" customHeight="1" x14ac:dyDescent="0.25">
      <c r="A8" s="84"/>
      <c r="B8" s="291" t="s">
        <v>6</v>
      </c>
      <c r="C8" s="118" t="s">
        <v>62</v>
      </c>
      <c r="D8" s="122">
        <v>3</v>
      </c>
      <c r="E8" s="316">
        <v>5200</v>
      </c>
      <c r="F8" s="321" t="s">
        <v>74</v>
      </c>
      <c r="G8" s="319">
        <v>75.989999999999995</v>
      </c>
      <c r="H8" s="317">
        <f>((D8+D9)*3.8)*(E8/1000)</f>
        <v>118.55999999999999</v>
      </c>
      <c r="I8" s="71">
        <v>10</v>
      </c>
      <c r="J8" s="175"/>
      <c r="K8" s="181">
        <v>44170</v>
      </c>
      <c r="L8" s="90"/>
      <c r="M8" s="90"/>
      <c r="N8" s="90"/>
      <c r="O8" s="90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</row>
    <row r="9" spans="1:36" ht="15.75" customHeight="1" thickBot="1" x14ac:dyDescent="0.3">
      <c r="A9" s="84"/>
      <c r="B9" s="292"/>
      <c r="C9" s="182" t="s">
        <v>63</v>
      </c>
      <c r="D9" s="184">
        <v>3</v>
      </c>
      <c r="E9" s="242"/>
      <c r="F9" s="322"/>
      <c r="G9" s="320"/>
      <c r="H9" s="318"/>
      <c r="I9" s="32"/>
      <c r="J9" s="185"/>
      <c r="K9" s="186">
        <v>44170</v>
      </c>
      <c r="L9" s="90"/>
      <c r="M9" s="90"/>
      <c r="N9" s="90"/>
      <c r="O9" s="90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</row>
    <row r="10" spans="1:36" ht="15.75" customHeight="1" x14ac:dyDescent="0.25">
      <c r="A10" s="84"/>
      <c r="B10" s="292"/>
      <c r="C10" s="120"/>
      <c r="D10" s="124"/>
      <c r="E10" s="18"/>
      <c r="F10" s="66"/>
      <c r="G10" s="232"/>
      <c r="H10" s="115">
        <f t="shared" ref="H10:H18" si="0">(D10*3.8)*E10/1000</f>
        <v>0</v>
      </c>
      <c r="I10" s="70"/>
      <c r="J10" s="177"/>
      <c r="K10" s="183"/>
      <c r="L10" s="90"/>
      <c r="M10" s="90"/>
      <c r="N10" s="90"/>
      <c r="O10" s="90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</row>
    <row r="11" spans="1:36" ht="15.75" customHeight="1" x14ac:dyDescent="0.25">
      <c r="A11" s="84"/>
      <c r="B11" s="292"/>
      <c r="C11" s="119"/>
      <c r="D11" s="123"/>
      <c r="E11" s="16"/>
      <c r="F11" s="27"/>
      <c r="G11" s="233"/>
      <c r="H11" s="73">
        <f t="shared" si="0"/>
        <v>0</v>
      </c>
      <c r="I11" s="31"/>
      <c r="J11" s="176"/>
      <c r="K11" s="179"/>
      <c r="L11" s="90"/>
      <c r="M11" s="90"/>
      <c r="N11" s="90"/>
      <c r="O11" s="90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</row>
    <row r="12" spans="1:36" ht="15.75" customHeight="1" x14ac:dyDescent="0.25">
      <c r="A12" s="84"/>
      <c r="B12" s="292"/>
      <c r="C12" s="120"/>
      <c r="D12" s="124"/>
      <c r="E12" s="16"/>
      <c r="F12" s="66"/>
      <c r="G12" s="232"/>
      <c r="H12" s="73">
        <f t="shared" si="0"/>
        <v>0</v>
      </c>
      <c r="I12" s="70"/>
      <c r="J12" s="177"/>
      <c r="K12" s="179"/>
      <c r="L12" s="90"/>
      <c r="M12" s="90"/>
      <c r="N12" s="90"/>
      <c r="O12" s="90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</row>
    <row r="13" spans="1:36" ht="15.75" customHeight="1" x14ac:dyDescent="0.25">
      <c r="A13" s="84"/>
      <c r="B13" s="292"/>
      <c r="C13" s="119"/>
      <c r="D13" s="123"/>
      <c r="E13" s="16"/>
      <c r="F13" s="27"/>
      <c r="G13" s="233"/>
      <c r="H13" s="73">
        <f t="shared" si="0"/>
        <v>0</v>
      </c>
      <c r="I13" s="31"/>
      <c r="J13" s="176"/>
      <c r="K13" s="179"/>
      <c r="L13" s="90"/>
      <c r="M13" s="90"/>
      <c r="N13" s="90"/>
      <c r="O13" s="90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</row>
    <row r="14" spans="1:36" ht="15.75" customHeight="1" x14ac:dyDescent="0.25">
      <c r="A14" s="84"/>
      <c r="B14" s="292"/>
      <c r="C14" s="120"/>
      <c r="D14" s="124"/>
      <c r="E14" s="16"/>
      <c r="F14" s="66"/>
      <c r="G14" s="232"/>
      <c r="H14" s="73">
        <f t="shared" si="0"/>
        <v>0</v>
      </c>
      <c r="I14" s="70"/>
      <c r="J14" s="177"/>
      <c r="K14" s="179"/>
      <c r="L14" s="90"/>
      <c r="M14" s="90"/>
      <c r="N14" s="90"/>
      <c r="O14" s="90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</row>
    <row r="15" spans="1:36" ht="15.75" customHeight="1" x14ac:dyDescent="0.25">
      <c r="A15" s="84"/>
      <c r="B15" s="292"/>
      <c r="C15" s="119"/>
      <c r="D15" s="123"/>
      <c r="E15" s="16"/>
      <c r="F15" s="27"/>
      <c r="G15" s="233"/>
      <c r="H15" s="73">
        <f t="shared" si="0"/>
        <v>0</v>
      </c>
      <c r="I15" s="31"/>
      <c r="J15" s="176"/>
      <c r="K15" s="179"/>
      <c r="L15" s="90"/>
      <c r="M15" s="90"/>
      <c r="N15" s="90"/>
      <c r="O15" s="90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</row>
    <row r="16" spans="1:36" ht="15.75" customHeight="1" x14ac:dyDescent="0.25">
      <c r="A16" s="84"/>
      <c r="B16" s="292"/>
      <c r="C16" s="120"/>
      <c r="D16" s="124"/>
      <c r="E16" s="16"/>
      <c r="F16" s="66"/>
      <c r="G16" s="232"/>
      <c r="H16" s="73">
        <f t="shared" si="0"/>
        <v>0</v>
      </c>
      <c r="I16" s="70"/>
      <c r="J16" s="177"/>
      <c r="K16" s="179"/>
      <c r="L16" s="90"/>
      <c r="M16" s="90"/>
      <c r="N16" s="90"/>
      <c r="O16" s="90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</row>
    <row r="17" spans="1:36" ht="15.75" customHeight="1" x14ac:dyDescent="0.25">
      <c r="A17" s="84"/>
      <c r="B17" s="292"/>
      <c r="C17" s="119"/>
      <c r="D17" s="123"/>
      <c r="E17" s="16"/>
      <c r="F17" s="27"/>
      <c r="G17" s="233"/>
      <c r="H17" s="73">
        <f t="shared" si="0"/>
        <v>0</v>
      </c>
      <c r="I17" s="31"/>
      <c r="J17" s="176"/>
      <c r="K17" s="179"/>
      <c r="L17" s="90"/>
      <c r="M17" s="90"/>
      <c r="N17" s="90"/>
      <c r="O17" s="90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</row>
    <row r="18" spans="1:36" ht="15.75" customHeight="1" thickBot="1" x14ac:dyDescent="0.3">
      <c r="A18" s="84"/>
      <c r="B18" s="293"/>
      <c r="C18" s="121"/>
      <c r="D18" s="125"/>
      <c r="E18" s="41"/>
      <c r="F18" s="67"/>
      <c r="G18" s="234"/>
      <c r="H18" s="114">
        <f t="shared" si="0"/>
        <v>0</v>
      </c>
      <c r="I18" s="74"/>
      <c r="J18" s="178"/>
      <c r="K18" s="180"/>
      <c r="L18" s="90"/>
      <c r="M18" s="90"/>
      <c r="N18" s="90"/>
      <c r="O18" s="90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</row>
    <row r="19" spans="1:36" ht="15.75" customHeight="1" x14ac:dyDescent="0.25">
      <c r="A19" s="84"/>
      <c r="B19" s="241" t="s">
        <v>23</v>
      </c>
      <c r="C19" s="294" t="s">
        <v>15</v>
      </c>
      <c r="D19" s="305" t="s">
        <v>33</v>
      </c>
      <c r="E19" s="306" t="s">
        <v>7</v>
      </c>
      <c r="F19" s="267" t="s">
        <v>18</v>
      </c>
      <c r="G19" s="269" t="s">
        <v>37</v>
      </c>
      <c r="H19" s="307" t="s">
        <v>50</v>
      </c>
      <c r="I19" s="271" t="s">
        <v>47</v>
      </c>
      <c r="J19" s="271" t="s">
        <v>48</v>
      </c>
      <c r="K19" s="298" t="s">
        <v>55</v>
      </c>
      <c r="L19" s="299"/>
      <c r="M19" s="300"/>
      <c r="N19" s="90"/>
      <c r="O19" s="90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</row>
    <row r="20" spans="1:36" ht="15.75" customHeight="1" thickBot="1" x14ac:dyDescent="0.3">
      <c r="A20" s="83"/>
      <c r="B20" s="242"/>
      <c r="C20" s="295"/>
      <c r="D20" s="297"/>
      <c r="E20" s="268"/>
      <c r="F20" s="268"/>
      <c r="G20" s="270"/>
      <c r="H20" s="308"/>
      <c r="I20" s="272"/>
      <c r="J20" s="272"/>
      <c r="K20" s="100" t="s">
        <v>20</v>
      </c>
      <c r="L20" s="301" t="s">
        <v>23</v>
      </c>
      <c r="M20" s="302"/>
      <c r="N20" s="90"/>
      <c r="O20" s="90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</row>
    <row r="21" spans="1:36" ht="15" customHeight="1" x14ac:dyDescent="0.25">
      <c r="A21" s="84"/>
      <c r="B21" s="249" t="s">
        <v>24</v>
      </c>
      <c r="C21" s="49" t="s">
        <v>30</v>
      </c>
      <c r="D21" s="46"/>
      <c r="E21" s="36" t="s">
        <v>22</v>
      </c>
      <c r="F21" s="30"/>
      <c r="G21" s="229"/>
      <c r="H21" s="36"/>
      <c r="I21" s="20"/>
      <c r="J21" s="288">
        <v>0.25</v>
      </c>
      <c r="K21" s="97"/>
      <c r="L21" s="303"/>
      <c r="M21" s="30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</row>
    <row r="22" spans="1:36" ht="15" customHeight="1" x14ac:dyDescent="0.25">
      <c r="A22" s="84"/>
      <c r="B22" s="278"/>
      <c r="C22" s="18" t="s">
        <v>40</v>
      </c>
      <c r="D22" s="47"/>
      <c r="E22" s="37"/>
      <c r="F22" s="31"/>
      <c r="G22" s="226"/>
      <c r="H22" s="72"/>
      <c r="I22" s="23"/>
      <c r="J22" s="289"/>
      <c r="K22" s="98"/>
      <c r="L22" s="284"/>
      <c r="M22" s="285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</row>
    <row r="23" spans="1:36" ht="15" customHeight="1" x14ac:dyDescent="0.25">
      <c r="A23" s="84"/>
      <c r="B23" s="278"/>
      <c r="C23" s="18"/>
      <c r="D23" s="43"/>
      <c r="E23" s="37"/>
      <c r="F23" s="31"/>
      <c r="G23" s="226"/>
      <c r="H23" s="72"/>
      <c r="I23" s="23"/>
      <c r="J23" s="289"/>
      <c r="K23" s="98"/>
      <c r="L23" s="282"/>
      <c r="M23" s="283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</row>
    <row r="24" spans="1:36" ht="15.75" customHeight="1" thickBot="1" x14ac:dyDescent="0.3">
      <c r="A24" s="84"/>
      <c r="B24" s="250"/>
      <c r="C24" s="65"/>
      <c r="D24" s="54"/>
      <c r="E24" s="38"/>
      <c r="F24" s="32"/>
      <c r="G24" s="228"/>
      <c r="H24" s="68"/>
      <c r="I24" s="69"/>
      <c r="J24" s="289"/>
      <c r="K24" s="98"/>
      <c r="L24" s="284"/>
      <c r="M24" s="285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</row>
    <row r="25" spans="1:36" ht="15" customHeight="1" x14ac:dyDescent="0.25">
      <c r="A25" s="84"/>
      <c r="B25" s="249" t="s">
        <v>25</v>
      </c>
      <c r="C25" s="49" t="s">
        <v>30</v>
      </c>
      <c r="D25" s="46"/>
      <c r="E25" s="36" t="s">
        <v>22</v>
      </c>
      <c r="F25" s="30"/>
      <c r="G25" s="229"/>
      <c r="H25" s="36"/>
      <c r="I25" s="20"/>
      <c r="J25" s="289"/>
      <c r="K25" s="98"/>
      <c r="L25" s="282"/>
      <c r="M25" s="283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</row>
    <row r="26" spans="1:36" ht="15" customHeight="1" x14ac:dyDescent="0.25">
      <c r="A26" s="84"/>
      <c r="B26" s="278"/>
      <c r="C26" s="16" t="s">
        <v>41</v>
      </c>
      <c r="D26" s="47"/>
      <c r="E26" s="37"/>
      <c r="F26" s="31"/>
      <c r="G26" s="226"/>
      <c r="H26" s="37"/>
      <c r="I26" s="21"/>
      <c r="J26" s="289"/>
      <c r="K26" s="98"/>
      <c r="L26" s="284"/>
      <c r="M26" s="285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</row>
    <row r="27" spans="1:36" ht="15" customHeight="1" x14ac:dyDescent="0.25">
      <c r="A27" s="84"/>
      <c r="B27" s="278"/>
      <c r="C27" s="16"/>
      <c r="D27" s="43"/>
      <c r="E27" s="37"/>
      <c r="F27" s="31"/>
      <c r="G27" s="226"/>
      <c r="H27" s="37"/>
      <c r="I27" s="21"/>
      <c r="J27" s="289"/>
      <c r="K27" s="98"/>
      <c r="L27" s="282"/>
      <c r="M27" s="2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</row>
    <row r="28" spans="1:36" ht="15" customHeight="1" x14ac:dyDescent="0.25">
      <c r="A28" s="84"/>
      <c r="B28" s="278"/>
      <c r="C28" s="16"/>
      <c r="D28" s="47"/>
      <c r="E28" s="37"/>
      <c r="F28" s="31"/>
      <c r="G28" s="226"/>
      <c r="H28" s="37"/>
      <c r="I28" s="21"/>
      <c r="J28" s="289"/>
      <c r="K28" s="95"/>
      <c r="L28" s="284"/>
      <c r="M28" s="285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</row>
    <row r="29" spans="1:36" ht="15.75" customHeight="1" thickBot="1" x14ac:dyDescent="0.3">
      <c r="A29" s="84"/>
      <c r="B29" s="250"/>
      <c r="C29" s="41"/>
      <c r="D29" s="45"/>
      <c r="E29" s="38"/>
      <c r="F29" s="32"/>
      <c r="G29" s="228"/>
      <c r="H29" s="38"/>
      <c r="I29" s="25"/>
      <c r="J29" s="290"/>
      <c r="K29" s="95"/>
      <c r="L29" s="282"/>
      <c r="M29" s="283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</row>
    <row r="30" spans="1:36" ht="15" customHeight="1" x14ac:dyDescent="0.25">
      <c r="A30" s="84"/>
      <c r="B30" s="278" t="s">
        <v>26</v>
      </c>
      <c r="C30" s="50" t="s">
        <v>30</v>
      </c>
      <c r="D30" s="44"/>
      <c r="E30" s="39" t="s">
        <v>22</v>
      </c>
      <c r="F30" s="33"/>
      <c r="G30" s="230"/>
      <c r="H30" s="39"/>
      <c r="I30" s="23"/>
      <c r="J30" s="279">
        <v>5</v>
      </c>
      <c r="K30" s="95"/>
      <c r="L30" s="284"/>
      <c r="M30" s="285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</row>
    <row r="31" spans="1:36" ht="15" customHeight="1" x14ac:dyDescent="0.25">
      <c r="A31" s="84"/>
      <c r="B31" s="278"/>
      <c r="C31" s="16" t="s">
        <v>42</v>
      </c>
      <c r="D31" s="43"/>
      <c r="E31" s="37"/>
      <c r="F31" s="31"/>
      <c r="G31" s="226"/>
      <c r="H31" s="37"/>
      <c r="I31" s="21"/>
      <c r="J31" s="280"/>
      <c r="K31" s="95"/>
      <c r="L31" s="282"/>
      <c r="M31" s="283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</row>
    <row r="32" spans="1:36" ht="15" customHeight="1" x14ac:dyDescent="0.25">
      <c r="A32" s="84"/>
      <c r="B32" s="278"/>
      <c r="C32" s="16"/>
      <c r="D32" s="47"/>
      <c r="E32" s="37"/>
      <c r="F32" s="31"/>
      <c r="G32" s="226"/>
      <c r="H32" s="37"/>
      <c r="I32" s="21"/>
      <c r="J32" s="280"/>
      <c r="K32" s="95"/>
      <c r="L32" s="284"/>
      <c r="M32" s="285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</row>
    <row r="33" spans="1:36" ht="15.75" customHeight="1" thickBot="1" x14ac:dyDescent="0.3">
      <c r="A33" s="84"/>
      <c r="B33" s="278"/>
      <c r="C33" s="17"/>
      <c r="D33" s="43"/>
      <c r="E33" s="40"/>
      <c r="F33" s="34"/>
      <c r="G33" s="227"/>
      <c r="H33" s="40"/>
      <c r="I33" s="22"/>
      <c r="J33" s="280"/>
      <c r="K33" s="95"/>
      <c r="L33" s="282"/>
      <c r="M33" s="283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</row>
    <row r="34" spans="1:36" ht="15" customHeight="1" x14ac:dyDescent="0.25">
      <c r="A34" s="84"/>
      <c r="B34" s="249" t="s">
        <v>27</v>
      </c>
      <c r="C34" s="49" t="s">
        <v>30</v>
      </c>
      <c r="D34" s="48"/>
      <c r="E34" s="57"/>
      <c r="F34" s="30"/>
      <c r="G34" s="231"/>
      <c r="H34" s="57"/>
      <c r="I34" s="20"/>
      <c r="J34" s="280"/>
      <c r="K34" s="95"/>
      <c r="L34" s="284"/>
      <c r="M34" s="285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</row>
    <row r="35" spans="1:36" ht="15" customHeight="1" x14ac:dyDescent="0.25">
      <c r="A35" s="84"/>
      <c r="B35" s="278"/>
      <c r="C35" s="16" t="s">
        <v>43</v>
      </c>
      <c r="D35" s="43"/>
      <c r="E35" s="37"/>
      <c r="F35" s="31"/>
      <c r="G35" s="226"/>
      <c r="H35" s="37"/>
      <c r="I35" s="21"/>
      <c r="J35" s="280"/>
      <c r="K35" s="95"/>
      <c r="L35" s="282"/>
      <c r="M35" s="283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</row>
    <row r="36" spans="1:36" ht="15" customHeight="1" x14ac:dyDescent="0.25">
      <c r="A36" s="84"/>
      <c r="B36" s="278"/>
      <c r="C36" s="16"/>
      <c r="D36" s="47"/>
      <c r="E36" s="37"/>
      <c r="F36" s="31"/>
      <c r="G36" s="226"/>
      <c r="H36" s="37"/>
      <c r="I36" s="21"/>
      <c r="J36" s="280"/>
      <c r="K36" s="95"/>
      <c r="L36" s="284"/>
      <c r="M36" s="285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</row>
    <row r="37" spans="1:36" ht="15.75" customHeight="1" thickBot="1" x14ac:dyDescent="0.3">
      <c r="A37" s="84"/>
      <c r="B37" s="250"/>
      <c r="C37" s="41"/>
      <c r="D37" s="45"/>
      <c r="E37" s="38"/>
      <c r="F37" s="32"/>
      <c r="G37" s="228"/>
      <c r="H37" s="38"/>
      <c r="I37" s="25"/>
      <c r="J37" s="280"/>
      <c r="K37" s="95"/>
      <c r="L37" s="282"/>
      <c r="M37" s="283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</row>
    <row r="38" spans="1:36" ht="15" customHeight="1" x14ac:dyDescent="0.25">
      <c r="A38" s="84"/>
      <c r="B38" s="278" t="s">
        <v>31</v>
      </c>
      <c r="C38" s="50" t="s">
        <v>30</v>
      </c>
      <c r="D38" s="44"/>
      <c r="E38" s="39" t="s">
        <v>22</v>
      </c>
      <c r="F38" s="33"/>
      <c r="G38" s="230"/>
      <c r="H38" s="39"/>
      <c r="I38" s="23"/>
      <c r="J38" s="280"/>
      <c r="K38" s="95"/>
      <c r="L38" s="284"/>
      <c r="M38" s="285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</row>
    <row r="39" spans="1:36" ht="15" customHeight="1" x14ac:dyDescent="0.25">
      <c r="A39" s="84"/>
      <c r="B39" s="278"/>
      <c r="C39" s="16" t="s">
        <v>44</v>
      </c>
      <c r="D39" s="43"/>
      <c r="E39" s="37"/>
      <c r="F39" s="31"/>
      <c r="G39" s="226"/>
      <c r="H39" s="37"/>
      <c r="I39" s="21"/>
      <c r="J39" s="280"/>
      <c r="K39" s="95"/>
      <c r="L39" s="282"/>
      <c r="M39" s="283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4"/>
      <c r="AH39" s="84"/>
      <c r="AI39" s="84"/>
      <c r="AJ39" s="84"/>
    </row>
    <row r="40" spans="1:36" ht="15" customHeight="1" x14ac:dyDescent="0.25">
      <c r="A40" s="84"/>
      <c r="B40" s="278"/>
      <c r="C40" s="16"/>
      <c r="D40" s="47"/>
      <c r="E40" s="37"/>
      <c r="F40" s="31"/>
      <c r="G40" s="226"/>
      <c r="H40" s="37"/>
      <c r="I40" s="21"/>
      <c r="J40" s="280"/>
      <c r="K40" s="95"/>
      <c r="L40" s="284"/>
      <c r="M40" s="285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</row>
    <row r="41" spans="1:36" ht="15.75" customHeight="1" thickBot="1" x14ac:dyDescent="0.3">
      <c r="A41" s="84"/>
      <c r="B41" s="278"/>
      <c r="C41" s="17"/>
      <c r="D41" s="43"/>
      <c r="E41" s="40"/>
      <c r="F41" s="34"/>
      <c r="G41" s="227"/>
      <c r="H41" s="40"/>
      <c r="I41" s="22"/>
      <c r="J41" s="280"/>
      <c r="K41" s="95"/>
      <c r="L41" s="282"/>
      <c r="M41" s="283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</row>
    <row r="42" spans="1:36" ht="15" customHeight="1" x14ac:dyDescent="0.25">
      <c r="A42" s="84"/>
      <c r="B42" s="249" t="s">
        <v>32</v>
      </c>
      <c r="C42" s="49" t="s">
        <v>30</v>
      </c>
      <c r="D42" s="48"/>
      <c r="E42" s="36" t="s">
        <v>22</v>
      </c>
      <c r="F42" s="30"/>
      <c r="G42" s="36"/>
      <c r="H42" s="36"/>
      <c r="I42" s="20"/>
      <c r="J42" s="280"/>
      <c r="K42" s="95"/>
      <c r="L42" s="284"/>
      <c r="M42" s="285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</row>
    <row r="43" spans="1:36" ht="15" customHeight="1" x14ac:dyDescent="0.25">
      <c r="A43" s="84"/>
      <c r="B43" s="278"/>
      <c r="C43" s="17" t="s">
        <v>45</v>
      </c>
      <c r="D43" s="43"/>
      <c r="E43" s="37"/>
      <c r="F43" s="31"/>
      <c r="G43" s="226"/>
      <c r="H43" s="40"/>
      <c r="I43" s="22"/>
      <c r="J43" s="280"/>
      <c r="K43" s="95"/>
      <c r="L43" s="282"/>
      <c r="M43" s="283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</row>
    <row r="44" spans="1:36" ht="15" customHeight="1" x14ac:dyDescent="0.25">
      <c r="A44" s="84"/>
      <c r="B44" s="278"/>
      <c r="C44" s="17"/>
      <c r="D44" s="47"/>
      <c r="E44" s="37"/>
      <c r="F44" s="31"/>
      <c r="G44" s="226"/>
      <c r="H44" s="40"/>
      <c r="I44" s="22"/>
      <c r="J44" s="280"/>
      <c r="K44" s="95"/>
      <c r="L44" s="284"/>
      <c r="M44" s="285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</row>
    <row r="45" spans="1:36" ht="15.75" customHeight="1" thickBot="1" x14ac:dyDescent="0.3">
      <c r="A45" s="84"/>
      <c r="B45" s="250"/>
      <c r="C45" s="41"/>
      <c r="D45" s="45"/>
      <c r="E45" s="38"/>
      <c r="F45" s="32"/>
      <c r="G45" s="228"/>
      <c r="H45" s="38"/>
      <c r="I45" s="25"/>
      <c r="J45" s="280"/>
      <c r="K45" s="95"/>
      <c r="L45" s="282"/>
      <c r="M45" s="283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</row>
    <row r="46" spans="1:36" ht="15" customHeight="1" x14ac:dyDescent="0.25">
      <c r="A46" s="84"/>
      <c r="B46" s="278" t="s">
        <v>4</v>
      </c>
      <c r="C46" s="56" t="s">
        <v>30</v>
      </c>
      <c r="D46" s="44"/>
      <c r="E46" s="39" t="s">
        <v>22</v>
      </c>
      <c r="F46" s="33"/>
      <c r="G46" s="39"/>
      <c r="H46" s="81"/>
      <c r="I46" s="55"/>
      <c r="J46" s="280"/>
      <c r="K46" s="95"/>
      <c r="L46" s="284"/>
      <c r="M46" s="285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</row>
    <row r="47" spans="1:36" ht="15" customHeight="1" x14ac:dyDescent="0.25">
      <c r="A47" s="84"/>
      <c r="B47" s="278"/>
      <c r="C47" s="17" t="s">
        <v>46</v>
      </c>
      <c r="D47" s="43"/>
      <c r="E47" s="37"/>
      <c r="F47" s="31"/>
      <c r="G47" s="226"/>
      <c r="H47" s="40"/>
      <c r="I47" s="22"/>
      <c r="J47" s="280"/>
      <c r="K47" s="95"/>
      <c r="L47" s="282"/>
      <c r="M47" s="283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</row>
    <row r="48" spans="1:36" ht="15" customHeight="1" x14ac:dyDescent="0.25">
      <c r="A48" s="84"/>
      <c r="B48" s="278"/>
      <c r="C48" s="17"/>
      <c r="D48" s="47"/>
      <c r="E48" s="37"/>
      <c r="F48" s="31"/>
      <c r="G48" s="226"/>
      <c r="H48" s="40"/>
      <c r="I48" s="22"/>
      <c r="J48" s="280"/>
      <c r="K48" s="95"/>
      <c r="L48" s="284"/>
      <c r="M48" s="285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</row>
    <row r="49" spans="1:36" ht="15.75" customHeight="1" thickBot="1" x14ac:dyDescent="0.3">
      <c r="A49" s="84"/>
      <c r="B49" s="278"/>
      <c r="C49" s="17"/>
      <c r="D49" s="43"/>
      <c r="E49" s="40"/>
      <c r="F49" s="34"/>
      <c r="G49" s="227"/>
      <c r="H49" s="40"/>
      <c r="I49" s="22"/>
      <c r="J49" s="280"/>
      <c r="K49" s="95"/>
      <c r="L49" s="282"/>
      <c r="M49" s="283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</row>
    <row r="50" spans="1:36" ht="15" customHeight="1" x14ac:dyDescent="0.25">
      <c r="A50" s="84"/>
      <c r="B50" s="249" t="s">
        <v>28</v>
      </c>
      <c r="C50" s="49" t="s">
        <v>30</v>
      </c>
      <c r="D50" s="48"/>
      <c r="E50" s="36" t="s">
        <v>22</v>
      </c>
      <c r="F50" s="30"/>
      <c r="G50" s="36"/>
      <c r="H50" s="36"/>
      <c r="I50" s="20"/>
      <c r="J50" s="279">
        <v>5</v>
      </c>
      <c r="K50" s="95"/>
      <c r="L50" s="284"/>
      <c r="M50" s="285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</row>
    <row r="51" spans="1:36" ht="15" customHeight="1" x14ac:dyDescent="0.25">
      <c r="A51" s="84"/>
      <c r="B51" s="278"/>
      <c r="C51" s="16" t="s">
        <v>81</v>
      </c>
      <c r="D51" s="43"/>
      <c r="E51" s="16" t="s">
        <v>17</v>
      </c>
      <c r="F51" s="27"/>
      <c r="G51" s="222">
        <v>31.76</v>
      </c>
      <c r="H51" s="16" t="s">
        <v>49</v>
      </c>
      <c r="I51" s="29"/>
      <c r="J51" s="280"/>
      <c r="K51" s="95"/>
      <c r="L51" s="282"/>
      <c r="M51" s="283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</row>
    <row r="52" spans="1:36" ht="15.75" customHeight="1" thickBot="1" x14ac:dyDescent="0.3">
      <c r="A52" s="84"/>
      <c r="B52" s="250"/>
      <c r="C52" s="65"/>
      <c r="D52" s="54"/>
      <c r="E52" s="41"/>
      <c r="F52" s="35"/>
      <c r="G52" s="223"/>
      <c r="H52" s="65"/>
      <c r="I52" s="5"/>
      <c r="J52" s="281"/>
      <c r="K52" s="95"/>
      <c r="L52" s="284"/>
      <c r="M52" s="285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</row>
    <row r="53" spans="1:36" x14ac:dyDescent="0.25">
      <c r="A53" s="84"/>
      <c r="B53" s="249" t="s">
        <v>34</v>
      </c>
      <c r="C53" s="49" t="s">
        <v>30</v>
      </c>
      <c r="D53" s="15"/>
      <c r="E53" s="36" t="s">
        <v>22</v>
      </c>
      <c r="F53" s="53"/>
      <c r="G53" s="36"/>
      <c r="H53" s="36"/>
      <c r="I53" s="79"/>
      <c r="J53" s="279">
        <v>5</v>
      </c>
      <c r="K53" s="95"/>
      <c r="L53" s="282"/>
      <c r="M53" s="283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</row>
    <row r="54" spans="1:36" x14ac:dyDescent="0.25">
      <c r="A54" s="84"/>
      <c r="B54" s="278"/>
      <c r="C54" s="16" t="s">
        <v>8</v>
      </c>
      <c r="D54" s="16"/>
      <c r="E54" s="16"/>
      <c r="F54" s="27"/>
      <c r="G54" s="222"/>
      <c r="H54" s="16"/>
      <c r="I54" s="29"/>
      <c r="J54" s="280"/>
      <c r="K54" s="95"/>
      <c r="L54" s="284"/>
      <c r="M54" s="285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</row>
    <row r="55" spans="1:36" x14ac:dyDescent="0.25">
      <c r="A55" s="84"/>
      <c r="B55" s="278"/>
      <c r="C55" s="16"/>
      <c r="D55" s="16"/>
      <c r="E55" s="16"/>
      <c r="F55" s="27"/>
      <c r="G55" s="222"/>
      <c r="H55" s="16"/>
      <c r="I55" s="29"/>
      <c r="J55" s="280"/>
      <c r="K55" s="95"/>
      <c r="L55" s="282"/>
      <c r="M55" s="283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  <c r="AE55" s="84"/>
      <c r="AF55" s="84"/>
      <c r="AG55" s="84"/>
      <c r="AH55" s="84"/>
      <c r="AI55" s="84"/>
      <c r="AJ55" s="84"/>
    </row>
    <row r="56" spans="1:36" ht="15.75" thickBot="1" x14ac:dyDescent="0.3">
      <c r="A56" s="84"/>
      <c r="B56" s="250"/>
      <c r="C56" s="41"/>
      <c r="D56" s="41"/>
      <c r="E56" s="41"/>
      <c r="F56" s="35"/>
      <c r="G56" s="223"/>
      <c r="H56" s="41"/>
      <c r="I56" s="61"/>
      <c r="J56" s="281"/>
      <c r="K56" s="95"/>
      <c r="L56" s="284"/>
      <c r="M56" s="285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</row>
    <row r="57" spans="1:36" x14ac:dyDescent="0.25">
      <c r="A57" s="84"/>
      <c r="B57" s="64"/>
      <c r="C57" s="18"/>
      <c r="D57" s="18"/>
      <c r="E57" s="18"/>
      <c r="F57" s="26"/>
      <c r="G57" s="224"/>
      <c r="H57" s="18"/>
      <c r="I57" s="80"/>
      <c r="J57" s="94"/>
      <c r="K57" s="95"/>
      <c r="L57" s="282"/>
      <c r="M57" s="283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  <c r="AG57" s="84"/>
      <c r="AH57" s="84"/>
      <c r="AI57" s="84"/>
      <c r="AJ57" s="84"/>
    </row>
    <row r="58" spans="1:36" x14ac:dyDescent="0.25">
      <c r="A58" s="84"/>
      <c r="B58" s="42"/>
      <c r="C58" s="18"/>
      <c r="D58" s="18"/>
      <c r="E58" s="18"/>
      <c r="F58" s="26"/>
      <c r="G58" s="224"/>
      <c r="H58" s="18"/>
      <c r="I58" s="80"/>
      <c r="J58" s="94"/>
      <c r="K58" s="95"/>
      <c r="L58" s="284"/>
      <c r="M58" s="285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  <c r="AE58" s="84"/>
      <c r="AF58" s="84"/>
      <c r="AG58" s="84"/>
      <c r="AH58" s="84"/>
      <c r="AI58" s="84"/>
      <c r="AJ58" s="84"/>
    </row>
    <row r="59" spans="1:36" x14ac:dyDescent="0.25">
      <c r="A59" s="84"/>
      <c r="B59" s="42"/>
      <c r="C59" s="18"/>
      <c r="D59" s="18"/>
      <c r="E59" s="18"/>
      <c r="F59" s="26"/>
      <c r="G59" s="224"/>
      <c r="H59" s="18"/>
      <c r="I59" s="80"/>
      <c r="J59" s="94"/>
      <c r="K59" s="95"/>
      <c r="L59" s="282"/>
      <c r="M59" s="283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</row>
    <row r="60" spans="1:36" x14ac:dyDescent="0.25">
      <c r="A60" s="84"/>
      <c r="B60" s="42"/>
      <c r="C60" s="18"/>
      <c r="D60" s="18"/>
      <c r="E60" s="18"/>
      <c r="F60" s="26"/>
      <c r="G60" s="224"/>
      <c r="H60" s="18"/>
      <c r="I60" s="80"/>
      <c r="J60" s="94"/>
      <c r="K60" s="95"/>
      <c r="L60" s="284"/>
      <c r="M60" s="285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4"/>
      <c r="AH60" s="84"/>
      <c r="AI60" s="84"/>
      <c r="AJ60" s="84"/>
    </row>
    <row r="61" spans="1:36" x14ac:dyDescent="0.25">
      <c r="A61" s="84"/>
      <c r="B61" s="42"/>
      <c r="C61" s="18"/>
      <c r="D61" s="18"/>
      <c r="E61" s="18"/>
      <c r="F61" s="26"/>
      <c r="G61" s="224"/>
      <c r="H61" s="18"/>
      <c r="I61" s="80"/>
      <c r="J61" s="94"/>
      <c r="K61" s="95"/>
      <c r="L61" s="282"/>
      <c r="M61" s="283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</row>
    <row r="62" spans="1:36" x14ac:dyDescent="0.25">
      <c r="A62" s="84"/>
      <c r="B62" s="42"/>
      <c r="C62" s="18"/>
      <c r="D62" s="18"/>
      <c r="E62" s="18"/>
      <c r="F62" s="26"/>
      <c r="G62" s="224"/>
      <c r="H62" s="18"/>
      <c r="I62" s="80"/>
      <c r="J62" s="94"/>
      <c r="K62" s="95"/>
      <c r="L62" s="284"/>
      <c r="M62" s="285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</row>
    <row r="63" spans="1:36" x14ac:dyDescent="0.25">
      <c r="A63" s="84"/>
      <c r="B63" s="42"/>
      <c r="C63" s="18"/>
      <c r="D63" s="18"/>
      <c r="E63" s="18"/>
      <c r="F63" s="26"/>
      <c r="G63" s="224"/>
      <c r="H63" s="18"/>
      <c r="I63" s="80"/>
      <c r="J63" s="94"/>
      <c r="K63" s="95"/>
      <c r="L63" s="282"/>
      <c r="M63" s="283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</row>
    <row r="64" spans="1:36" x14ac:dyDescent="0.25">
      <c r="A64" s="84"/>
      <c r="B64" s="42"/>
      <c r="C64" s="18"/>
      <c r="D64" s="18"/>
      <c r="E64" s="18"/>
      <c r="F64" s="26"/>
      <c r="G64" s="224"/>
      <c r="H64" s="18"/>
      <c r="I64" s="80"/>
      <c r="J64" s="94"/>
      <c r="K64" s="95"/>
      <c r="L64" s="284"/>
      <c r="M64" s="285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</row>
    <row r="65" spans="1:36" ht="15.75" thickBot="1" x14ac:dyDescent="0.3">
      <c r="A65" s="84"/>
      <c r="B65" s="42"/>
      <c r="C65" s="24"/>
      <c r="D65" s="24"/>
      <c r="E65" s="24"/>
      <c r="F65" s="111"/>
      <c r="G65" s="225"/>
      <c r="H65" s="24"/>
      <c r="I65" s="4"/>
      <c r="J65" s="94"/>
      <c r="K65" s="208"/>
      <c r="L65" s="311"/>
      <c r="M65" s="312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</row>
    <row r="66" spans="1:36" ht="15.75" thickBot="1" x14ac:dyDescent="0.3">
      <c r="A66" s="84"/>
      <c r="B66" s="313" t="s">
        <v>83</v>
      </c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5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</row>
    <row r="67" spans="1:36" x14ac:dyDescent="0.25">
      <c r="A67" s="84"/>
      <c r="B67" s="42"/>
      <c r="C67" s="209"/>
      <c r="D67" s="210"/>
      <c r="E67" s="210"/>
      <c r="F67" s="211"/>
      <c r="G67" s="216"/>
      <c r="H67" s="210"/>
      <c r="I67" s="80"/>
      <c r="J67" s="94"/>
      <c r="K67" s="212"/>
      <c r="L67" s="323"/>
      <c r="M67" s="32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</row>
    <row r="68" spans="1:36" x14ac:dyDescent="0.25">
      <c r="A68" s="84"/>
      <c r="B68" s="42"/>
      <c r="C68" s="51"/>
      <c r="D68" s="12"/>
      <c r="E68" s="12"/>
      <c r="F68" s="14"/>
      <c r="G68" s="217"/>
      <c r="H68" s="12"/>
      <c r="I68" s="29"/>
      <c r="J68" s="94"/>
      <c r="K68" s="95"/>
      <c r="L68" s="284"/>
      <c r="M68" s="285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</row>
    <row r="69" spans="1:36" ht="15" customHeight="1" thickBot="1" x14ac:dyDescent="0.3">
      <c r="A69" s="84"/>
      <c r="B69" s="28"/>
      <c r="C69" s="52"/>
      <c r="D69" s="19"/>
      <c r="E69" s="19"/>
      <c r="F69" s="189"/>
      <c r="G69" s="218"/>
      <c r="H69" s="19"/>
      <c r="I69" s="61"/>
      <c r="J69" s="107"/>
      <c r="K69" s="96"/>
      <c r="L69" s="309"/>
      <c r="M69" s="310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</row>
    <row r="70" spans="1:36" ht="15.75" customHeight="1" thickBot="1" x14ac:dyDescent="0.3">
      <c r="A70" s="84"/>
      <c r="B70" s="85"/>
      <c r="C70" s="188"/>
      <c r="D70" s="83"/>
      <c r="E70" s="83"/>
      <c r="F70" s="215" t="s">
        <v>21</v>
      </c>
      <c r="G70" s="219">
        <f>SUM(G8:G69)</f>
        <v>107.75</v>
      </c>
      <c r="H70" s="83"/>
      <c r="I70" s="83"/>
      <c r="J70" s="83"/>
      <c r="K70" s="83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</row>
    <row r="71" spans="1:36" x14ac:dyDescent="0.25">
      <c r="A71" s="84"/>
      <c r="B71" s="84"/>
      <c r="C71" s="84"/>
      <c r="D71" s="83"/>
      <c r="E71" s="83"/>
      <c r="F71" s="213" t="s">
        <v>49</v>
      </c>
      <c r="G71" s="220">
        <f>SUMIF( H21:H69, $F$71, G21:G69 )</f>
        <v>31.76</v>
      </c>
      <c r="H71" s="83"/>
      <c r="I71" s="83"/>
      <c r="J71" s="83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</row>
    <row r="72" spans="1:36" x14ac:dyDescent="0.25">
      <c r="A72" s="84"/>
      <c r="B72" s="84"/>
      <c r="C72" s="84"/>
      <c r="D72" s="84"/>
      <c r="E72" s="84"/>
      <c r="F72" s="213" t="s">
        <v>12</v>
      </c>
      <c r="G72" s="220">
        <f>SUMIF( H21:H69, $F$72, G21:G69 )</f>
        <v>0</v>
      </c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</row>
    <row r="73" spans="1:36" x14ac:dyDescent="0.25">
      <c r="A73" s="84"/>
      <c r="B73" s="84"/>
      <c r="C73" s="84"/>
      <c r="D73" s="84"/>
      <c r="E73" s="84"/>
      <c r="F73" s="213" t="s">
        <v>82</v>
      </c>
      <c r="G73" s="220">
        <f>SUMIF( H21:H69, $F$73, G21:G69 )</f>
        <v>0</v>
      </c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</row>
    <row r="74" spans="1:36" x14ac:dyDescent="0.25">
      <c r="A74" s="84"/>
      <c r="B74" s="84"/>
      <c r="C74" s="84"/>
      <c r="D74" s="84"/>
      <c r="E74" s="84"/>
      <c r="F74" s="213" t="s">
        <v>79</v>
      </c>
      <c r="G74" s="220">
        <f>SUMIF( H21:H69, $F$74, G21:G69 )</f>
        <v>0</v>
      </c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</row>
    <row r="75" spans="1:36" ht="15.75" thickBot="1" x14ac:dyDescent="0.3">
      <c r="A75" s="84"/>
      <c r="B75" s="84"/>
      <c r="C75" s="84"/>
      <c r="D75" s="84"/>
      <c r="E75" s="84"/>
      <c r="F75" s="214" t="s">
        <v>6</v>
      </c>
      <c r="G75" s="221">
        <f>SUM(G8:G18)</f>
        <v>75.989999999999995</v>
      </c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4"/>
    </row>
    <row r="76" spans="1:36" x14ac:dyDescent="0.25">
      <c r="A76" s="84"/>
      <c r="B76" s="84"/>
      <c r="C76" s="84"/>
      <c r="D76" s="84"/>
      <c r="E76" s="84"/>
      <c r="F76" s="191"/>
      <c r="G76" s="83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</row>
    <row r="77" spans="1:36" x14ac:dyDescent="0.25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</row>
    <row r="78" spans="1:36" x14ac:dyDescent="0.25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</row>
    <row r="79" spans="1:36" x14ac:dyDescent="0.25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</row>
    <row r="80" spans="1:36" x14ac:dyDescent="0.25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</row>
    <row r="81" spans="1:36" x14ac:dyDescent="0.25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</row>
    <row r="82" spans="1:36" x14ac:dyDescent="0.25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</row>
    <row r="83" spans="1:36" x14ac:dyDescent="0.25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</row>
    <row r="84" spans="1:36" x14ac:dyDescent="0.25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</row>
    <row r="85" spans="1:36" x14ac:dyDescent="0.25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</row>
    <row r="86" spans="1:36" x14ac:dyDescent="0.25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</row>
    <row r="87" spans="1:36" x14ac:dyDescent="0.25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</row>
    <row r="88" spans="1:36" x14ac:dyDescent="0.25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</row>
    <row r="89" spans="1:36" x14ac:dyDescent="0.25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</row>
    <row r="90" spans="1:36" x14ac:dyDescent="0.25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</row>
    <row r="91" spans="1:36" x14ac:dyDescent="0.25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</row>
    <row r="92" spans="1:36" x14ac:dyDescent="0.25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</row>
    <row r="93" spans="1:36" x14ac:dyDescent="0.25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</row>
    <row r="94" spans="1:36" x14ac:dyDescent="0.25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</row>
    <row r="95" spans="1:36" x14ac:dyDescent="0.25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</row>
    <row r="96" spans="1:36" x14ac:dyDescent="0.25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</row>
    <row r="97" spans="1:36" x14ac:dyDescent="0.25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4"/>
      <c r="AI97" s="84"/>
      <c r="AJ97" s="84"/>
    </row>
    <row r="98" spans="1:36" x14ac:dyDescent="0.25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</row>
    <row r="99" spans="1:36" x14ac:dyDescent="0.25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</row>
    <row r="100" spans="1:36" x14ac:dyDescent="0.25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</row>
    <row r="101" spans="1:36" x14ac:dyDescent="0.25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</row>
    <row r="102" spans="1:36" x14ac:dyDescent="0.25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</row>
    <row r="103" spans="1:36" x14ac:dyDescent="0.25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</row>
    <row r="104" spans="1:36" x14ac:dyDescent="0.25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</row>
    <row r="105" spans="1:36" x14ac:dyDescent="0.25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</row>
    <row r="106" spans="1:36" x14ac:dyDescent="0.25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</row>
    <row r="107" spans="1:36" x14ac:dyDescent="0.25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</row>
    <row r="108" spans="1:36" x14ac:dyDescent="0.25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</row>
    <row r="109" spans="1:36" x14ac:dyDescent="0.25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</row>
    <row r="110" spans="1:36" x14ac:dyDescent="0.25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</row>
    <row r="111" spans="1:36" x14ac:dyDescent="0.25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</row>
    <row r="112" spans="1:36" x14ac:dyDescent="0.25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</row>
    <row r="113" spans="1:36" x14ac:dyDescent="0.25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</row>
    <row r="114" spans="1:36" x14ac:dyDescent="0.25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G114" s="84"/>
      <c r="AH114" s="84"/>
      <c r="AI114" s="84"/>
      <c r="AJ114" s="84"/>
    </row>
    <row r="115" spans="1:36" x14ac:dyDescent="0.25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4"/>
      <c r="AI115" s="84"/>
      <c r="AJ115" s="84"/>
    </row>
    <row r="116" spans="1:36" x14ac:dyDescent="0.25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</row>
    <row r="117" spans="1:36" x14ac:dyDescent="0.25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</row>
    <row r="118" spans="1:36" x14ac:dyDescent="0.25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</row>
    <row r="119" spans="1:36" x14ac:dyDescent="0.25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</row>
    <row r="120" spans="1:36" x14ac:dyDescent="0.25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  <c r="AF120" s="84"/>
      <c r="AG120" s="84"/>
      <c r="AH120" s="84"/>
      <c r="AI120" s="84"/>
      <c r="AJ120" s="84"/>
    </row>
    <row r="121" spans="1:36" x14ac:dyDescent="0.25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  <c r="AF121" s="84"/>
      <c r="AG121" s="84"/>
      <c r="AH121" s="84"/>
      <c r="AI121" s="84"/>
      <c r="AJ121" s="84"/>
    </row>
    <row r="122" spans="1:36" x14ac:dyDescent="0.25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</row>
    <row r="123" spans="1:36" x14ac:dyDescent="0.25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  <c r="AF123" s="84"/>
      <c r="AG123" s="84"/>
      <c r="AH123" s="84"/>
      <c r="AI123" s="84"/>
      <c r="AJ123" s="84"/>
    </row>
    <row r="124" spans="1:36" x14ac:dyDescent="0.25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  <c r="AF124" s="84"/>
      <c r="AG124" s="84"/>
      <c r="AH124" s="84"/>
      <c r="AI124" s="84"/>
      <c r="AJ124" s="84"/>
    </row>
    <row r="125" spans="1:36" x14ac:dyDescent="0.25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  <c r="AG125" s="84"/>
      <c r="AH125" s="84"/>
      <c r="AI125" s="84"/>
      <c r="AJ125" s="84"/>
    </row>
    <row r="126" spans="1:36" x14ac:dyDescent="0.25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</row>
    <row r="127" spans="1:36" x14ac:dyDescent="0.25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G127" s="84"/>
      <c r="AH127" s="84"/>
      <c r="AI127" s="84"/>
      <c r="AJ127" s="84"/>
    </row>
    <row r="128" spans="1:36" x14ac:dyDescent="0.25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  <c r="AF128" s="84"/>
      <c r="AG128" s="84"/>
      <c r="AH128" s="84"/>
      <c r="AI128" s="84"/>
      <c r="AJ128" s="84"/>
    </row>
    <row r="129" spans="1:36" x14ac:dyDescent="0.25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4"/>
      <c r="AI129" s="84"/>
      <c r="AJ129" s="84"/>
    </row>
    <row r="130" spans="1:36" x14ac:dyDescent="0.25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  <c r="AH130" s="84"/>
      <c r="AI130" s="84"/>
      <c r="AJ130" s="84"/>
    </row>
    <row r="131" spans="1:36" x14ac:dyDescent="0.25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G131" s="84"/>
      <c r="AH131" s="84"/>
      <c r="AI131" s="84"/>
      <c r="AJ131" s="84"/>
    </row>
    <row r="132" spans="1:36" x14ac:dyDescent="0.25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84"/>
      <c r="AI132" s="84"/>
      <c r="AJ132" s="84"/>
    </row>
    <row r="133" spans="1:36" x14ac:dyDescent="0.25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</row>
    <row r="134" spans="1:36" x14ac:dyDescent="0.25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</row>
    <row r="135" spans="1:36" x14ac:dyDescent="0.25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4"/>
      <c r="AG135" s="84"/>
      <c r="AH135" s="84"/>
      <c r="AI135" s="84"/>
      <c r="AJ135" s="84"/>
    </row>
    <row r="136" spans="1:36" x14ac:dyDescent="0.25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  <c r="AD136" s="84"/>
      <c r="AE136" s="84"/>
      <c r="AF136" s="84"/>
      <c r="AG136" s="84"/>
      <c r="AH136" s="84"/>
      <c r="AI136" s="84"/>
      <c r="AJ136" s="84"/>
    </row>
    <row r="137" spans="1:36" x14ac:dyDescent="0.25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  <c r="AF137" s="84"/>
      <c r="AG137" s="84"/>
      <c r="AH137" s="84"/>
      <c r="AI137" s="84"/>
      <c r="AJ137" s="84"/>
    </row>
    <row r="138" spans="1:36" x14ac:dyDescent="0.25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</row>
    <row r="139" spans="1:36" x14ac:dyDescent="0.25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4"/>
      <c r="AH139" s="84"/>
      <c r="AI139" s="84"/>
      <c r="AJ139" s="84"/>
    </row>
    <row r="140" spans="1:36" x14ac:dyDescent="0.25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  <c r="AE140" s="84"/>
      <c r="AF140" s="84"/>
      <c r="AG140" s="84"/>
      <c r="AH140" s="84"/>
      <c r="AI140" s="84"/>
      <c r="AJ140" s="84"/>
    </row>
    <row r="141" spans="1:36" x14ac:dyDescent="0.25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  <c r="AE141" s="84"/>
      <c r="AF141" s="84"/>
      <c r="AG141" s="84"/>
      <c r="AH141" s="84"/>
      <c r="AI141" s="84"/>
      <c r="AJ141" s="84"/>
    </row>
    <row r="142" spans="1:36" x14ac:dyDescent="0.25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</row>
    <row r="143" spans="1:36" x14ac:dyDescent="0.25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  <c r="AE143" s="84"/>
      <c r="AF143" s="84"/>
      <c r="AG143" s="84"/>
      <c r="AH143" s="84"/>
      <c r="AI143" s="84"/>
      <c r="AJ143" s="84"/>
    </row>
    <row r="144" spans="1:36" x14ac:dyDescent="0.25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  <c r="AD144" s="84"/>
      <c r="AE144" s="84"/>
      <c r="AF144" s="84"/>
      <c r="AG144" s="84"/>
      <c r="AH144" s="84"/>
      <c r="AI144" s="84"/>
      <c r="AJ144" s="84"/>
    </row>
    <row r="145" spans="1:36" x14ac:dyDescent="0.25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  <c r="AD145" s="84"/>
      <c r="AE145" s="84"/>
      <c r="AF145" s="84"/>
      <c r="AG145" s="84"/>
      <c r="AH145" s="84"/>
      <c r="AI145" s="84"/>
      <c r="AJ145" s="84"/>
    </row>
    <row r="146" spans="1:36" x14ac:dyDescent="0.25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  <c r="AH146" s="84"/>
      <c r="AI146" s="84"/>
      <c r="AJ146" s="84"/>
    </row>
    <row r="147" spans="1:36" x14ac:dyDescent="0.25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</row>
    <row r="148" spans="1:36" x14ac:dyDescent="0.25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</row>
    <row r="149" spans="1:36" x14ac:dyDescent="0.25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  <c r="AC149" s="84"/>
      <c r="AD149" s="84"/>
      <c r="AE149" s="84"/>
      <c r="AF149" s="84"/>
      <c r="AG149" s="84"/>
      <c r="AH149" s="84"/>
      <c r="AI149" s="84"/>
      <c r="AJ149" s="84"/>
    </row>
    <row r="150" spans="1:36" x14ac:dyDescent="0.25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</row>
    <row r="151" spans="1:36" x14ac:dyDescent="0.25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  <c r="AD151" s="84"/>
      <c r="AE151" s="84"/>
      <c r="AF151" s="84"/>
      <c r="AG151" s="84"/>
      <c r="AH151" s="84"/>
      <c r="AI151" s="84"/>
      <c r="AJ151" s="84"/>
    </row>
    <row r="152" spans="1:36" x14ac:dyDescent="0.25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  <c r="AD152" s="84"/>
      <c r="AE152" s="84"/>
      <c r="AF152" s="84"/>
      <c r="AG152" s="84"/>
      <c r="AH152" s="84"/>
      <c r="AI152" s="84"/>
      <c r="AJ152" s="84"/>
    </row>
    <row r="153" spans="1:36" x14ac:dyDescent="0.25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4"/>
      <c r="AG153" s="84"/>
      <c r="AH153" s="84"/>
      <c r="AI153" s="84"/>
      <c r="AJ153" s="84"/>
    </row>
    <row r="154" spans="1:36" x14ac:dyDescent="0.25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  <c r="AD154" s="84"/>
      <c r="AE154" s="84"/>
      <c r="AF154" s="84"/>
      <c r="AG154" s="84"/>
      <c r="AH154" s="84"/>
      <c r="AI154" s="84"/>
      <c r="AJ154" s="84"/>
    </row>
    <row r="155" spans="1:36" x14ac:dyDescent="0.25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  <c r="AD155" s="84"/>
      <c r="AE155" s="84"/>
      <c r="AF155" s="84"/>
      <c r="AG155" s="84"/>
      <c r="AH155" s="84"/>
      <c r="AI155" s="84"/>
      <c r="AJ155" s="84"/>
    </row>
    <row r="156" spans="1:36" x14ac:dyDescent="0.25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  <c r="AF156" s="84"/>
      <c r="AG156" s="84"/>
      <c r="AH156" s="84"/>
      <c r="AI156" s="84"/>
      <c r="AJ156" s="84"/>
    </row>
    <row r="157" spans="1:36" x14ac:dyDescent="0.25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  <c r="AD157" s="84"/>
      <c r="AE157" s="84"/>
      <c r="AF157" s="84"/>
      <c r="AG157" s="84"/>
      <c r="AH157" s="84"/>
      <c r="AI157" s="84"/>
      <c r="AJ157" s="84"/>
    </row>
    <row r="158" spans="1:36" x14ac:dyDescent="0.25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  <c r="AF158" s="84"/>
      <c r="AG158" s="84"/>
      <c r="AH158" s="84"/>
      <c r="AI158" s="84"/>
      <c r="AJ158" s="84"/>
    </row>
    <row r="159" spans="1:36" x14ac:dyDescent="0.25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  <c r="AF159" s="84"/>
      <c r="AG159" s="84"/>
      <c r="AH159" s="84"/>
      <c r="AI159" s="84"/>
      <c r="AJ159" s="84"/>
    </row>
    <row r="160" spans="1:36" x14ac:dyDescent="0.25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  <c r="AC160" s="84"/>
      <c r="AD160" s="84"/>
      <c r="AE160" s="84"/>
      <c r="AF160" s="84"/>
      <c r="AG160" s="84"/>
      <c r="AH160" s="84"/>
      <c r="AI160" s="84"/>
      <c r="AJ160" s="84"/>
    </row>
    <row r="161" spans="1:36" x14ac:dyDescent="0.25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</row>
    <row r="162" spans="1:36" x14ac:dyDescent="0.25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</row>
    <row r="163" spans="1:36" x14ac:dyDescent="0.25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  <c r="AD163" s="84"/>
      <c r="AE163" s="84"/>
      <c r="AF163" s="84"/>
      <c r="AG163" s="84"/>
      <c r="AH163" s="84"/>
      <c r="AI163" s="84"/>
      <c r="AJ163" s="84"/>
    </row>
    <row r="164" spans="1:36" x14ac:dyDescent="0.25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  <c r="AJ164" s="84"/>
    </row>
    <row r="165" spans="1:36" x14ac:dyDescent="0.25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4"/>
    </row>
    <row r="166" spans="1:36" x14ac:dyDescent="0.25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</row>
    <row r="167" spans="1:36" x14ac:dyDescent="0.25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  <c r="AJ167" s="84"/>
    </row>
    <row r="168" spans="1:36" x14ac:dyDescent="0.25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  <c r="AJ168" s="84"/>
    </row>
    <row r="169" spans="1:36" x14ac:dyDescent="0.25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  <c r="AJ169" s="84"/>
    </row>
    <row r="170" spans="1:36" x14ac:dyDescent="0.25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  <c r="AJ170" s="84"/>
    </row>
    <row r="171" spans="1:36" x14ac:dyDescent="0.25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</row>
    <row r="172" spans="1:36" x14ac:dyDescent="0.25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  <c r="AD172" s="84"/>
      <c r="AE172" s="84"/>
      <c r="AF172" s="84"/>
      <c r="AG172" s="84"/>
      <c r="AH172" s="84"/>
      <c r="AI172" s="84"/>
      <c r="AJ172" s="84"/>
    </row>
    <row r="173" spans="1:36" x14ac:dyDescent="0.25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  <c r="AF173" s="84"/>
      <c r="AG173" s="84"/>
      <c r="AH173" s="84"/>
      <c r="AI173" s="84"/>
      <c r="AJ173" s="84"/>
    </row>
    <row r="174" spans="1:36" x14ac:dyDescent="0.25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  <c r="AF174" s="84"/>
      <c r="AG174" s="84"/>
      <c r="AH174" s="84"/>
      <c r="AI174" s="84"/>
      <c r="AJ174" s="84"/>
    </row>
    <row r="175" spans="1:36" x14ac:dyDescent="0.25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  <c r="AF175" s="84"/>
      <c r="AG175" s="84"/>
      <c r="AH175" s="84"/>
      <c r="AI175" s="84"/>
      <c r="AJ175" s="84"/>
    </row>
    <row r="176" spans="1:36" x14ac:dyDescent="0.25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  <c r="AD176" s="84"/>
      <c r="AE176" s="84"/>
      <c r="AF176" s="84"/>
      <c r="AG176" s="84"/>
      <c r="AH176" s="84"/>
      <c r="AI176" s="84"/>
      <c r="AJ176" s="84"/>
    </row>
    <row r="177" spans="1:36" x14ac:dyDescent="0.25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  <c r="AD177" s="84"/>
      <c r="AE177" s="84"/>
      <c r="AF177" s="84"/>
      <c r="AG177" s="84"/>
      <c r="AH177" s="84"/>
      <c r="AI177" s="84"/>
      <c r="AJ177" s="84"/>
    </row>
    <row r="178" spans="1:36" x14ac:dyDescent="0.25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  <c r="AD178" s="84"/>
      <c r="AE178" s="84"/>
      <c r="AF178" s="84"/>
      <c r="AG178" s="84"/>
      <c r="AH178" s="84"/>
      <c r="AI178" s="84"/>
      <c r="AJ178" s="84"/>
    </row>
    <row r="179" spans="1:36" x14ac:dyDescent="0.25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4"/>
      <c r="AB179" s="84"/>
      <c r="AC179" s="84"/>
      <c r="AD179" s="84"/>
      <c r="AE179" s="84"/>
      <c r="AF179" s="84"/>
      <c r="AG179" s="84"/>
      <c r="AH179" s="84"/>
      <c r="AI179" s="84"/>
      <c r="AJ179" s="84"/>
    </row>
    <row r="180" spans="1:36" x14ac:dyDescent="0.25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  <c r="AC180" s="84"/>
      <c r="AD180" s="84"/>
      <c r="AE180" s="84"/>
      <c r="AF180" s="84"/>
      <c r="AG180" s="84"/>
      <c r="AH180" s="84"/>
      <c r="AI180" s="84"/>
      <c r="AJ180" s="84"/>
    </row>
    <row r="181" spans="1:36" x14ac:dyDescent="0.25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  <c r="AJ181" s="84"/>
    </row>
    <row r="182" spans="1:36" x14ac:dyDescent="0.25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4"/>
      <c r="AB182" s="84"/>
      <c r="AC182" s="84"/>
      <c r="AD182" s="84"/>
      <c r="AE182" s="84"/>
      <c r="AF182" s="84"/>
      <c r="AG182" s="84"/>
      <c r="AH182" s="84"/>
      <c r="AI182" s="84"/>
      <c r="AJ182" s="84"/>
    </row>
    <row r="183" spans="1:36" x14ac:dyDescent="0.25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  <c r="AC183" s="84"/>
      <c r="AD183" s="84"/>
      <c r="AE183" s="84"/>
      <c r="AF183" s="84"/>
      <c r="AG183" s="84"/>
      <c r="AH183" s="84"/>
      <c r="AI183" s="84"/>
      <c r="AJ183" s="84"/>
    </row>
    <row r="184" spans="1:36" x14ac:dyDescent="0.25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  <c r="AD184" s="84"/>
      <c r="AE184" s="84"/>
      <c r="AF184" s="84"/>
      <c r="AG184" s="84"/>
      <c r="AH184" s="84"/>
      <c r="AI184" s="84"/>
      <c r="AJ184" s="84"/>
    </row>
    <row r="185" spans="1:36" x14ac:dyDescent="0.25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4"/>
      <c r="AB185" s="84"/>
      <c r="AC185" s="84"/>
      <c r="AD185" s="84"/>
      <c r="AE185" s="84"/>
      <c r="AF185" s="84"/>
      <c r="AG185" s="84"/>
      <c r="AH185" s="84"/>
      <c r="AI185" s="84"/>
      <c r="AJ185" s="84"/>
    </row>
    <row r="186" spans="1:36" x14ac:dyDescent="0.25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4"/>
      <c r="AB186" s="84"/>
      <c r="AC186" s="84"/>
      <c r="AD186" s="84"/>
      <c r="AE186" s="84"/>
      <c r="AF186" s="84"/>
      <c r="AG186" s="84"/>
      <c r="AH186" s="84"/>
      <c r="AI186" s="84"/>
      <c r="AJ186" s="84"/>
    </row>
    <row r="187" spans="1:36" x14ac:dyDescent="0.25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4"/>
      <c r="AB187" s="84"/>
      <c r="AC187" s="84"/>
      <c r="AD187" s="84"/>
      <c r="AE187" s="84"/>
      <c r="AF187" s="84"/>
      <c r="AG187" s="84"/>
      <c r="AH187" s="84"/>
      <c r="AI187" s="84"/>
      <c r="AJ187" s="84"/>
    </row>
    <row r="188" spans="1:36" x14ac:dyDescent="0.25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4"/>
      <c r="AB188" s="84"/>
      <c r="AC188" s="84"/>
      <c r="AD188" s="84"/>
      <c r="AE188" s="84"/>
      <c r="AF188" s="84"/>
      <c r="AG188" s="84"/>
      <c r="AH188" s="84"/>
      <c r="AI188" s="84"/>
      <c r="AJ188" s="84"/>
    </row>
    <row r="189" spans="1:36" x14ac:dyDescent="0.25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  <c r="AC189" s="84"/>
      <c r="AD189" s="84"/>
      <c r="AE189" s="84"/>
      <c r="AF189" s="84"/>
      <c r="AG189" s="84"/>
      <c r="AH189" s="84"/>
      <c r="AI189" s="84"/>
      <c r="AJ189" s="84"/>
    </row>
    <row r="190" spans="1:36" x14ac:dyDescent="0.25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4"/>
      <c r="AB190" s="84"/>
      <c r="AC190" s="84"/>
      <c r="AD190" s="84"/>
      <c r="AE190" s="84"/>
      <c r="AF190" s="84"/>
      <c r="AG190" s="84"/>
      <c r="AH190" s="84"/>
      <c r="AI190" s="84"/>
      <c r="AJ190" s="84"/>
    </row>
    <row r="191" spans="1:36" x14ac:dyDescent="0.25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  <c r="AA191" s="84"/>
      <c r="AB191" s="84"/>
      <c r="AC191" s="84"/>
      <c r="AD191" s="84"/>
      <c r="AE191" s="84"/>
      <c r="AF191" s="84"/>
      <c r="AG191" s="84"/>
      <c r="AH191" s="84"/>
      <c r="AI191" s="84"/>
      <c r="AJ191" s="84"/>
    </row>
    <row r="192" spans="1:36" x14ac:dyDescent="0.25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4"/>
      <c r="AB192" s="84"/>
      <c r="AC192" s="84"/>
      <c r="AD192" s="84"/>
      <c r="AE192" s="84"/>
      <c r="AF192" s="84"/>
      <c r="AG192" s="84"/>
      <c r="AH192" s="84"/>
      <c r="AI192" s="84"/>
      <c r="AJ192" s="84"/>
    </row>
    <row r="193" spans="1:36" x14ac:dyDescent="0.25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  <c r="AC193" s="84"/>
      <c r="AD193" s="84"/>
      <c r="AE193" s="84"/>
      <c r="AF193" s="84"/>
      <c r="AG193" s="84"/>
      <c r="AH193" s="84"/>
      <c r="AI193" s="84"/>
      <c r="AJ193" s="84"/>
    </row>
    <row r="194" spans="1:36" x14ac:dyDescent="0.25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  <c r="AD194" s="84"/>
      <c r="AE194" s="84"/>
      <c r="AF194" s="84"/>
      <c r="AG194" s="84"/>
      <c r="AH194" s="84"/>
      <c r="AI194" s="84"/>
      <c r="AJ194" s="84"/>
    </row>
    <row r="195" spans="1:36" x14ac:dyDescent="0.25">
      <c r="A195" s="84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  <c r="AD195" s="84"/>
      <c r="AE195" s="84"/>
      <c r="AF195" s="84"/>
      <c r="AG195" s="84"/>
      <c r="AH195" s="84"/>
      <c r="AI195" s="84"/>
      <c r="AJ195" s="84"/>
    </row>
    <row r="196" spans="1:36" x14ac:dyDescent="0.25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  <c r="AC196" s="84"/>
      <c r="AD196" s="84"/>
      <c r="AE196" s="84"/>
      <c r="AF196" s="84"/>
      <c r="AG196" s="84"/>
      <c r="AH196" s="84"/>
      <c r="AI196" s="84"/>
      <c r="AJ196" s="84"/>
    </row>
    <row r="197" spans="1:36" x14ac:dyDescent="0.25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4"/>
      <c r="AB197" s="84"/>
      <c r="AC197" s="84"/>
      <c r="AD197" s="84"/>
      <c r="AE197" s="84"/>
      <c r="AF197" s="84"/>
      <c r="AG197" s="84"/>
      <c r="AH197" s="84"/>
      <c r="AI197" s="84"/>
      <c r="AJ197" s="84"/>
    </row>
    <row r="198" spans="1:36" x14ac:dyDescent="0.25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4"/>
      <c r="AB198" s="84"/>
      <c r="AC198" s="84"/>
      <c r="AD198" s="84"/>
      <c r="AE198" s="84"/>
      <c r="AF198" s="84"/>
      <c r="AG198" s="84"/>
      <c r="AH198" s="84"/>
      <c r="AI198" s="84"/>
      <c r="AJ198" s="84"/>
    </row>
    <row r="199" spans="1:36" x14ac:dyDescent="0.25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  <c r="AC199" s="84"/>
      <c r="AD199" s="84"/>
      <c r="AE199" s="84"/>
      <c r="AF199" s="84"/>
      <c r="AG199" s="84"/>
      <c r="AH199" s="84"/>
      <c r="AI199" s="84"/>
      <c r="AJ199" s="84"/>
    </row>
    <row r="200" spans="1:36" x14ac:dyDescent="0.25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4"/>
      <c r="AB200" s="84"/>
      <c r="AC200" s="84"/>
      <c r="AD200" s="84"/>
      <c r="AE200" s="84"/>
      <c r="AF200" s="84"/>
      <c r="AG200" s="84"/>
      <c r="AH200" s="84"/>
      <c r="AI200" s="84"/>
      <c r="AJ200" s="84"/>
    </row>
    <row r="201" spans="1:36" x14ac:dyDescent="0.25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  <c r="AD201" s="84"/>
      <c r="AE201" s="84"/>
      <c r="AF201" s="84"/>
      <c r="AG201" s="84"/>
      <c r="AH201" s="84"/>
      <c r="AI201" s="84"/>
      <c r="AJ201" s="84"/>
    </row>
    <row r="202" spans="1:36" x14ac:dyDescent="0.25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  <c r="AC202" s="84"/>
      <c r="AD202" s="84"/>
      <c r="AE202" s="84"/>
      <c r="AF202" s="84"/>
      <c r="AG202" s="84"/>
      <c r="AH202" s="84"/>
      <c r="AI202" s="84"/>
      <c r="AJ202" s="84"/>
    </row>
    <row r="203" spans="1:36" x14ac:dyDescent="0.25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  <c r="AD203" s="84"/>
      <c r="AE203" s="84"/>
      <c r="AF203" s="84"/>
      <c r="AG203" s="84"/>
      <c r="AH203" s="84"/>
      <c r="AI203" s="84"/>
      <c r="AJ203" s="84"/>
    </row>
    <row r="204" spans="1:36" x14ac:dyDescent="0.25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  <c r="AF204" s="84"/>
      <c r="AG204" s="84"/>
      <c r="AH204" s="84"/>
      <c r="AI204" s="84"/>
      <c r="AJ204" s="84"/>
    </row>
    <row r="205" spans="1:36" x14ac:dyDescent="0.25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  <c r="AC205" s="84"/>
      <c r="AD205" s="84"/>
      <c r="AE205" s="84"/>
      <c r="AF205" s="84"/>
      <c r="AG205" s="84"/>
      <c r="AH205" s="84"/>
      <c r="AI205" s="84"/>
      <c r="AJ205" s="84"/>
    </row>
    <row r="206" spans="1:36" x14ac:dyDescent="0.25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  <c r="AD206" s="84"/>
      <c r="AE206" s="84"/>
      <c r="AF206" s="84"/>
      <c r="AG206" s="84"/>
      <c r="AH206" s="84"/>
      <c r="AI206" s="84"/>
      <c r="AJ206" s="84"/>
    </row>
    <row r="207" spans="1:36" x14ac:dyDescent="0.25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  <c r="AD207" s="84"/>
      <c r="AE207" s="84"/>
      <c r="AF207" s="84"/>
      <c r="AG207" s="84"/>
      <c r="AH207" s="84"/>
      <c r="AI207" s="84"/>
      <c r="AJ207" s="84"/>
    </row>
    <row r="208" spans="1:36" x14ac:dyDescent="0.25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  <c r="AC208" s="84"/>
      <c r="AD208" s="84"/>
      <c r="AE208" s="84"/>
      <c r="AF208" s="84"/>
      <c r="AG208" s="84"/>
      <c r="AH208" s="84"/>
      <c r="AI208" s="84"/>
      <c r="AJ208" s="84"/>
    </row>
    <row r="209" spans="1:36" x14ac:dyDescent="0.25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  <c r="AC209" s="84"/>
      <c r="AD209" s="84"/>
      <c r="AE209" s="84"/>
      <c r="AF209" s="84"/>
      <c r="AG209" s="84"/>
      <c r="AH209" s="84"/>
      <c r="AI209" s="84"/>
      <c r="AJ209" s="84"/>
    </row>
    <row r="210" spans="1:36" x14ac:dyDescent="0.25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4"/>
      <c r="AB210" s="84"/>
      <c r="AC210" s="84"/>
      <c r="AD210" s="84"/>
      <c r="AE210" s="84"/>
      <c r="AF210" s="84"/>
      <c r="AG210" s="84"/>
      <c r="AH210" s="84"/>
      <c r="AI210" s="84"/>
      <c r="AJ210" s="84"/>
    </row>
    <row r="211" spans="1:36" x14ac:dyDescent="0.25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4"/>
      <c r="AB211" s="84"/>
      <c r="AC211" s="84"/>
      <c r="AD211" s="84"/>
      <c r="AE211" s="84"/>
      <c r="AF211" s="84"/>
      <c r="AG211" s="84"/>
      <c r="AH211" s="84"/>
      <c r="AI211" s="84"/>
      <c r="AJ211" s="84"/>
    </row>
    <row r="212" spans="1:36" x14ac:dyDescent="0.25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4"/>
      <c r="AB212" s="84"/>
      <c r="AC212" s="84"/>
      <c r="AD212" s="84"/>
      <c r="AE212" s="84"/>
      <c r="AF212" s="84"/>
      <c r="AG212" s="84"/>
      <c r="AH212" s="84"/>
      <c r="AI212" s="84"/>
      <c r="AJ212" s="84"/>
    </row>
    <row r="213" spans="1:36" x14ac:dyDescent="0.25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4"/>
      <c r="AB213" s="84"/>
      <c r="AC213" s="84"/>
      <c r="AD213" s="84"/>
      <c r="AE213" s="84"/>
      <c r="AF213" s="84"/>
      <c r="AG213" s="84"/>
      <c r="AH213" s="84"/>
      <c r="AI213" s="84"/>
      <c r="AJ213" s="84"/>
    </row>
    <row r="214" spans="1:36" x14ac:dyDescent="0.25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  <c r="AC214" s="84"/>
      <c r="AD214" s="84"/>
      <c r="AE214" s="84"/>
      <c r="AF214" s="84"/>
      <c r="AG214" s="84"/>
      <c r="AH214" s="84"/>
      <c r="AI214" s="84"/>
      <c r="AJ214" s="84"/>
    </row>
    <row r="215" spans="1:36" x14ac:dyDescent="0.25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  <c r="AD215" s="84"/>
      <c r="AE215" s="84"/>
      <c r="AF215" s="84"/>
      <c r="AG215" s="84"/>
      <c r="AH215" s="84"/>
      <c r="AI215" s="84"/>
      <c r="AJ215" s="84"/>
    </row>
    <row r="216" spans="1:36" x14ac:dyDescent="0.25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  <c r="AD216" s="84"/>
      <c r="AE216" s="84"/>
      <c r="AF216" s="84"/>
      <c r="AG216" s="84"/>
      <c r="AH216" s="84"/>
      <c r="AI216" s="84"/>
      <c r="AJ216" s="84"/>
    </row>
    <row r="217" spans="1:36" x14ac:dyDescent="0.25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  <c r="AC217" s="84"/>
      <c r="AD217" s="84"/>
      <c r="AE217" s="84"/>
      <c r="AF217" s="84"/>
      <c r="AG217" s="84"/>
      <c r="AH217" s="84"/>
      <c r="AI217" s="84"/>
      <c r="AJ217" s="84"/>
    </row>
    <row r="218" spans="1:36" x14ac:dyDescent="0.25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4"/>
      <c r="AB218" s="84"/>
      <c r="AC218" s="84"/>
      <c r="AD218" s="84"/>
      <c r="AE218" s="84"/>
      <c r="AF218" s="84"/>
      <c r="AG218" s="84"/>
      <c r="AH218" s="84"/>
      <c r="AI218" s="84"/>
      <c r="AJ218" s="84"/>
    </row>
    <row r="219" spans="1:36" x14ac:dyDescent="0.25">
      <c r="A219" s="84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  <c r="AC219" s="84"/>
      <c r="AD219" s="84"/>
      <c r="AE219" s="84"/>
      <c r="AF219" s="84"/>
      <c r="AG219" s="84"/>
      <c r="AH219" s="84"/>
      <c r="AI219" s="84"/>
      <c r="AJ219" s="84"/>
    </row>
    <row r="220" spans="1:36" x14ac:dyDescent="0.25">
      <c r="A220" s="84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4"/>
      <c r="AB220" s="84"/>
      <c r="AC220" s="84"/>
      <c r="AD220" s="84"/>
      <c r="AE220" s="84"/>
      <c r="AF220" s="84"/>
      <c r="AG220" s="84"/>
      <c r="AH220" s="84"/>
      <c r="AI220" s="84"/>
      <c r="AJ220" s="84"/>
    </row>
    <row r="221" spans="1:36" x14ac:dyDescent="0.25">
      <c r="A221" s="84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  <c r="AC221" s="84"/>
      <c r="AD221" s="84"/>
      <c r="AE221" s="84"/>
      <c r="AF221" s="84"/>
      <c r="AG221" s="84"/>
      <c r="AH221" s="84"/>
      <c r="AI221" s="84"/>
      <c r="AJ221" s="84"/>
    </row>
    <row r="222" spans="1:36" x14ac:dyDescent="0.25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  <c r="AA222" s="84"/>
      <c r="AB222" s="84"/>
      <c r="AC222" s="84"/>
      <c r="AD222" s="84"/>
      <c r="AE222" s="84"/>
      <c r="AF222" s="84"/>
      <c r="AG222" s="84"/>
      <c r="AH222" s="84"/>
      <c r="AI222" s="84"/>
      <c r="AJ222" s="84"/>
    </row>
    <row r="223" spans="1:36" x14ac:dyDescent="0.25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  <c r="AA223" s="84"/>
      <c r="AB223" s="84"/>
      <c r="AC223" s="84"/>
      <c r="AD223" s="84"/>
      <c r="AE223" s="84"/>
      <c r="AF223" s="84"/>
      <c r="AG223" s="84"/>
      <c r="AH223" s="84"/>
      <c r="AI223" s="84"/>
      <c r="AJ223" s="84"/>
    </row>
    <row r="224" spans="1:36" x14ac:dyDescent="0.25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  <c r="AC224" s="84"/>
      <c r="AD224" s="84"/>
      <c r="AE224" s="84"/>
      <c r="AF224" s="84"/>
      <c r="AG224" s="84"/>
      <c r="AH224" s="84"/>
      <c r="AI224" s="84"/>
      <c r="AJ224" s="84"/>
    </row>
    <row r="225" spans="1:36" x14ac:dyDescent="0.25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  <c r="AA225" s="84"/>
      <c r="AB225" s="84"/>
      <c r="AC225" s="84"/>
      <c r="AD225" s="84"/>
      <c r="AE225" s="84"/>
      <c r="AF225" s="84"/>
      <c r="AG225" s="84"/>
      <c r="AH225" s="84"/>
      <c r="AI225" s="84"/>
      <c r="AJ225" s="84"/>
    </row>
    <row r="226" spans="1:36" x14ac:dyDescent="0.25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  <c r="AC226" s="84"/>
      <c r="AD226" s="84"/>
      <c r="AE226" s="84"/>
      <c r="AF226" s="84"/>
      <c r="AG226" s="84"/>
      <c r="AH226" s="84"/>
      <c r="AI226" s="84"/>
      <c r="AJ226" s="84"/>
    </row>
    <row r="227" spans="1:36" x14ac:dyDescent="0.25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  <c r="AD227" s="84"/>
      <c r="AE227" s="84"/>
      <c r="AF227" s="84"/>
      <c r="AG227" s="84"/>
      <c r="AH227" s="84"/>
      <c r="AI227" s="84"/>
      <c r="AJ227" s="84"/>
    </row>
    <row r="228" spans="1:36" x14ac:dyDescent="0.25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  <c r="AJ228" s="84"/>
    </row>
    <row r="229" spans="1:36" x14ac:dyDescent="0.25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  <c r="AC229" s="84"/>
      <c r="AD229" s="84"/>
      <c r="AE229" s="84"/>
      <c r="AF229" s="84"/>
      <c r="AG229" s="84"/>
      <c r="AH229" s="84"/>
      <c r="AI229" s="84"/>
      <c r="AJ229" s="84"/>
    </row>
    <row r="230" spans="1:36" x14ac:dyDescent="0.25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  <c r="AC230" s="84"/>
      <c r="AD230" s="84"/>
      <c r="AE230" s="84"/>
      <c r="AF230" s="84"/>
      <c r="AG230" s="84"/>
      <c r="AH230" s="84"/>
      <c r="AI230" s="84"/>
      <c r="AJ230" s="84"/>
    </row>
    <row r="231" spans="1:36" x14ac:dyDescent="0.25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  <c r="AA231" s="84"/>
      <c r="AB231" s="84"/>
      <c r="AC231" s="84"/>
      <c r="AD231" s="84"/>
      <c r="AE231" s="84"/>
      <c r="AF231" s="84"/>
      <c r="AG231" s="84"/>
      <c r="AH231" s="84"/>
      <c r="AI231" s="84"/>
      <c r="AJ231" s="84"/>
    </row>
    <row r="232" spans="1:36" x14ac:dyDescent="0.25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84"/>
      <c r="AB232" s="84"/>
      <c r="AC232" s="84"/>
      <c r="AD232" s="84"/>
      <c r="AE232" s="84"/>
      <c r="AF232" s="84"/>
      <c r="AG232" s="84"/>
      <c r="AH232" s="84"/>
      <c r="AI232" s="84"/>
      <c r="AJ232" s="84"/>
    </row>
    <row r="233" spans="1:36" x14ac:dyDescent="0.25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  <c r="AC233" s="84"/>
      <c r="AD233" s="84"/>
      <c r="AE233" s="84"/>
      <c r="AF233" s="84"/>
      <c r="AG233" s="84"/>
      <c r="AH233" s="84"/>
      <c r="AI233" s="84"/>
      <c r="AJ233" s="84"/>
    </row>
    <row r="234" spans="1:36" x14ac:dyDescent="0.25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  <c r="AA234" s="84"/>
      <c r="AB234" s="84"/>
      <c r="AC234" s="84"/>
      <c r="AD234" s="84"/>
      <c r="AE234" s="84"/>
      <c r="AF234" s="84"/>
      <c r="AG234" s="84"/>
      <c r="AH234" s="84"/>
      <c r="AI234" s="84"/>
      <c r="AJ234" s="84"/>
    </row>
    <row r="235" spans="1:36" x14ac:dyDescent="0.25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  <c r="AA235" s="84"/>
      <c r="AB235" s="84"/>
      <c r="AC235" s="84"/>
      <c r="AD235" s="84"/>
      <c r="AE235" s="84"/>
      <c r="AF235" s="84"/>
      <c r="AG235" s="84"/>
      <c r="AH235" s="84"/>
      <c r="AI235" s="84"/>
      <c r="AJ235" s="84"/>
    </row>
    <row r="236" spans="1:36" x14ac:dyDescent="0.25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  <c r="AC236" s="84"/>
      <c r="AD236" s="84"/>
      <c r="AE236" s="84"/>
      <c r="AF236" s="84"/>
      <c r="AG236" s="84"/>
      <c r="AH236" s="84"/>
      <c r="AI236" s="84"/>
      <c r="AJ236" s="84"/>
    </row>
    <row r="237" spans="1:36" x14ac:dyDescent="0.25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  <c r="AC237" s="84"/>
      <c r="AD237" s="84"/>
      <c r="AE237" s="84"/>
      <c r="AF237" s="84"/>
      <c r="AG237" s="84"/>
      <c r="AH237" s="84"/>
      <c r="AI237" s="84"/>
      <c r="AJ237" s="84"/>
    </row>
    <row r="238" spans="1:36" x14ac:dyDescent="0.25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  <c r="AC238" s="84"/>
      <c r="AD238" s="84"/>
      <c r="AE238" s="84"/>
      <c r="AF238" s="84"/>
      <c r="AG238" s="84"/>
      <c r="AH238" s="84"/>
      <c r="AI238" s="84"/>
      <c r="AJ238" s="84"/>
    </row>
    <row r="239" spans="1:36" x14ac:dyDescent="0.25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84"/>
      <c r="AB239" s="84"/>
      <c r="AC239" s="84"/>
      <c r="AD239" s="84"/>
      <c r="AE239" s="84"/>
      <c r="AF239" s="84"/>
      <c r="AG239" s="84"/>
      <c r="AH239" s="84"/>
      <c r="AI239" s="84"/>
      <c r="AJ239" s="84"/>
    </row>
    <row r="240" spans="1:36" x14ac:dyDescent="0.25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  <c r="AA240" s="84"/>
      <c r="AB240" s="84"/>
      <c r="AC240" s="84"/>
      <c r="AD240" s="84"/>
      <c r="AE240" s="84"/>
      <c r="AF240" s="84"/>
      <c r="AG240" s="84"/>
      <c r="AH240" s="84"/>
      <c r="AI240" s="84"/>
      <c r="AJ240" s="84"/>
    </row>
    <row r="241" spans="1:36" x14ac:dyDescent="0.25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  <c r="AA241" s="84"/>
      <c r="AB241" s="84"/>
      <c r="AC241" s="84"/>
      <c r="AD241" s="84"/>
      <c r="AE241" s="84"/>
      <c r="AF241" s="84"/>
      <c r="AG241" s="84"/>
      <c r="AH241" s="84"/>
      <c r="AI241" s="84"/>
      <c r="AJ241" s="84"/>
    </row>
    <row r="242" spans="1:36" x14ac:dyDescent="0.25">
      <c r="A242" s="84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  <c r="AA242" s="84"/>
      <c r="AB242" s="84"/>
      <c r="AC242" s="84"/>
      <c r="AD242" s="84"/>
      <c r="AE242" s="84"/>
      <c r="AF242" s="84"/>
      <c r="AG242" s="84"/>
      <c r="AH242" s="84"/>
      <c r="AI242" s="84"/>
      <c r="AJ242" s="84"/>
    </row>
    <row r="243" spans="1:36" x14ac:dyDescent="0.25">
      <c r="A243" s="84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84"/>
      <c r="AB243" s="84"/>
      <c r="AC243" s="84"/>
      <c r="AD243" s="84"/>
      <c r="AE243" s="84"/>
      <c r="AF243" s="84"/>
      <c r="AG243" s="84"/>
      <c r="AH243" s="84"/>
      <c r="AI243" s="84"/>
      <c r="AJ243" s="84"/>
    </row>
    <row r="244" spans="1:36" x14ac:dyDescent="0.25">
      <c r="A244" s="84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  <c r="AC244" s="84"/>
      <c r="AD244" s="84"/>
      <c r="AE244" s="84"/>
      <c r="AF244" s="84"/>
      <c r="AG244" s="84"/>
      <c r="AH244" s="84"/>
      <c r="AI244" s="84"/>
      <c r="AJ244" s="84"/>
    </row>
    <row r="245" spans="1:36" x14ac:dyDescent="0.25">
      <c r="A245" s="84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84"/>
      <c r="AB245" s="84"/>
      <c r="AC245" s="84"/>
      <c r="AD245" s="84"/>
      <c r="AE245" s="84"/>
      <c r="AF245" s="84"/>
      <c r="AG245" s="84"/>
      <c r="AH245" s="84"/>
      <c r="AI245" s="84"/>
      <c r="AJ245" s="84"/>
    </row>
    <row r="246" spans="1:36" x14ac:dyDescent="0.25">
      <c r="A246" s="84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84"/>
      <c r="AB246" s="84"/>
      <c r="AC246" s="84"/>
      <c r="AD246" s="84"/>
      <c r="AE246" s="84"/>
      <c r="AF246" s="84"/>
      <c r="AG246" s="84"/>
      <c r="AH246" s="84"/>
      <c r="AI246" s="84"/>
      <c r="AJ246" s="84"/>
    </row>
    <row r="247" spans="1:36" x14ac:dyDescent="0.25">
      <c r="A247" s="84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  <c r="AC247" s="84"/>
      <c r="AD247" s="84"/>
      <c r="AE247" s="84"/>
      <c r="AF247" s="84"/>
      <c r="AG247" s="84"/>
      <c r="AH247" s="84"/>
      <c r="AI247" s="84"/>
      <c r="AJ247" s="84"/>
    </row>
    <row r="248" spans="1:36" x14ac:dyDescent="0.25">
      <c r="A248" s="84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  <c r="AF248" s="84"/>
      <c r="AG248" s="84"/>
      <c r="AH248" s="84"/>
      <c r="AI248" s="84"/>
      <c r="AJ248" s="84"/>
    </row>
    <row r="249" spans="1:36" x14ac:dyDescent="0.25">
      <c r="A249" s="84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  <c r="AD249" s="84"/>
      <c r="AE249" s="84"/>
      <c r="AF249" s="84"/>
      <c r="AG249" s="84"/>
      <c r="AH249" s="84"/>
      <c r="AI249" s="84"/>
      <c r="AJ249" s="84"/>
    </row>
    <row r="250" spans="1:36" x14ac:dyDescent="0.25">
      <c r="A250" s="84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4"/>
      <c r="AD250" s="84"/>
      <c r="AE250" s="84"/>
      <c r="AF250" s="84"/>
      <c r="AG250" s="84"/>
      <c r="AH250" s="84"/>
      <c r="AI250" s="84"/>
      <c r="AJ250" s="84"/>
    </row>
    <row r="251" spans="1:36" x14ac:dyDescent="0.25">
      <c r="A251" s="84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  <c r="AA251" s="84"/>
      <c r="AB251" s="84"/>
      <c r="AC251" s="84"/>
      <c r="AD251" s="84"/>
      <c r="AE251" s="84"/>
      <c r="AF251" s="84"/>
      <c r="AG251" s="84"/>
      <c r="AH251" s="84"/>
      <c r="AI251" s="84"/>
      <c r="AJ251" s="84"/>
    </row>
    <row r="252" spans="1:36" x14ac:dyDescent="0.25">
      <c r="A252" s="84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  <c r="AA252" s="84"/>
      <c r="AB252" s="84"/>
      <c r="AC252" s="84"/>
      <c r="AD252" s="84"/>
      <c r="AE252" s="84"/>
      <c r="AF252" s="84"/>
      <c r="AG252" s="84"/>
      <c r="AH252" s="84"/>
      <c r="AI252" s="84"/>
      <c r="AJ252" s="84"/>
    </row>
    <row r="253" spans="1:36" x14ac:dyDescent="0.25">
      <c r="A253" s="84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84"/>
      <c r="Z253" s="84"/>
      <c r="AA253" s="84"/>
      <c r="AB253" s="84"/>
      <c r="AC253" s="84"/>
      <c r="AD253" s="84"/>
      <c r="AE253" s="84"/>
      <c r="AF253" s="84"/>
      <c r="AG253" s="84"/>
      <c r="AH253" s="84"/>
      <c r="AI253" s="84"/>
      <c r="AJ253" s="84"/>
    </row>
    <row r="254" spans="1:36" x14ac:dyDescent="0.25">
      <c r="A254" s="84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  <c r="AA254" s="84"/>
      <c r="AB254" s="84"/>
      <c r="AC254" s="84"/>
      <c r="AD254" s="84"/>
      <c r="AE254" s="84"/>
      <c r="AF254" s="84"/>
      <c r="AG254" s="84"/>
      <c r="AH254" s="84"/>
      <c r="AI254" s="84"/>
      <c r="AJ254" s="84"/>
    </row>
    <row r="255" spans="1:36" x14ac:dyDescent="0.25">
      <c r="A255" s="84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  <c r="AC255" s="84"/>
      <c r="AD255" s="84"/>
      <c r="AE255" s="84"/>
      <c r="AF255" s="84"/>
      <c r="AG255" s="84"/>
      <c r="AH255" s="84"/>
      <c r="AI255" s="84"/>
      <c r="AJ255" s="84"/>
    </row>
    <row r="256" spans="1:36" x14ac:dyDescent="0.25">
      <c r="A256" s="84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  <c r="AA256" s="84"/>
      <c r="AB256" s="84"/>
      <c r="AC256" s="84"/>
      <c r="AD256" s="84"/>
      <c r="AE256" s="84"/>
      <c r="AF256" s="84"/>
      <c r="AG256" s="84"/>
      <c r="AH256" s="84"/>
      <c r="AI256" s="84"/>
      <c r="AJ256" s="84"/>
    </row>
    <row r="257" spans="1:36" x14ac:dyDescent="0.25">
      <c r="A257" s="84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84"/>
      <c r="AA257" s="84"/>
      <c r="AB257" s="84"/>
      <c r="AC257" s="84"/>
      <c r="AD257" s="84"/>
      <c r="AE257" s="84"/>
      <c r="AF257" s="84"/>
      <c r="AG257" s="84"/>
      <c r="AH257" s="84"/>
      <c r="AI257" s="84"/>
      <c r="AJ257" s="84"/>
    </row>
    <row r="258" spans="1:36" x14ac:dyDescent="0.25">
      <c r="A258" s="84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  <c r="AF258" s="84"/>
      <c r="AG258" s="84"/>
      <c r="AH258" s="84"/>
      <c r="AI258" s="84"/>
      <c r="AJ258" s="84"/>
    </row>
    <row r="259" spans="1:36" x14ac:dyDescent="0.25">
      <c r="A259" s="84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  <c r="AF259" s="84"/>
      <c r="AG259" s="84"/>
      <c r="AH259" s="84"/>
      <c r="AI259" s="84"/>
      <c r="AJ259" s="84"/>
    </row>
    <row r="260" spans="1:36" x14ac:dyDescent="0.25">
      <c r="A260" s="84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4"/>
      <c r="AD260" s="84"/>
      <c r="AE260" s="84"/>
      <c r="AF260" s="84"/>
      <c r="AG260" s="84"/>
      <c r="AH260" s="84"/>
      <c r="AI260" s="84"/>
      <c r="AJ260" s="84"/>
    </row>
    <row r="261" spans="1:36" x14ac:dyDescent="0.25">
      <c r="A261" s="84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4"/>
      <c r="AA261" s="84"/>
      <c r="AB261" s="84"/>
      <c r="AC261" s="84"/>
      <c r="AD261" s="84"/>
      <c r="AE261" s="84"/>
      <c r="AF261" s="84"/>
      <c r="AG261" s="84"/>
      <c r="AH261" s="84"/>
      <c r="AI261" s="84"/>
      <c r="AJ261" s="84"/>
    </row>
    <row r="262" spans="1:36" x14ac:dyDescent="0.25">
      <c r="A262" s="84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  <c r="AA262" s="84"/>
      <c r="AB262" s="84"/>
      <c r="AC262" s="84"/>
      <c r="AD262" s="84"/>
      <c r="AE262" s="84"/>
      <c r="AF262" s="84"/>
      <c r="AG262" s="84"/>
      <c r="AH262" s="84"/>
      <c r="AI262" s="84"/>
      <c r="AJ262" s="84"/>
    </row>
    <row r="263" spans="1:36" x14ac:dyDescent="0.25">
      <c r="A263" s="84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  <c r="AA263" s="84"/>
      <c r="AB263" s="84"/>
      <c r="AC263" s="84"/>
      <c r="AD263" s="84"/>
      <c r="AE263" s="84"/>
      <c r="AF263" s="84"/>
      <c r="AG263" s="84"/>
      <c r="AH263" s="84"/>
      <c r="AI263" s="84"/>
      <c r="AJ263" s="84"/>
    </row>
    <row r="264" spans="1:36" x14ac:dyDescent="0.25">
      <c r="A264" s="84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84"/>
      <c r="AA264" s="84"/>
      <c r="AB264" s="84"/>
      <c r="AC264" s="84"/>
      <c r="AD264" s="84"/>
      <c r="AE264" s="84"/>
      <c r="AF264" s="84"/>
      <c r="AG264" s="84"/>
      <c r="AH264" s="84"/>
      <c r="AI264" s="84"/>
      <c r="AJ264" s="84"/>
    </row>
    <row r="265" spans="1:36" x14ac:dyDescent="0.25">
      <c r="A265" s="84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  <c r="AA265" s="84"/>
      <c r="AB265" s="84"/>
      <c r="AC265" s="84"/>
      <c r="AD265" s="84"/>
      <c r="AE265" s="84"/>
      <c r="AF265" s="84"/>
      <c r="AG265" s="84"/>
      <c r="AH265" s="84"/>
      <c r="AI265" s="84"/>
      <c r="AJ265" s="84"/>
    </row>
    <row r="266" spans="1:36" x14ac:dyDescent="0.25">
      <c r="A266" s="84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84"/>
      <c r="AA266" s="84"/>
      <c r="AB266" s="84"/>
      <c r="AC266" s="84"/>
      <c r="AD266" s="84"/>
      <c r="AE266" s="84"/>
      <c r="AF266" s="84"/>
      <c r="AG266" s="84"/>
      <c r="AH266" s="84"/>
      <c r="AI266" s="84"/>
      <c r="AJ266" s="84"/>
    </row>
    <row r="267" spans="1:36" x14ac:dyDescent="0.25">
      <c r="A267" s="84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  <c r="AA267" s="84"/>
      <c r="AB267" s="84"/>
      <c r="AC267" s="84"/>
      <c r="AD267" s="84"/>
      <c r="AE267" s="84"/>
      <c r="AF267" s="84"/>
      <c r="AG267" s="84"/>
      <c r="AH267" s="84"/>
      <c r="AI267" s="84"/>
      <c r="AJ267" s="84"/>
    </row>
    <row r="268" spans="1:36" x14ac:dyDescent="0.25">
      <c r="A268" s="84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84"/>
      <c r="Z268" s="84"/>
      <c r="AA268" s="84"/>
      <c r="AB268" s="84"/>
      <c r="AC268" s="84"/>
      <c r="AD268" s="84"/>
      <c r="AE268" s="84"/>
      <c r="AF268" s="84"/>
      <c r="AG268" s="84"/>
      <c r="AH268" s="84"/>
      <c r="AI268" s="84"/>
      <c r="AJ268" s="84"/>
    </row>
    <row r="269" spans="1:36" x14ac:dyDescent="0.25">
      <c r="A269" s="84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  <c r="AF269" s="84"/>
      <c r="AG269" s="84"/>
      <c r="AH269" s="84"/>
      <c r="AI269" s="84"/>
      <c r="AJ269" s="84"/>
    </row>
    <row r="270" spans="1:36" x14ac:dyDescent="0.25">
      <c r="A270" s="84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  <c r="AD270" s="84"/>
      <c r="AE270" s="84"/>
      <c r="AF270" s="84"/>
      <c r="AG270" s="84"/>
      <c r="AH270" s="84"/>
      <c r="AI270" s="84"/>
      <c r="AJ270" s="84"/>
    </row>
    <row r="271" spans="1:36" x14ac:dyDescent="0.25">
      <c r="A271" s="84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  <c r="AC271" s="84"/>
      <c r="AD271" s="84"/>
      <c r="AE271" s="84"/>
      <c r="AF271" s="84"/>
      <c r="AG271" s="84"/>
      <c r="AH271" s="84"/>
      <c r="AI271" s="84"/>
      <c r="AJ271" s="84"/>
    </row>
    <row r="272" spans="1:36" x14ac:dyDescent="0.25">
      <c r="A272" s="84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84"/>
      <c r="AA272" s="84"/>
      <c r="AB272" s="84"/>
      <c r="AC272" s="84"/>
      <c r="AD272" s="84"/>
      <c r="AE272" s="84"/>
      <c r="AF272" s="84"/>
      <c r="AG272" s="84"/>
      <c r="AH272" s="84"/>
      <c r="AI272" s="84"/>
      <c r="AJ272" s="84"/>
    </row>
    <row r="273" spans="1:36" x14ac:dyDescent="0.25">
      <c r="A273" s="84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  <c r="AD273" s="84"/>
      <c r="AE273" s="84"/>
      <c r="AF273" s="84"/>
      <c r="AG273" s="84"/>
      <c r="AH273" s="84"/>
      <c r="AI273" s="84"/>
      <c r="AJ273" s="84"/>
    </row>
    <row r="274" spans="1:36" x14ac:dyDescent="0.25">
      <c r="A274" s="84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84"/>
      <c r="Z274" s="84"/>
      <c r="AA274" s="84"/>
      <c r="AB274" s="84"/>
      <c r="AC274" s="84"/>
      <c r="AD274" s="84"/>
      <c r="AE274" s="84"/>
      <c r="AF274" s="84"/>
      <c r="AG274" s="84"/>
      <c r="AH274" s="84"/>
      <c r="AI274" s="84"/>
      <c r="AJ274" s="84"/>
    </row>
    <row r="275" spans="1:36" x14ac:dyDescent="0.25">
      <c r="A275" s="84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  <c r="AC275" s="84"/>
      <c r="AD275" s="84"/>
      <c r="AE275" s="84"/>
      <c r="AF275" s="84"/>
      <c r="AG275" s="84"/>
      <c r="AH275" s="84"/>
      <c r="AI275" s="84"/>
      <c r="AJ275" s="84"/>
    </row>
    <row r="276" spans="1:36" x14ac:dyDescent="0.25">
      <c r="A276" s="84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84"/>
      <c r="AA276" s="84"/>
      <c r="AB276" s="84"/>
      <c r="AC276" s="84"/>
      <c r="AD276" s="84"/>
      <c r="AE276" s="84"/>
      <c r="AF276" s="84"/>
      <c r="AG276" s="84"/>
      <c r="AH276" s="84"/>
      <c r="AI276" s="84"/>
      <c r="AJ276" s="84"/>
    </row>
    <row r="277" spans="1:36" x14ac:dyDescent="0.25">
      <c r="A277" s="84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84"/>
      <c r="Z277" s="84"/>
      <c r="AA277" s="84"/>
      <c r="AB277" s="84"/>
      <c r="AC277" s="84"/>
      <c r="AD277" s="84"/>
      <c r="AE277" s="84"/>
      <c r="AF277" s="84"/>
      <c r="AG277" s="84"/>
      <c r="AH277" s="84"/>
      <c r="AI277" s="84"/>
      <c r="AJ277" s="84"/>
    </row>
    <row r="278" spans="1:36" x14ac:dyDescent="0.25">
      <c r="A278" s="84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84"/>
      <c r="Z278" s="84"/>
      <c r="AA278" s="84"/>
      <c r="AB278" s="84"/>
      <c r="AC278" s="84"/>
      <c r="AD278" s="84"/>
      <c r="AE278" s="84"/>
      <c r="AF278" s="84"/>
      <c r="AG278" s="84"/>
      <c r="AH278" s="84"/>
      <c r="AI278" s="84"/>
      <c r="AJ278" s="84"/>
    </row>
    <row r="279" spans="1:36" x14ac:dyDescent="0.25">
      <c r="A279" s="84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84"/>
      <c r="Z279" s="84"/>
      <c r="AA279" s="84"/>
      <c r="AB279" s="84"/>
      <c r="AC279" s="84"/>
      <c r="AD279" s="84"/>
      <c r="AE279" s="84"/>
      <c r="AF279" s="84"/>
      <c r="AG279" s="84"/>
      <c r="AH279" s="84"/>
      <c r="AI279" s="84"/>
      <c r="AJ279" s="84"/>
    </row>
    <row r="280" spans="1:36" x14ac:dyDescent="0.25">
      <c r="A280" s="84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  <c r="AA280" s="84"/>
      <c r="AB280" s="84"/>
      <c r="AC280" s="84"/>
      <c r="AD280" s="84"/>
      <c r="AE280" s="84"/>
      <c r="AF280" s="84"/>
      <c r="AG280" s="84"/>
      <c r="AH280" s="84"/>
      <c r="AI280" s="84"/>
      <c r="AJ280" s="84"/>
    </row>
    <row r="281" spans="1:36" x14ac:dyDescent="0.25">
      <c r="A281" s="84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  <c r="AA281" s="84"/>
      <c r="AB281" s="84"/>
      <c r="AC281" s="84"/>
      <c r="AD281" s="84"/>
      <c r="AE281" s="84"/>
      <c r="AF281" s="84"/>
      <c r="AG281" s="84"/>
      <c r="AH281" s="84"/>
      <c r="AI281" s="84"/>
      <c r="AJ281" s="84"/>
    </row>
    <row r="282" spans="1:36" x14ac:dyDescent="0.25">
      <c r="A282" s="84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84"/>
      <c r="AA282" s="84"/>
      <c r="AB282" s="84"/>
      <c r="AC282" s="84"/>
      <c r="AD282" s="84"/>
      <c r="AE282" s="84"/>
      <c r="AF282" s="84"/>
      <c r="AG282" s="84"/>
      <c r="AH282" s="84"/>
      <c r="AI282" s="84"/>
      <c r="AJ282" s="84"/>
    </row>
    <row r="283" spans="1:36" x14ac:dyDescent="0.25">
      <c r="A283" s="84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84"/>
      <c r="Z283" s="84"/>
      <c r="AA283" s="84"/>
      <c r="AB283" s="84"/>
      <c r="AC283" s="84"/>
      <c r="AD283" s="84"/>
      <c r="AE283" s="84"/>
      <c r="AF283" s="84"/>
      <c r="AG283" s="84"/>
      <c r="AH283" s="84"/>
      <c r="AI283" s="84"/>
      <c r="AJ283" s="84"/>
    </row>
    <row r="284" spans="1:36" x14ac:dyDescent="0.25">
      <c r="A284" s="84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84"/>
      <c r="AA284" s="84"/>
      <c r="AB284" s="84"/>
      <c r="AC284" s="84"/>
      <c r="AD284" s="84"/>
      <c r="AE284" s="84"/>
      <c r="AF284" s="84"/>
      <c r="AG284" s="84"/>
      <c r="AH284" s="84"/>
      <c r="AI284" s="84"/>
      <c r="AJ284" s="84"/>
    </row>
    <row r="285" spans="1:36" x14ac:dyDescent="0.25">
      <c r="A285" s="84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  <c r="AA285" s="84"/>
      <c r="AB285" s="84"/>
      <c r="AC285" s="84"/>
      <c r="AD285" s="84"/>
      <c r="AE285" s="84"/>
      <c r="AF285" s="84"/>
      <c r="AG285" s="84"/>
      <c r="AH285" s="84"/>
      <c r="AI285" s="84"/>
      <c r="AJ285" s="84"/>
    </row>
    <row r="286" spans="1:36" x14ac:dyDescent="0.25">
      <c r="A286" s="84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84"/>
      <c r="Z286" s="84"/>
      <c r="AA286" s="84"/>
      <c r="AB286" s="84"/>
      <c r="AC286" s="84"/>
      <c r="AD286" s="84"/>
      <c r="AE286" s="84"/>
      <c r="AF286" s="84"/>
      <c r="AG286" s="84"/>
      <c r="AH286" s="84"/>
      <c r="AI286" s="84"/>
      <c r="AJ286" s="84"/>
    </row>
    <row r="287" spans="1:36" x14ac:dyDescent="0.25">
      <c r="A287" s="84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84"/>
      <c r="Z287" s="84"/>
      <c r="AA287" s="84"/>
      <c r="AB287" s="84"/>
      <c r="AC287" s="84"/>
      <c r="AD287" s="84"/>
      <c r="AE287" s="84"/>
      <c r="AF287" s="84"/>
      <c r="AG287" s="84"/>
      <c r="AH287" s="84"/>
      <c r="AI287" s="84"/>
      <c r="AJ287" s="84"/>
    </row>
    <row r="288" spans="1:36" x14ac:dyDescent="0.25">
      <c r="A288" s="84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84"/>
      <c r="Z288" s="84"/>
      <c r="AA288" s="84"/>
      <c r="AB288" s="84"/>
      <c r="AC288" s="84"/>
      <c r="AD288" s="84"/>
      <c r="AE288" s="84"/>
      <c r="AF288" s="84"/>
      <c r="AG288" s="84"/>
      <c r="AH288" s="84"/>
      <c r="AI288" s="84"/>
      <c r="AJ288" s="84"/>
    </row>
    <row r="289" spans="1:36" x14ac:dyDescent="0.25">
      <c r="A289" s="84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84"/>
      <c r="Z289" s="84"/>
      <c r="AA289" s="84"/>
      <c r="AB289" s="84"/>
      <c r="AC289" s="84"/>
      <c r="AD289" s="84"/>
      <c r="AE289" s="84"/>
      <c r="AF289" s="84"/>
      <c r="AG289" s="84"/>
      <c r="AH289" s="84"/>
      <c r="AI289" s="84"/>
      <c r="AJ289" s="84"/>
    </row>
    <row r="290" spans="1:36" x14ac:dyDescent="0.25">
      <c r="A290" s="84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84"/>
      <c r="Z290" s="84"/>
      <c r="AA290" s="84"/>
      <c r="AB290" s="84"/>
      <c r="AC290" s="84"/>
      <c r="AD290" s="84"/>
      <c r="AE290" s="84"/>
      <c r="AF290" s="84"/>
      <c r="AG290" s="84"/>
      <c r="AH290" s="84"/>
      <c r="AI290" s="84"/>
      <c r="AJ290" s="84"/>
    </row>
    <row r="291" spans="1:36" x14ac:dyDescent="0.25">
      <c r="A291" s="84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4"/>
      <c r="AA291" s="84"/>
      <c r="AB291" s="84"/>
      <c r="AC291" s="84"/>
      <c r="AD291" s="84"/>
      <c r="AE291" s="84"/>
      <c r="AF291" s="84"/>
      <c r="AG291" s="84"/>
      <c r="AH291" s="84"/>
      <c r="AI291" s="84"/>
      <c r="AJ291" s="84"/>
    </row>
    <row r="292" spans="1:36" x14ac:dyDescent="0.25">
      <c r="A292" s="84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84"/>
      <c r="Z292" s="84"/>
      <c r="AA292" s="84"/>
      <c r="AB292" s="84"/>
      <c r="AC292" s="84"/>
      <c r="AD292" s="84"/>
      <c r="AE292" s="84"/>
      <c r="AF292" s="84"/>
      <c r="AG292" s="84"/>
      <c r="AH292" s="84"/>
      <c r="AI292" s="84"/>
      <c r="AJ292" s="84"/>
    </row>
    <row r="293" spans="1:36" x14ac:dyDescent="0.25">
      <c r="A293" s="84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84"/>
      <c r="Z293" s="84"/>
      <c r="AA293" s="84"/>
      <c r="AB293" s="84"/>
      <c r="AC293" s="84"/>
      <c r="AD293" s="84"/>
      <c r="AE293" s="84"/>
      <c r="AF293" s="84"/>
      <c r="AG293" s="84"/>
      <c r="AH293" s="84"/>
      <c r="AI293" s="84"/>
      <c r="AJ293" s="84"/>
    </row>
    <row r="294" spans="1:36" x14ac:dyDescent="0.25">
      <c r="A294" s="84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84"/>
      <c r="Z294" s="84"/>
      <c r="AA294" s="84"/>
      <c r="AB294" s="84"/>
      <c r="AC294" s="84"/>
      <c r="AD294" s="84"/>
      <c r="AE294" s="84"/>
      <c r="AF294" s="84"/>
      <c r="AG294" s="84"/>
      <c r="AH294" s="84"/>
      <c r="AI294" s="84"/>
      <c r="AJ294" s="84"/>
    </row>
    <row r="295" spans="1:36" x14ac:dyDescent="0.25">
      <c r="A295" s="84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84"/>
      <c r="Z295" s="84"/>
      <c r="AA295" s="84"/>
      <c r="AB295" s="84"/>
      <c r="AC295" s="84"/>
      <c r="AD295" s="84"/>
      <c r="AE295" s="84"/>
      <c r="AF295" s="84"/>
      <c r="AG295" s="84"/>
      <c r="AH295" s="84"/>
      <c r="AI295" s="84"/>
      <c r="AJ295" s="84"/>
    </row>
    <row r="296" spans="1:36" x14ac:dyDescent="0.25">
      <c r="A296" s="84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84"/>
      <c r="AA296" s="84"/>
      <c r="AB296" s="84"/>
      <c r="AC296" s="84"/>
      <c r="AD296" s="84"/>
      <c r="AE296" s="84"/>
      <c r="AF296" s="84"/>
      <c r="AG296" s="84"/>
      <c r="AH296" s="84"/>
      <c r="AI296" s="84"/>
      <c r="AJ296" s="84"/>
    </row>
    <row r="297" spans="1:36" x14ac:dyDescent="0.25">
      <c r="A297" s="84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4"/>
      <c r="AA297" s="84"/>
      <c r="AB297" s="84"/>
      <c r="AC297" s="84"/>
      <c r="AD297" s="84"/>
      <c r="AE297" s="84"/>
      <c r="AF297" s="84"/>
      <c r="AG297" s="84"/>
      <c r="AH297" s="84"/>
      <c r="AI297" s="84"/>
      <c r="AJ297" s="84"/>
    </row>
    <row r="298" spans="1:36" x14ac:dyDescent="0.25">
      <c r="A298" s="84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84"/>
      <c r="Z298" s="84"/>
      <c r="AA298" s="84"/>
      <c r="AB298" s="84"/>
      <c r="AC298" s="84"/>
      <c r="AD298" s="84"/>
      <c r="AE298" s="84"/>
      <c r="AF298" s="84"/>
      <c r="AG298" s="84"/>
      <c r="AH298" s="84"/>
      <c r="AI298" s="84"/>
      <c r="AJ298" s="84"/>
    </row>
    <row r="299" spans="1:36" x14ac:dyDescent="0.25">
      <c r="A299" s="84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84"/>
      <c r="Z299" s="84"/>
      <c r="AA299" s="84"/>
      <c r="AB299" s="84"/>
      <c r="AC299" s="84"/>
      <c r="AD299" s="84"/>
      <c r="AE299" s="84"/>
      <c r="AF299" s="84"/>
      <c r="AG299" s="84"/>
      <c r="AH299" s="84"/>
      <c r="AI299" s="84"/>
      <c r="AJ299" s="84"/>
    </row>
    <row r="300" spans="1:36" x14ac:dyDescent="0.25">
      <c r="A300" s="84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84"/>
      <c r="Z300" s="84"/>
      <c r="AA300" s="84"/>
      <c r="AB300" s="84"/>
      <c r="AC300" s="84"/>
      <c r="AD300" s="84"/>
      <c r="AE300" s="84"/>
      <c r="AF300" s="84"/>
      <c r="AG300" s="84"/>
      <c r="AH300" s="84"/>
      <c r="AI300" s="84"/>
      <c r="AJ300" s="84"/>
    </row>
    <row r="301" spans="1:36" x14ac:dyDescent="0.25">
      <c r="A301" s="84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84"/>
      <c r="Z301" s="84"/>
      <c r="AA301" s="84"/>
      <c r="AB301" s="84"/>
      <c r="AC301" s="84"/>
      <c r="AD301" s="84"/>
      <c r="AE301" s="84"/>
      <c r="AF301" s="84"/>
      <c r="AG301" s="84"/>
      <c r="AH301" s="84"/>
      <c r="AI301" s="84"/>
      <c r="AJ301" s="84"/>
    </row>
    <row r="302" spans="1:36" x14ac:dyDescent="0.25">
      <c r="A302" s="84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84"/>
      <c r="Z302" s="84"/>
      <c r="AA302" s="84"/>
      <c r="AB302" s="84"/>
      <c r="AC302" s="84"/>
      <c r="AD302" s="84"/>
      <c r="AE302" s="84"/>
      <c r="AF302" s="84"/>
      <c r="AG302" s="84"/>
      <c r="AH302" s="84"/>
      <c r="AI302" s="84"/>
      <c r="AJ302" s="84"/>
    </row>
    <row r="303" spans="1:36" x14ac:dyDescent="0.25">
      <c r="A303" s="84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84"/>
      <c r="Z303" s="84"/>
      <c r="AA303" s="84"/>
      <c r="AB303" s="84"/>
      <c r="AC303" s="84"/>
      <c r="AD303" s="84"/>
      <c r="AE303" s="84"/>
      <c r="AF303" s="84"/>
      <c r="AG303" s="84"/>
      <c r="AH303" s="84"/>
      <c r="AI303" s="84"/>
      <c r="AJ303" s="84"/>
    </row>
    <row r="304" spans="1:36" x14ac:dyDescent="0.25">
      <c r="A304" s="84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84"/>
      <c r="Z304" s="84"/>
      <c r="AA304" s="84"/>
      <c r="AB304" s="84"/>
      <c r="AC304" s="84"/>
      <c r="AD304" s="84"/>
      <c r="AE304" s="84"/>
      <c r="AF304" s="84"/>
      <c r="AG304" s="84"/>
      <c r="AH304" s="84"/>
      <c r="AI304" s="84"/>
      <c r="AJ304" s="84"/>
    </row>
    <row r="305" spans="1:36" x14ac:dyDescent="0.25">
      <c r="A305" s="84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84"/>
      <c r="Z305" s="84"/>
      <c r="AA305" s="84"/>
      <c r="AB305" s="84"/>
      <c r="AC305" s="84"/>
      <c r="AD305" s="84"/>
      <c r="AE305" s="84"/>
      <c r="AF305" s="84"/>
      <c r="AG305" s="84"/>
      <c r="AH305" s="84"/>
      <c r="AI305" s="84"/>
      <c r="AJ305" s="84"/>
    </row>
    <row r="306" spans="1:36" x14ac:dyDescent="0.25">
      <c r="A306" s="84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  <c r="AA306" s="84"/>
      <c r="AB306" s="84"/>
      <c r="AC306" s="84"/>
      <c r="AD306" s="84"/>
      <c r="AE306" s="84"/>
      <c r="AF306" s="84"/>
      <c r="AG306" s="84"/>
      <c r="AH306" s="84"/>
      <c r="AI306" s="84"/>
      <c r="AJ306" s="84"/>
    </row>
    <row r="307" spans="1:36" x14ac:dyDescent="0.25">
      <c r="A307" s="84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84"/>
      <c r="Z307" s="84"/>
      <c r="AA307" s="84"/>
      <c r="AB307" s="84"/>
      <c r="AC307" s="84"/>
      <c r="AD307" s="84"/>
      <c r="AE307" s="84"/>
      <c r="AF307" s="84"/>
      <c r="AG307" s="84"/>
      <c r="AH307" s="84"/>
      <c r="AI307" s="84"/>
      <c r="AJ307" s="84"/>
    </row>
    <row r="308" spans="1:36" x14ac:dyDescent="0.25">
      <c r="A308" s="84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84"/>
      <c r="Z308" s="84"/>
      <c r="AA308" s="84"/>
      <c r="AB308" s="84"/>
      <c r="AC308" s="84"/>
      <c r="AD308" s="84"/>
      <c r="AE308" s="84"/>
      <c r="AF308" s="84"/>
      <c r="AG308" s="84"/>
      <c r="AH308" s="84"/>
      <c r="AI308" s="84"/>
      <c r="AJ308" s="84"/>
    </row>
    <row r="309" spans="1:36" x14ac:dyDescent="0.25">
      <c r="A309" s="84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84"/>
      <c r="Z309" s="84"/>
      <c r="AA309" s="84"/>
      <c r="AB309" s="84"/>
      <c r="AC309" s="84"/>
      <c r="AD309" s="84"/>
      <c r="AE309" s="84"/>
      <c r="AF309" s="84"/>
      <c r="AG309" s="84"/>
      <c r="AH309" s="84"/>
      <c r="AI309" s="84"/>
      <c r="AJ309" s="84"/>
    </row>
    <row r="310" spans="1:36" x14ac:dyDescent="0.25">
      <c r="A310" s="84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84"/>
      <c r="Z310" s="84"/>
      <c r="AA310" s="84"/>
      <c r="AB310" s="84"/>
      <c r="AC310" s="84"/>
      <c r="AD310" s="84"/>
      <c r="AE310" s="84"/>
      <c r="AF310" s="84"/>
      <c r="AG310" s="84"/>
      <c r="AH310" s="84"/>
      <c r="AI310" s="84"/>
      <c r="AJ310" s="84"/>
    </row>
    <row r="311" spans="1:36" x14ac:dyDescent="0.25">
      <c r="A311" s="84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84"/>
      <c r="AA311" s="84"/>
      <c r="AB311" s="84"/>
      <c r="AC311" s="84"/>
      <c r="AD311" s="84"/>
      <c r="AE311" s="84"/>
      <c r="AF311" s="84"/>
      <c r="AG311" s="84"/>
      <c r="AH311" s="84"/>
      <c r="AI311" s="84"/>
      <c r="AJ311" s="84"/>
    </row>
    <row r="312" spans="1:36" x14ac:dyDescent="0.25">
      <c r="A312" s="84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84"/>
      <c r="Z312" s="84"/>
      <c r="AA312" s="84"/>
      <c r="AB312" s="84"/>
      <c r="AC312" s="84"/>
      <c r="AD312" s="84"/>
      <c r="AE312" s="84"/>
      <c r="AF312" s="84"/>
      <c r="AG312" s="84"/>
      <c r="AH312" s="84"/>
      <c r="AI312" s="84"/>
      <c r="AJ312" s="84"/>
    </row>
    <row r="313" spans="1:36" x14ac:dyDescent="0.25">
      <c r="A313" s="84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  <c r="Q313" s="84"/>
      <c r="R313" s="84"/>
      <c r="S313" s="84"/>
      <c r="T313" s="84"/>
      <c r="U313" s="84"/>
      <c r="V313" s="84"/>
      <c r="W313" s="84"/>
      <c r="X313" s="84"/>
      <c r="Y313" s="84"/>
      <c r="Z313" s="84"/>
      <c r="AA313" s="84"/>
      <c r="AB313" s="84"/>
      <c r="AC313" s="84"/>
      <c r="AD313" s="84"/>
      <c r="AE313" s="84"/>
      <c r="AF313" s="84"/>
      <c r="AG313" s="84"/>
      <c r="AH313" s="84"/>
      <c r="AI313" s="84"/>
      <c r="AJ313" s="84"/>
    </row>
    <row r="314" spans="1:36" x14ac:dyDescent="0.25">
      <c r="A314" s="84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84"/>
      <c r="Z314" s="84"/>
      <c r="AA314" s="84"/>
      <c r="AB314" s="84"/>
      <c r="AC314" s="84"/>
      <c r="AD314" s="84"/>
      <c r="AE314" s="84"/>
      <c r="AF314" s="84"/>
      <c r="AG314" s="84"/>
      <c r="AH314" s="84"/>
      <c r="AI314" s="84"/>
      <c r="AJ314" s="84"/>
    </row>
    <row r="315" spans="1:36" x14ac:dyDescent="0.25">
      <c r="A315" s="84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84"/>
      <c r="Z315" s="84"/>
      <c r="AA315" s="84"/>
      <c r="AB315" s="84"/>
      <c r="AC315" s="84"/>
      <c r="AD315" s="84"/>
      <c r="AE315" s="84"/>
      <c r="AF315" s="84"/>
      <c r="AG315" s="84"/>
      <c r="AH315" s="84"/>
      <c r="AI315" s="84"/>
      <c r="AJ315" s="84"/>
    </row>
    <row r="316" spans="1:36" x14ac:dyDescent="0.25">
      <c r="A316" s="84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84"/>
      <c r="Z316" s="84"/>
      <c r="AA316" s="84"/>
      <c r="AB316" s="84"/>
      <c r="AC316" s="84"/>
      <c r="AD316" s="84"/>
      <c r="AE316" s="84"/>
      <c r="AF316" s="84"/>
      <c r="AG316" s="84"/>
      <c r="AH316" s="84"/>
      <c r="AI316" s="84"/>
      <c r="AJ316" s="84"/>
    </row>
    <row r="317" spans="1:36" x14ac:dyDescent="0.25">
      <c r="A317" s="84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84"/>
      <c r="Z317" s="84"/>
      <c r="AA317" s="84"/>
      <c r="AB317" s="84"/>
      <c r="AC317" s="84"/>
      <c r="AD317" s="84"/>
      <c r="AE317" s="84"/>
      <c r="AF317" s="84"/>
      <c r="AG317" s="84"/>
      <c r="AH317" s="84"/>
      <c r="AI317" s="84"/>
      <c r="AJ317" s="84"/>
    </row>
    <row r="318" spans="1:36" x14ac:dyDescent="0.25">
      <c r="A318" s="84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84"/>
      <c r="Z318" s="84"/>
      <c r="AA318" s="84"/>
      <c r="AB318" s="84"/>
      <c r="AC318" s="84"/>
      <c r="AD318" s="84"/>
      <c r="AE318" s="84"/>
      <c r="AF318" s="84"/>
      <c r="AG318" s="84"/>
      <c r="AH318" s="84"/>
      <c r="AI318" s="84"/>
      <c r="AJ318" s="84"/>
    </row>
    <row r="319" spans="1:36" x14ac:dyDescent="0.25">
      <c r="A319" s="84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4"/>
      <c r="S319" s="84"/>
      <c r="T319" s="84"/>
      <c r="U319" s="84"/>
      <c r="V319" s="84"/>
      <c r="W319" s="84"/>
      <c r="X319" s="84"/>
      <c r="Y319" s="84"/>
      <c r="Z319" s="84"/>
      <c r="AA319" s="84"/>
      <c r="AB319" s="84"/>
      <c r="AC319" s="84"/>
      <c r="AD319" s="84"/>
      <c r="AE319" s="84"/>
      <c r="AF319" s="84"/>
      <c r="AG319" s="84"/>
      <c r="AH319" s="84"/>
      <c r="AI319" s="84"/>
      <c r="AJ319" s="84"/>
    </row>
    <row r="320" spans="1:36" x14ac:dyDescent="0.25">
      <c r="A320" s="84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84"/>
      <c r="Z320" s="84"/>
      <c r="AA320" s="84"/>
      <c r="AB320" s="84"/>
      <c r="AC320" s="84"/>
      <c r="AD320" s="84"/>
      <c r="AE320" s="84"/>
      <c r="AF320" s="84"/>
      <c r="AG320" s="84"/>
      <c r="AH320" s="84"/>
      <c r="AI320" s="84"/>
      <c r="AJ320" s="84"/>
    </row>
    <row r="321" spans="1:36" x14ac:dyDescent="0.25">
      <c r="A321" s="84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84"/>
      <c r="Z321" s="84"/>
      <c r="AA321" s="84"/>
      <c r="AB321" s="84"/>
      <c r="AC321" s="84"/>
      <c r="AD321" s="84"/>
      <c r="AE321" s="84"/>
      <c r="AF321" s="84"/>
      <c r="AG321" s="84"/>
      <c r="AH321" s="84"/>
      <c r="AI321" s="84"/>
      <c r="AJ321" s="84"/>
    </row>
    <row r="322" spans="1:36" x14ac:dyDescent="0.25">
      <c r="A322" s="84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4"/>
      <c r="S322" s="84"/>
      <c r="T322" s="84"/>
      <c r="U322" s="84"/>
      <c r="V322" s="84"/>
      <c r="W322" s="84"/>
      <c r="X322" s="84"/>
      <c r="Y322" s="84"/>
      <c r="Z322" s="84"/>
      <c r="AA322" s="84"/>
      <c r="AB322" s="84"/>
      <c r="AC322" s="84"/>
      <c r="AD322" s="84"/>
      <c r="AE322" s="84"/>
      <c r="AF322" s="84"/>
      <c r="AG322" s="84"/>
      <c r="AH322" s="84"/>
      <c r="AI322" s="84"/>
      <c r="AJ322" s="84"/>
    </row>
    <row r="323" spans="1:36" x14ac:dyDescent="0.25">
      <c r="A323" s="84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84"/>
      <c r="Z323" s="84"/>
      <c r="AA323" s="84"/>
      <c r="AB323" s="84"/>
      <c r="AC323" s="84"/>
      <c r="AD323" s="84"/>
      <c r="AE323" s="84"/>
      <c r="AF323" s="84"/>
      <c r="AG323" s="84"/>
      <c r="AH323" s="84"/>
      <c r="AI323" s="84"/>
      <c r="AJ323" s="84"/>
    </row>
    <row r="324" spans="1:36" x14ac:dyDescent="0.25">
      <c r="A324" s="84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84"/>
      <c r="Z324" s="84"/>
      <c r="AA324" s="84"/>
      <c r="AB324" s="84"/>
      <c r="AC324" s="84"/>
      <c r="AD324" s="84"/>
      <c r="AE324" s="84"/>
      <c r="AF324" s="84"/>
      <c r="AG324" s="84"/>
      <c r="AH324" s="84"/>
      <c r="AI324" s="84"/>
      <c r="AJ324" s="84"/>
    </row>
    <row r="325" spans="1:36" x14ac:dyDescent="0.25">
      <c r="A325" s="84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84"/>
      <c r="Z325" s="84"/>
      <c r="AA325" s="84"/>
      <c r="AB325" s="84"/>
      <c r="AC325" s="84"/>
      <c r="AD325" s="84"/>
      <c r="AE325" s="84"/>
      <c r="AF325" s="84"/>
      <c r="AG325" s="84"/>
      <c r="AH325" s="84"/>
      <c r="AI325" s="84"/>
      <c r="AJ325" s="84"/>
    </row>
    <row r="326" spans="1:36" x14ac:dyDescent="0.25">
      <c r="A326" s="84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84"/>
      <c r="Z326" s="84"/>
      <c r="AA326" s="84"/>
      <c r="AB326" s="84"/>
      <c r="AC326" s="84"/>
      <c r="AD326" s="84"/>
      <c r="AE326" s="84"/>
      <c r="AF326" s="84"/>
      <c r="AG326" s="84"/>
      <c r="AH326" s="84"/>
      <c r="AI326" s="84"/>
      <c r="AJ326" s="84"/>
    </row>
    <row r="327" spans="1:36" x14ac:dyDescent="0.25">
      <c r="A327" s="84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84"/>
      <c r="Z327" s="84"/>
      <c r="AA327" s="84"/>
      <c r="AB327" s="84"/>
      <c r="AC327" s="84"/>
      <c r="AD327" s="84"/>
      <c r="AE327" s="84"/>
      <c r="AF327" s="84"/>
      <c r="AG327" s="84"/>
      <c r="AH327" s="84"/>
      <c r="AI327" s="84"/>
      <c r="AJ327" s="84"/>
    </row>
    <row r="328" spans="1:36" x14ac:dyDescent="0.25">
      <c r="A328" s="84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O328" s="84"/>
      <c r="P328" s="84"/>
      <c r="Q328" s="84"/>
      <c r="R328" s="84"/>
      <c r="S328" s="84"/>
      <c r="T328" s="84"/>
      <c r="U328" s="84"/>
      <c r="V328" s="84"/>
      <c r="W328" s="84"/>
      <c r="X328" s="84"/>
      <c r="Y328" s="84"/>
      <c r="Z328" s="84"/>
      <c r="AA328" s="84"/>
      <c r="AB328" s="84"/>
      <c r="AC328" s="84"/>
      <c r="AD328" s="84"/>
      <c r="AE328" s="84"/>
      <c r="AF328" s="84"/>
      <c r="AG328" s="84"/>
      <c r="AH328" s="84"/>
      <c r="AI328" s="84"/>
      <c r="AJ328" s="84"/>
    </row>
    <row r="329" spans="1:36" x14ac:dyDescent="0.25">
      <c r="A329" s="84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84"/>
      <c r="Z329" s="84"/>
      <c r="AA329" s="84"/>
      <c r="AB329" s="84"/>
      <c r="AC329" s="84"/>
      <c r="AD329" s="84"/>
      <c r="AE329" s="84"/>
      <c r="AF329" s="84"/>
      <c r="AG329" s="84"/>
      <c r="AH329" s="84"/>
      <c r="AI329" s="84"/>
      <c r="AJ329" s="84"/>
    </row>
    <row r="330" spans="1:36" x14ac:dyDescent="0.25">
      <c r="A330" s="84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84"/>
      <c r="Z330" s="84"/>
      <c r="AA330" s="84"/>
      <c r="AB330" s="84"/>
      <c r="AC330" s="84"/>
      <c r="AD330" s="84"/>
      <c r="AE330" s="84"/>
      <c r="AF330" s="84"/>
      <c r="AG330" s="84"/>
      <c r="AH330" s="84"/>
      <c r="AI330" s="84"/>
      <c r="AJ330" s="84"/>
    </row>
    <row r="331" spans="1:36" x14ac:dyDescent="0.25">
      <c r="A331" s="84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84"/>
      <c r="Z331" s="84"/>
      <c r="AA331" s="84"/>
      <c r="AB331" s="84"/>
      <c r="AC331" s="84"/>
      <c r="AD331" s="84"/>
      <c r="AE331" s="84"/>
      <c r="AF331" s="84"/>
      <c r="AG331" s="84"/>
      <c r="AH331" s="84"/>
      <c r="AI331" s="84"/>
      <c r="AJ331" s="84"/>
    </row>
    <row r="332" spans="1:36" x14ac:dyDescent="0.25">
      <c r="A332" s="84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84"/>
      <c r="Z332" s="84"/>
      <c r="AA332" s="84"/>
      <c r="AB332" s="84"/>
      <c r="AC332" s="84"/>
      <c r="AD332" s="84"/>
      <c r="AE332" s="84"/>
      <c r="AF332" s="84"/>
      <c r="AG332" s="84"/>
      <c r="AH332" s="84"/>
      <c r="AI332" s="84"/>
      <c r="AJ332" s="84"/>
    </row>
    <row r="333" spans="1:36" x14ac:dyDescent="0.25">
      <c r="A333" s="84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84"/>
      <c r="Z333" s="84"/>
      <c r="AA333" s="84"/>
      <c r="AB333" s="84"/>
      <c r="AC333" s="84"/>
      <c r="AD333" s="84"/>
      <c r="AE333" s="84"/>
      <c r="AF333" s="84"/>
      <c r="AG333" s="84"/>
      <c r="AH333" s="84"/>
      <c r="AI333" s="84"/>
      <c r="AJ333" s="84"/>
    </row>
    <row r="334" spans="1:36" x14ac:dyDescent="0.25">
      <c r="A334" s="84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84"/>
      <c r="Z334" s="84"/>
      <c r="AA334" s="84"/>
      <c r="AB334" s="84"/>
      <c r="AC334" s="84"/>
      <c r="AD334" s="84"/>
      <c r="AE334" s="84"/>
      <c r="AF334" s="84"/>
      <c r="AG334" s="84"/>
      <c r="AH334" s="84"/>
      <c r="AI334" s="84"/>
      <c r="AJ334" s="84"/>
    </row>
    <row r="335" spans="1:36" x14ac:dyDescent="0.25">
      <c r="A335" s="84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84"/>
      <c r="Z335" s="84"/>
      <c r="AA335" s="84"/>
      <c r="AB335" s="84"/>
      <c r="AC335" s="84"/>
      <c r="AD335" s="84"/>
      <c r="AE335" s="84"/>
      <c r="AF335" s="84"/>
      <c r="AG335" s="84"/>
      <c r="AH335" s="84"/>
      <c r="AI335" s="84"/>
      <c r="AJ335" s="84"/>
    </row>
    <row r="336" spans="1:36" x14ac:dyDescent="0.25">
      <c r="A336" s="84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84"/>
      <c r="AA336" s="84"/>
      <c r="AB336" s="84"/>
      <c r="AC336" s="84"/>
      <c r="AD336" s="84"/>
      <c r="AE336" s="84"/>
      <c r="AF336" s="84"/>
      <c r="AG336" s="84"/>
      <c r="AH336" s="84"/>
      <c r="AI336" s="84"/>
      <c r="AJ336" s="84"/>
    </row>
    <row r="337" spans="1:36" x14ac:dyDescent="0.25">
      <c r="A337" s="84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84"/>
      <c r="Z337" s="84"/>
      <c r="AA337" s="84"/>
      <c r="AB337" s="84"/>
      <c r="AC337" s="84"/>
      <c r="AD337" s="84"/>
      <c r="AE337" s="84"/>
      <c r="AF337" s="84"/>
      <c r="AG337" s="84"/>
      <c r="AH337" s="84"/>
      <c r="AI337" s="84"/>
      <c r="AJ337" s="84"/>
    </row>
    <row r="338" spans="1:36" x14ac:dyDescent="0.25">
      <c r="A338" s="84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84"/>
      <c r="Z338" s="84"/>
      <c r="AA338" s="84"/>
      <c r="AB338" s="84"/>
      <c r="AC338" s="84"/>
      <c r="AD338" s="84"/>
      <c r="AE338" s="84"/>
      <c r="AF338" s="84"/>
      <c r="AG338" s="84"/>
      <c r="AH338" s="84"/>
      <c r="AI338" s="84"/>
      <c r="AJ338" s="84"/>
    </row>
    <row r="339" spans="1:36" x14ac:dyDescent="0.25">
      <c r="A339" s="84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84"/>
      <c r="Z339" s="84"/>
      <c r="AA339" s="84"/>
      <c r="AB339" s="84"/>
      <c r="AC339" s="84"/>
      <c r="AD339" s="84"/>
      <c r="AE339" s="84"/>
      <c r="AF339" s="84"/>
      <c r="AG339" s="84"/>
      <c r="AH339" s="84"/>
      <c r="AI339" s="84"/>
      <c r="AJ339" s="84"/>
    </row>
    <row r="340" spans="1:36" x14ac:dyDescent="0.25">
      <c r="A340" s="84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  <c r="O340" s="84"/>
      <c r="P340" s="84"/>
      <c r="Q340" s="84"/>
      <c r="R340" s="84"/>
      <c r="S340" s="84"/>
      <c r="T340" s="84"/>
      <c r="U340" s="84"/>
      <c r="V340" s="84"/>
      <c r="W340" s="84"/>
      <c r="X340" s="84"/>
      <c r="Y340" s="84"/>
      <c r="Z340" s="84"/>
      <c r="AA340" s="84"/>
      <c r="AB340" s="84"/>
      <c r="AC340" s="84"/>
      <c r="AD340" s="84"/>
      <c r="AE340" s="84"/>
      <c r="AF340" s="84"/>
      <c r="AG340" s="84"/>
      <c r="AH340" s="84"/>
      <c r="AI340" s="84"/>
      <c r="AJ340" s="84"/>
    </row>
    <row r="341" spans="1:36" x14ac:dyDescent="0.25">
      <c r="A341" s="84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84"/>
      <c r="Z341" s="84"/>
      <c r="AA341" s="84"/>
      <c r="AB341" s="84"/>
      <c r="AC341" s="84"/>
      <c r="AD341" s="84"/>
      <c r="AE341" s="84"/>
      <c r="AF341" s="84"/>
      <c r="AG341" s="84"/>
      <c r="AH341" s="84"/>
      <c r="AI341" s="84"/>
      <c r="AJ341" s="84"/>
    </row>
    <row r="342" spans="1:36" x14ac:dyDescent="0.25">
      <c r="A342" s="84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84"/>
      <c r="Z342" s="84"/>
      <c r="AA342" s="84"/>
      <c r="AB342" s="84"/>
      <c r="AC342" s="84"/>
      <c r="AD342" s="84"/>
      <c r="AE342" s="84"/>
      <c r="AF342" s="84"/>
      <c r="AG342" s="84"/>
      <c r="AH342" s="84"/>
      <c r="AI342" s="84"/>
      <c r="AJ342" s="84"/>
    </row>
    <row r="343" spans="1:36" x14ac:dyDescent="0.25">
      <c r="A343" s="84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  <c r="Q343" s="84"/>
      <c r="R343" s="84"/>
      <c r="S343" s="84"/>
      <c r="T343" s="84"/>
      <c r="U343" s="84"/>
      <c r="V343" s="84"/>
      <c r="W343" s="84"/>
      <c r="X343" s="84"/>
      <c r="Y343" s="84"/>
      <c r="Z343" s="84"/>
      <c r="AA343" s="84"/>
      <c r="AB343" s="84"/>
      <c r="AC343" s="84"/>
      <c r="AD343" s="84"/>
      <c r="AE343" s="84"/>
      <c r="AF343" s="84"/>
      <c r="AG343" s="84"/>
      <c r="AH343" s="84"/>
      <c r="AI343" s="84"/>
      <c r="AJ343" s="84"/>
    </row>
    <row r="344" spans="1:36" x14ac:dyDescent="0.25">
      <c r="A344" s="84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84"/>
      <c r="Z344" s="84"/>
      <c r="AA344" s="84"/>
      <c r="AB344" s="84"/>
      <c r="AC344" s="84"/>
      <c r="AD344" s="84"/>
      <c r="AE344" s="84"/>
      <c r="AF344" s="84"/>
      <c r="AG344" s="84"/>
      <c r="AH344" s="84"/>
      <c r="AI344" s="84"/>
      <c r="AJ344" s="84"/>
    </row>
    <row r="345" spans="1:36" x14ac:dyDescent="0.25">
      <c r="A345" s="84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84"/>
      <c r="Z345" s="84"/>
      <c r="AA345" s="84"/>
      <c r="AB345" s="84"/>
      <c r="AC345" s="84"/>
      <c r="AD345" s="84"/>
      <c r="AE345" s="84"/>
      <c r="AF345" s="84"/>
      <c r="AG345" s="84"/>
      <c r="AH345" s="84"/>
      <c r="AI345" s="84"/>
      <c r="AJ345" s="84"/>
    </row>
    <row r="346" spans="1:36" x14ac:dyDescent="0.25">
      <c r="A346" s="84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84"/>
      <c r="Z346" s="84"/>
      <c r="AA346" s="84"/>
      <c r="AB346" s="84"/>
      <c r="AC346" s="84"/>
      <c r="AD346" s="84"/>
      <c r="AE346" s="84"/>
      <c r="AF346" s="84"/>
      <c r="AG346" s="84"/>
      <c r="AH346" s="84"/>
      <c r="AI346" s="84"/>
      <c r="AJ346" s="84"/>
    </row>
    <row r="347" spans="1:36" x14ac:dyDescent="0.25">
      <c r="A347" s="84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4"/>
      <c r="N347" s="84"/>
      <c r="O347" s="84"/>
      <c r="P347" s="84"/>
      <c r="Q347" s="84"/>
      <c r="R347" s="84"/>
      <c r="S347" s="84"/>
      <c r="T347" s="84"/>
      <c r="U347" s="84"/>
      <c r="V347" s="84"/>
      <c r="W347" s="84"/>
      <c r="X347" s="84"/>
      <c r="Y347" s="84"/>
      <c r="Z347" s="84"/>
      <c r="AA347" s="84"/>
      <c r="AB347" s="84"/>
      <c r="AC347" s="84"/>
      <c r="AD347" s="84"/>
      <c r="AE347" s="84"/>
      <c r="AF347" s="84"/>
      <c r="AG347" s="84"/>
      <c r="AH347" s="84"/>
      <c r="AI347" s="84"/>
      <c r="AJ347" s="84"/>
    </row>
    <row r="348" spans="1:36" x14ac:dyDescent="0.25">
      <c r="A348" s="84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4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84"/>
      <c r="Z348" s="84"/>
      <c r="AA348" s="84"/>
      <c r="AB348" s="84"/>
      <c r="AC348" s="84"/>
      <c r="AD348" s="84"/>
      <c r="AE348" s="84"/>
      <c r="AF348" s="84"/>
      <c r="AG348" s="84"/>
      <c r="AH348" s="84"/>
      <c r="AI348" s="84"/>
      <c r="AJ348" s="84"/>
    </row>
    <row r="349" spans="1:36" x14ac:dyDescent="0.25">
      <c r="A349" s="84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  <c r="O349" s="84"/>
      <c r="P349" s="84"/>
      <c r="Q349" s="84"/>
      <c r="R349" s="84"/>
      <c r="S349" s="84"/>
      <c r="T349" s="84"/>
      <c r="U349" s="84"/>
      <c r="V349" s="84"/>
      <c r="W349" s="84"/>
      <c r="X349" s="84"/>
      <c r="Y349" s="84"/>
      <c r="Z349" s="84"/>
      <c r="AA349" s="84"/>
      <c r="AB349" s="84"/>
      <c r="AC349" s="84"/>
      <c r="AD349" s="84"/>
      <c r="AE349" s="84"/>
      <c r="AF349" s="84"/>
      <c r="AG349" s="84"/>
      <c r="AH349" s="84"/>
      <c r="AI349" s="84"/>
      <c r="AJ349" s="84"/>
    </row>
    <row r="350" spans="1:36" x14ac:dyDescent="0.25">
      <c r="A350" s="84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84"/>
      <c r="Z350" s="84"/>
      <c r="AA350" s="84"/>
      <c r="AB350" s="84"/>
      <c r="AC350" s="84"/>
      <c r="AD350" s="84"/>
      <c r="AE350" s="84"/>
      <c r="AF350" s="84"/>
      <c r="AG350" s="84"/>
      <c r="AH350" s="84"/>
      <c r="AI350" s="84"/>
      <c r="AJ350" s="84"/>
    </row>
    <row r="351" spans="1:36" x14ac:dyDescent="0.25">
      <c r="A351" s="84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84"/>
      <c r="Z351" s="84"/>
      <c r="AA351" s="84"/>
      <c r="AB351" s="84"/>
      <c r="AC351" s="84"/>
      <c r="AD351" s="84"/>
      <c r="AE351" s="84"/>
      <c r="AF351" s="84"/>
      <c r="AG351" s="84"/>
      <c r="AH351" s="84"/>
      <c r="AI351" s="84"/>
      <c r="AJ351" s="84"/>
    </row>
    <row r="352" spans="1:36" x14ac:dyDescent="0.25">
      <c r="A352" s="84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84"/>
      <c r="R352" s="84"/>
      <c r="S352" s="84"/>
      <c r="T352" s="84"/>
      <c r="U352" s="84"/>
      <c r="V352" s="84"/>
      <c r="W352" s="84"/>
      <c r="X352" s="84"/>
      <c r="Y352" s="84"/>
      <c r="Z352" s="84"/>
      <c r="AA352" s="84"/>
      <c r="AB352" s="84"/>
      <c r="AC352" s="84"/>
      <c r="AD352" s="84"/>
      <c r="AE352" s="84"/>
      <c r="AF352" s="84"/>
      <c r="AG352" s="84"/>
      <c r="AH352" s="84"/>
      <c r="AI352" s="84"/>
      <c r="AJ352" s="84"/>
    </row>
    <row r="353" spans="1:36" x14ac:dyDescent="0.25">
      <c r="A353" s="84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84"/>
      <c r="Z353" s="84"/>
      <c r="AA353" s="84"/>
      <c r="AB353" s="84"/>
      <c r="AC353" s="84"/>
      <c r="AD353" s="84"/>
      <c r="AE353" s="84"/>
      <c r="AF353" s="84"/>
      <c r="AG353" s="84"/>
      <c r="AH353" s="84"/>
      <c r="AI353" s="84"/>
      <c r="AJ353" s="84"/>
    </row>
    <row r="354" spans="1:36" x14ac:dyDescent="0.25">
      <c r="A354" s="84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84"/>
      <c r="Z354" s="84"/>
      <c r="AA354" s="84"/>
      <c r="AB354" s="84"/>
      <c r="AC354" s="84"/>
      <c r="AD354" s="84"/>
      <c r="AE354" s="84"/>
      <c r="AF354" s="84"/>
      <c r="AG354" s="84"/>
      <c r="AH354" s="84"/>
      <c r="AI354" s="84"/>
      <c r="AJ354" s="84"/>
    </row>
    <row r="355" spans="1:36" x14ac:dyDescent="0.25">
      <c r="A355" s="84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  <c r="O355" s="84"/>
      <c r="P355" s="84"/>
      <c r="Q355" s="84"/>
      <c r="R355" s="84"/>
      <c r="S355" s="84"/>
      <c r="T355" s="84"/>
      <c r="U355" s="84"/>
      <c r="V355" s="84"/>
      <c r="W355" s="84"/>
      <c r="X355" s="84"/>
      <c r="Y355" s="84"/>
      <c r="Z355" s="84"/>
      <c r="AA355" s="84"/>
      <c r="AB355" s="84"/>
      <c r="AC355" s="84"/>
      <c r="AD355" s="84"/>
      <c r="AE355" s="84"/>
      <c r="AF355" s="84"/>
      <c r="AG355" s="84"/>
      <c r="AH355" s="84"/>
      <c r="AI355" s="84"/>
      <c r="AJ355" s="84"/>
    </row>
    <row r="356" spans="1:36" x14ac:dyDescent="0.25">
      <c r="A356" s="84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4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84"/>
      <c r="Z356" s="84"/>
      <c r="AA356" s="84"/>
      <c r="AB356" s="84"/>
      <c r="AC356" s="84"/>
      <c r="AD356" s="84"/>
      <c r="AE356" s="84"/>
      <c r="AF356" s="84"/>
      <c r="AG356" s="84"/>
      <c r="AH356" s="84"/>
      <c r="AI356" s="84"/>
      <c r="AJ356" s="84"/>
    </row>
    <row r="357" spans="1:36" x14ac:dyDescent="0.25">
      <c r="A357" s="84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84"/>
      <c r="Z357" s="84"/>
      <c r="AA357" s="84"/>
      <c r="AB357" s="84"/>
      <c r="AC357" s="84"/>
      <c r="AD357" s="84"/>
      <c r="AE357" s="84"/>
      <c r="AF357" s="84"/>
      <c r="AG357" s="84"/>
      <c r="AH357" s="84"/>
      <c r="AI357" s="84"/>
      <c r="AJ357" s="84"/>
    </row>
    <row r="358" spans="1:36" x14ac:dyDescent="0.25">
      <c r="A358" s="84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84"/>
      <c r="Z358" s="84"/>
      <c r="AA358" s="84"/>
      <c r="AB358" s="84"/>
      <c r="AC358" s="84"/>
      <c r="AD358" s="84"/>
      <c r="AE358" s="84"/>
      <c r="AF358" s="84"/>
      <c r="AG358" s="84"/>
      <c r="AH358" s="84"/>
      <c r="AI358" s="84"/>
      <c r="AJ358" s="84"/>
    </row>
    <row r="359" spans="1:36" x14ac:dyDescent="0.25">
      <c r="A359" s="84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84"/>
      <c r="Z359" s="84"/>
      <c r="AA359" s="84"/>
      <c r="AB359" s="84"/>
      <c r="AC359" s="84"/>
      <c r="AD359" s="84"/>
      <c r="AE359" s="84"/>
      <c r="AF359" s="84"/>
      <c r="AG359" s="84"/>
      <c r="AH359" s="84"/>
      <c r="AI359" s="84"/>
      <c r="AJ359" s="84"/>
    </row>
    <row r="360" spans="1:36" x14ac:dyDescent="0.25">
      <c r="A360" s="84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84"/>
      <c r="Z360" s="84"/>
      <c r="AA360" s="84"/>
      <c r="AB360" s="84"/>
      <c r="AC360" s="84"/>
      <c r="AD360" s="84"/>
      <c r="AE360" s="84"/>
      <c r="AF360" s="84"/>
      <c r="AG360" s="84"/>
      <c r="AH360" s="84"/>
      <c r="AI360" s="84"/>
      <c r="AJ360" s="84"/>
    </row>
    <row r="361" spans="1:36" x14ac:dyDescent="0.25">
      <c r="A361" s="84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84"/>
      <c r="Z361" s="84"/>
      <c r="AA361" s="84"/>
      <c r="AB361" s="84"/>
      <c r="AC361" s="84"/>
      <c r="AD361" s="84"/>
      <c r="AE361" s="84"/>
      <c r="AF361" s="84"/>
      <c r="AG361" s="84"/>
      <c r="AH361" s="84"/>
      <c r="AI361" s="84"/>
      <c r="AJ361" s="84"/>
    </row>
    <row r="362" spans="1:36" x14ac:dyDescent="0.25">
      <c r="A362" s="84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84"/>
      <c r="Z362" s="84"/>
      <c r="AA362" s="84"/>
      <c r="AB362" s="84"/>
      <c r="AC362" s="84"/>
      <c r="AD362" s="84"/>
      <c r="AE362" s="84"/>
      <c r="AF362" s="84"/>
      <c r="AG362" s="84"/>
      <c r="AH362" s="84"/>
      <c r="AI362" s="84"/>
      <c r="AJ362" s="84"/>
    </row>
    <row r="363" spans="1:36" x14ac:dyDescent="0.25">
      <c r="A363" s="84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84"/>
      <c r="Z363" s="84"/>
      <c r="AA363" s="84"/>
      <c r="AB363" s="84"/>
      <c r="AC363" s="84"/>
      <c r="AD363" s="84"/>
      <c r="AE363" s="84"/>
      <c r="AF363" s="84"/>
      <c r="AG363" s="84"/>
      <c r="AH363" s="84"/>
      <c r="AI363" s="84"/>
      <c r="AJ363" s="84"/>
    </row>
    <row r="364" spans="1:36" x14ac:dyDescent="0.25">
      <c r="A364" s="84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84"/>
      <c r="Z364" s="84"/>
      <c r="AA364" s="84"/>
      <c r="AB364" s="84"/>
      <c r="AC364" s="84"/>
      <c r="AD364" s="84"/>
      <c r="AE364" s="84"/>
      <c r="AF364" s="84"/>
      <c r="AG364" s="84"/>
      <c r="AH364" s="84"/>
      <c r="AI364" s="84"/>
      <c r="AJ364" s="84"/>
    </row>
    <row r="365" spans="1:36" x14ac:dyDescent="0.25">
      <c r="A365" s="84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  <c r="Q365" s="84"/>
      <c r="R365" s="84"/>
      <c r="S365" s="84"/>
      <c r="T365" s="84"/>
      <c r="U365" s="84"/>
      <c r="V365" s="84"/>
      <c r="W365" s="84"/>
      <c r="X365" s="84"/>
      <c r="Y365" s="84"/>
      <c r="Z365" s="84"/>
      <c r="AA365" s="84"/>
      <c r="AB365" s="84"/>
      <c r="AC365" s="84"/>
      <c r="AD365" s="84"/>
      <c r="AE365" s="84"/>
      <c r="AF365" s="84"/>
      <c r="AG365" s="84"/>
      <c r="AH365" s="84"/>
      <c r="AI365" s="84"/>
      <c r="AJ365" s="84"/>
    </row>
    <row r="366" spans="1:36" x14ac:dyDescent="0.25">
      <c r="A366" s="84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84"/>
      <c r="Z366" s="84"/>
      <c r="AA366" s="84"/>
      <c r="AB366" s="84"/>
      <c r="AC366" s="84"/>
      <c r="AD366" s="84"/>
      <c r="AE366" s="84"/>
      <c r="AF366" s="84"/>
      <c r="AG366" s="84"/>
      <c r="AH366" s="84"/>
      <c r="AI366" s="84"/>
      <c r="AJ366" s="84"/>
    </row>
    <row r="367" spans="1:36" x14ac:dyDescent="0.25">
      <c r="A367" s="84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84"/>
      <c r="Z367" s="84"/>
      <c r="AA367" s="84"/>
      <c r="AB367" s="84"/>
      <c r="AC367" s="84"/>
      <c r="AD367" s="84"/>
      <c r="AE367" s="84"/>
      <c r="AF367" s="84"/>
      <c r="AG367" s="84"/>
      <c r="AH367" s="84"/>
      <c r="AI367" s="84"/>
      <c r="AJ367" s="84"/>
    </row>
    <row r="368" spans="1:36" x14ac:dyDescent="0.25">
      <c r="A368" s="84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  <c r="O368" s="84"/>
      <c r="P368" s="84"/>
      <c r="Q368" s="84"/>
      <c r="R368" s="84"/>
      <c r="S368" s="84"/>
      <c r="T368" s="84"/>
      <c r="U368" s="84"/>
      <c r="V368" s="84"/>
      <c r="W368" s="84"/>
      <c r="X368" s="84"/>
      <c r="Y368" s="84"/>
      <c r="Z368" s="84"/>
      <c r="AA368" s="84"/>
      <c r="AB368" s="84"/>
      <c r="AC368" s="84"/>
      <c r="AD368" s="84"/>
      <c r="AE368" s="84"/>
      <c r="AF368" s="84"/>
      <c r="AG368" s="84"/>
      <c r="AH368" s="84"/>
      <c r="AI368" s="84"/>
      <c r="AJ368" s="84"/>
    </row>
    <row r="369" spans="1:36" x14ac:dyDescent="0.25">
      <c r="A369" s="84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84"/>
      <c r="Z369" s="84"/>
      <c r="AA369" s="84"/>
      <c r="AB369" s="84"/>
      <c r="AC369" s="84"/>
      <c r="AD369" s="84"/>
      <c r="AE369" s="84"/>
      <c r="AF369" s="84"/>
      <c r="AG369" s="84"/>
      <c r="AH369" s="84"/>
      <c r="AI369" s="84"/>
      <c r="AJ369" s="84"/>
    </row>
    <row r="370" spans="1:36" x14ac:dyDescent="0.25">
      <c r="A370" s="84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84"/>
      <c r="Z370" s="84"/>
      <c r="AA370" s="84"/>
      <c r="AB370" s="84"/>
      <c r="AC370" s="84"/>
      <c r="AD370" s="84"/>
      <c r="AE370" s="84"/>
      <c r="AF370" s="84"/>
      <c r="AG370" s="84"/>
      <c r="AH370" s="84"/>
      <c r="AI370" s="84"/>
      <c r="AJ370" s="84"/>
    </row>
    <row r="371" spans="1:36" x14ac:dyDescent="0.25">
      <c r="A371" s="84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84"/>
      <c r="Z371" s="84"/>
      <c r="AA371" s="84"/>
      <c r="AB371" s="84"/>
      <c r="AC371" s="84"/>
      <c r="AD371" s="84"/>
      <c r="AE371" s="84"/>
      <c r="AF371" s="84"/>
      <c r="AG371" s="84"/>
      <c r="AH371" s="84"/>
      <c r="AI371" s="84"/>
      <c r="AJ371" s="84"/>
    </row>
    <row r="372" spans="1:36" x14ac:dyDescent="0.25">
      <c r="A372" s="84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84"/>
      <c r="Z372" s="84"/>
      <c r="AA372" s="84"/>
      <c r="AB372" s="84"/>
      <c r="AC372" s="84"/>
      <c r="AD372" s="84"/>
      <c r="AE372" s="84"/>
      <c r="AF372" s="84"/>
      <c r="AG372" s="84"/>
      <c r="AH372" s="84"/>
      <c r="AI372" s="84"/>
      <c r="AJ372" s="84"/>
    </row>
    <row r="373" spans="1:36" x14ac:dyDescent="0.25">
      <c r="A373" s="84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  <c r="O373" s="84"/>
      <c r="P373" s="84"/>
      <c r="Q373" s="84"/>
      <c r="R373" s="84"/>
      <c r="S373" s="84"/>
      <c r="T373" s="84"/>
      <c r="U373" s="84"/>
      <c r="V373" s="84"/>
      <c r="W373" s="84"/>
      <c r="X373" s="84"/>
      <c r="Y373" s="84"/>
      <c r="Z373" s="84"/>
      <c r="AA373" s="84"/>
      <c r="AB373" s="84"/>
      <c r="AC373" s="84"/>
      <c r="AD373" s="84"/>
      <c r="AE373" s="84"/>
      <c r="AF373" s="84"/>
      <c r="AG373" s="84"/>
      <c r="AH373" s="84"/>
      <c r="AI373" s="84"/>
      <c r="AJ373" s="84"/>
    </row>
    <row r="374" spans="1:36" x14ac:dyDescent="0.25">
      <c r="A374" s="84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  <c r="O374" s="84"/>
      <c r="P374" s="84"/>
      <c r="Q374" s="84"/>
      <c r="R374" s="84"/>
      <c r="S374" s="84"/>
      <c r="T374" s="84"/>
      <c r="U374" s="84"/>
      <c r="V374" s="84"/>
      <c r="W374" s="84"/>
      <c r="X374" s="84"/>
      <c r="Y374" s="84"/>
      <c r="Z374" s="84"/>
      <c r="AA374" s="84"/>
      <c r="AB374" s="84"/>
      <c r="AC374" s="84"/>
      <c r="AD374" s="84"/>
      <c r="AE374" s="84"/>
      <c r="AF374" s="84"/>
      <c r="AG374" s="84"/>
      <c r="AH374" s="84"/>
      <c r="AI374" s="84"/>
      <c r="AJ374" s="84"/>
    </row>
    <row r="375" spans="1:36" x14ac:dyDescent="0.25">
      <c r="A375" s="84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84"/>
      <c r="Z375" s="84"/>
      <c r="AA375" s="84"/>
      <c r="AB375" s="84"/>
      <c r="AC375" s="84"/>
      <c r="AD375" s="84"/>
      <c r="AE375" s="84"/>
      <c r="AF375" s="84"/>
      <c r="AG375" s="84"/>
      <c r="AH375" s="84"/>
      <c r="AI375" s="84"/>
      <c r="AJ375" s="84"/>
    </row>
    <row r="376" spans="1:36" x14ac:dyDescent="0.25">
      <c r="A376" s="84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84"/>
      <c r="Z376" s="84"/>
      <c r="AA376" s="84"/>
      <c r="AB376" s="84"/>
      <c r="AC376" s="84"/>
      <c r="AD376" s="84"/>
      <c r="AE376" s="84"/>
      <c r="AF376" s="84"/>
      <c r="AG376" s="84"/>
      <c r="AH376" s="84"/>
      <c r="AI376" s="84"/>
      <c r="AJ376" s="84"/>
    </row>
    <row r="377" spans="1:36" x14ac:dyDescent="0.25">
      <c r="A377" s="84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  <c r="O377" s="84"/>
      <c r="P377" s="84"/>
      <c r="Q377" s="84"/>
      <c r="R377" s="84"/>
      <c r="S377" s="84"/>
      <c r="T377" s="84"/>
      <c r="U377" s="84"/>
      <c r="V377" s="84"/>
      <c r="W377" s="84"/>
      <c r="X377" s="84"/>
      <c r="Y377" s="84"/>
      <c r="Z377" s="84"/>
      <c r="AA377" s="84"/>
      <c r="AB377" s="84"/>
      <c r="AC377" s="84"/>
      <c r="AD377" s="84"/>
      <c r="AE377" s="84"/>
      <c r="AF377" s="84"/>
      <c r="AG377" s="84"/>
      <c r="AH377" s="84"/>
      <c r="AI377" s="84"/>
      <c r="AJ377" s="84"/>
    </row>
    <row r="378" spans="1:36" x14ac:dyDescent="0.25">
      <c r="A378" s="84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84"/>
      <c r="Z378" s="84"/>
      <c r="AA378" s="84"/>
      <c r="AB378" s="84"/>
      <c r="AC378" s="84"/>
      <c r="AD378" s="84"/>
      <c r="AE378" s="84"/>
      <c r="AF378" s="84"/>
      <c r="AG378" s="84"/>
      <c r="AH378" s="84"/>
      <c r="AI378" s="84"/>
      <c r="AJ378" s="84"/>
    </row>
    <row r="379" spans="1:36" x14ac:dyDescent="0.25">
      <c r="A379" s="84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84"/>
      <c r="Z379" s="84"/>
      <c r="AA379" s="84"/>
      <c r="AB379" s="84"/>
      <c r="AC379" s="84"/>
      <c r="AD379" s="84"/>
      <c r="AE379" s="84"/>
      <c r="AF379" s="84"/>
      <c r="AG379" s="84"/>
      <c r="AH379" s="84"/>
      <c r="AI379" s="84"/>
      <c r="AJ379" s="84"/>
    </row>
    <row r="380" spans="1:36" x14ac:dyDescent="0.25">
      <c r="A380" s="84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4"/>
      <c r="N380" s="84"/>
      <c r="O380" s="84"/>
      <c r="P380" s="84"/>
      <c r="Q380" s="84"/>
      <c r="R380" s="84"/>
      <c r="S380" s="84"/>
      <c r="T380" s="84"/>
      <c r="U380" s="84"/>
      <c r="V380" s="84"/>
      <c r="W380" s="84"/>
      <c r="X380" s="84"/>
      <c r="Y380" s="84"/>
      <c r="Z380" s="84"/>
      <c r="AA380" s="84"/>
      <c r="AB380" s="84"/>
      <c r="AC380" s="84"/>
      <c r="AD380" s="84"/>
      <c r="AE380" s="84"/>
      <c r="AF380" s="84"/>
      <c r="AG380" s="84"/>
      <c r="AH380" s="84"/>
      <c r="AI380" s="84"/>
      <c r="AJ380" s="84"/>
    </row>
    <row r="381" spans="1:36" x14ac:dyDescent="0.25">
      <c r="A381" s="84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84"/>
      <c r="Z381" s="84"/>
      <c r="AA381" s="84"/>
      <c r="AB381" s="84"/>
      <c r="AC381" s="84"/>
      <c r="AD381" s="84"/>
      <c r="AE381" s="84"/>
      <c r="AF381" s="84"/>
      <c r="AG381" s="84"/>
      <c r="AH381" s="84"/>
      <c r="AI381" s="84"/>
      <c r="AJ381" s="84"/>
    </row>
    <row r="382" spans="1:36" x14ac:dyDescent="0.25">
      <c r="A382" s="84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84"/>
      <c r="Z382" s="84"/>
      <c r="AA382" s="84"/>
      <c r="AB382" s="84"/>
      <c r="AC382" s="84"/>
      <c r="AD382" s="84"/>
      <c r="AE382" s="84"/>
      <c r="AF382" s="84"/>
      <c r="AG382" s="84"/>
      <c r="AH382" s="84"/>
      <c r="AI382" s="84"/>
      <c r="AJ382" s="84"/>
    </row>
    <row r="383" spans="1:36" x14ac:dyDescent="0.25">
      <c r="A383" s="84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  <c r="O383" s="84"/>
      <c r="P383" s="84"/>
      <c r="Q383" s="84"/>
      <c r="R383" s="84"/>
      <c r="S383" s="84"/>
      <c r="T383" s="84"/>
      <c r="U383" s="84"/>
      <c r="V383" s="84"/>
      <c r="W383" s="84"/>
      <c r="X383" s="84"/>
      <c r="Y383" s="84"/>
      <c r="Z383" s="84"/>
      <c r="AA383" s="84"/>
      <c r="AB383" s="84"/>
      <c r="AC383" s="84"/>
      <c r="AD383" s="84"/>
      <c r="AE383" s="84"/>
      <c r="AF383" s="84"/>
      <c r="AG383" s="84"/>
      <c r="AH383" s="84"/>
      <c r="AI383" s="84"/>
      <c r="AJ383" s="84"/>
    </row>
    <row r="384" spans="1:36" x14ac:dyDescent="0.25">
      <c r="A384" s="84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84"/>
      <c r="Z384" s="84"/>
      <c r="AA384" s="84"/>
      <c r="AB384" s="84"/>
      <c r="AC384" s="84"/>
      <c r="AD384" s="84"/>
      <c r="AE384" s="84"/>
      <c r="AF384" s="84"/>
      <c r="AG384" s="84"/>
      <c r="AH384" s="84"/>
      <c r="AI384" s="84"/>
      <c r="AJ384" s="84"/>
    </row>
    <row r="385" spans="1:36" x14ac:dyDescent="0.25">
      <c r="A385" s="84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84"/>
      <c r="Z385" s="84"/>
      <c r="AA385" s="84"/>
      <c r="AB385" s="84"/>
      <c r="AC385" s="84"/>
      <c r="AD385" s="84"/>
      <c r="AE385" s="84"/>
      <c r="AF385" s="84"/>
      <c r="AG385" s="84"/>
      <c r="AH385" s="84"/>
      <c r="AI385" s="84"/>
      <c r="AJ385" s="84"/>
    </row>
    <row r="386" spans="1:36" x14ac:dyDescent="0.25">
      <c r="A386" s="84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84"/>
      <c r="Z386" s="84"/>
      <c r="AA386" s="84"/>
      <c r="AB386" s="84"/>
      <c r="AC386" s="84"/>
      <c r="AD386" s="84"/>
      <c r="AE386" s="84"/>
      <c r="AF386" s="84"/>
      <c r="AG386" s="84"/>
      <c r="AH386" s="84"/>
      <c r="AI386" s="84"/>
      <c r="AJ386" s="84"/>
    </row>
    <row r="387" spans="1:36" x14ac:dyDescent="0.25">
      <c r="A387" s="84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84"/>
      <c r="Z387" s="84"/>
      <c r="AA387" s="84"/>
      <c r="AB387" s="84"/>
      <c r="AC387" s="84"/>
      <c r="AD387" s="84"/>
      <c r="AE387" s="84"/>
      <c r="AF387" s="84"/>
      <c r="AG387" s="84"/>
      <c r="AH387" s="84"/>
      <c r="AI387" s="84"/>
      <c r="AJ387" s="84"/>
    </row>
    <row r="388" spans="1:36" x14ac:dyDescent="0.25">
      <c r="A388" s="84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4"/>
      <c r="AA388" s="84"/>
      <c r="AB388" s="84"/>
      <c r="AC388" s="84"/>
      <c r="AD388" s="84"/>
      <c r="AE388" s="84"/>
      <c r="AF388" s="84"/>
      <c r="AG388" s="84"/>
      <c r="AH388" s="84"/>
      <c r="AI388" s="84"/>
      <c r="AJ388" s="84"/>
    </row>
    <row r="389" spans="1:36" x14ac:dyDescent="0.25">
      <c r="A389" s="84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84"/>
      <c r="Z389" s="84"/>
      <c r="AA389" s="84"/>
      <c r="AB389" s="84"/>
      <c r="AC389" s="84"/>
      <c r="AD389" s="84"/>
      <c r="AE389" s="84"/>
      <c r="AF389" s="84"/>
      <c r="AG389" s="84"/>
      <c r="AH389" s="84"/>
      <c r="AI389" s="84"/>
      <c r="AJ389" s="84"/>
    </row>
    <row r="390" spans="1:36" x14ac:dyDescent="0.25">
      <c r="A390" s="84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84"/>
      <c r="Z390" s="84"/>
      <c r="AA390" s="84"/>
      <c r="AB390" s="84"/>
      <c r="AC390" s="84"/>
      <c r="AD390" s="84"/>
      <c r="AE390" s="84"/>
      <c r="AF390" s="84"/>
      <c r="AG390" s="84"/>
      <c r="AH390" s="84"/>
      <c r="AI390" s="84"/>
      <c r="AJ390" s="84"/>
    </row>
    <row r="391" spans="1:36" x14ac:dyDescent="0.25">
      <c r="A391" s="84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84"/>
      <c r="Z391" s="84"/>
      <c r="AA391" s="84"/>
      <c r="AB391" s="84"/>
      <c r="AC391" s="84"/>
      <c r="AD391" s="84"/>
      <c r="AE391" s="84"/>
      <c r="AF391" s="84"/>
      <c r="AG391" s="84"/>
      <c r="AH391" s="84"/>
      <c r="AI391" s="84"/>
      <c r="AJ391" s="84"/>
    </row>
    <row r="392" spans="1:36" x14ac:dyDescent="0.25">
      <c r="A392" s="84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4"/>
      <c r="N392" s="84"/>
      <c r="O392" s="84"/>
      <c r="P392" s="84"/>
      <c r="Q392" s="84"/>
      <c r="R392" s="84"/>
      <c r="S392" s="84"/>
      <c r="T392" s="84"/>
      <c r="U392" s="84"/>
      <c r="V392" s="84"/>
      <c r="W392" s="84"/>
      <c r="X392" s="84"/>
      <c r="Y392" s="84"/>
      <c r="Z392" s="84"/>
      <c r="AA392" s="84"/>
      <c r="AB392" s="84"/>
      <c r="AC392" s="84"/>
      <c r="AD392" s="84"/>
      <c r="AE392" s="84"/>
      <c r="AF392" s="84"/>
      <c r="AG392" s="84"/>
      <c r="AH392" s="84"/>
      <c r="AI392" s="84"/>
      <c r="AJ392" s="84"/>
    </row>
    <row r="393" spans="1:36" x14ac:dyDescent="0.25">
      <c r="A393" s="84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84"/>
      <c r="Z393" s="84"/>
      <c r="AA393" s="84"/>
      <c r="AB393" s="84"/>
      <c r="AC393" s="84"/>
      <c r="AD393" s="84"/>
      <c r="AE393" s="84"/>
      <c r="AF393" s="84"/>
      <c r="AG393" s="84"/>
      <c r="AH393" s="84"/>
      <c r="AI393" s="84"/>
      <c r="AJ393" s="84"/>
    </row>
    <row r="394" spans="1:36" x14ac:dyDescent="0.25">
      <c r="A394" s="84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84"/>
      <c r="Z394" s="84"/>
      <c r="AA394" s="84"/>
      <c r="AB394" s="84"/>
      <c r="AC394" s="84"/>
      <c r="AD394" s="84"/>
      <c r="AE394" s="84"/>
      <c r="AF394" s="84"/>
      <c r="AG394" s="84"/>
      <c r="AH394" s="84"/>
      <c r="AI394" s="84"/>
      <c r="AJ394" s="84"/>
    </row>
    <row r="395" spans="1:36" x14ac:dyDescent="0.25">
      <c r="A395" s="84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4"/>
      <c r="N395" s="84"/>
      <c r="O395" s="84"/>
      <c r="P395" s="84"/>
      <c r="Q395" s="84"/>
      <c r="R395" s="84"/>
      <c r="S395" s="84"/>
      <c r="T395" s="84"/>
      <c r="U395" s="84"/>
      <c r="V395" s="84"/>
      <c r="W395" s="84"/>
      <c r="X395" s="84"/>
      <c r="Y395" s="84"/>
      <c r="Z395" s="84"/>
      <c r="AA395" s="84"/>
      <c r="AB395" s="84"/>
      <c r="AC395" s="84"/>
      <c r="AD395" s="84"/>
      <c r="AE395" s="84"/>
      <c r="AF395" s="84"/>
      <c r="AG395" s="84"/>
      <c r="AH395" s="84"/>
      <c r="AI395" s="84"/>
      <c r="AJ395" s="84"/>
    </row>
    <row r="396" spans="1:36" x14ac:dyDescent="0.25">
      <c r="A396" s="84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84"/>
      <c r="Z396" s="84"/>
      <c r="AA396" s="84"/>
      <c r="AB396" s="84"/>
      <c r="AC396" s="84"/>
      <c r="AD396" s="84"/>
      <c r="AE396" s="84"/>
      <c r="AF396" s="84"/>
      <c r="AG396" s="84"/>
      <c r="AH396" s="84"/>
      <c r="AI396" s="84"/>
      <c r="AJ396" s="84"/>
    </row>
    <row r="397" spans="1:36" x14ac:dyDescent="0.25">
      <c r="A397" s="84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84"/>
      <c r="Z397" s="84"/>
      <c r="AA397" s="84"/>
      <c r="AB397" s="84"/>
      <c r="AC397" s="84"/>
      <c r="AD397" s="84"/>
      <c r="AE397" s="84"/>
      <c r="AF397" s="84"/>
      <c r="AG397" s="84"/>
      <c r="AH397" s="84"/>
      <c r="AI397" s="84"/>
      <c r="AJ397" s="84"/>
    </row>
    <row r="398" spans="1:36" x14ac:dyDescent="0.25">
      <c r="A398" s="84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4"/>
      <c r="Y398" s="84"/>
      <c r="Z398" s="84"/>
      <c r="AA398" s="84"/>
      <c r="AB398" s="84"/>
      <c r="AC398" s="84"/>
      <c r="AD398" s="84"/>
      <c r="AE398" s="84"/>
      <c r="AF398" s="84"/>
      <c r="AG398" s="84"/>
      <c r="AH398" s="84"/>
      <c r="AI398" s="84"/>
      <c r="AJ398" s="84"/>
    </row>
    <row r="399" spans="1:36" x14ac:dyDescent="0.25">
      <c r="A399" s="84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4"/>
      <c r="N399" s="84"/>
      <c r="O399" s="84"/>
      <c r="P399" s="84"/>
      <c r="Q399" s="84"/>
      <c r="R399" s="84"/>
      <c r="S399" s="84"/>
      <c r="T399" s="84"/>
      <c r="U399" s="84"/>
      <c r="V399" s="84"/>
      <c r="W399" s="84"/>
      <c r="X399" s="84"/>
      <c r="Y399" s="84"/>
      <c r="Z399" s="84"/>
      <c r="AA399" s="84"/>
      <c r="AB399" s="84"/>
      <c r="AC399" s="84"/>
      <c r="AD399" s="84"/>
      <c r="AE399" s="84"/>
      <c r="AF399" s="84"/>
      <c r="AG399" s="84"/>
      <c r="AH399" s="84"/>
      <c r="AI399" s="84"/>
      <c r="AJ399" s="84"/>
    </row>
    <row r="400" spans="1:36" x14ac:dyDescent="0.25">
      <c r="A400" s="84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84"/>
      <c r="Z400" s="84"/>
      <c r="AA400" s="84"/>
      <c r="AB400" s="84"/>
      <c r="AC400" s="84"/>
      <c r="AD400" s="84"/>
      <c r="AE400" s="84"/>
      <c r="AF400" s="84"/>
      <c r="AG400" s="84"/>
      <c r="AH400" s="84"/>
      <c r="AI400" s="84"/>
      <c r="AJ400" s="84"/>
    </row>
    <row r="401" spans="1:36" x14ac:dyDescent="0.25">
      <c r="A401" s="84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4"/>
      <c r="N401" s="84"/>
      <c r="O401" s="84"/>
      <c r="P401" s="84"/>
      <c r="Q401" s="84"/>
      <c r="R401" s="84"/>
      <c r="S401" s="84"/>
      <c r="T401" s="84"/>
      <c r="U401" s="84"/>
      <c r="V401" s="84"/>
      <c r="W401" s="84"/>
      <c r="X401" s="84"/>
      <c r="Y401" s="84"/>
      <c r="Z401" s="84"/>
      <c r="AA401" s="84"/>
      <c r="AB401" s="84"/>
      <c r="AC401" s="84"/>
      <c r="AD401" s="84"/>
      <c r="AE401" s="84"/>
      <c r="AF401" s="84"/>
      <c r="AG401" s="84"/>
      <c r="AH401" s="84"/>
      <c r="AI401" s="84"/>
      <c r="AJ401" s="84"/>
    </row>
    <row r="402" spans="1:36" x14ac:dyDescent="0.25">
      <c r="A402" s="84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84"/>
      <c r="Z402" s="84"/>
      <c r="AA402" s="84"/>
      <c r="AB402" s="84"/>
      <c r="AC402" s="84"/>
      <c r="AD402" s="84"/>
      <c r="AE402" s="84"/>
      <c r="AF402" s="84"/>
      <c r="AG402" s="84"/>
      <c r="AH402" s="84"/>
      <c r="AI402" s="84"/>
      <c r="AJ402" s="84"/>
    </row>
    <row r="403" spans="1:36" x14ac:dyDescent="0.25">
      <c r="A403" s="84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84"/>
      <c r="Z403" s="84"/>
      <c r="AA403" s="84"/>
      <c r="AB403" s="84"/>
      <c r="AC403" s="84"/>
      <c r="AD403" s="84"/>
      <c r="AE403" s="84"/>
      <c r="AF403" s="84"/>
      <c r="AG403" s="84"/>
      <c r="AH403" s="84"/>
      <c r="AI403" s="84"/>
      <c r="AJ403" s="84"/>
    </row>
    <row r="404" spans="1:36" x14ac:dyDescent="0.25">
      <c r="A404" s="84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  <c r="O404" s="84"/>
      <c r="P404" s="84"/>
      <c r="Q404" s="84"/>
      <c r="R404" s="84"/>
      <c r="S404" s="84"/>
      <c r="T404" s="84"/>
      <c r="U404" s="84"/>
      <c r="V404" s="84"/>
      <c r="W404" s="84"/>
      <c r="X404" s="84"/>
      <c r="Y404" s="84"/>
      <c r="Z404" s="84"/>
      <c r="AA404" s="84"/>
      <c r="AB404" s="84"/>
      <c r="AC404" s="84"/>
      <c r="AD404" s="84"/>
      <c r="AE404" s="84"/>
      <c r="AF404" s="84"/>
      <c r="AG404" s="84"/>
      <c r="AH404" s="84"/>
      <c r="AI404" s="84"/>
      <c r="AJ404" s="84"/>
    </row>
    <row r="405" spans="1:36" x14ac:dyDescent="0.25">
      <c r="A405" s="84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84"/>
      <c r="Z405" s="84"/>
      <c r="AA405" s="84"/>
      <c r="AB405" s="84"/>
      <c r="AC405" s="84"/>
      <c r="AD405" s="84"/>
      <c r="AE405" s="84"/>
      <c r="AF405" s="84"/>
      <c r="AG405" s="84"/>
      <c r="AH405" s="84"/>
      <c r="AI405" s="84"/>
      <c r="AJ405" s="84"/>
    </row>
    <row r="406" spans="1:36" x14ac:dyDescent="0.25">
      <c r="A406" s="84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84"/>
      <c r="Z406" s="84"/>
      <c r="AA406" s="84"/>
      <c r="AB406" s="84"/>
      <c r="AC406" s="84"/>
      <c r="AD406" s="84"/>
      <c r="AE406" s="84"/>
      <c r="AF406" s="84"/>
      <c r="AG406" s="84"/>
      <c r="AH406" s="84"/>
      <c r="AI406" s="84"/>
      <c r="AJ406" s="84"/>
    </row>
    <row r="407" spans="1:36" x14ac:dyDescent="0.25">
      <c r="A407" s="84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4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84"/>
      <c r="Z407" s="84"/>
      <c r="AA407" s="84"/>
      <c r="AB407" s="84"/>
      <c r="AC407" s="84"/>
      <c r="AD407" s="84"/>
      <c r="AE407" s="84"/>
      <c r="AF407" s="84"/>
      <c r="AG407" s="84"/>
      <c r="AH407" s="84"/>
      <c r="AI407" s="84"/>
      <c r="AJ407" s="84"/>
    </row>
    <row r="408" spans="1:36" x14ac:dyDescent="0.25">
      <c r="A408" s="84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84"/>
      <c r="Z408" s="84"/>
      <c r="AA408" s="84"/>
      <c r="AB408" s="84"/>
      <c r="AC408" s="84"/>
      <c r="AD408" s="84"/>
      <c r="AE408" s="84"/>
      <c r="AF408" s="84"/>
      <c r="AG408" s="84"/>
      <c r="AH408" s="84"/>
      <c r="AI408" s="84"/>
      <c r="AJ408" s="84"/>
    </row>
    <row r="409" spans="1:36" x14ac:dyDescent="0.25">
      <c r="A409" s="84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84"/>
      <c r="Z409" s="84"/>
      <c r="AA409" s="84"/>
      <c r="AB409" s="84"/>
      <c r="AC409" s="84"/>
      <c r="AD409" s="84"/>
      <c r="AE409" s="84"/>
      <c r="AF409" s="84"/>
      <c r="AG409" s="84"/>
      <c r="AH409" s="84"/>
      <c r="AI409" s="84"/>
      <c r="AJ409" s="84"/>
    </row>
    <row r="410" spans="1:36" x14ac:dyDescent="0.25">
      <c r="A410" s="84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4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84"/>
      <c r="Z410" s="84"/>
      <c r="AA410" s="84"/>
      <c r="AB410" s="84"/>
      <c r="AC410" s="84"/>
      <c r="AD410" s="84"/>
      <c r="AE410" s="84"/>
      <c r="AF410" s="84"/>
      <c r="AG410" s="84"/>
      <c r="AH410" s="84"/>
      <c r="AI410" s="84"/>
      <c r="AJ410" s="84"/>
    </row>
    <row r="411" spans="1:36" x14ac:dyDescent="0.25">
      <c r="A411" s="84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84"/>
      <c r="Z411" s="84"/>
      <c r="AA411" s="84"/>
      <c r="AB411" s="84"/>
      <c r="AC411" s="84"/>
      <c r="AD411" s="84"/>
      <c r="AE411" s="84"/>
      <c r="AF411" s="84"/>
      <c r="AG411" s="84"/>
      <c r="AH411" s="84"/>
      <c r="AI411" s="84"/>
      <c r="AJ411" s="84"/>
    </row>
    <row r="412" spans="1:36" x14ac:dyDescent="0.25">
      <c r="A412" s="84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4"/>
      <c r="AA412" s="84"/>
      <c r="AB412" s="84"/>
      <c r="AC412" s="84"/>
      <c r="AD412" s="84"/>
      <c r="AE412" s="84"/>
      <c r="AF412" s="84"/>
      <c r="AG412" s="84"/>
      <c r="AH412" s="84"/>
      <c r="AI412" s="84"/>
      <c r="AJ412" s="84"/>
    </row>
    <row r="413" spans="1:36" x14ac:dyDescent="0.25">
      <c r="A413" s="84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4"/>
      <c r="N413" s="84"/>
      <c r="O413" s="84"/>
      <c r="P413" s="84"/>
      <c r="Q413" s="84"/>
      <c r="R413" s="84"/>
      <c r="S413" s="84"/>
      <c r="T413" s="84"/>
      <c r="U413" s="84"/>
      <c r="V413" s="84"/>
      <c r="W413" s="84"/>
      <c r="X413" s="84"/>
      <c r="Y413" s="84"/>
      <c r="Z413" s="84"/>
      <c r="AA413" s="84"/>
      <c r="AB413" s="84"/>
      <c r="AC413" s="84"/>
      <c r="AD413" s="84"/>
      <c r="AE413" s="84"/>
      <c r="AF413" s="84"/>
      <c r="AG413" s="84"/>
      <c r="AH413" s="84"/>
      <c r="AI413" s="84"/>
      <c r="AJ413" s="84"/>
    </row>
    <row r="414" spans="1:36" x14ac:dyDescent="0.25">
      <c r="A414" s="84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84"/>
      <c r="Z414" s="84"/>
      <c r="AA414" s="84"/>
      <c r="AB414" s="84"/>
      <c r="AC414" s="84"/>
      <c r="AD414" s="84"/>
      <c r="AE414" s="84"/>
      <c r="AF414" s="84"/>
      <c r="AG414" s="84"/>
      <c r="AH414" s="84"/>
      <c r="AI414" s="84"/>
      <c r="AJ414" s="84"/>
    </row>
    <row r="415" spans="1:36" x14ac:dyDescent="0.25">
      <c r="A415" s="84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84"/>
      <c r="Z415" s="84"/>
      <c r="AA415" s="84"/>
      <c r="AB415" s="84"/>
      <c r="AC415" s="84"/>
      <c r="AD415" s="84"/>
      <c r="AE415" s="84"/>
      <c r="AF415" s="84"/>
      <c r="AG415" s="84"/>
      <c r="AH415" s="84"/>
      <c r="AI415" s="84"/>
      <c r="AJ415" s="84"/>
    </row>
    <row r="416" spans="1:36" x14ac:dyDescent="0.25">
      <c r="A416" s="84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4"/>
      <c r="N416" s="84"/>
      <c r="O416" s="84"/>
      <c r="P416" s="84"/>
      <c r="Q416" s="84"/>
      <c r="R416" s="84"/>
      <c r="S416" s="84"/>
      <c r="T416" s="84"/>
      <c r="U416" s="84"/>
      <c r="V416" s="84"/>
      <c r="W416" s="84"/>
      <c r="X416" s="84"/>
      <c r="Y416" s="84"/>
      <c r="Z416" s="84"/>
      <c r="AA416" s="84"/>
      <c r="AB416" s="84"/>
      <c r="AC416" s="84"/>
      <c r="AD416" s="84"/>
      <c r="AE416" s="84"/>
      <c r="AF416" s="84"/>
      <c r="AG416" s="84"/>
      <c r="AH416" s="84"/>
      <c r="AI416" s="84"/>
      <c r="AJ416" s="84"/>
    </row>
    <row r="417" spans="1:36" x14ac:dyDescent="0.25">
      <c r="A417" s="84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84"/>
      <c r="Z417" s="84"/>
      <c r="AA417" s="84"/>
      <c r="AB417" s="84"/>
      <c r="AC417" s="84"/>
      <c r="AD417" s="84"/>
      <c r="AE417" s="84"/>
      <c r="AF417" s="84"/>
      <c r="AG417" s="84"/>
      <c r="AH417" s="84"/>
      <c r="AI417" s="84"/>
      <c r="AJ417" s="84"/>
    </row>
    <row r="418" spans="1:36" x14ac:dyDescent="0.25">
      <c r="A418" s="84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84"/>
      <c r="Z418" s="84"/>
      <c r="AA418" s="84"/>
      <c r="AB418" s="84"/>
      <c r="AC418" s="84"/>
      <c r="AD418" s="84"/>
      <c r="AE418" s="84"/>
      <c r="AF418" s="84"/>
      <c r="AG418" s="84"/>
      <c r="AH418" s="84"/>
      <c r="AI418" s="84"/>
      <c r="AJ418" s="84"/>
    </row>
    <row r="419" spans="1:36" x14ac:dyDescent="0.25">
      <c r="A419" s="84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4"/>
      <c r="N419" s="84"/>
      <c r="O419" s="84"/>
      <c r="P419" s="84"/>
      <c r="Q419" s="84"/>
      <c r="R419" s="84"/>
      <c r="S419" s="84"/>
      <c r="T419" s="84"/>
      <c r="U419" s="84"/>
      <c r="V419" s="84"/>
      <c r="W419" s="84"/>
      <c r="X419" s="84"/>
      <c r="Y419" s="84"/>
      <c r="Z419" s="84"/>
      <c r="AA419" s="84"/>
      <c r="AB419" s="84"/>
      <c r="AC419" s="84"/>
      <c r="AD419" s="84"/>
      <c r="AE419" s="84"/>
      <c r="AF419" s="84"/>
      <c r="AG419" s="84"/>
      <c r="AH419" s="84"/>
      <c r="AI419" s="84"/>
      <c r="AJ419" s="84"/>
    </row>
    <row r="420" spans="1:36" x14ac:dyDescent="0.25">
      <c r="A420" s="84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84"/>
      <c r="Z420" s="84"/>
      <c r="AA420" s="84"/>
      <c r="AB420" s="84"/>
      <c r="AC420" s="84"/>
      <c r="AD420" s="84"/>
      <c r="AE420" s="84"/>
      <c r="AF420" s="84"/>
      <c r="AG420" s="84"/>
      <c r="AH420" s="84"/>
      <c r="AI420" s="84"/>
      <c r="AJ420" s="84"/>
    </row>
    <row r="421" spans="1:36" x14ac:dyDescent="0.25">
      <c r="A421" s="84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84"/>
      <c r="Z421" s="84"/>
      <c r="AA421" s="84"/>
      <c r="AB421" s="84"/>
      <c r="AC421" s="84"/>
      <c r="AD421" s="84"/>
      <c r="AE421" s="84"/>
      <c r="AF421" s="84"/>
      <c r="AG421" s="84"/>
      <c r="AH421" s="84"/>
      <c r="AI421" s="84"/>
      <c r="AJ421" s="84"/>
    </row>
    <row r="422" spans="1:36" x14ac:dyDescent="0.25">
      <c r="A422" s="84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4"/>
      <c r="Y422" s="84"/>
      <c r="Z422" s="84"/>
      <c r="AA422" s="84"/>
      <c r="AB422" s="84"/>
      <c r="AC422" s="84"/>
      <c r="AD422" s="84"/>
      <c r="AE422" s="84"/>
      <c r="AF422" s="84"/>
      <c r="AG422" s="84"/>
      <c r="AH422" s="84"/>
      <c r="AI422" s="84"/>
      <c r="AJ422" s="84"/>
    </row>
    <row r="423" spans="1:36" x14ac:dyDescent="0.25">
      <c r="A423" s="84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84"/>
      <c r="Z423" s="84"/>
      <c r="AA423" s="84"/>
      <c r="AB423" s="84"/>
      <c r="AC423" s="84"/>
      <c r="AD423" s="84"/>
      <c r="AE423" s="84"/>
      <c r="AF423" s="84"/>
      <c r="AG423" s="84"/>
      <c r="AH423" s="84"/>
      <c r="AI423" s="84"/>
      <c r="AJ423" s="84"/>
    </row>
    <row r="424" spans="1:36" x14ac:dyDescent="0.25">
      <c r="A424" s="84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84"/>
      <c r="Z424" s="84"/>
      <c r="AA424" s="84"/>
      <c r="AB424" s="84"/>
      <c r="AC424" s="84"/>
      <c r="AD424" s="84"/>
      <c r="AE424" s="84"/>
      <c r="AF424" s="84"/>
      <c r="AG424" s="84"/>
      <c r="AH424" s="84"/>
      <c r="AI424" s="84"/>
      <c r="AJ424" s="84"/>
    </row>
    <row r="425" spans="1:36" x14ac:dyDescent="0.25">
      <c r="A425" s="84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4"/>
      <c r="N425" s="84"/>
      <c r="O425" s="84"/>
      <c r="P425" s="84"/>
      <c r="Q425" s="84"/>
      <c r="R425" s="84"/>
      <c r="S425" s="84"/>
      <c r="T425" s="84"/>
      <c r="U425" s="84"/>
      <c r="V425" s="84"/>
      <c r="W425" s="84"/>
      <c r="X425" s="84"/>
      <c r="Y425" s="84"/>
      <c r="Z425" s="84"/>
      <c r="AA425" s="84"/>
      <c r="AB425" s="84"/>
      <c r="AC425" s="84"/>
      <c r="AD425" s="84"/>
      <c r="AE425" s="84"/>
      <c r="AF425" s="84"/>
      <c r="AG425" s="84"/>
      <c r="AH425" s="84"/>
      <c r="AI425" s="84"/>
      <c r="AJ425" s="84"/>
    </row>
    <row r="426" spans="1:36" x14ac:dyDescent="0.25">
      <c r="A426" s="84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84"/>
      <c r="Z426" s="84"/>
      <c r="AA426" s="84"/>
      <c r="AB426" s="84"/>
      <c r="AC426" s="84"/>
      <c r="AD426" s="84"/>
      <c r="AE426" s="84"/>
      <c r="AF426" s="84"/>
      <c r="AG426" s="84"/>
      <c r="AH426" s="84"/>
      <c r="AI426" s="84"/>
      <c r="AJ426" s="84"/>
    </row>
    <row r="427" spans="1:36" x14ac:dyDescent="0.25">
      <c r="A427" s="84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84"/>
      <c r="Z427" s="84"/>
      <c r="AA427" s="84"/>
      <c r="AB427" s="84"/>
      <c r="AC427" s="84"/>
      <c r="AD427" s="84"/>
      <c r="AE427" s="84"/>
      <c r="AF427" s="84"/>
      <c r="AG427" s="84"/>
      <c r="AH427" s="84"/>
      <c r="AI427" s="84"/>
      <c r="AJ427" s="84"/>
    </row>
    <row r="428" spans="1:36" x14ac:dyDescent="0.25">
      <c r="A428" s="84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4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84"/>
      <c r="Z428" s="84"/>
      <c r="AA428" s="84"/>
      <c r="AB428" s="84"/>
      <c r="AC428" s="84"/>
      <c r="AD428" s="84"/>
      <c r="AE428" s="84"/>
      <c r="AF428" s="84"/>
      <c r="AG428" s="84"/>
      <c r="AH428" s="84"/>
      <c r="AI428" s="84"/>
      <c r="AJ428" s="84"/>
    </row>
    <row r="429" spans="1:36" x14ac:dyDescent="0.25">
      <c r="A429" s="84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84"/>
      <c r="Z429" s="84"/>
      <c r="AA429" s="84"/>
      <c r="AB429" s="84"/>
      <c r="AC429" s="84"/>
      <c r="AD429" s="84"/>
      <c r="AE429" s="84"/>
      <c r="AF429" s="84"/>
      <c r="AG429" s="84"/>
      <c r="AH429" s="84"/>
      <c r="AI429" s="84"/>
      <c r="AJ429" s="84"/>
    </row>
    <row r="430" spans="1:36" x14ac:dyDescent="0.25">
      <c r="A430" s="84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84"/>
      <c r="Z430" s="84"/>
      <c r="AA430" s="84"/>
      <c r="AB430" s="84"/>
      <c r="AC430" s="84"/>
      <c r="AD430" s="84"/>
      <c r="AE430" s="84"/>
      <c r="AF430" s="84"/>
      <c r="AG430" s="84"/>
      <c r="AH430" s="84"/>
      <c r="AI430" s="84"/>
      <c r="AJ430" s="84"/>
    </row>
    <row r="431" spans="1:36" x14ac:dyDescent="0.25">
      <c r="A431" s="84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4"/>
      <c r="N431" s="84"/>
      <c r="O431" s="84"/>
      <c r="P431" s="84"/>
      <c r="Q431" s="84"/>
      <c r="R431" s="84"/>
      <c r="S431" s="84"/>
      <c r="T431" s="84"/>
      <c r="U431" s="84"/>
      <c r="V431" s="84"/>
      <c r="W431" s="84"/>
      <c r="X431" s="84"/>
      <c r="Y431" s="84"/>
      <c r="Z431" s="84"/>
      <c r="AA431" s="84"/>
      <c r="AB431" s="84"/>
      <c r="AC431" s="84"/>
      <c r="AD431" s="84"/>
      <c r="AE431" s="84"/>
      <c r="AF431" s="84"/>
      <c r="AG431" s="84"/>
      <c r="AH431" s="84"/>
      <c r="AI431" s="84"/>
      <c r="AJ431" s="84"/>
    </row>
    <row r="432" spans="1:36" x14ac:dyDescent="0.25">
      <c r="A432" s="84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84"/>
      <c r="Z432" s="84"/>
      <c r="AA432" s="84"/>
      <c r="AB432" s="84"/>
      <c r="AC432" s="84"/>
      <c r="AD432" s="84"/>
      <c r="AE432" s="84"/>
      <c r="AF432" s="84"/>
      <c r="AG432" s="84"/>
      <c r="AH432" s="84"/>
      <c r="AI432" s="84"/>
      <c r="AJ432" s="84"/>
    </row>
    <row r="433" spans="1:36" x14ac:dyDescent="0.25">
      <c r="A433" s="84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84"/>
      <c r="Z433" s="84"/>
      <c r="AA433" s="84"/>
      <c r="AB433" s="84"/>
      <c r="AC433" s="84"/>
      <c r="AD433" s="84"/>
      <c r="AE433" s="84"/>
      <c r="AF433" s="84"/>
      <c r="AG433" s="84"/>
      <c r="AH433" s="84"/>
      <c r="AI433" s="84"/>
      <c r="AJ433" s="84"/>
    </row>
    <row r="434" spans="1:36" x14ac:dyDescent="0.25">
      <c r="A434" s="84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84"/>
      <c r="Z434" s="84"/>
      <c r="AA434" s="84"/>
      <c r="AB434" s="84"/>
      <c r="AC434" s="84"/>
      <c r="AD434" s="84"/>
      <c r="AE434" s="84"/>
      <c r="AF434" s="84"/>
      <c r="AG434" s="84"/>
      <c r="AH434" s="84"/>
      <c r="AI434" s="84"/>
      <c r="AJ434" s="84"/>
    </row>
    <row r="435" spans="1:36" x14ac:dyDescent="0.25">
      <c r="A435" s="84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84"/>
      <c r="Z435" s="84"/>
      <c r="AA435" s="84"/>
      <c r="AB435" s="84"/>
      <c r="AC435" s="84"/>
      <c r="AD435" s="84"/>
      <c r="AE435" s="84"/>
      <c r="AF435" s="84"/>
      <c r="AG435" s="84"/>
      <c r="AH435" s="84"/>
      <c r="AI435" s="84"/>
      <c r="AJ435" s="84"/>
    </row>
    <row r="436" spans="1:36" x14ac:dyDescent="0.25">
      <c r="A436" s="84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84"/>
      <c r="Z436" s="84"/>
      <c r="AA436" s="84"/>
      <c r="AB436" s="84"/>
      <c r="AC436" s="84"/>
      <c r="AD436" s="84"/>
      <c r="AE436" s="84"/>
      <c r="AF436" s="84"/>
      <c r="AG436" s="84"/>
      <c r="AH436" s="84"/>
      <c r="AI436" s="84"/>
      <c r="AJ436" s="84"/>
    </row>
    <row r="437" spans="1:36" x14ac:dyDescent="0.25">
      <c r="A437" s="84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84"/>
      <c r="Z437" s="84"/>
      <c r="AA437" s="84"/>
      <c r="AB437" s="84"/>
      <c r="AC437" s="84"/>
      <c r="AD437" s="84"/>
      <c r="AE437" s="84"/>
      <c r="AF437" s="84"/>
      <c r="AG437" s="84"/>
      <c r="AH437" s="84"/>
      <c r="AI437" s="84"/>
      <c r="AJ437" s="84"/>
    </row>
    <row r="438" spans="1:36" x14ac:dyDescent="0.25">
      <c r="A438" s="84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84"/>
      <c r="Z438" s="84"/>
      <c r="AA438" s="84"/>
      <c r="AB438" s="84"/>
      <c r="AC438" s="84"/>
      <c r="AD438" s="84"/>
      <c r="AE438" s="84"/>
      <c r="AF438" s="84"/>
      <c r="AG438" s="84"/>
      <c r="AH438" s="84"/>
      <c r="AI438" s="84"/>
      <c r="AJ438" s="84"/>
    </row>
    <row r="439" spans="1:36" x14ac:dyDescent="0.25">
      <c r="A439" s="84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4"/>
      <c r="AA439" s="84"/>
      <c r="AB439" s="84"/>
      <c r="AC439" s="84"/>
      <c r="AD439" s="84"/>
      <c r="AE439" s="84"/>
      <c r="AF439" s="84"/>
      <c r="AG439" s="84"/>
      <c r="AH439" s="84"/>
      <c r="AI439" s="84"/>
      <c r="AJ439" s="84"/>
    </row>
    <row r="440" spans="1:36" x14ac:dyDescent="0.25">
      <c r="A440" s="84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4"/>
      <c r="N440" s="84"/>
      <c r="O440" s="84"/>
      <c r="P440" s="84"/>
      <c r="Q440" s="84"/>
      <c r="R440" s="84"/>
      <c r="S440" s="84"/>
      <c r="T440" s="84"/>
      <c r="U440" s="84"/>
      <c r="V440" s="84"/>
      <c r="W440" s="84"/>
      <c r="X440" s="84"/>
      <c r="Y440" s="84"/>
      <c r="Z440" s="84"/>
      <c r="AA440" s="84"/>
      <c r="AB440" s="84"/>
      <c r="AC440" s="84"/>
      <c r="AD440" s="84"/>
      <c r="AE440" s="84"/>
      <c r="AF440" s="84"/>
      <c r="AG440" s="84"/>
      <c r="AH440" s="84"/>
      <c r="AI440" s="84"/>
      <c r="AJ440" s="84"/>
    </row>
    <row r="441" spans="1:36" x14ac:dyDescent="0.25">
      <c r="A441" s="84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84"/>
      <c r="Z441" s="84"/>
      <c r="AA441" s="84"/>
      <c r="AB441" s="84"/>
      <c r="AC441" s="84"/>
      <c r="AD441" s="84"/>
      <c r="AE441" s="84"/>
      <c r="AF441" s="84"/>
      <c r="AG441" s="84"/>
      <c r="AH441" s="84"/>
      <c r="AI441" s="84"/>
      <c r="AJ441" s="84"/>
    </row>
    <row r="442" spans="1:36" x14ac:dyDescent="0.25">
      <c r="A442" s="84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84"/>
      <c r="Z442" s="84"/>
      <c r="AA442" s="84"/>
      <c r="AB442" s="84"/>
      <c r="AC442" s="84"/>
      <c r="AD442" s="84"/>
      <c r="AE442" s="84"/>
      <c r="AF442" s="84"/>
      <c r="AG442" s="84"/>
      <c r="AH442" s="84"/>
      <c r="AI442" s="84"/>
      <c r="AJ442" s="84"/>
    </row>
    <row r="443" spans="1:36" x14ac:dyDescent="0.25">
      <c r="A443" s="84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  <c r="O443" s="84"/>
      <c r="P443" s="84"/>
      <c r="Q443" s="84"/>
      <c r="R443" s="84"/>
      <c r="S443" s="84"/>
      <c r="T443" s="84"/>
      <c r="U443" s="84"/>
      <c r="V443" s="84"/>
      <c r="W443" s="84"/>
      <c r="X443" s="84"/>
      <c r="Y443" s="84"/>
      <c r="Z443" s="84"/>
      <c r="AA443" s="84"/>
      <c r="AB443" s="84"/>
      <c r="AC443" s="84"/>
      <c r="AD443" s="84"/>
      <c r="AE443" s="84"/>
      <c r="AF443" s="84"/>
      <c r="AG443" s="84"/>
      <c r="AH443" s="84"/>
      <c r="AI443" s="84"/>
      <c r="AJ443" s="84"/>
    </row>
    <row r="444" spans="1:36" x14ac:dyDescent="0.25">
      <c r="A444" s="84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84"/>
      <c r="Z444" s="84"/>
      <c r="AA444" s="84"/>
      <c r="AB444" s="84"/>
      <c r="AC444" s="84"/>
      <c r="AD444" s="84"/>
      <c r="AE444" s="84"/>
      <c r="AF444" s="84"/>
      <c r="AG444" s="84"/>
      <c r="AH444" s="84"/>
      <c r="AI444" s="84"/>
      <c r="AJ444" s="84"/>
    </row>
    <row r="445" spans="1:36" x14ac:dyDescent="0.25">
      <c r="A445" s="84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84"/>
      <c r="Z445" s="84"/>
      <c r="AA445" s="84"/>
      <c r="AB445" s="84"/>
      <c r="AC445" s="84"/>
      <c r="AD445" s="84"/>
      <c r="AE445" s="84"/>
      <c r="AF445" s="84"/>
      <c r="AG445" s="84"/>
      <c r="AH445" s="84"/>
      <c r="AI445" s="84"/>
      <c r="AJ445" s="84"/>
    </row>
    <row r="446" spans="1:36" x14ac:dyDescent="0.25">
      <c r="A446" s="84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4"/>
      <c r="N446" s="84"/>
      <c r="O446" s="84"/>
      <c r="P446" s="84"/>
      <c r="Q446" s="84"/>
      <c r="R446" s="84"/>
      <c r="S446" s="84"/>
      <c r="T446" s="84"/>
      <c r="U446" s="84"/>
      <c r="V446" s="84"/>
      <c r="W446" s="84"/>
      <c r="X446" s="84"/>
      <c r="Y446" s="84"/>
      <c r="Z446" s="84"/>
      <c r="AA446" s="84"/>
      <c r="AB446" s="84"/>
      <c r="AC446" s="84"/>
      <c r="AD446" s="84"/>
      <c r="AE446" s="84"/>
      <c r="AF446" s="84"/>
      <c r="AG446" s="84"/>
      <c r="AH446" s="84"/>
      <c r="AI446" s="84"/>
      <c r="AJ446" s="84"/>
    </row>
    <row r="447" spans="1:36" x14ac:dyDescent="0.25">
      <c r="A447" s="84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84"/>
      <c r="Z447" s="84"/>
      <c r="AA447" s="84"/>
      <c r="AB447" s="84"/>
      <c r="AC447" s="84"/>
      <c r="AD447" s="84"/>
      <c r="AE447" s="84"/>
      <c r="AF447" s="84"/>
      <c r="AG447" s="84"/>
      <c r="AH447" s="84"/>
      <c r="AI447" s="84"/>
      <c r="AJ447" s="84"/>
    </row>
    <row r="448" spans="1:36" x14ac:dyDescent="0.25">
      <c r="A448" s="84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84"/>
      <c r="Z448" s="84"/>
      <c r="AA448" s="84"/>
      <c r="AB448" s="84"/>
      <c r="AC448" s="84"/>
      <c r="AD448" s="84"/>
      <c r="AE448" s="84"/>
      <c r="AF448" s="84"/>
      <c r="AG448" s="84"/>
      <c r="AH448" s="84"/>
      <c r="AI448" s="84"/>
      <c r="AJ448" s="84"/>
    </row>
  </sheetData>
  <mergeCells count="92">
    <mergeCell ref="E8:E9"/>
    <mergeCell ref="H8:H9"/>
    <mergeCell ref="G8:G9"/>
    <mergeCell ref="F8:F9"/>
    <mergeCell ref="L67:M67"/>
    <mergeCell ref="L57:M57"/>
    <mergeCell ref="L58:M58"/>
    <mergeCell ref="L59:M59"/>
    <mergeCell ref="L60:M60"/>
    <mergeCell ref="L61:M61"/>
    <mergeCell ref="L52:M52"/>
    <mergeCell ref="L53:M53"/>
    <mergeCell ref="L54:M54"/>
    <mergeCell ref="L55:M55"/>
    <mergeCell ref="L56:M56"/>
    <mergeCell ref="L47:M47"/>
    <mergeCell ref="L68:M68"/>
    <mergeCell ref="L69:M69"/>
    <mergeCell ref="L62:M62"/>
    <mergeCell ref="L63:M63"/>
    <mergeCell ref="L64:M64"/>
    <mergeCell ref="L65:M65"/>
    <mergeCell ref="B66:M66"/>
    <mergeCell ref="L48:M48"/>
    <mergeCell ref="L49:M49"/>
    <mergeCell ref="L50:M50"/>
    <mergeCell ref="L51:M51"/>
    <mergeCell ref="L42:M42"/>
    <mergeCell ref="L43:M43"/>
    <mergeCell ref="L44:M44"/>
    <mergeCell ref="L45:M45"/>
    <mergeCell ref="L46:M46"/>
    <mergeCell ref="L37:M37"/>
    <mergeCell ref="L38:M38"/>
    <mergeCell ref="L39:M39"/>
    <mergeCell ref="L40:M40"/>
    <mergeCell ref="L41:M41"/>
    <mergeCell ref="L32:M32"/>
    <mergeCell ref="L33:M33"/>
    <mergeCell ref="L34:M34"/>
    <mergeCell ref="L35:M35"/>
    <mergeCell ref="L36:M36"/>
    <mergeCell ref="I19:I20"/>
    <mergeCell ref="J19:J20"/>
    <mergeCell ref="B19:B20"/>
    <mergeCell ref="C19:C20"/>
    <mergeCell ref="D19:D20"/>
    <mergeCell ref="E19:E20"/>
    <mergeCell ref="F19:F20"/>
    <mergeCell ref="G19:G20"/>
    <mergeCell ref="H19:H20"/>
    <mergeCell ref="L27:M27"/>
    <mergeCell ref="L28:M28"/>
    <mergeCell ref="K19:M19"/>
    <mergeCell ref="L20:M20"/>
    <mergeCell ref="L21:M21"/>
    <mergeCell ref="L22:M22"/>
    <mergeCell ref="L23:M23"/>
    <mergeCell ref="L29:M29"/>
    <mergeCell ref="L30:M30"/>
    <mergeCell ref="L31:M31"/>
    <mergeCell ref="B21:B24"/>
    <mergeCell ref="E6:E7"/>
    <mergeCell ref="J21:J29"/>
    <mergeCell ref="J30:J49"/>
    <mergeCell ref="B25:B29"/>
    <mergeCell ref="B30:B33"/>
    <mergeCell ref="B8:B18"/>
    <mergeCell ref="C6:C7"/>
    <mergeCell ref="D6:D7"/>
    <mergeCell ref="B6:B7"/>
    <mergeCell ref="L24:M24"/>
    <mergeCell ref="L25:M25"/>
    <mergeCell ref="L26:M26"/>
    <mergeCell ref="B53:B56"/>
    <mergeCell ref="J50:J52"/>
    <mergeCell ref="J53:J56"/>
    <mergeCell ref="B34:B37"/>
    <mergeCell ref="B38:B41"/>
    <mergeCell ref="B42:B45"/>
    <mergeCell ref="B46:B49"/>
    <mergeCell ref="B50:B52"/>
    <mergeCell ref="C2:E4"/>
    <mergeCell ref="O6:O7"/>
    <mergeCell ref="F6:F7"/>
    <mergeCell ref="G6:G7"/>
    <mergeCell ref="I6:I7"/>
    <mergeCell ref="J6:J7"/>
    <mergeCell ref="H6:H7"/>
    <mergeCell ref="K6:K7"/>
    <mergeCell ref="M6:M7"/>
    <mergeCell ref="N6:N7"/>
  </mergeCells>
  <dataValidations count="1">
    <dataValidation type="list" allowBlank="1" showInputMessage="1" sqref="H21:H65 H67:H69" xr:uid="{D437B535-93D0-4298-93CB-1C247F54250E}">
      <formula1>$F$71:$F$74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7FE9E-CA6A-46D4-80A5-31CBC423CCE9}">
  <dimension ref="A1:F18"/>
  <sheetViews>
    <sheetView workbookViewId="0">
      <selection activeCell="D17" sqref="D17"/>
    </sheetView>
  </sheetViews>
  <sheetFormatPr baseColWidth="10" defaultRowHeight="15" x14ac:dyDescent="0.25"/>
  <cols>
    <col min="1" max="1" width="3.7109375" customWidth="1"/>
    <col min="2" max="2" width="14.5703125" customWidth="1"/>
    <col min="3" max="3" width="24.28515625" customWidth="1"/>
  </cols>
  <sheetData>
    <row r="1" spans="1:6" ht="9" customHeight="1" thickBot="1" x14ac:dyDescent="0.3"/>
    <row r="2" spans="1:6" x14ac:dyDescent="0.25">
      <c r="B2" s="325" t="s">
        <v>0</v>
      </c>
      <c r="C2" s="326"/>
      <c r="D2" s="321"/>
      <c r="F2" s="187"/>
    </row>
    <row r="3" spans="1:6" x14ac:dyDescent="0.25">
      <c r="B3" s="327"/>
      <c r="C3" s="328"/>
      <c r="D3" s="329"/>
    </row>
    <row r="4" spans="1:6" ht="15.75" thickBot="1" x14ac:dyDescent="0.3">
      <c r="B4" s="330"/>
      <c r="C4" s="331"/>
      <c r="D4" s="322"/>
    </row>
    <row r="5" spans="1:6" ht="15.75" thickBot="1" x14ac:dyDescent="0.3">
      <c r="A5" s="108"/>
      <c r="B5" s="6"/>
      <c r="C5" s="108"/>
    </row>
    <row r="6" spans="1:6" ht="15.75" thickBot="1" x14ac:dyDescent="0.3">
      <c r="B6" s="82" t="s">
        <v>51</v>
      </c>
      <c r="C6" s="190"/>
      <c r="D6" s="108"/>
      <c r="E6" s="108"/>
    </row>
    <row r="7" spans="1:6" x14ac:dyDescent="0.25">
      <c r="B7" s="112" t="s">
        <v>52</v>
      </c>
      <c r="C7" s="111"/>
      <c r="D7" s="108"/>
      <c r="E7" s="108"/>
    </row>
    <row r="8" spans="1:6" x14ac:dyDescent="0.25">
      <c r="B8" s="16" t="s">
        <v>53</v>
      </c>
      <c r="C8" s="111"/>
      <c r="D8" s="108"/>
      <c r="E8" s="108"/>
    </row>
    <row r="9" spans="1:6" x14ac:dyDescent="0.25">
      <c r="B9" s="24" t="s">
        <v>54</v>
      </c>
      <c r="C9" s="111"/>
      <c r="D9" s="108"/>
      <c r="E9" s="108"/>
    </row>
    <row r="10" spans="1:6" x14ac:dyDescent="0.25">
      <c r="B10" s="16" t="s">
        <v>59</v>
      </c>
      <c r="C10" s="111"/>
      <c r="D10" s="108"/>
      <c r="E10" s="108"/>
    </row>
    <row r="11" spans="1:6" x14ac:dyDescent="0.25">
      <c r="B11" s="16"/>
      <c r="C11" s="111"/>
      <c r="D11" s="108"/>
      <c r="E11" s="108"/>
    </row>
    <row r="12" spans="1:6" ht="15.75" thickBot="1" x14ac:dyDescent="0.3">
      <c r="B12" s="109"/>
      <c r="C12" s="111"/>
      <c r="D12" s="108"/>
      <c r="E12" s="108"/>
    </row>
    <row r="13" spans="1:6" x14ac:dyDescent="0.25">
      <c r="C13" s="108"/>
      <c r="D13" s="108"/>
      <c r="E13" s="108"/>
    </row>
    <row r="14" spans="1:6" x14ac:dyDescent="0.25">
      <c r="C14" s="108"/>
      <c r="D14" s="108"/>
      <c r="E14" s="108"/>
    </row>
    <row r="15" spans="1:6" x14ac:dyDescent="0.25">
      <c r="C15" s="108"/>
      <c r="D15" s="108"/>
      <c r="E15" s="108"/>
    </row>
    <row r="16" spans="1:6" x14ac:dyDescent="0.25">
      <c r="C16" s="108"/>
      <c r="D16" s="108"/>
      <c r="E16" s="108"/>
    </row>
    <row r="17" spans="3:5" x14ac:dyDescent="0.25">
      <c r="C17" s="108"/>
      <c r="D17" s="108"/>
      <c r="E17" s="108"/>
    </row>
    <row r="18" spans="3:5" x14ac:dyDescent="0.25">
      <c r="C18" s="108"/>
      <c r="D18" s="108"/>
      <c r="E18" s="108"/>
    </row>
  </sheetData>
  <mergeCells count="1">
    <mergeCell ref="B2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A1033-128F-48D6-AA5F-7635ED9B8D5C}">
  <dimension ref="B1:L45"/>
  <sheetViews>
    <sheetView zoomScale="85" zoomScaleNormal="85" zoomScaleSheetLayoutView="100" workbookViewId="0">
      <selection activeCell="Q13" sqref="Q13"/>
    </sheetView>
  </sheetViews>
  <sheetFormatPr baseColWidth="10" defaultColWidth="9.140625" defaultRowHeight="15" x14ac:dyDescent="0.25"/>
  <cols>
    <col min="1" max="1" width="2.140625" customWidth="1"/>
    <col min="2" max="2" width="12.140625" customWidth="1"/>
    <col min="3" max="3" width="18.140625" customWidth="1"/>
    <col min="4" max="4" width="5.7109375" customWidth="1"/>
    <col min="5" max="5" width="8.7109375" customWidth="1"/>
    <col min="6" max="6" width="8.5703125" customWidth="1"/>
    <col min="7" max="7" width="5.140625" customWidth="1"/>
    <col min="8" max="8" width="7.85546875" customWidth="1"/>
    <col min="9" max="9" width="8" customWidth="1"/>
    <col min="10" max="10" width="8.28515625" customWidth="1"/>
    <col min="11" max="11" width="9.85546875" customWidth="1"/>
    <col min="12" max="12" width="14" customWidth="1"/>
    <col min="13" max="13" width="15" bestFit="1" customWidth="1"/>
    <col min="14" max="16" width="14" bestFit="1" customWidth="1"/>
  </cols>
  <sheetData>
    <row r="1" spans="2:12" ht="15.75" thickBot="1" x14ac:dyDescent="0.3"/>
    <row r="2" spans="2:12" ht="24" customHeight="1" x14ac:dyDescent="0.25">
      <c r="B2" s="337" t="s">
        <v>7</v>
      </c>
      <c r="C2" s="337" t="s">
        <v>56</v>
      </c>
      <c r="D2" s="350" t="s">
        <v>76</v>
      </c>
      <c r="E2" s="332" t="s">
        <v>73</v>
      </c>
      <c r="F2" s="334" t="s">
        <v>5</v>
      </c>
      <c r="G2" s="332" t="s">
        <v>8</v>
      </c>
      <c r="H2" s="332" t="s">
        <v>72</v>
      </c>
      <c r="I2" s="339" t="s">
        <v>77</v>
      </c>
      <c r="J2" s="332" t="s">
        <v>71</v>
      </c>
      <c r="K2" s="334" t="s">
        <v>70</v>
      </c>
      <c r="L2" s="332" t="s">
        <v>78</v>
      </c>
    </row>
    <row r="3" spans="2:12" ht="15.75" thickBot="1" x14ac:dyDescent="0.3">
      <c r="B3" s="338"/>
      <c r="C3" s="338"/>
      <c r="D3" s="351"/>
      <c r="E3" s="333"/>
      <c r="F3" s="335"/>
      <c r="G3" s="333"/>
      <c r="H3" s="333"/>
      <c r="I3" s="340"/>
      <c r="J3" s="333"/>
      <c r="K3" s="335"/>
      <c r="L3" s="336"/>
    </row>
    <row r="4" spans="2:12" ht="15.75" x14ac:dyDescent="0.25">
      <c r="B4" s="341" t="s">
        <v>69</v>
      </c>
      <c r="C4" s="155"/>
      <c r="D4" s="15">
        <v>6</v>
      </c>
      <c r="E4" s="15">
        <v>2200</v>
      </c>
      <c r="F4" s="153">
        <v>18.75</v>
      </c>
      <c r="G4" s="15">
        <v>55</v>
      </c>
      <c r="H4" s="154">
        <f>3.8*D4</f>
        <v>22.799999999999997</v>
      </c>
      <c r="I4" s="174">
        <f t="shared" ref="I4:I45" si="0">(E4/1000)*G4</f>
        <v>121.00000000000001</v>
      </c>
      <c r="J4" s="173">
        <f t="shared" ref="J4:J45" si="1">H4*(E4/1000)</f>
        <v>50.16</v>
      </c>
      <c r="K4" s="153">
        <f t="shared" ref="K4:K45" si="2">F4/J4</f>
        <v>0.37380382775119619</v>
      </c>
      <c r="L4" s="172">
        <f t="shared" ref="L4:L45" si="3">K4*120</f>
        <v>44.856459330143544</v>
      </c>
    </row>
    <row r="5" spans="2:12" ht="15.75" x14ac:dyDescent="0.25">
      <c r="B5" s="342"/>
      <c r="C5" s="152"/>
      <c r="D5" s="16">
        <v>2</v>
      </c>
      <c r="E5" s="16">
        <v>8000</v>
      </c>
      <c r="F5" s="135">
        <v>32.79</v>
      </c>
      <c r="G5" s="16"/>
      <c r="H5" s="137">
        <f>D5*3.8</f>
        <v>7.6</v>
      </c>
      <c r="I5" s="113">
        <f t="shared" si="0"/>
        <v>0</v>
      </c>
      <c r="J5" s="136">
        <f t="shared" si="1"/>
        <v>60.8</v>
      </c>
      <c r="K5" s="135">
        <f t="shared" si="2"/>
        <v>0.53930921052631575</v>
      </c>
      <c r="L5" s="134">
        <f t="shared" si="3"/>
        <v>64.71710526315789</v>
      </c>
    </row>
    <row r="6" spans="2:12" ht="16.5" thickBot="1" x14ac:dyDescent="0.3">
      <c r="B6" s="343"/>
      <c r="C6" s="158"/>
      <c r="D6" s="17">
        <v>6</v>
      </c>
      <c r="E6" s="17">
        <v>6000</v>
      </c>
      <c r="F6" s="156">
        <v>90.67</v>
      </c>
      <c r="G6" s="41"/>
      <c r="H6" s="130">
        <f>3.8*D6</f>
        <v>22.799999999999997</v>
      </c>
      <c r="I6" s="113">
        <f t="shared" si="0"/>
        <v>0</v>
      </c>
      <c r="J6" s="136">
        <f t="shared" si="1"/>
        <v>136.79999999999998</v>
      </c>
      <c r="K6" s="127">
        <f t="shared" si="2"/>
        <v>0.66279239766081877</v>
      </c>
      <c r="L6" s="134">
        <f t="shared" si="3"/>
        <v>79.535087719298247</v>
      </c>
    </row>
    <row r="7" spans="2:12" ht="15.75" x14ac:dyDescent="0.25">
      <c r="B7" s="344" t="s">
        <v>68</v>
      </c>
      <c r="C7" s="171"/>
      <c r="D7" s="15">
        <v>2</v>
      </c>
      <c r="E7" s="15">
        <v>5200</v>
      </c>
      <c r="F7" s="170">
        <v>24</v>
      </c>
      <c r="G7" s="169"/>
      <c r="H7" s="154">
        <f>D7*3.8</f>
        <v>7.6</v>
      </c>
      <c r="I7" s="113">
        <f t="shared" si="0"/>
        <v>0</v>
      </c>
      <c r="J7" s="136">
        <f t="shared" si="1"/>
        <v>39.519999999999996</v>
      </c>
      <c r="K7" s="153">
        <f t="shared" si="2"/>
        <v>0.60728744939271262</v>
      </c>
      <c r="L7" s="134">
        <f t="shared" si="3"/>
        <v>72.874493927125513</v>
      </c>
    </row>
    <row r="8" spans="2:12" ht="15.75" x14ac:dyDescent="0.25">
      <c r="B8" s="345"/>
      <c r="C8" s="167"/>
      <c r="D8" s="16">
        <v>2</v>
      </c>
      <c r="E8" s="16">
        <v>5000</v>
      </c>
      <c r="F8" s="164">
        <v>22.65</v>
      </c>
      <c r="G8" s="168"/>
      <c r="H8" s="137">
        <f>3.8*D8</f>
        <v>7.6</v>
      </c>
      <c r="I8" s="113">
        <f t="shared" si="0"/>
        <v>0</v>
      </c>
      <c r="J8" s="136">
        <f t="shared" si="1"/>
        <v>38</v>
      </c>
      <c r="K8" s="135">
        <f t="shared" si="2"/>
        <v>0.59605263157894728</v>
      </c>
      <c r="L8" s="134">
        <f t="shared" si="3"/>
        <v>71.526315789473671</v>
      </c>
    </row>
    <row r="9" spans="2:12" ht="15.75" x14ac:dyDescent="0.25">
      <c r="B9" s="345"/>
      <c r="C9" s="167"/>
      <c r="D9" s="16"/>
      <c r="E9" s="16"/>
      <c r="F9" s="164"/>
      <c r="G9" s="168"/>
      <c r="H9" s="137">
        <f>D9*3.8</f>
        <v>0</v>
      </c>
      <c r="I9" s="113">
        <f t="shared" si="0"/>
        <v>0</v>
      </c>
      <c r="J9" s="136">
        <f t="shared" si="1"/>
        <v>0</v>
      </c>
      <c r="K9" s="135" t="e">
        <f t="shared" si="2"/>
        <v>#DIV/0!</v>
      </c>
      <c r="L9" s="134" t="e">
        <f t="shared" si="3"/>
        <v>#DIV/0!</v>
      </c>
    </row>
    <row r="10" spans="2:12" ht="15.75" x14ac:dyDescent="0.25">
      <c r="B10" s="345"/>
      <c r="C10" s="167"/>
      <c r="D10" s="16">
        <v>3</v>
      </c>
      <c r="E10" s="16">
        <v>8000</v>
      </c>
      <c r="F10" s="164">
        <v>54.93</v>
      </c>
      <c r="G10" s="168">
        <v>35</v>
      </c>
      <c r="H10" s="137">
        <f>3.8*D10</f>
        <v>11.399999999999999</v>
      </c>
      <c r="I10" s="113">
        <f t="shared" si="0"/>
        <v>280</v>
      </c>
      <c r="J10" s="136">
        <f t="shared" si="1"/>
        <v>91.199999999999989</v>
      </c>
      <c r="K10" s="135">
        <f t="shared" si="2"/>
        <v>0.60230263157894748</v>
      </c>
      <c r="L10" s="134">
        <f t="shared" si="3"/>
        <v>72.276315789473699</v>
      </c>
    </row>
    <row r="11" spans="2:12" ht="15.75" x14ac:dyDescent="0.25">
      <c r="B11" s="345"/>
      <c r="C11" s="167"/>
      <c r="D11" s="16">
        <v>3</v>
      </c>
      <c r="E11" s="16">
        <v>5000</v>
      </c>
      <c r="F11" s="164">
        <v>33.74</v>
      </c>
      <c r="G11" s="163">
        <v>50</v>
      </c>
      <c r="H11" s="137">
        <f t="shared" ref="H11:H19" si="4">D11*3.8</f>
        <v>11.399999999999999</v>
      </c>
      <c r="I11" s="113">
        <f t="shared" si="0"/>
        <v>250</v>
      </c>
      <c r="J11" s="136">
        <f t="shared" si="1"/>
        <v>56.999999999999993</v>
      </c>
      <c r="K11" s="135">
        <f t="shared" si="2"/>
        <v>0.59192982456140364</v>
      </c>
      <c r="L11" s="134">
        <f t="shared" si="3"/>
        <v>71.03157894736843</v>
      </c>
    </row>
    <row r="12" spans="2:12" ht="15.75" x14ac:dyDescent="0.25">
      <c r="B12" s="346"/>
      <c r="C12" s="165"/>
      <c r="D12" s="16">
        <v>3</v>
      </c>
      <c r="E12" s="16">
        <v>6000</v>
      </c>
      <c r="F12" s="164">
        <v>38.450000000000003</v>
      </c>
      <c r="G12" s="163">
        <v>50</v>
      </c>
      <c r="H12" s="157">
        <f t="shared" si="4"/>
        <v>11.399999999999999</v>
      </c>
      <c r="I12" s="113">
        <f t="shared" si="0"/>
        <v>300</v>
      </c>
      <c r="J12" s="136">
        <f t="shared" si="1"/>
        <v>68.399999999999991</v>
      </c>
      <c r="K12" s="156">
        <f t="shared" si="2"/>
        <v>0.56213450292397671</v>
      </c>
      <c r="L12" s="134">
        <f t="shared" si="3"/>
        <v>67.456140350877206</v>
      </c>
    </row>
    <row r="13" spans="2:12" ht="15.75" x14ac:dyDescent="0.25">
      <c r="B13" s="346"/>
      <c r="C13" s="165"/>
      <c r="D13" s="166">
        <v>6</v>
      </c>
      <c r="E13" s="16">
        <v>5000</v>
      </c>
      <c r="F13" s="164">
        <v>64.13</v>
      </c>
      <c r="G13" s="163">
        <v>50</v>
      </c>
      <c r="H13" s="157">
        <f t="shared" si="4"/>
        <v>22.799999999999997</v>
      </c>
      <c r="I13" s="113">
        <f t="shared" si="0"/>
        <v>250</v>
      </c>
      <c r="J13" s="136">
        <f t="shared" si="1"/>
        <v>113.99999999999999</v>
      </c>
      <c r="K13" s="156">
        <f t="shared" si="2"/>
        <v>0.56254385964912279</v>
      </c>
      <c r="L13" s="134">
        <f t="shared" si="3"/>
        <v>67.505263157894731</v>
      </c>
    </row>
    <row r="14" spans="2:12" ht="15.75" x14ac:dyDescent="0.25">
      <c r="B14" s="346"/>
      <c r="C14" s="165"/>
      <c r="D14" s="166">
        <v>6</v>
      </c>
      <c r="E14" s="16">
        <v>6000</v>
      </c>
      <c r="F14" s="164">
        <v>74.7</v>
      </c>
      <c r="G14" s="163">
        <v>50</v>
      </c>
      <c r="H14" s="157">
        <f t="shared" si="4"/>
        <v>22.799999999999997</v>
      </c>
      <c r="I14" s="113">
        <f t="shared" si="0"/>
        <v>300</v>
      </c>
      <c r="J14" s="136">
        <f t="shared" si="1"/>
        <v>136.79999999999998</v>
      </c>
      <c r="K14" s="156">
        <f t="shared" si="2"/>
        <v>0.54605263157894746</v>
      </c>
      <c r="L14" s="134">
        <f t="shared" si="3"/>
        <v>65.526315789473699</v>
      </c>
    </row>
    <row r="15" spans="2:12" ht="15.75" x14ac:dyDescent="0.25">
      <c r="B15" s="346"/>
      <c r="C15" s="165"/>
      <c r="D15" s="16"/>
      <c r="E15" s="16"/>
      <c r="F15" s="164"/>
      <c r="G15" s="163"/>
      <c r="H15" s="157">
        <f t="shared" si="4"/>
        <v>0</v>
      </c>
      <c r="I15" s="113">
        <f t="shared" si="0"/>
        <v>0</v>
      </c>
      <c r="J15" s="136">
        <f t="shared" si="1"/>
        <v>0</v>
      </c>
      <c r="K15" s="156" t="e">
        <f t="shared" si="2"/>
        <v>#DIV/0!</v>
      </c>
      <c r="L15" s="134" t="e">
        <f t="shared" si="3"/>
        <v>#DIV/0!</v>
      </c>
    </row>
    <row r="16" spans="2:12" ht="15.75" x14ac:dyDescent="0.25">
      <c r="B16" s="346"/>
      <c r="C16" s="165" t="s">
        <v>67</v>
      </c>
      <c r="D16" s="16">
        <v>6</v>
      </c>
      <c r="E16" s="16">
        <v>5200</v>
      </c>
      <c r="F16" s="164">
        <v>75.989999999999995</v>
      </c>
      <c r="G16" s="163">
        <v>50</v>
      </c>
      <c r="H16" s="157">
        <f t="shared" si="4"/>
        <v>22.799999999999997</v>
      </c>
      <c r="I16" s="113">
        <f t="shared" si="0"/>
        <v>260</v>
      </c>
      <c r="J16" s="136">
        <f t="shared" si="1"/>
        <v>118.55999999999999</v>
      </c>
      <c r="K16" s="156">
        <f t="shared" si="2"/>
        <v>0.64094129554655876</v>
      </c>
      <c r="L16" s="134">
        <f t="shared" si="3"/>
        <v>76.912955465587046</v>
      </c>
    </row>
    <row r="17" spans="2:12" ht="15.75" x14ac:dyDescent="0.25">
      <c r="B17" s="346"/>
      <c r="C17" s="165"/>
      <c r="D17" s="16"/>
      <c r="E17" s="16"/>
      <c r="F17" s="164"/>
      <c r="G17" s="163"/>
      <c r="H17" s="157">
        <f t="shared" si="4"/>
        <v>0</v>
      </c>
      <c r="I17" s="113">
        <f t="shared" si="0"/>
        <v>0</v>
      </c>
      <c r="J17" s="136">
        <f t="shared" si="1"/>
        <v>0</v>
      </c>
      <c r="K17" s="156" t="e">
        <f t="shared" si="2"/>
        <v>#DIV/0!</v>
      </c>
      <c r="L17" s="134" t="e">
        <f t="shared" si="3"/>
        <v>#DIV/0!</v>
      </c>
    </row>
    <row r="18" spans="2:12" ht="15.75" x14ac:dyDescent="0.25">
      <c r="B18" s="346"/>
      <c r="C18" s="165"/>
      <c r="D18" s="16">
        <v>6</v>
      </c>
      <c r="E18" s="16">
        <v>6000</v>
      </c>
      <c r="F18" s="164">
        <v>70.150000000000006</v>
      </c>
      <c r="G18" s="163"/>
      <c r="H18" s="157">
        <f t="shared" si="4"/>
        <v>22.799999999999997</v>
      </c>
      <c r="I18" s="113">
        <f t="shared" si="0"/>
        <v>0</v>
      </c>
      <c r="J18" s="136">
        <f t="shared" si="1"/>
        <v>136.79999999999998</v>
      </c>
      <c r="K18" s="156">
        <f t="shared" si="2"/>
        <v>0.51279239766081885</v>
      </c>
      <c r="L18" s="134">
        <f t="shared" si="3"/>
        <v>61.535087719298261</v>
      </c>
    </row>
    <row r="19" spans="2:12" ht="15.75" x14ac:dyDescent="0.25">
      <c r="B19" s="346"/>
      <c r="C19" s="165"/>
      <c r="D19" s="16">
        <v>6</v>
      </c>
      <c r="E19" s="16">
        <v>5000</v>
      </c>
      <c r="F19" s="164">
        <v>61</v>
      </c>
      <c r="G19" s="163"/>
      <c r="H19" s="157">
        <f t="shared" si="4"/>
        <v>22.799999999999997</v>
      </c>
      <c r="I19" s="113">
        <f t="shared" si="0"/>
        <v>0</v>
      </c>
      <c r="J19" s="136">
        <f t="shared" si="1"/>
        <v>113.99999999999999</v>
      </c>
      <c r="K19" s="156">
        <f t="shared" si="2"/>
        <v>0.53508771929824572</v>
      </c>
      <c r="L19" s="134">
        <f t="shared" si="3"/>
        <v>64.21052631578948</v>
      </c>
    </row>
    <row r="20" spans="2:12" ht="16.5" thickBot="1" x14ac:dyDescent="0.3">
      <c r="B20" s="347"/>
      <c r="C20" s="162"/>
      <c r="D20" s="41"/>
      <c r="E20" s="41"/>
      <c r="F20" s="161"/>
      <c r="G20" s="160"/>
      <c r="H20" s="130">
        <f>3.8*D20</f>
        <v>0</v>
      </c>
      <c r="I20" s="113">
        <f t="shared" si="0"/>
        <v>0</v>
      </c>
      <c r="J20" s="136">
        <f t="shared" si="1"/>
        <v>0</v>
      </c>
      <c r="K20" s="127" t="e">
        <f t="shared" si="2"/>
        <v>#DIV/0!</v>
      </c>
      <c r="L20" s="134" t="e">
        <f t="shared" si="3"/>
        <v>#DIV/0!</v>
      </c>
    </row>
    <row r="21" spans="2:12" ht="15.75" x14ac:dyDescent="0.25">
      <c r="B21" s="348" t="s">
        <v>66</v>
      </c>
      <c r="C21" s="159"/>
      <c r="D21" s="18">
        <v>4</v>
      </c>
      <c r="E21" s="18">
        <v>5000</v>
      </c>
      <c r="F21" s="141">
        <v>51.65</v>
      </c>
      <c r="G21" s="18"/>
      <c r="H21" s="142">
        <f>D21*3.8</f>
        <v>15.2</v>
      </c>
      <c r="I21" s="113">
        <f t="shared" si="0"/>
        <v>0</v>
      </c>
      <c r="J21" s="136">
        <f t="shared" si="1"/>
        <v>76</v>
      </c>
      <c r="K21" s="141">
        <f t="shared" si="2"/>
        <v>0.67960526315789471</v>
      </c>
      <c r="L21" s="134">
        <f t="shared" si="3"/>
        <v>81.55263157894737</v>
      </c>
    </row>
    <row r="22" spans="2:12" ht="15.75" customHeight="1" thickBot="1" x14ac:dyDescent="0.3">
      <c r="B22" s="349"/>
      <c r="C22" s="158"/>
      <c r="D22" s="17">
        <v>3</v>
      </c>
      <c r="E22" s="17">
        <v>5000</v>
      </c>
      <c r="F22" s="156">
        <v>39.96</v>
      </c>
      <c r="G22" s="17"/>
      <c r="H22" s="157">
        <f>3.8*D22</f>
        <v>11.399999999999999</v>
      </c>
      <c r="I22" s="113">
        <f t="shared" si="0"/>
        <v>0</v>
      </c>
      <c r="J22" s="136">
        <f t="shared" si="1"/>
        <v>56.999999999999993</v>
      </c>
      <c r="K22" s="156">
        <f t="shared" si="2"/>
        <v>0.70105263157894748</v>
      </c>
      <c r="L22" s="134">
        <f t="shared" si="3"/>
        <v>84.126315789473693</v>
      </c>
    </row>
    <row r="23" spans="2:12" ht="15.75" customHeight="1" x14ac:dyDescent="0.25">
      <c r="B23" s="341" t="s">
        <v>65</v>
      </c>
      <c r="C23" s="155"/>
      <c r="D23" s="15">
        <v>6</v>
      </c>
      <c r="E23" s="15">
        <v>5000</v>
      </c>
      <c r="F23" s="153">
        <v>83.71</v>
      </c>
      <c r="G23" s="15"/>
      <c r="H23" s="154">
        <f>D23*3.8</f>
        <v>22.799999999999997</v>
      </c>
      <c r="I23" s="113">
        <f t="shared" si="0"/>
        <v>0</v>
      </c>
      <c r="J23" s="136">
        <f t="shared" si="1"/>
        <v>113.99999999999999</v>
      </c>
      <c r="K23" s="153">
        <f t="shared" si="2"/>
        <v>0.73429824561403512</v>
      </c>
      <c r="L23" s="134">
        <f t="shared" si="3"/>
        <v>88.115789473684217</v>
      </c>
    </row>
    <row r="24" spans="2:12" ht="15.75" customHeight="1" x14ac:dyDescent="0.25">
      <c r="B24" s="342"/>
      <c r="C24" s="152"/>
      <c r="D24" s="16">
        <v>6</v>
      </c>
      <c r="E24" s="16">
        <v>6000</v>
      </c>
      <c r="F24" s="135">
        <v>107.7</v>
      </c>
      <c r="G24" s="16">
        <v>70</v>
      </c>
      <c r="H24" s="137">
        <f>3.8*D24</f>
        <v>22.799999999999997</v>
      </c>
      <c r="I24" s="113">
        <f t="shared" si="0"/>
        <v>420</v>
      </c>
      <c r="J24" s="136">
        <f t="shared" si="1"/>
        <v>136.79999999999998</v>
      </c>
      <c r="K24" s="135">
        <f t="shared" si="2"/>
        <v>0.78728070175438614</v>
      </c>
      <c r="L24" s="134">
        <f t="shared" si="3"/>
        <v>94.473684210526329</v>
      </c>
    </row>
    <row r="25" spans="2:12" ht="15.75" customHeight="1" x14ac:dyDescent="0.25">
      <c r="B25" s="342"/>
      <c r="C25" s="152"/>
      <c r="D25" s="16">
        <v>6</v>
      </c>
      <c r="E25" s="16">
        <v>5000</v>
      </c>
      <c r="F25" s="135">
        <v>83.71</v>
      </c>
      <c r="G25" s="16">
        <v>35</v>
      </c>
      <c r="H25" s="137">
        <f>D25*3.8</f>
        <v>22.799999999999997</v>
      </c>
      <c r="I25" s="113">
        <f t="shared" si="0"/>
        <v>175</v>
      </c>
      <c r="J25" s="136">
        <f t="shared" si="1"/>
        <v>113.99999999999999</v>
      </c>
      <c r="K25" s="135">
        <f t="shared" si="2"/>
        <v>0.73429824561403512</v>
      </c>
      <c r="L25" s="134">
        <f t="shared" si="3"/>
        <v>88.115789473684217</v>
      </c>
    </row>
    <row r="26" spans="2:12" ht="15.75" x14ac:dyDescent="0.25">
      <c r="B26" s="342"/>
      <c r="C26" s="152"/>
      <c r="D26" s="16">
        <v>6</v>
      </c>
      <c r="E26" s="16">
        <v>5000</v>
      </c>
      <c r="F26" s="135">
        <v>56.67</v>
      </c>
      <c r="G26" s="16">
        <v>40</v>
      </c>
      <c r="H26" s="137">
        <f>3.8*D26</f>
        <v>22.799999999999997</v>
      </c>
      <c r="I26" s="113">
        <f t="shared" si="0"/>
        <v>200</v>
      </c>
      <c r="J26" s="136">
        <f t="shared" si="1"/>
        <v>113.99999999999999</v>
      </c>
      <c r="K26" s="135">
        <f t="shared" si="2"/>
        <v>0.49710526315789483</v>
      </c>
      <c r="L26" s="134">
        <f t="shared" si="3"/>
        <v>59.652631578947378</v>
      </c>
    </row>
    <row r="27" spans="2:12" ht="16.5" thickBot="1" x14ac:dyDescent="0.3">
      <c r="B27" s="343"/>
      <c r="C27" s="151"/>
      <c r="D27" s="41">
        <v>6</v>
      </c>
      <c r="E27" s="41">
        <v>5000</v>
      </c>
      <c r="F27" s="127">
        <v>64.5</v>
      </c>
      <c r="G27" s="41">
        <v>60</v>
      </c>
      <c r="H27" s="130">
        <f>D27*3.8</f>
        <v>22.799999999999997</v>
      </c>
      <c r="I27" s="113">
        <f t="shared" si="0"/>
        <v>300</v>
      </c>
      <c r="J27" s="136">
        <f t="shared" si="1"/>
        <v>113.99999999999999</v>
      </c>
      <c r="K27" s="127">
        <f t="shared" si="2"/>
        <v>0.56578947368421062</v>
      </c>
      <c r="L27" s="134">
        <f t="shared" si="3"/>
        <v>67.894736842105274</v>
      </c>
    </row>
    <row r="28" spans="2:12" ht="21.75" thickBot="1" x14ac:dyDescent="0.3">
      <c r="B28" s="150" t="s">
        <v>64</v>
      </c>
      <c r="C28" s="149"/>
      <c r="D28" s="148">
        <v>6</v>
      </c>
      <c r="E28" s="148">
        <v>6200</v>
      </c>
      <c r="F28" s="146">
        <v>71.92</v>
      </c>
      <c r="G28" s="148">
        <v>40</v>
      </c>
      <c r="H28" s="147">
        <f>3.8*D28</f>
        <v>22.799999999999997</v>
      </c>
      <c r="I28" s="113">
        <f t="shared" si="0"/>
        <v>248</v>
      </c>
      <c r="J28" s="136">
        <f t="shared" si="1"/>
        <v>141.35999999999999</v>
      </c>
      <c r="K28" s="146">
        <f t="shared" si="2"/>
        <v>0.50877192982456143</v>
      </c>
      <c r="L28" s="134">
        <f t="shared" si="3"/>
        <v>61.05263157894737</v>
      </c>
    </row>
    <row r="29" spans="2:12" ht="21" x14ac:dyDescent="0.25">
      <c r="B29" s="145"/>
      <c r="C29" s="144"/>
      <c r="D29" s="18"/>
      <c r="E29" s="18"/>
      <c r="F29" s="143"/>
      <c r="G29" s="18"/>
      <c r="H29" s="142">
        <f>D29*3.8</f>
        <v>0</v>
      </c>
      <c r="I29" s="113">
        <f t="shared" si="0"/>
        <v>0</v>
      </c>
      <c r="J29" s="136">
        <f t="shared" si="1"/>
        <v>0</v>
      </c>
      <c r="K29" s="141" t="e">
        <f t="shared" si="2"/>
        <v>#DIV/0!</v>
      </c>
      <c r="L29" s="134" t="e">
        <f t="shared" si="3"/>
        <v>#DIV/0!</v>
      </c>
    </row>
    <row r="30" spans="2:12" ht="21" x14ac:dyDescent="0.25">
      <c r="B30" s="140"/>
      <c r="C30" s="139"/>
      <c r="D30" s="16"/>
      <c r="E30" s="16"/>
      <c r="F30" s="138"/>
      <c r="G30" s="16"/>
      <c r="H30" s="137">
        <f>3.8*D30</f>
        <v>0</v>
      </c>
      <c r="I30" s="113">
        <f t="shared" si="0"/>
        <v>0</v>
      </c>
      <c r="J30" s="136">
        <f t="shared" si="1"/>
        <v>0</v>
      </c>
      <c r="K30" s="135" t="e">
        <f t="shared" si="2"/>
        <v>#DIV/0!</v>
      </c>
      <c r="L30" s="134" t="e">
        <f t="shared" si="3"/>
        <v>#DIV/0!</v>
      </c>
    </row>
    <row r="31" spans="2:12" ht="21" x14ac:dyDescent="0.25">
      <c r="B31" s="140"/>
      <c r="C31" s="139"/>
      <c r="D31" s="16"/>
      <c r="E31" s="16"/>
      <c r="F31" s="138"/>
      <c r="G31" s="16"/>
      <c r="H31" s="137">
        <f>D31*3.8</f>
        <v>0</v>
      </c>
      <c r="I31" s="113">
        <f t="shared" si="0"/>
        <v>0</v>
      </c>
      <c r="J31" s="136">
        <f t="shared" si="1"/>
        <v>0</v>
      </c>
      <c r="K31" s="135" t="e">
        <f t="shared" si="2"/>
        <v>#DIV/0!</v>
      </c>
      <c r="L31" s="134" t="e">
        <f t="shared" si="3"/>
        <v>#DIV/0!</v>
      </c>
    </row>
    <row r="32" spans="2:12" ht="21" x14ac:dyDescent="0.25">
      <c r="B32" s="140"/>
      <c r="C32" s="139"/>
      <c r="D32" s="16"/>
      <c r="E32" s="16"/>
      <c r="F32" s="138"/>
      <c r="G32" s="16"/>
      <c r="H32" s="137">
        <f>3.8*D32</f>
        <v>0</v>
      </c>
      <c r="I32" s="113">
        <f t="shared" si="0"/>
        <v>0</v>
      </c>
      <c r="J32" s="136">
        <f t="shared" si="1"/>
        <v>0</v>
      </c>
      <c r="K32" s="135" t="e">
        <f t="shared" si="2"/>
        <v>#DIV/0!</v>
      </c>
      <c r="L32" s="134" t="e">
        <f t="shared" si="3"/>
        <v>#DIV/0!</v>
      </c>
    </row>
    <row r="33" spans="2:12" ht="21" x14ac:dyDescent="0.25">
      <c r="B33" s="140"/>
      <c r="C33" s="139"/>
      <c r="D33" s="16"/>
      <c r="E33" s="16"/>
      <c r="F33" s="138"/>
      <c r="G33" s="16"/>
      <c r="H33" s="137">
        <f>D33*3.8</f>
        <v>0</v>
      </c>
      <c r="I33" s="113">
        <f t="shared" si="0"/>
        <v>0</v>
      </c>
      <c r="J33" s="136">
        <f t="shared" si="1"/>
        <v>0</v>
      </c>
      <c r="K33" s="135" t="e">
        <f t="shared" si="2"/>
        <v>#DIV/0!</v>
      </c>
      <c r="L33" s="134" t="e">
        <f t="shared" si="3"/>
        <v>#DIV/0!</v>
      </c>
    </row>
    <row r="34" spans="2:12" ht="21" x14ac:dyDescent="0.25">
      <c r="B34" s="140"/>
      <c r="C34" s="139"/>
      <c r="D34" s="16"/>
      <c r="E34" s="16"/>
      <c r="F34" s="138"/>
      <c r="G34" s="16"/>
      <c r="H34" s="137">
        <f>3.8*D34</f>
        <v>0</v>
      </c>
      <c r="I34" s="113">
        <f t="shared" si="0"/>
        <v>0</v>
      </c>
      <c r="J34" s="136">
        <f t="shared" si="1"/>
        <v>0</v>
      </c>
      <c r="K34" s="135" t="e">
        <f t="shared" si="2"/>
        <v>#DIV/0!</v>
      </c>
      <c r="L34" s="134" t="e">
        <f t="shared" si="3"/>
        <v>#DIV/0!</v>
      </c>
    </row>
    <row r="35" spans="2:12" ht="21" x14ac:dyDescent="0.25">
      <c r="B35" s="140"/>
      <c r="C35" s="139"/>
      <c r="D35" s="16"/>
      <c r="E35" s="16"/>
      <c r="F35" s="138"/>
      <c r="G35" s="16"/>
      <c r="H35" s="137">
        <f>D35*3.8</f>
        <v>0</v>
      </c>
      <c r="I35" s="113">
        <f t="shared" si="0"/>
        <v>0</v>
      </c>
      <c r="J35" s="136">
        <f t="shared" si="1"/>
        <v>0</v>
      </c>
      <c r="K35" s="135" t="e">
        <f t="shared" si="2"/>
        <v>#DIV/0!</v>
      </c>
      <c r="L35" s="134" t="e">
        <f t="shared" si="3"/>
        <v>#DIV/0!</v>
      </c>
    </row>
    <row r="36" spans="2:12" ht="21" x14ac:dyDescent="0.25">
      <c r="B36" s="140"/>
      <c r="C36" s="139"/>
      <c r="D36" s="16"/>
      <c r="E36" s="16"/>
      <c r="F36" s="138"/>
      <c r="G36" s="16"/>
      <c r="H36" s="137">
        <f>3.8*D36</f>
        <v>0</v>
      </c>
      <c r="I36" s="113">
        <f t="shared" si="0"/>
        <v>0</v>
      </c>
      <c r="J36" s="136">
        <f t="shared" si="1"/>
        <v>0</v>
      </c>
      <c r="K36" s="135" t="e">
        <f t="shared" si="2"/>
        <v>#DIV/0!</v>
      </c>
      <c r="L36" s="134" t="e">
        <f t="shared" si="3"/>
        <v>#DIV/0!</v>
      </c>
    </row>
    <row r="37" spans="2:12" ht="21" x14ac:dyDescent="0.25">
      <c r="B37" s="140"/>
      <c r="C37" s="139"/>
      <c r="D37" s="16"/>
      <c r="E37" s="16"/>
      <c r="F37" s="138"/>
      <c r="G37" s="16"/>
      <c r="H37" s="137">
        <f>D37*3.8</f>
        <v>0</v>
      </c>
      <c r="I37" s="113">
        <f t="shared" si="0"/>
        <v>0</v>
      </c>
      <c r="J37" s="136">
        <f t="shared" si="1"/>
        <v>0</v>
      </c>
      <c r="K37" s="135" t="e">
        <f t="shared" si="2"/>
        <v>#DIV/0!</v>
      </c>
      <c r="L37" s="134" t="e">
        <f t="shared" si="3"/>
        <v>#DIV/0!</v>
      </c>
    </row>
    <row r="38" spans="2:12" ht="21" x14ac:dyDescent="0.25">
      <c r="B38" s="140"/>
      <c r="C38" s="139"/>
      <c r="D38" s="16"/>
      <c r="E38" s="16"/>
      <c r="F38" s="138"/>
      <c r="G38" s="16"/>
      <c r="H38" s="137">
        <f>3.8*D38</f>
        <v>0</v>
      </c>
      <c r="I38" s="113">
        <f t="shared" si="0"/>
        <v>0</v>
      </c>
      <c r="J38" s="136">
        <f t="shared" si="1"/>
        <v>0</v>
      </c>
      <c r="K38" s="135" t="e">
        <f t="shared" si="2"/>
        <v>#DIV/0!</v>
      </c>
      <c r="L38" s="134" t="e">
        <f t="shared" si="3"/>
        <v>#DIV/0!</v>
      </c>
    </row>
    <row r="39" spans="2:12" ht="21" x14ac:dyDescent="0.25">
      <c r="B39" s="140"/>
      <c r="C39" s="139"/>
      <c r="D39" s="16"/>
      <c r="E39" s="16"/>
      <c r="F39" s="138"/>
      <c r="G39" s="16"/>
      <c r="H39" s="137">
        <f>D39*3.8</f>
        <v>0</v>
      </c>
      <c r="I39" s="113">
        <f t="shared" si="0"/>
        <v>0</v>
      </c>
      <c r="J39" s="136">
        <f t="shared" si="1"/>
        <v>0</v>
      </c>
      <c r="K39" s="135" t="e">
        <f t="shared" si="2"/>
        <v>#DIV/0!</v>
      </c>
      <c r="L39" s="134" t="e">
        <f t="shared" si="3"/>
        <v>#DIV/0!</v>
      </c>
    </row>
    <row r="40" spans="2:12" ht="21" x14ac:dyDescent="0.25">
      <c r="B40" s="140"/>
      <c r="C40" s="139"/>
      <c r="D40" s="16"/>
      <c r="E40" s="16"/>
      <c r="F40" s="138"/>
      <c r="G40" s="16"/>
      <c r="H40" s="137">
        <f>3.8*D40</f>
        <v>0</v>
      </c>
      <c r="I40" s="113">
        <f t="shared" si="0"/>
        <v>0</v>
      </c>
      <c r="J40" s="136">
        <f t="shared" si="1"/>
        <v>0</v>
      </c>
      <c r="K40" s="135" t="e">
        <f t="shared" si="2"/>
        <v>#DIV/0!</v>
      </c>
      <c r="L40" s="134" t="e">
        <f t="shared" si="3"/>
        <v>#DIV/0!</v>
      </c>
    </row>
    <row r="41" spans="2:12" ht="21" x14ac:dyDescent="0.25">
      <c r="B41" s="140"/>
      <c r="C41" s="139"/>
      <c r="D41" s="16"/>
      <c r="E41" s="16"/>
      <c r="F41" s="138"/>
      <c r="G41" s="16"/>
      <c r="H41" s="137">
        <f>D41*3.8</f>
        <v>0</v>
      </c>
      <c r="I41" s="113">
        <f t="shared" si="0"/>
        <v>0</v>
      </c>
      <c r="J41" s="136">
        <f t="shared" si="1"/>
        <v>0</v>
      </c>
      <c r="K41" s="135" t="e">
        <f t="shared" si="2"/>
        <v>#DIV/0!</v>
      </c>
      <c r="L41" s="134" t="e">
        <f t="shared" si="3"/>
        <v>#DIV/0!</v>
      </c>
    </row>
    <row r="42" spans="2:12" ht="21" x14ac:dyDescent="0.25">
      <c r="B42" s="140"/>
      <c r="C42" s="139"/>
      <c r="D42" s="16"/>
      <c r="E42" s="16"/>
      <c r="F42" s="138"/>
      <c r="G42" s="16"/>
      <c r="H42" s="137">
        <f>3.8*D42</f>
        <v>0</v>
      </c>
      <c r="I42" s="113">
        <f t="shared" si="0"/>
        <v>0</v>
      </c>
      <c r="J42" s="136">
        <f t="shared" si="1"/>
        <v>0</v>
      </c>
      <c r="K42" s="135" t="e">
        <f t="shared" si="2"/>
        <v>#DIV/0!</v>
      </c>
      <c r="L42" s="134" t="e">
        <f t="shared" si="3"/>
        <v>#DIV/0!</v>
      </c>
    </row>
    <row r="43" spans="2:12" ht="21" x14ac:dyDescent="0.25">
      <c r="B43" s="140"/>
      <c r="C43" s="139"/>
      <c r="D43" s="16"/>
      <c r="E43" s="16"/>
      <c r="F43" s="138"/>
      <c r="G43" s="16"/>
      <c r="H43" s="137">
        <f>D43*3.8</f>
        <v>0</v>
      </c>
      <c r="I43" s="113">
        <f t="shared" si="0"/>
        <v>0</v>
      </c>
      <c r="J43" s="136">
        <f t="shared" si="1"/>
        <v>0</v>
      </c>
      <c r="K43" s="135" t="e">
        <f t="shared" si="2"/>
        <v>#DIV/0!</v>
      </c>
      <c r="L43" s="134" t="e">
        <f t="shared" si="3"/>
        <v>#DIV/0!</v>
      </c>
    </row>
    <row r="44" spans="2:12" ht="21" x14ac:dyDescent="0.25">
      <c r="B44" s="140"/>
      <c r="C44" s="139"/>
      <c r="D44" s="16"/>
      <c r="E44" s="16"/>
      <c r="F44" s="138"/>
      <c r="G44" s="16"/>
      <c r="H44" s="137">
        <f>3.8*D44</f>
        <v>0</v>
      </c>
      <c r="I44" s="113">
        <f t="shared" si="0"/>
        <v>0</v>
      </c>
      <c r="J44" s="136">
        <f t="shared" si="1"/>
        <v>0</v>
      </c>
      <c r="K44" s="135" t="e">
        <f t="shared" si="2"/>
        <v>#DIV/0!</v>
      </c>
      <c r="L44" s="134" t="e">
        <f t="shared" si="3"/>
        <v>#DIV/0!</v>
      </c>
    </row>
    <row r="45" spans="2:12" ht="21.75" thickBot="1" x14ac:dyDescent="0.3">
      <c r="B45" s="133"/>
      <c r="C45" s="132"/>
      <c r="D45" s="41"/>
      <c r="E45" s="41"/>
      <c r="F45" s="131"/>
      <c r="G45" s="41"/>
      <c r="H45" s="130">
        <f>D45*3.8</f>
        <v>0</v>
      </c>
      <c r="I45" s="129">
        <f t="shared" si="0"/>
        <v>0</v>
      </c>
      <c r="J45" s="128">
        <f t="shared" si="1"/>
        <v>0</v>
      </c>
      <c r="K45" s="127" t="e">
        <f t="shared" si="2"/>
        <v>#DIV/0!</v>
      </c>
      <c r="L45" s="126" t="e">
        <f t="shared" si="3"/>
        <v>#DIV/0!</v>
      </c>
    </row>
  </sheetData>
  <mergeCells count="15">
    <mergeCell ref="B4:B6"/>
    <mergeCell ref="B7:B20"/>
    <mergeCell ref="B21:B22"/>
    <mergeCell ref="B23:B27"/>
    <mergeCell ref="D2:D3"/>
    <mergeCell ref="J2:J3"/>
    <mergeCell ref="K2:K3"/>
    <mergeCell ref="L2:L3"/>
    <mergeCell ref="C2:C3"/>
    <mergeCell ref="B2:B3"/>
    <mergeCell ref="E2:E3"/>
    <mergeCell ref="F2:F3"/>
    <mergeCell ref="G2:G3"/>
    <mergeCell ref="H2:H3"/>
    <mergeCell ref="I2:I3"/>
  </mergeCells>
  <conditionalFormatting sqref="O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J4:J45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{80EE1BBD-D162-471C-B449-2790E14E2C7D}</x14:id>
        </ext>
      </extLst>
    </cfRule>
  </conditionalFormatting>
  <conditionalFormatting sqref="K4:K45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{5119CAEB-E957-41F2-B329-A0D45CF483F6}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0EE1BBD-D162-471C-B449-2790E14E2C7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J4:J45</xm:sqref>
        </x14:conditionalFormatting>
        <x14:conditionalFormatting xmlns:xm="http://schemas.microsoft.com/office/excel/2006/main">
          <x14:cfRule type="dataBar" id="{5119CAEB-E957-41F2-B329-A0D45CF483F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K4:K45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Comparatif LIPO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Hipo</dc:creator>
  <cp:lastModifiedBy>Hipo</cp:lastModifiedBy>
  <dcterms:created xsi:type="dcterms:W3CDTF">2020-11-28T16:47:58Z</dcterms:created>
  <dcterms:modified xsi:type="dcterms:W3CDTF">2020-12-06T12:14:08Z</dcterms:modified>
</cp:coreProperties>
</file>