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G:\FH\"/>
    </mc:Choice>
  </mc:AlternateContent>
  <xr:revisionPtr revIDLastSave="0" documentId="13_ncr:1_{45F79CEE-9924-40B4-AA81-DEC21B6BFCFD}" xr6:coauthVersionLast="45" xr6:coauthVersionMax="45" xr10:uidLastSave="{00000000-0000-0000-0000-000000000000}"/>
  <bookViews>
    <workbookView xWindow="-120" yWindow="330" windowWidth="29040" windowHeight="15990" tabRatio="715" xr2:uid="{00000000-000D-0000-FFFF-FFFF00000000}"/>
  </bookViews>
  <sheets>
    <sheet name="S01" sheetId="157" r:id="rId1"/>
    <sheet name="S02" sheetId="332" r:id="rId2"/>
    <sheet name="S03" sheetId="333" r:id="rId3"/>
    <sheet name="S04" sheetId="334" r:id="rId4"/>
    <sheet name="PROJETS" sheetId="12" r:id="rId5"/>
    <sheet name="HORS-PROJETS" sheetId="331" r:id="rId6"/>
    <sheet name="PAIES" sheetId="66" r:id="rId7"/>
  </sheets>
  <definedNames>
    <definedName name="_xlnm._FilterDatabase" localSheetId="5" hidden="1">'HORS-PROJETS'!$A$1:$C$1</definedName>
    <definedName name="_xlnm._FilterDatabase" localSheetId="4" hidden="1">PROJETS!$A$1:$E$1</definedName>
    <definedName name="_xlnm.Print_Area" localSheetId="0">'S01'!$A$1:$M$53</definedName>
    <definedName name="_xlnm.Print_Area" localSheetId="1">'S02'!$A$1:$M$53</definedName>
    <definedName name="_xlnm.Print_Area" localSheetId="2">'S03'!$A$1:$M$53</definedName>
    <definedName name="_xlnm.Print_Area" localSheetId="3">'S04'!$A$1:$M$53</definedName>
  </definedNames>
  <calcPr calcId="191029"/>
</workbook>
</file>

<file path=xl/calcChain.xml><?xml version="1.0" encoding="utf-8"?>
<calcChain xmlns="http://schemas.openxmlformats.org/spreadsheetml/2006/main">
  <c r="C4" i="334" l="1"/>
  <c r="C4" i="333"/>
  <c r="C4" i="332"/>
  <c r="C4" i="157" l="1"/>
  <c r="L41" i="334" l="1"/>
  <c r="K41" i="334"/>
  <c r="J41" i="334"/>
  <c r="I41" i="334"/>
  <c r="H41" i="334"/>
  <c r="G41" i="334"/>
  <c r="F41" i="334"/>
  <c r="M41" i="334" s="1"/>
  <c r="M39" i="334"/>
  <c r="M38" i="334"/>
  <c r="M37" i="334"/>
  <c r="Q39" i="334" s="1"/>
  <c r="M36" i="334"/>
  <c r="M35" i="334"/>
  <c r="M34" i="334"/>
  <c r="M33" i="334"/>
  <c r="M32" i="334"/>
  <c r="M31" i="334"/>
  <c r="M30" i="334"/>
  <c r="M29" i="334"/>
  <c r="M28" i="334"/>
  <c r="M27" i="334"/>
  <c r="M26" i="334"/>
  <c r="M25" i="334"/>
  <c r="M24" i="334"/>
  <c r="M23" i="334"/>
  <c r="M22" i="334"/>
  <c r="M21" i="334"/>
  <c r="C21" i="334"/>
  <c r="M20" i="334"/>
  <c r="C20" i="334"/>
  <c r="M19" i="334"/>
  <c r="C19" i="334"/>
  <c r="M18" i="334"/>
  <c r="C18" i="334"/>
  <c r="M17" i="334"/>
  <c r="C17" i="334"/>
  <c r="M16" i="334"/>
  <c r="C16" i="334"/>
  <c r="M15" i="334"/>
  <c r="P39" i="334" s="1"/>
  <c r="C15" i="334"/>
  <c r="M13" i="334"/>
  <c r="M12" i="334"/>
  <c r="M11" i="334"/>
  <c r="M10" i="334"/>
  <c r="M9" i="334"/>
  <c r="M8" i="334"/>
  <c r="G6" i="334"/>
  <c r="H6" i="334" s="1"/>
  <c r="I6" i="334" s="1"/>
  <c r="J6" i="334" s="1"/>
  <c r="K6" i="334" s="1"/>
  <c r="L6" i="334" s="1"/>
  <c r="A3" i="334"/>
  <c r="L41" i="333"/>
  <c r="K41" i="333"/>
  <c r="J41" i="333"/>
  <c r="I41" i="333"/>
  <c r="H41" i="333"/>
  <c r="G41" i="333"/>
  <c r="F41" i="333"/>
  <c r="M39" i="333"/>
  <c r="M38" i="333"/>
  <c r="M37" i="333"/>
  <c r="Q39" i="333" s="1"/>
  <c r="M36" i="333"/>
  <c r="M35" i="333"/>
  <c r="M34" i="333"/>
  <c r="M33" i="333"/>
  <c r="M32" i="333"/>
  <c r="M31" i="333"/>
  <c r="M30" i="333"/>
  <c r="M29" i="333"/>
  <c r="M28" i="333"/>
  <c r="M27" i="333"/>
  <c r="M26" i="333"/>
  <c r="M25" i="333"/>
  <c r="M24" i="333"/>
  <c r="M23" i="333"/>
  <c r="M22" i="333"/>
  <c r="M21" i="333"/>
  <c r="C21" i="333"/>
  <c r="M20" i="333"/>
  <c r="C20" i="333"/>
  <c r="M19" i="333"/>
  <c r="C19" i="333"/>
  <c r="M18" i="333"/>
  <c r="C18" i="333"/>
  <c r="M17" i="333"/>
  <c r="C17" i="333"/>
  <c r="M16" i="333"/>
  <c r="C16" i="333"/>
  <c r="M15" i="333"/>
  <c r="C15" i="333"/>
  <c r="M13" i="333"/>
  <c r="M12" i="333"/>
  <c r="M11" i="333"/>
  <c r="M10" i="333"/>
  <c r="M9" i="333"/>
  <c r="M8" i="333"/>
  <c r="G6" i="333"/>
  <c r="H6" i="333" s="1"/>
  <c r="I6" i="333" s="1"/>
  <c r="J6" i="333" s="1"/>
  <c r="K6" i="333" s="1"/>
  <c r="L6" i="333" s="1"/>
  <c r="A3" i="333"/>
  <c r="M41" i="333" l="1"/>
  <c r="P39" i="333"/>
  <c r="L41" i="332"/>
  <c r="K41" i="332"/>
  <c r="J41" i="332"/>
  <c r="I41" i="332"/>
  <c r="H41" i="332"/>
  <c r="G41" i="332"/>
  <c r="F41" i="332"/>
  <c r="M39" i="332"/>
  <c r="M38" i="332"/>
  <c r="M37" i="332"/>
  <c r="Q39" i="332" s="1"/>
  <c r="M36" i="332"/>
  <c r="M35" i="332"/>
  <c r="M34" i="332"/>
  <c r="M33" i="332"/>
  <c r="M32" i="332"/>
  <c r="M31" i="332"/>
  <c r="M30" i="332"/>
  <c r="M29" i="332"/>
  <c r="M28" i="332"/>
  <c r="M27" i="332"/>
  <c r="M26" i="332"/>
  <c r="M25" i="332"/>
  <c r="M24" i="332"/>
  <c r="M23" i="332"/>
  <c r="M22" i="332"/>
  <c r="M21" i="332"/>
  <c r="C21" i="332"/>
  <c r="M20" i="332"/>
  <c r="C20" i="332"/>
  <c r="M19" i="332"/>
  <c r="C19" i="332"/>
  <c r="M18" i="332"/>
  <c r="C18" i="332"/>
  <c r="M17" i="332"/>
  <c r="C17" i="332"/>
  <c r="M16" i="332"/>
  <c r="C16" i="332"/>
  <c r="M15" i="332"/>
  <c r="C15" i="332"/>
  <c r="M13" i="332"/>
  <c r="M12" i="332"/>
  <c r="M11" i="332"/>
  <c r="M10" i="332"/>
  <c r="M9" i="332"/>
  <c r="M8" i="332"/>
  <c r="G6" i="332"/>
  <c r="H6" i="332" s="1"/>
  <c r="I6" i="332" s="1"/>
  <c r="J6" i="332" s="1"/>
  <c r="K6" i="332" s="1"/>
  <c r="L6" i="332" s="1"/>
  <c r="A3" i="332"/>
  <c r="P39" i="332" l="1"/>
  <c r="M41" i="332"/>
  <c r="C21" i="157" l="1"/>
  <c r="C20" i="157"/>
  <c r="C19" i="157"/>
  <c r="C18" i="157"/>
  <c r="C17" i="157"/>
  <c r="C16" i="157"/>
  <c r="C15" i="157"/>
  <c r="A3" i="157" l="1"/>
  <c r="L41" i="157" l="1"/>
  <c r="K41" i="157"/>
  <c r="J41" i="157"/>
  <c r="I41" i="157"/>
  <c r="H41" i="157"/>
  <c r="G41" i="157"/>
  <c r="F41" i="157"/>
  <c r="M39" i="157"/>
  <c r="M38" i="157"/>
  <c r="M37" i="157"/>
  <c r="Q39" i="157" s="1"/>
  <c r="M36" i="157"/>
  <c r="M35" i="157"/>
  <c r="M34" i="157"/>
  <c r="M33" i="157"/>
  <c r="M32" i="157"/>
  <c r="M31" i="157"/>
  <c r="M30" i="157"/>
  <c r="M29" i="157"/>
  <c r="M28" i="157"/>
  <c r="M27" i="157"/>
  <c r="M26" i="157"/>
  <c r="M25" i="157"/>
  <c r="M24" i="157"/>
  <c r="M23" i="157"/>
  <c r="M22" i="157"/>
  <c r="M21" i="157"/>
  <c r="M20" i="157"/>
  <c r="M19" i="157"/>
  <c r="M18" i="157"/>
  <c r="M17" i="157"/>
  <c r="M16" i="157"/>
  <c r="M15" i="157"/>
  <c r="M13" i="157"/>
  <c r="M12" i="157"/>
  <c r="M11" i="157"/>
  <c r="M10" i="157"/>
  <c r="M9" i="157"/>
  <c r="M8" i="157"/>
  <c r="G6" i="157"/>
  <c r="H6" i="157" s="1"/>
  <c r="I6" i="157" s="1"/>
  <c r="J6" i="157" s="1"/>
  <c r="K6" i="157" s="1"/>
  <c r="L6" i="157" s="1"/>
  <c r="M41" i="157" l="1"/>
  <c r="P39" i="157"/>
  <c r="R39" i="157" s="1"/>
  <c r="O39" i="332"/>
  <c r="R39" i="332" l="1"/>
  <c r="O39" i="333"/>
  <c r="R39" i="333" l="1"/>
  <c r="O39" i="334"/>
  <c r="R39" i="334" l="1"/>
</calcChain>
</file>

<file path=xl/sharedStrings.xml><?xml version="1.0" encoding="utf-8"?>
<sst xmlns="http://schemas.openxmlformats.org/spreadsheetml/2006/main" count="380" uniqueCount="203">
  <si>
    <t>FICHE DE RELEVE D'HEURES</t>
  </si>
  <si>
    <r>
      <t>SECTION       :</t>
    </r>
    <r>
      <rPr>
        <sz val="12"/>
        <rFont val="Arial"/>
        <family val="2"/>
      </rPr>
      <t xml:space="preserve">     120</t>
    </r>
  </si>
  <si>
    <t>Affectation ou Client</t>
  </si>
  <si>
    <t>Libellé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</si>
  <si>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</si>
  <si>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</si>
  <si>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</si>
  <si>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</si>
  <si>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</si>
  <si>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</si>
  <si>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</si>
  <si>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</si>
  <si>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Déplacements</t>
  </si>
  <si>
    <t>Trajet</t>
  </si>
  <si>
    <t>Client</t>
  </si>
  <si>
    <t>RTT</t>
  </si>
  <si>
    <t>Solde S-1</t>
  </si>
  <si>
    <t>Acquis</t>
  </si>
  <si>
    <t>Pris</t>
  </si>
  <si>
    <t>Solde</t>
  </si>
  <si>
    <t>TOTAL DES HEURES</t>
  </si>
  <si>
    <t>Observations</t>
  </si>
  <si>
    <t>Zone réservée à la paye</t>
  </si>
  <si>
    <t>V</t>
  </si>
  <si>
    <t>T</t>
  </si>
  <si>
    <t>HN :</t>
  </si>
  <si>
    <t>HS 125 % :</t>
  </si>
  <si>
    <t>HS 150 % :</t>
  </si>
  <si>
    <t>RC :</t>
  </si>
  <si>
    <t>RTT :</t>
  </si>
  <si>
    <t>Visa du responsable :</t>
  </si>
  <si>
    <t>Affaire</t>
  </si>
  <si>
    <t>Désignation</t>
  </si>
  <si>
    <t>Semaine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</si>
  <si>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</si>
  <si>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</si>
  <si>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</si>
  <si>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</si>
  <si>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</si>
  <si>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</si>
  <si>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</si>
  <si>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</si>
  <si>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</si>
  <si>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</si>
  <si>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</si>
  <si>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</si>
  <si>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</si>
  <si>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</si>
  <si>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</si>
  <si>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</si>
  <si>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</si>
  <si>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</si>
  <si>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</si>
  <si>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</si>
  <si>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</si>
  <si>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</si>
  <si>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</si>
  <si>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</si>
  <si>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</si>
  <si>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</si>
  <si>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</si>
  <si>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</si>
  <si>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</si>
  <si>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</si>
  <si>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</si>
  <si>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</si>
  <si>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</si>
  <si>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</si>
  <si>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</si>
  <si>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</si>
  <si>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</si>
  <si>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</si>
  <si>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</si>
  <si>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</si>
  <si>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</si>
  <si>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</si>
  <si>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</si>
  <si>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</si>
  <si>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</si>
  <si>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</si>
  <si>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</si>
  <si>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</si>
  <si>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</si>
  <si>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</si>
  <si>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</si>
  <si>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</si>
  <si>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COMMENTAIRES</t>
  </si>
  <si>
    <t>Statut</t>
  </si>
  <si>
    <t>S53</t>
  </si>
  <si>
    <t>Ordre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</si>
  <si>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</si>
  <si>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</si>
  <si>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</si>
  <si>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</si>
  <si>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</si>
  <si>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</si>
  <si>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</si>
  <si>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</si>
  <si>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</si>
  <si>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</si>
  <si>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AACL</t>
  </si>
  <si>
    <t>AAPR</t>
  </si>
  <si>
    <t>ACOM</t>
  </si>
  <si>
    <t>ACP</t>
  </si>
  <si>
    <t>ACPZ</t>
  </si>
  <si>
    <t>ADCE</t>
  </si>
  <si>
    <t>ADIV</t>
  </si>
  <si>
    <t>AEQP</t>
  </si>
  <si>
    <t>AFERIE</t>
  </si>
  <si>
    <t>AFOR</t>
  </si>
  <si>
    <t>AFOUR</t>
  </si>
  <si>
    <t>AGAR</t>
  </si>
  <si>
    <t>AINT</t>
  </si>
  <si>
    <t>AMALADIE</t>
  </si>
  <si>
    <t>AMETH</t>
  </si>
  <si>
    <t>AMOD</t>
  </si>
  <si>
    <t>ANOR</t>
  </si>
  <si>
    <t>AQUA</t>
  </si>
  <si>
    <t>ARECUP</t>
  </si>
  <si>
    <t>ARTT</t>
  </si>
  <si>
    <t>ASAV</t>
  </si>
  <si>
    <t>ASUST</t>
  </si>
  <si>
    <t>ASYS</t>
  </si>
  <si>
    <t>COMMERCIAL</t>
  </si>
  <si>
    <t>CONGES PAYES</t>
  </si>
  <si>
    <t>AUTRES CONGES</t>
  </si>
  <si>
    <t>DELEGATION CE</t>
  </si>
  <si>
    <t>DIVERS</t>
  </si>
  <si>
    <t>FERIE</t>
  </si>
  <si>
    <t>FORMATION</t>
  </si>
  <si>
    <t>GARANTIE</t>
  </si>
  <si>
    <t>GESTION DE SERVICE</t>
  </si>
  <si>
    <t>MALADIE</t>
  </si>
  <si>
    <t>NORMALISATION</t>
  </si>
  <si>
    <t>QUALITE</t>
  </si>
  <si>
    <t>RECUPERATION</t>
  </si>
  <si>
    <t>SAV</t>
  </si>
  <si>
    <t>SUSTAINING</t>
  </si>
  <si>
    <t>CONGE</t>
  </si>
  <si>
    <t>ASSIST. TECHNIQUE</t>
  </si>
  <si>
    <t>PROCESS PROD.</t>
  </si>
  <si>
    <t>INSTALL. MACHINES</t>
  </si>
  <si>
    <t>FOURNISS. / SALONS</t>
  </si>
  <si>
    <t>ASSIST. DE FAB.</t>
  </si>
  <si>
    <t>EVOL. DOSSIERS / PEREN.</t>
  </si>
  <si>
    <t>MAINT. INFORMATIQUES</t>
  </si>
  <si>
    <t>NOM           :</t>
  </si>
  <si>
    <t>PRENOM  :</t>
  </si>
  <si>
    <t>Réunion</t>
  </si>
  <si>
    <t>Divers BE</t>
  </si>
  <si>
    <t>Code ERP</t>
  </si>
  <si>
    <t>PROJET01</t>
  </si>
  <si>
    <t>PROJET02</t>
  </si>
  <si>
    <t>PROJET03</t>
  </si>
  <si>
    <t>PROJET04</t>
  </si>
  <si>
    <t>PROJET05</t>
  </si>
  <si>
    <t>PROJET06</t>
  </si>
  <si>
    <t>PROJET07</t>
  </si>
  <si>
    <t>PROJET08</t>
  </si>
  <si>
    <t>PROJET09</t>
  </si>
  <si>
    <t>PROJET10</t>
  </si>
  <si>
    <t>AFFAIRE01</t>
  </si>
  <si>
    <t>AFFAIRE02</t>
  </si>
  <si>
    <t>AFFAIRE03</t>
  </si>
  <si>
    <t>AFFAIRE04</t>
  </si>
  <si>
    <t>AFFAIRE05</t>
  </si>
  <si>
    <t>AFFAIRE06</t>
  </si>
  <si>
    <t>AFFAIRE07</t>
  </si>
  <si>
    <t>AFFAIRE08</t>
  </si>
  <si>
    <t>AFFAIRE09</t>
  </si>
  <si>
    <t>AFFAIRE10</t>
  </si>
  <si>
    <t>CLIENT01</t>
  </si>
  <si>
    <t>CLIENT02</t>
  </si>
  <si>
    <t>CLIENT03</t>
  </si>
  <si>
    <t>CLIENT04</t>
  </si>
  <si>
    <t>CLIENT05</t>
  </si>
  <si>
    <t>CLIENT06</t>
  </si>
  <si>
    <t>CLIENT07</t>
  </si>
  <si>
    <t>CLIENT08</t>
  </si>
  <si>
    <t>CLIENT09</t>
  </si>
  <si>
    <t>CLIENT10</t>
  </si>
  <si>
    <t>Soldé</t>
  </si>
  <si>
    <t>Commande</t>
  </si>
  <si>
    <t>SOCIETE</t>
  </si>
  <si>
    <r>
      <t>MATRICULE :</t>
    </r>
    <r>
      <rPr>
        <sz val="12"/>
        <rFont val="Arial"/>
        <family val="2"/>
      </rPr>
      <t xml:space="preserve"> 0001</t>
    </r>
  </si>
  <si>
    <t>Projets (ZONE 1)</t>
  </si>
  <si>
    <t>Hors Projets (ZONE 2)</t>
  </si>
  <si>
    <t>ABSENCE
(ZONE 3)</t>
  </si>
  <si>
    <t>DUPONT</t>
  </si>
  <si>
    <t>PATRICK</t>
  </si>
  <si>
    <t>N° FICHE</t>
  </si>
  <si>
    <t>Devis</t>
  </si>
  <si>
    <t>Evol Projet 100</t>
  </si>
  <si>
    <t>Divers sujets</t>
  </si>
  <si>
    <t>Devis 02</t>
  </si>
  <si>
    <t>Evol. Projet 102</t>
  </si>
  <si>
    <t>Devis 05</t>
  </si>
  <si>
    <t>Panne</t>
  </si>
  <si>
    <t>Formation 01</t>
  </si>
  <si>
    <t>Evol Projet 01</t>
  </si>
  <si>
    <t>DIVERS DOSSIERS</t>
  </si>
  <si>
    <t>DIVERS DEVIS</t>
  </si>
  <si>
    <t>ANNEE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</si>
</sst>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;@"/>
    <numFmt numFmtId="165" formatCode="yyyy"/>
    <numFmt numFmtId="166" formatCode="mmmm"/>
  </numFmts>
  <fonts count="17" x14ac:knownFonts="1">
    <font>
      <sz val="10"/>
      <name val="Arial"/>
    </font>
    <font>
      <b/>
      <i/>
      <sz val="14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i/>
      <sz val="11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strike/>
      <sz val="10"/>
      <color rgb="FFFF0000"/>
      <name val="Arial"/>
      <family val="2"/>
    </font>
    <font>
      <sz val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AD28C"/>
        <bgColor indexed="64"/>
      </patternFill>
    </fill>
    <fill>
      <patternFill patternType="solid">
        <fgColor rgb="FFF694E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71">
    <xf numFmtId="0" fontId="0" fillId="0" borderId="0" xfId="0"/>
    <xf numFmtId="0" fontId="0" fillId="0" borderId="0" xfId="0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5" fillId="8" borderId="0" xfId="0" applyFont="1" applyFill="1"/>
    <xf numFmtId="0" fontId="5" fillId="0" borderId="0" xfId="1"/>
    <xf numFmtId="2" fontId="5" fillId="0" borderId="0" xfId="1" applyNumberFormat="1"/>
    <xf numFmtId="0" fontId="2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164" fontId="5" fillId="0" borderId="5" xfId="1" applyNumberFormat="1" applyBorder="1" applyAlignment="1" applyProtection="1">
      <alignment horizontal="center" vertical="center"/>
      <protection locked="0"/>
    </xf>
    <xf numFmtId="164" fontId="5" fillId="0" borderId="6" xfId="1" applyNumberFormat="1" applyBorder="1" applyAlignment="1">
      <alignment horizontal="center" vertical="center"/>
    </xf>
    <xf numFmtId="0" fontId="4" fillId="2" borderId="7" xfId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5" fillId="2" borderId="7" xfId="1" applyFill="1" applyBorder="1" applyAlignment="1">
      <alignment horizontal="center" vertical="center"/>
    </xf>
    <xf numFmtId="0" fontId="5" fillId="0" borderId="8" xfId="1" applyBorder="1" applyAlignment="1" applyProtection="1">
      <alignment horizontal="left" vertical="center"/>
      <protection locked="0"/>
    </xf>
    <xf numFmtId="0" fontId="5" fillId="0" borderId="9" xfId="1" applyBorder="1" applyAlignment="1" applyProtection="1">
      <alignment horizontal="center" vertical="center"/>
      <protection locked="0"/>
    </xf>
    <xf numFmtId="0" fontId="5" fillId="0" borderId="10" xfId="1" applyBorder="1" applyAlignment="1" applyProtection="1">
      <alignment horizontal="center" vertical="center"/>
      <protection locked="0"/>
    </xf>
    <xf numFmtId="0" fontId="8" fillId="2" borderId="11" xfId="1" applyFont="1" applyFill="1" applyBorder="1" applyAlignment="1">
      <alignment horizontal="center" vertical="center"/>
    </xf>
    <xf numFmtId="14" fontId="5" fillId="0" borderId="0" xfId="1" applyNumberFormat="1"/>
    <xf numFmtId="0" fontId="5" fillId="0" borderId="12" xfId="1" applyBorder="1" applyAlignment="1" applyProtection="1">
      <alignment horizontal="left" vertical="center"/>
      <protection locked="0"/>
    </xf>
    <xf numFmtId="0" fontId="5" fillId="0" borderId="13" xfId="1" applyBorder="1" applyAlignment="1" applyProtection="1">
      <alignment horizontal="center" vertical="center"/>
      <protection locked="0"/>
    </xf>
    <xf numFmtId="0" fontId="5" fillId="0" borderId="2" xfId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>
      <alignment horizontal="center" vertical="center"/>
    </xf>
    <xf numFmtId="0" fontId="5" fillId="0" borderId="15" xfId="1" applyBorder="1" applyAlignment="1" applyProtection="1">
      <alignment horizontal="left" vertical="center"/>
      <protection locked="0"/>
    </xf>
    <xf numFmtId="0" fontId="5" fillId="0" borderId="16" xfId="1" applyBorder="1" applyAlignment="1" applyProtection="1">
      <alignment horizontal="center" vertical="center"/>
      <protection locked="0"/>
    </xf>
    <xf numFmtId="0" fontId="5" fillId="0" borderId="17" xfId="1" applyBorder="1" applyAlignment="1" applyProtection="1">
      <alignment horizontal="center" vertical="center"/>
      <protection locked="0"/>
    </xf>
    <xf numFmtId="0" fontId="8" fillId="2" borderId="18" xfId="1" applyFont="1" applyFill="1" applyBorder="1" applyAlignment="1">
      <alignment horizontal="center" vertical="center"/>
    </xf>
    <xf numFmtId="0" fontId="5" fillId="0" borderId="19" xfId="1" applyBorder="1" applyAlignment="1" applyProtection="1">
      <alignment horizontal="left" vertical="center"/>
      <protection locked="0"/>
    </xf>
    <xf numFmtId="0" fontId="5" fillId="0" borderId="20" xfId="1" applyBorder="1" applyAlignment="1" applyProtection="1">
      <alignment horizontal="left" vertical="center"/>
      <protection locked="0"/>
    </xf>
    <xf numFmtId="0" fontId="5" fillId="0" borderId="21" xfId="1" applyBorder="1" applyAlignment="1" applyProtection="1">
      <alignment horizontal="left" vertical="center"/>
      <protection locked="0"/>
    </xf>
    <xf numFmtId="0" fontId="5" fillId="0" borderId="0" xfId="1" applyAlignment="1">
      <alignment vertical="center"/>
    </xf>
    <xf numFmtId="0" fontId="5" fillId="0" borderId="0" xfId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5" fillId="0" borderId="22" xfId="1" applyBorder="1" applyAlignment="1" applyProtection="1">
      <alignment horizontal="center" vertical="center"/>
      <protection locked="0"/>
    </xf>
    <xf numFmtId="0" fontId="5" fillId="0" borderId="23" xfId="1" applyBorder="1" applyAlignment="1" applyProtection="1">
      <alignment horizontal="center" vertical="center"/>
      <protection locked="0"/>
    </xf>
    <xf numFmtId="0" fontId="5" fillId="0" borderId="24" xfId="1" applyBorder="1" applyAlignment="1" applyProtection="1">
      <alignment horizontal="center" vertical="center"/>
      <protection locked="0"/>
    </xf>
    <xf numFmtId="0" fontId="14" fillId="0" borderId="1" xfId="1" applyFont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2" fontId="5" fillId="0" borderId="1" xfId="1" applyNumberForma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12" fillId="0" borderId="10" xfId="1" applyFont="1" applyBorder="1" applyAlignment="1">
      <alignment vertical="center"/>
    </xf>
    <xf numFmtId="0" fontId="12" fillId="2" borderId="11" xfId="1" applyFont="1" applyFill="1" applyBorder="1" applyAlignment="1">
      <alignment vertical="center"/>
    </xf>
    <xf numFmtId="0" fontId="5" fillId="0" borderId="25" xfId="1" applyBorder="1"/>
    <xf numFmtId="0" fontId="5" fillId="0" borderId="26" xfId="1" applyBorder="1"/>
    <xf numFmtId="0" fontId="5" fillId="0" borderId="16" xfId="1" applyBorder="1" applyAlignment="1">
      <alignment horizontal="center" vertical="center"/>
    </xf>
    <xf numFmtId="0" fontId="12" fillId="0" borderId="17" xfId="1" applyFont="1" applyBorder="1" applyAlignment="1">
      <alignment vertical="center"/>
    </xf>
    <xf numFmtId="0" fontId="12" fillId="2" borderId="18" xfId="1" applyFont="1" applyFill="1" applyBorder="1" applyAlignment="1">
      <alignment vertical="center"/>
    </xf>
    <xf numFmtId="0" fontId="5" fillId="0" borderId="27" xfId="1" applyBorder="1" applyAlignment="1">
      <alignment horizontal="right" vertical="center"/>
    </xf>
    <xf numFmtId="0" fontId="5" fillId="0" borderId="3" xfId="1" applyBorder="1" applyAlignment="1">
      <alignment horizontal="right" vertical="center"/>
    </xf>
    <xf numFmtId="0" fontId="5" fillId="0" borderId="25" xfId="1" applyBorder="1" applyAlignment="1">
      <alignment horizontal="right" vertical="center"/>
    </xf>
    <xf numFmtId="0" fontId="5" fillId="0" borderId="0" xfId="1" applyAlignment="1">
      <alignment horizontal="right" vertical="center"/>
    </xf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5" fillId="0" borderId="30" xfId="1" applyBorder="1" applyAlignment="1">
      <alignment horizontal="right" vertical="center"/>
    </xf>
    <xf numFmtId="0" fontId="5" fillId="0" borderId="4" xfId="1" applyBorder="1" applyAlignment="1">
      <alignment horizontal="right" vertical="center"/>
    </xf>
    <xf numFmtId="0" fontId="5" fillId="0" borderId="1" xfId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37" xfId="0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5" fillId="0" borderId="2" xfId="0" applyFont="1" applyBorder="1" applyAlignment="1">
      <alignment horizontal="left" vertical="center"/>
    </xf>
    <xf numFmtId="0" fontId="15" fillId="0" borderId="37" xfId="0" applyFont="1" applyBorder="1" applyAlignment="1">
      <alignment horizontal="left" vertical="center"/>
    </xf>
    <xf numFmtId="49" fontId="5" fillId="0" borderId="24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5" fillId="0" borderId="38" xfId="0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5" fillId="0" borderId="39" xfId="1" applyFont="1" applyBorder="1" applyAlignment="1">
      <alignment horizontal="left" vertical="center"/>
    </xf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5" fillId="0" borderId="25" xfId="1" applyBorder="1"/>
    <xf numFmtId="0" fontId="5" fillId="0" borderId="0" xfId="1"/>
    <xf numFmtId="0" fontId="5" fillId="0" borderId="26" xfId="1" applyBorder="1"/>
    <xf numFmtId="0" fontId="5" fillId="0" borderId="20" xfId="1" applyFont="1" applyBorder="1" applyAlignment="1">
      <alignment horizontal="left" vertical="center"/>
    </xf>
    <xf numFmtId="0" fontId="5" fillId="0" borderId="20" xfId="1" applyFont="1" applyBorder="1" applyAlignment="1" applyProtection="1">
      <alignment horizontal="left" vertical="center"/>
      <protection locked="0"/>
    </xf>
    <xf numFmtId="0" fontId="5" fillId="0" borderId="19" xfId="1" applyFont="1" applyBorder="1" applyAlignment="1" applyProtection="1">
      <alignment horizontal="left" vertical="center"/>
      <protection locked="0"/>
    </xf>
    <xf numFmtId="0" fontId="5" fillId="0" borderId="19" xfId="1" applyBorder="1" applyAlignment="1" applyProtection="1">
      <alignment horizontal="left" vertical="center"/>
      <protection locked="0"/>
    </xf>
    <xf numFmtId="0" fontId="5" fillId="0" borderId="20" xfId="1" applyBorder="1" applyAlignment="1" applyProtection="1">
      <alignment horizontal="left" vertical="center"/>
      <protection locked="0"/>
    </xf>
    <xf numFmtId="0" fontId="5" fillId="0" borderId="21" xfId="1" applyBorder="1" applyAlignment="1" applyProtection="1">
      <alignment horizontal="left" vertical="center"/>
      <protection locked="0"/>
    </xf>
    <xf numFmtId="0" fontId="6" fillId="0" borderId="1" xfId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65" fontId="5" fillId="0" borderId="0" xfId="1" applyNumberFormat="1"/>
    <xf numFmtId="166" fontId="5" fillId="0" borderId="0" xfId="1" applyNumberFormat="1"/>
    <xf numFmtId="0" fontId="5" fillId="0" borderId="10" xfId="1" applyBorder="1" applyAlignment="1" applyProtection="1">
      <alignment horizontal="center" vertical="center"/>
    </xf>
    <xf numFmtId="0" fontId="5" fillId="0" borderId="2" xfId="1" applyBorder="1" applyAlignment="1" applyProtection="1">
      <alignment horizontal="center" vertical="center"/>
    </xf>
    <xf numFmtId="0" fontId="5" fillId="0" borderId="17" xfId="1" applyBorder="1" applyAlignment="1" applyProtection="1">
      <alignment horizontal="center" vertical="center"/>
    </xf>
    <xf numFmtId="0" fontId="5" fillId="0" borderId="0" xfId="1" applyAlignment="1" applyProtection="1">
      <alignment horizontal="center" vertical="center"/>
    </xf>
    <xf numFmtId="0" fontId="5" fillId="0" borderId="24" xfId="0" applyFont="1" applyBorder="1" applyAlignment="1">
      <alignment horizontal="center"/>
    </xf>
    <xf numFmtId="0" fontId="5" fillId="0" borderId="1" xfId="1" applyBorder="1" applyAlignment="1" applyProtection="1">
      <alignment horizontal="center" vertical="center"/>
    </xf>
    <xf numFmtId="0" fontId="5" fillId="0" borderId="0" xfId="1"/>
    <xf numFmtId="0" fontId="5" fillId="0" borderId="26" xfId="1" applyBorder="1"/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5" fillId="0" borderId="25" xfId="1" applyBorder="1"/>
    <xf numFmtId="0" fontId="5" fillId="0" borderId="20" xfId="1" applyFont="1" applyBorder="1" applyAlignment="1">
      <alignment horizontal="left" vertical="center"/>
    </xf>
    <xf numFmtId="0" fontId="5" fillId="0" borderId="19" xfId="1" applyFont="1" applyBorder="1" applyAlignment="1" applyProtection="1">
      <alignment horizontal="left" vertical="center"/>
      <protection locked="0"/>
    </xf>
    <xf numFmtId="0" fontId="5" fillId="0" borderId="20" xfId="1" applyFont="1" applyBorder="1" applyAlignment="1" applyProtection="1">
      <alignment horizontal="left" vertical="center"/>
      <protection locked="0"/>
    </xf>
    <xf numFmtId="0" fontId="5" fillId="0" borderId="19" xfId="1" applyBorder="1" applyAlignment="1" applyProtection="1">
      <alignment horizontal="left" vertical="center"/>
      <protection locked="0"/>
    </xf>
    <xf numFmtId="0" fontId="5" fillId="0" borderId="20" xfId="1" applyBorder="1" applyAlignment="1" applyProtection="1">
      <alignment horizontal="left" vertical="center"/>
      <protection locked="0"/>
    </xf>
    <xf numFmtId="0" fontId="5" fillId="0" borderId="21" xfId="1" applyBorder="1" applyAlignment="1" applyProtection="1">
      <alignment horizontal="left" vertical="center"/>
      <protection locked="0"/>
    </xf>
    <xf numFmtId="0" fontId="6" fillId="0" borderId="1" xfId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5" fillId="12" borderId="19" xfId="1" applyFont="1" applyFill="1" applyBorder="1" applyAlignment="1">
      <alignment horizontal="left" vertical="center"/>
    </xf>
    <xf numFmtId="0" fontId="5" fillId="12" borderId="9" xfId="1" applyFill="1" applyBorder="1" applyAlignment="1" applyProtection="1">
      <alignment horizontal="center" vertical="center"/>
      <protection locked="0"/>
    </xf>
    <xf numFmtId="0" fontId="5" fillId="12" borderId="10" xfId="1" applyFill="1" applyBorder="1" applyAlignment="1" applyProtection="1">
      <alignment horizontal="center" vertical="center"/>
      <protection locked="0"/>
    </xf>
    <xf numFmtId="0" fontId="5" fillId="12" borderId="10" xfId="1" applyFill="1" applyBorder="1" applyAlignment="1" applyProtection="1">
      <alignment horizontal="center" vertical="center"/>
    </xf>
    <xf numFmtId="0" fontId="8" fillId="12" borderId="11" xfId="1" applyFont="1" applyFill="1" applyBorder="1" applyAlignment="1">
      <alignment horizontal="center" vertical="center"/>
    </xf>
    <xf numFmtId="0" fontId="5" fillId="12" borderId="20" xfId="1" applyFont="1" applyFill="1" applyBorder="1" applyAlignment="1">
      <alignment horizontal="left" vertical="center"/>
    </xf>
    <xf numFmtId="0" fontId="5" fillId="12" borderId="13" xfId="1" applyFill="1" applyBorder="1" applyAlignment="1" applyProtection="1">
      <alignment horizontal="center" vertical="center"/>
      <protection locked="0"/>
    </xf>
    <xf numFmtId="0" fontId="5" fillId="12" borderId="2" xfId="1" applyFill="1" applyBorder="1" applyAlignment="1" applyProtection="1">
      <alignment horizontal="center" vertical="center"/>
      <protection locked="0"/>
    </xf>
    <xf numFmtId="0" fontId="5" fillId="12" borderId="2" xfId="1" applyFill="1" applyBorder="1" applyAlignment="1" applyProtection="1">
      <alignment horizontal="center" vertical="center"/>
    </xf>
    <xf numFmtId="0" fontId="8" fillId="12" borderId="14" xfId="1" applyFont="1" applyFill="1" applyBorder="1" applyAlignment="1">
      <alignment horizontal="center" vertical="center"/>
    </xf>
    <xf numFmtId="0" fontId="5" fillId="12" borderId="39" xfId="1" applyFont="1" applyFill="1" applyBorder="1" applyAlignment="1">
      <alignment horizontal="left" vertical="center"/>
    </xf>
    <xf numFmtId="0" fontId="5" fillId="12" borderId="16" xfId="1" applyFill="1" applyBorder="1" applyAlignment="1" applyProtection="1">
      <alignment horizontal="center" vertical="center"/>
      <protection locked="0"/>
    </xf>
    <xf numFmtId="0" fontId="5" fillId="12" borderId="17" xfId="1" applyFill="1" applyBorder="1" applyAlignment="1" applyProtection="1">
      <alignment horizontal="center" vertical="center"/>
      <protection locked="0"/>
    </xf>
    <xf numFmtId="0" fontId="5" fillId="12" borderId="17" xfId="1" applyFill="1" applyBorder="1" applyAlignment="1" applyProtection="1">
      <alignment horizontal="center" vertical="center"/>
    </xf>
    <xf numFmtId="0" fontId="8" fillId="12" borderId="18" xfId="1" applyFont="1" applyFill="1" applyBorder="1" applyAlignment="1">
      <alignment horizontal="center" vertical="center"/>
    </xf>
    <xf numFmtId="0" fontId="5" fillId="13" borderId="19" xfId="1" applyFont="1" applyFill="1" applyBorder="1" applyAlignment="1" applyProtection="1">
      <alignment horizontal="left" vertical="center"/>
      <protection locked="0"/>
    </xf>
    <xf numFmtId="0" fontId="5" fillId="13" borderId="9" xfId="1" applyFill="1" applyBorder="1" applyAlignment="1" applyProtection="1">
      <alignment horizontal="center" vertical="center"/>
      <protection locked="0"/>
    </xf>
    <xf numFmtId="0" fontId="5" fillId="13" borderId="10" xfId="1" applyFill="1" applyBorder="1" applyAlignment="1" applyProtection="1">
      <alignment horizontal="center" vertical="center"/>
      <protection locked="0"/>
    </xf>
    <xf numFmtId="0" fontId="5" fillId="13" borderId="10" xfId="1" applyFill="1" applyBorder="1" applyAlignment="1" applyProtection="1">
      <alignment horizontal="center" vertical="center"/>
    </xf>
    <xf numFmtId="0" fontId="8" fillId="13" borderId="11" xfId="1" applyFont="1" applyFill="1" applyBorder="1" applyAlignment="1">
      <alignment horizontal="center" vertical="center"/>
    </xf>
    <xf numFmtId="0" fontId="5" fillId="13" borderId="20" xfId="1" applyFont="1" applyFill="1" applyBorder="1" applyAlignment="1" applyProtection="1">
      <alignment horizontal="left" vertical="center"/>
      <protection locked="0"/>
    </xf>
    <xf numFmtId="0" fontId="5" fillId="13" borderId="13" xfId="1" applyFill="1" applyBorder="1" applyAlignment="1" applyProtection="1">
      <alignment horizontal="center" vertical="center"/>
      <protection locked="0"/>
    </xf>
    <xf numFmtId="0" fontId="5" fillId="13" borderId="2" xfId="1" applyFill="1" applyBorder="1" applyAlignment="1" applyProtection="1">
      <alignment horizontal="center" vertical="center"/>
      <protection locked="0"/>
    </xf>
    <xf numFmtId="0" fontId="5" fillId="13" borderId="2" xfId="1" applyFill="1" applyBorder="1" applyAlignment="1" applyProtection="1">
      <alignment horizontal="center" vertical="center"/>
    </xf>
    <xf numFmtId="0" fontId="8" fillId="13" borderId="14" xfId="1" applyFont="1" applyFill="1" applyBorder="1" applyAlignment="1">
      <alignment horizontal="center" vertical="center"/>
    </xf>
    <xf numFmtId="0" fontId="5" fillId="13" borderId="22" xfId="1" applyFill="1" applyBorder="1" applyAlignment="1" applyProtection="1">
      <alignment horizontal="center" vertical="center"/>
      <protection locked="0"/>
    </xf>
    <xf numFmtId="0" fontId="5" fillId="13" borderId="23" xfId="1" applyFill="1" applyBorder="1" applyAlignment="1" applyProtection="1">
      <alignment horizontal="center" vertical="center"/>
      <protection locked="0"/>
    </xf>
    <xf numFmtId="0" fontId="5" fillId="13" borderId="24" xfId="1" applyFill="1" applyBorder="1" applyAlignment="1" applyProtection="1">
      <alignment horizontal="center" vertical="center"/>
      <protection locked="0"/>
    </xf>
    <xf numFmtId="0" fontId="5" fillId="14" borderId="20" xfId="1" applyFont="1" applyFill="1" applyBorder="1" applyAlignment="1">
      <alignment horizontal="left" vertical="center"/>
    </xf>
    <xf numFmtId="0" fontId="5" fillId="14" borderId="13" xfId="1" applyFill="1" applyBorder="1" applyAlignment="1" applyProtection="1">
      <alignment horizontal="center" vertical="center"/>
      <protection locked="0"/>
    </xf>
    <xf numFmtId="0" fontId="5" fillId="14" borderId="2" xfId="1" applyFill="1" applyBorder="1" applyAlignment="1" applyProtection="1">
      <alignment horizontal="center" vertical="center"/>
      <protection locked="0"/>
    </xf>
    <xf numFmtId="0" fontId="5" fillId="14" borderId="2" xfId="1" applyFill="1" applyBorder="1" applyAlignment="1" applyProtection="1">
      <alignment horizontal="center" vertical="center"/>
    </xf>
    <xf numFmtId="0" fontId="8" fillId="14" borderId="14" xfId="1" applyFont="1" applyFill="1" applyBorder="1" applyAlignment="1">
      <alignment horizontal="center" vertical="center"/>
    </xf>
    <xf numFmtId="0" fontId="5" fillId="14" borderId="16" xfId="1" applyFill="1" applyBorder="1" applyAlignment="1" applyProtection="1">
      <alignment horizontal="center" vertical="center"/>
      <protection locked="0"/>
    </xf>
    <xf numFmtId="0" fontId="5" fillId="14" borderId="17" xfId="1" applyFill="1" applyBorder="1" applyAlignment="1" applyProtection="1">
      <alignment horizontal="center" vertical="center"/>
      <protection locked="0"/>
    </xf>
    <xf numFmtId="0" fontId="5" fillId="14" borderId="17" xfId="1" applyFill="1" applyBorder="1" applyAlignment="1" applyProtection="1">
      <alignment horizontal="center" vertical="center"/>
    </xf>
    <xf numFmtId="0" fontId="8" fillId="14" borderId="18" xfId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left" vertical="center" indent="1"/>
    </xf>
    <xf numFmtId="0" fontId="12" fillId="0" borderId="27" xfId="1" applyFont="1" applyBorder="1" applyAlignment="1" applyProtection="1">
      <alignment horizontal="left" vertical="top" wrapText="1"/>
      <protection locked="0"/>
    </xf>
    <xf numFmtId="0" fontId="5" fillId="0" borderId="3" xfId="1" applyBorder="1" applyAlignment="1" applyProtection="1">
      <alignment horizontal="left" vertical="top" wrapText="1"/>
      <protection locked="0"/>
    </xf>
    <xf numFmtId="0" fontId="5" fillId="0" borderId="33" xfId="1" applyBorder="1" applyAlignment="1" applyProtection="1">
      <alignment horizontal="left" vertical="top" wrapText="1"/>
      <protection locked="0"/>
    </xf>
    <xf numFmtId="0" fontId="5" fillId="0" borderId="25" xfId="1" applyBorder="1" applyAlignment="1" applyProtection="1">
      <alignment horizontal="left" vertical="top" wrapText="1"/>
      <protection locked="0"/>
    </xf>
    <xf numFmtId="0" fontId="5" fillId="0" borderId="0" xfId="1" applyAlignment="1" applyProtection="1">
      <alignment horizontal="left" vertical="top" wrapText="1"/>
      <protection locked="0"/>
    </xf>
    <xf numFmtId="0" fontId="5" fillId="0" borderId="26" xfId="1" applyBorder="1" applyAlignment="1" applyProtection="1">
      <alignment horizontal="left" vertical="top" wrapText="1"/>
      <protection locked="0"/>
    </xf>
    <xf numFmtId="0" fontId="5" fillId="0" borderId="3" xfId="1" applyBorder="1" applyAlignment="1">
      <alignment horizontal="right"/>
    </xf>
    <xf numFmtId="0" fontId="12" fillId="0" borderId="3" xfId="1" applyFont="1" applyBorder="1" applyAlignment="1">
      <alignment horizontal="center" vertical="center"/>
    </xf>
    <xf numFmtId="0" fontId="5" fillId="0" borderId="33" xfId="1" applyBorder="1"/>
    <xf numFmtId="0" fontId="5" fillId="0" borderId="0" xfId="1"/>
    <xf numFmtId="0" fontId="5" fillId="0" borderId="26" xfId="1" applyBorder="1"/>
    <xf numFmtId="0" fontId="5" fillId="0" borderId="0" xfId="1" applyAlignment="1">
      <alignment horizontal="right"/>
    </xf>
    <xf numFmtId="0" fontId="12" fillId="0" borderId="0" xfId="1" applyFont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5" fillId="0" borderId="25" xfId="1" applyBorder="1"/>
    <xf numFmtId="0" fontId="5" fillId="0" borderId="31" xfId="1" applyBorder="1" applyAlignment="1">
      <alignment horizontal="left" vertical="center"/>
    </xf>
    <xf numFmtId="0" fontId="5" fillId="0" borderId="28" xfId="1" applyBorder="1" applyAlignment="1">
      <alignment horizontal="left" vertical="center"/>
    </xf>
    <xf numFmtId="0" fontId="5" fillId="0" borderId="29" xfId="1" applyBorder="1" applyAlignment="1">
      <alignment horizontal="left" vertical="center"/>
    </xf>
    <xf numFmtId="0" fontId="12" fillId="0" borderId="4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9" fillId="0" borderId="31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5" fillId="14" borderId="20" xfId="1" applyFont="1" applyFill="1" applyBorder="1" applyAlignment="1">
      <alignment horizontal="left" vertical="center"/>
    </xf>
    <xf numFmtId="0" fontId="5" fillId="14" borderId="21" xfId="1" applyFont="1" applyFill="1" applyBorder="1" applyAlignment="1">
      <alignment horizontal="left" vertical="center"/>
    </xf>
    <xf numFmtId="0" fontId="10" fillId="2" borderId="31" xfId="1" applyFont="1" applyFill="1" applyBorder="1" applyAlignment="1">
      <alignment horizontal="center" vertical="center"/>
    </xf>
    <xf numFmtId="0" fontId="10" fillId="2" borderId="28" xfId="1" applyFont="1" applyFill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14" borderId="25" xfId="1" applyFont="1" applyFill="1" applyBorder="1" applyAlignment="1">
      <alignment horizontal="center" vertical="center" textRotation="90" wrapText="1"/>
    </xf>
    <xf numFmtId="0" fontId="7" fillId="14" borderId="26" xfId="1" applyFont="1" applyFill="1" applyBorder="1" applyAlignment="1">
      <alignment horizontal="center" vertical="center" textRotation="90"/>
    </xf>
    <xf numFmtId="0" fontId="7" fillId="14" borderId="25" xfId="1" applyFont="1" applyFill="1" applyBorder="1" applyAlignment="1">
      <alignment horizontal="center" vertical="center" textRotation="90"/>
    </xf>
    <xf numFmtId="0" fontId="7" fillId="14" borderId="30" xfId="1" applyFont="1" applyFill="1" applyBorder="1" applyAlignment="1">
      <alignment horizontal="center" vertical="center" textRotation="90"/>
    </xf>
    <xf numFmtId="0" fontId="7" fillId="14" borderId="32" xfId="1" applyFont="1" applyFill="1" applyBorder="1" applyAlignment="1">
      <alignment horizontal="center" vertical="center" textRotation="90"/>
    </xf>
    <xf numFmtId="0" fontId="7" fillId="12" borderId="27" xfId="1" applyFont="1" applyFill="1" applyBorder="1" applyAlignment="1">
      <alignment horizontal="center" vertical="center" textRotation="90"/>
    </xf>
    <xf numFmtId="0" fontId="7" fillId="12" borderId="33" xfId="1" applyFont="1" applyFill="1" applyBorder="1" applyAlignment="1">
      <alignment horizontal="center" vertical="center" textRotation="90"/>
    </xf>
    <xf numFmtId="0" fontId="7" fillId="12" borderId="25" xfId="1" applyFont="1" applyFill="1" applyBorder="1" applyAlignment="1">
      <alignment horizontal="center" vertical="center" textRotation="90"/>
    </xf>
    <xf numFmtId="0" fontId="7" fillId="12" borderId="26" xfId="1" applyFont="1" applyFill="1" applyBorder="1" applyAlignment="1">
      <alignment horizontal="center" vertical="center" textRotation="90"/>
    </xf>
    <xf numFmtId="0" fontId="7" fillId="12" borderId="30" xfId="1" applyFont="1" applyFill="1" applyBorder="1" applyAlignment="1">
      <alignment horizontal="center" vertical="center" textRotation="90"/>
    </xf>
    <xf numFmtId="0" fontId="7" fillId="12" borderId="32" xfId="1" applyFont="1" applyFill="1" applyBorder="1" applyAlignment="1">
      <alignment horizontal="center" vertical="center" textRotation="90"/>
    </xf>
    <xf numFmtId="0" fontId="5" fillId="12" borderId="19" xfId="1" applyFont="1" applyFill="1" applyBorder="1" applyAlignment="1" applyProtection="1">
      <alignment horizontal="left" vertical="center"/>
      <protection locked="0"/>
    </xf>
    <xf numFmtId="0" fontId="7" fillId="13" borderId="27" xfId="1" applyFont="1" applyFill="1" applyBorder="1" applyAlignment="1">
      <alignment horizontal="center" vertical="center" textRotation="90"/>
    </xf>
    <xf numFmtId="0" fontId="7" fillId="13" borderId="33" xfId="1" applyFont="1" applyFill="1" applyBorder="1" applyAlignment="1">
      <alignment horizontal="center" vertical="center" textRotation="90"/>
    </xf>
    <xf numFmtId="0" fontId="7" fillId="13" borderId="25" xfId="1" applyFont="1" applyFill="1" applyBorder="1" applyAlignment="1">
      <alignment horizontal="center" vertical="center" textRotation="90"/>
    </xf>
    <xf numFmtId="0" fontId="7" fillId="13" borderId="26" xfId="1" applyFont="1" applyFill="1" applyBorder="1" applyAlignment="1">
      <alignment horizontal="center" vertical="center" textRotation="90"/>
    </xf>
    <xf numFmtId="0" fontId="5" fillId="13" borderId="20" xfId="1" applyFont="1" applyFill="1" applyBorder="1" applyAlignment="1" applyProtection="1">
      <alignment horizontal="left" vertical="center"/>
      <protection locked="0"/>
    </xf>
    <xf numFmtId="0" fontId="5" fillId="13" borderId="19" xfId="1" applyFont="1" applyFill="1" applyBorder="1" applyAlignment="1" applyProtection="1">
      <alignment horizontal="left" vertical="center"/>
      <protection locked="0"/>
    </xf>
    <xf numFmtId="0" fontId="8" fillId="0" borderId="31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5" fillId="12" borderId="20" xfId="1" applyFont="1" applyFill="1" applyBorder="1" applyAlignment="1" applyProtection="1">
      <alignment horizontal="left" vertical="center"/>
      <protection locked="0"/>
    </xf>
    <xf numFmtId="0" fontId="5" fillId="0" borderId="31" xfId="1" quotePrefix="1" applyBorder="1" applyAlignment="1" applyProtection="1">
      <alignment horizontal="left" vertical="top" wrapText="1"/>
      <protection locked="0"/>
    </xf>
    <xf numFmtId="0" fontId="5" fillId="0" borderId="28" xfId="1" applyBorder="1" applyAlignment="1" applyProtection="1">
      <alignment horizontal="left" vertical="top" wrapText="1"/>
      <protection locked="0"/>
    </xf>
    <xf numFmtId="0" fontId="5" fillId="0" borderId="29" xfId="1" applyBorder="1" applyAlignment="1" applyProtection="1">
      <alignment horizontal="left" vertical="top" wrapText="1"/>
      <protection locked="0"/>
    </xf>
    <xf numFmtId="0" fontId="5" fillId="0" borderId="31" xfId="1" applyBorder="1" applyAlignment="1" applyProtection="1">
      <alignment horizontal="left" vertical="top" wrapText="1"/>
      <protection locked="0"/>
    </xf>
    <xf numFmtId="0" fontId="5" fillId="12" borderId="21" xfId="1" applyFont="1" applyFill="1" applyBorder="1" applyAlignment="1" applyProtection="1">
      <alignment horizontal="left" vertical="center"/>
      <protection locked="0"/>
    </xf>
    <xf numFmtId="0" fontId="7" fillId="0" borderId="34" xfId="1" applyFont="1" applyBorder="1" applyAlignment="1">
      <alignment vertical="center" textRotation="90"/>
    </xf>
    <xf numFmtId="0" fontId="7" fillId="0" borderId="35" xfId="1" applyFont="1" applyBorder="1" applyAlignment="1">
      <alignment vertical="center" textRotation="90"/>
    </xf>
    <xf numFmtId="0" fontId="7" fillId="0" borderId="36" xfId="1" applyFont="1" applyBorder="1" applyAlignment="1">
      <alignment vertical="center" textRotation="90"/>
    </xf>
    <xf numFmtId="0" fontId="7" fillId="0" borderId="7" xfId="1" applyFont="1" applyBorder="1" applyAlignment="1">
      <alignment horizontal="center" vertical="center" textRotation="90"/>
    </xf>
    <xf numFmtId="0" fontId="5" fillId="0" borderId="9" xfId="1" applyBorder="1" applyAlignment="1" applyProtection="1">
      <alignment horizontal="left" vertical="center"/>
      <protection locked="0"/>
    </xf>
    <xf numFmtId="0" fontId="5" fillId="0" borderId="11" xfId="1" applyBorder="1" applyAlignment="1" applyProtection="1">
      <alignment horizontal="left" vertical="center"/>
      <protection locked="0"/>
    </xf>
    <xf numFmtId="0" fontId="5" fillId="0" borderId="13" xfId="1" applyBorder="1" applyAlignment="1" applyProtection="1">
      <alignment horizontal="left" vertical="center"/>
      <protection locked="0"/>
    </xf>
    <xf numFmtId="0" fontId="5" fillId="0" borderId="14" xfId="1" applyBorder="1" applyAlignment="1" applyProtection="1">
      <alignment horizontal="left" vertical="center"/>
      <protection locked="0"/>
    </xf>
    <xf numFmtId="0" fontId="5" fillId="0" borderId="16" xfId="1" applyBorder="1" applyAlignment="1" applyProtection="1">
      <alignment horizontal="left" vertical="center"/>
      <protection locked="0"/>
    </xf>
    <xf numFmtId="0" fontId="5" fillId="0" borderId="18" xfId="1" applyBorder="1" applyAlignment="1" applyProtection="1">
      <alignment horizontal="left" vertical="center"/>
      <protection locked="0"/>
    </xf>
    <xf numFmtId="0" fontId="5" fillId="0" borderId="19" xfId="1" applyBorder="1" applyAlignment="1" applyProtection="1">
      <alignment horizontal="left" vertical="center"/>
      <protection locked="0"/>
    </xf>
    <xf numFmtId="0" fontId="5" fillId="0" borderId="20" xfId="1" applyBorder="1" applyAlignment="1" applyProtection="1">
      <alignment horizontal="left" vertical="center"/>
      <protection locked="0"/>
    </xf>
    <xf numFmtId="0" fontId="5" fillId="0" borderId="21" xfId="1" applyBorder="1" applyAlignment="1" applyProtection="1">
      <alignment horizontal="left" vertical="center"/>
      <protection locked="0"/>
    </xf>
    <xf numFmtId="0" fontId="6" fillId="0" borderId="1" xfId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0" fontId="1" fillId="0" borderId="28" xfId="1" applyFont="1" applyBorder="1" applyAlignment="1">
      <alignment horizontal="center" vertical="center"/>
    </xf>
    <xf numFmtId="0" fontId="1" fillId="0" borderId="29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27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2" fillId="0" borderId="3" xfId="1" applyFont="1" applyBorder="1" applyAlignment="1" applyProtection="1">
      <alignment horizontal="center" vertical="center"/>
      <protection locked="0"/>
    </xf>
    <xf numFmtId="0" fontId="5" fillId="0" borderId="3" xfId="1" applyBorder="1" applyAlignment="1" applyProtection="1">
      <alignment vertical="center"/>
      <protection locked="0"/>
    </xf>
    <xf numFmtId="0" fontId="2" fillId="0" borderId="4" xfId="1" applyFont="1" applyBorder="1" applyAlignment="1" applyProtection="1">
      <alignment horizontal="center" vertical="center"/>
      <protection locked="0"/>
    </xf>
    <xf numFmtId="0" fontId="5" fillId="0" borderId="4" xfId="1" applyBorder="1" applyAlignment="1" applyProtection="1">
      <alignment horizontal="center" vertical="center"/>
      <protection locked="0"/>
    </xf>
    <xf numFmtId="0" fontId="5" fillId="0" borderId="0" xfId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3" xfId="1" applyFont="1" applyBorder="1" applyAlignment="1" applyProtection="1">
      <alignment horizontal="left" vertical="center"/>
      <protection locked="0"/>
    </xf>
    <xf numFmtId="0" fontId="5" fillId="0" borderId="3" xfId="1" applyBorder="1" applyAlignment="1" applyProtection="1">
      <alignment horizontal="left" vertical="center" indent="1"/>
      <protection locked="0"/>
    </xf>
    <xf numFmtId="0" fontId="5" fillId="0" borderId="33" xfId="1" applyBorder="1" applyAlignment="1" applyProtection="1">
      <alignment horizontal="left" vertical="center" indent="1"/>
      <protection locked="0"/>
    </xf>
    <xf numFmtId="0" fontId="2" fillId="0" borderId="4" xfId="1" applyFont="1" applyBorder="1" applyAlignment="1" applyProtection="1">
      <alignment horizontal="left" vertical="center"/>
      <protection locked="0"/>
    </xf>
    <xf numFmtId="0" fontId="5" fillId="0" borderId="4" xfId="1" applyBorder="1" applyAlignment="1" applyProtection="1">
      <alignment horizontal="left" vertical="center" indent="1"/>
      <protection locked="0"/>
    </xf>
    <xf numFmtId="0" fontId="5" fillId="0" borderId="32" xfId="1" applyBorder="1" applyAlignment="1" applyProtection="1">
      <alignment horizontal="left" vertical="center" indent="1"/>
      <protection locked="0"/>
    </xf>
    <xf numFmtId="0" fontId="2" fillId="0" borderId="30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5" fillId="0" borderId="20" xfId="1" applyFont="1" applyBorder="1" applyAlignment="1">
      <alignment horizontal="left" vertical="center"/>
    </xf>
    <xf numFmtId="0" fontId="5" fillId="0" borderId="21" xfId="1" applyFont="1" applyBorder="1" applyAlignment="1">
      <alignment horizontal="left" vertical="center"/>
    </xf>
    <xf numFmtId="0" fontId="7" fillId="0" borderId="25" xfId="1" applyFont="1" applyBorder="1" applyAlignment="1">
      <alignment horizontal="center" vertical="center" textRotation="90" wrapText="1"/>
    </xf>
    <xf numFmtId="0" fontId="7" fillId="0" borderId="26" xfId="1" applyFont="1" applyBorder="1" applyAlignment="1">
      <alignment horizontal="center" vertical="center" textRotation="90"/>
    </xf>
    <xf numFmtId="0" fontId="7" fillId="0" borderId="25" xfId="1" applyFont="1" applyBorder="1" applyAlignment="1">
      <alignment horizontal="center" vertical="center" textRotation="90"/>
    </xf>
    <xf numFmtId="0" fontId="7" fillId="0" borderId="30" xfId="1" applyFont="1" applyBorder="1" applyAlignment="1">
      <alignment horizontal="center" vertical="center" textRotation="90"/>
    </xf>
    <xf numFmtId="0" fontId="7" fillId="0" borderId="32" xfId="1" applyFont="1" applyBorder="1" applyAlignment="1">
      <alignment horizontal="center" vertical="center" textRotation="90"/>
    </xf>
    <xf numFmtId="0" fontId="5" fillId="0" borderId="20" xfId="1" applyFont="1" applyBorder="1" applyAlignment="1" applyProtection="1">
      <alignment horizontal="left" vertical="center"/>
      <protection locked="0"/>
    </xf>
    <xf numFmtId="0" fontId="7" fillId="0" borderId="27" xfId="1" applyFont="1" applyBorder="1" applyAlignment="1">
      <alignment horizontal="center" vertical="center" textRotation="90"/>
    </xf>
    <xf numFmtId="0" fontId="7" fillId="0" borderId="33" xfId="1" applyFont="1" applyBorder="1" applyAlignment="1">
      <alignment horizontal="center" vertical="center" textRotation="90"/>
    </xf>
    <xf numFmtId="0" fontId="5" fillId="0" borderId="19" xfId="1" applyFont="1" applyBorder="1" applyAlignment="1" applyProtection="1">
      <alignment horizontal="left" vertical="center"/>
      <protection locked="0"/>
    </xf>
    <xf numFmtId="0" fontId="5" fillId="0" borderId="21" xfId="1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 xr:uid="{00000000-0005-0000-0000-000001000000}"/>
  </cellStyles>
  <dxfs count="8"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</sheetPr>
  <dimension ref="A1:X53"/>
  <sheetViews>
    <sheetView showZeros="0" tabSelected="1" zoomScale="70" zoomScaleNormal="70" workbookViewId="0">
      <selection activeCell="V21" sqref="V21"/>
    </sheetView>
  </sheetViews>
  <sheetFormatPr baseColWidth="10" defaultColWidth="11.42578125" defaultRowHeight="12.75" x14ac:dyDescent="0.2"/>
  <cols>
    <col min="1" max="1" width="5.85546875" style="15" customWidth="1"/>
    <col min="2" max="2" width="5.28515625" style="15" customWidth="1"/>
    <col min="3" max="3" width="26.42578125" style="15" customWidth="1"/>
    <col min="4" max="4" width="30.85546875" style="15" customWidth="1"/>
    <col min="5" max="5" width="2.140625" style="15" customWidth="1"/>
    <col min="6" max="12" width="7.85546875" style="15" customWidth="1"/>
    <col min="13" max="13" width="9.85546875" style="15" customWidth="1"/>
    <col min="14" max="14" width="11.42578125" style="15"/>
    <col min="15" max="15" width="12.42578125" style="15" customWidth="1"/>
    <col min="16" max="16" width="13.28515625" style="15" customWidth="1"/>
    <col min="17" max="17" width="11.42578125" style="15"/>
    <col min="18" max="18" width="14.28515625" style="15" customWidth="1"/>
    <col min="19" max="16384" width="11.42578125" style="15"/>
  </cols>
  <sheetData>
    <row r="1" spans="1:18" ht="30" customHeight="1" thickBot="1" x14ac:dyDescent="0.25">
      <c r="A1" s="239" t="s">
        <v>183</v>
      </c>
      <c r="B1" s="240"/>
      <c r="C1" s="241"/>
      <c r="D1" s="239" t="s">
        <v>0</v>
      </c>
      <c r="E1" s="240"/>
      <c r="F1" s="240"/>
      <c r="G1" s="240"/>
      <c r="H1" s="240"/>
      <c r="I1" s="240"/>
      <c r="J1" s="241"/>
      <c r="K1" s="239" t="s">
        <v>190</v>
      </c>
      <c r="L1" s="240"/>
      <c r="M1" s="241"/>
      <c r="O1" s="16"/>
    </row>
    <row r="2" spans="1:18" ht="4.5" customHeight="1" thickBot="1" x14ac:dyDescent="0.25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</row>
    <row r="3" spans="1:18" ht="23.1" customHeight="1" x14ac:dyDescent="0.2">
      <c r="A3" s="243" t="str">
        <f>IF(INT((F6-DATE(YEAR(F6),1,1))/7)+1&gt;=52," SEMAINE  : 1"," SEMAINE  : "&amp;INT((F6-DATE(YEAR(F6),1,1))/7)+1)</f>
        <v xml:space="preserve"> SEMAINE  : 1</v>
      </c>
      <c r="B3" s="244"/>
      <c r="C3" s="244"/>
      <c r="D3" s="245" t="s">
        <v>184</v>
      </c>
      <c r="E3" s="246"/>
      <c r="F3" s="17"/>
      <c r="G3" s="18"/>
      <c r="H3" s="251" t="s">
        <v>146</v>
      </c>
      <c r="I3" s="251"/>
      <c r="J3" s="252" t="s">
        <v>188</v>
      </c>
      <c r="K3" s="252"/>
      <c r="L3" s="252"/>
      <c r="M3" s="253"/>
    </row>
    <row r="4" spans="1:18" ht="23.1" customHeight="1" thickBot="1" x14ac:dyDescent="0.25">
      <c r="A4" s="257" t="s">
        <v>202</v>
      </c>
      <c r="B4" s="258"/>
      <c r="C4" s="166">
        <f>IF(INT((F6-DATE(YEAR(F6),1,1))/7)+1&gt;=52,YEAR(F6)+1,YEAR(F6))</f>
        <v>2021</v>
      </c>
      <c r="D4" s="247" t="s">
        <v>1</v>
      </c>
      <c r="E4" s="248"/>
      <c r="F4" s="19"/>
      <c r="G4" s="20"/>
      <c r="H4" s="254" t="s">
        <v>147</v>
      </c>
      <c r="I4" s="254"/>
      <c r="J4" s="255" t="s">
        <v>189</v>
      </c>
      <c r="K4" s="255"/>
      <c r="L4" s="255"/>
      <c r="M4" s="256"/>
    </row>
    <row r="5" spans="1:18" ht="3.75" customHeight="1" thickBot="1" x14ac:dyDescent="0.25">
      <c r="A5" s="249"/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</row>
    <row r="6" spans="1:18" ht="21.95" customHeight="1" thickBot="1" x14ac:dyDescent="0.25">
      <c r="A6" s="22"/>
      <c r="B6" s="22"/>
      <c r="C6" s="23"/>
      <c r="D6" s="250"/>
      <c r="E6" s="250"/>
      <c r="F6" s="24">
        <v>44200</v>
      </c>
      <c r="G6" s="25">
        <f>IF(WEEKDAY(F6,2)=1,F6+1,"Erreur")</f>
        <v>44201</v>
      </c>
      <c r="H6" s="25">
        <f>IF(WEEKDAY(F6,2)=1,G6+1,"La date")</f>
        <v>44202</v>
      </c>
      <c r="I6" s="25">
        <f>IF(WEEKDAY(F6,2)=1,H6+1,"doit être")</f>
        <v>44203</v>
      </c>
      <c r="J6" s="25">
        <f>IF(WEEKDAY(F6,2)=1,I6+1,"un lundi")</f>
        <v>44204</v>
      </c>
      <c r="K6" s="25">
        <f>IF(WEEKDAY(F6,2)=1,J6+1,"")</f>
        <v>44205</v>
      </c>
      <c r="L6" s="25">
        <f>IF(WEEKDAY(F6,2)=1,K6+1,"")</f>
        <v>44206</v>
      </c>
      <c r="M6" s="26"/>
    </row>
    <row r="7" spans="1:18" ht="21.95" customHeight="1" thickBot="1" x14ac:dyDescent="0.25">
      <c r="A7" s="22"/>
      <c r="B7" s="22"/>
      <c r="C7" s="27" t="s">
        <v>2</v>
      </c>
      <c r="D7" s="238" t="s">
        <v>3</v>
      </c>
      <c r="E7" s="238"/>
      <c r="F7" s="28" t="s">
        <v>4</v>
      </c>
      <c r="G7" s="29" t="s">
        <v>5</v>
      </c>
      <c r="H7" s="29" t="s">
        <v>6</v>
      </c>
      <c r="I7" s="29" t="s">
        <v>7</v>
      </c>
      <c r="J7" s="29" t="s">
        <v>8</v>
      </c>
      <c r="K7" s="29" t="s">
        <v>9</v>
      </c>
      <c r="L7" s="29" t="s">
        <v>10</v>
      </c>
      <c r="M7" s="30" t="s">
        <v>11</v>
      </c>
    </row>
    <row r="8" spans="1:18" ht="21" customHeight="1" thickBot="1" x14ac:dyDescent="0.25">
      <c r="A8" s="225" t="s">
        <v>12</v>
      </c>
      <c r="B8" s="228" t="s">
        <v>13</v>
      </c>
      <c r="C8" s="31"/>
      <c r="D8" s="229"/>
      <c r="E8" s="230"/>
      <c r="F8" s="32"/>
      <c r="G8" s="33"/>
      <c r="H8" s="33"/>
      <c r="I8" s="33"/>
      <c r="J8" s="33"/>
      <c r="K8" s="108"/>
      <c r="L8" s="108"/>
      <c r="M8" s="34">
        <f t="shared" ref="M8:M13" si="0">SUM(F8:L8)</f>
        <v>0</v>
      </c>
      <c r="P8" s="35"/>
    </row>
    <row r="9" spans="1:18" ht="21" customHeight="1" thickBot="1" x14ac:dyDescent="0.25">
      <c r="A9" s="226"/>
      <c r="B9" s="228"/>
      <c r="C9" s="36"/>
      <c r="D9" s="231"/>
      <c r="E9" s="232"/>
      <c r="F9" s="37"/>
      <c r="G9" s="38"/>
      <c r="H9" s="38"/>
      <c r="I9" s="38"/>
      <c r="J9" s="38"/>
      <c r="K9" s="109"/>
      <c r="L9" s="109"/>
      <c r="M9" s="39">
        <f t="shared" si="0"/>
        <v>0</v>
      </c>
    </row>
    <row r="10" spans="1:18" ht="21" customHeight="1" thickBot="1" x14ac:dyDescent="0.25">
      <c r="A10" s="226"/>
      <c r="B10" s="228"/>
      <c r="C10" s="40"/>
      <c r="D10" s="233"/>
      <c r="E10" s="234"/>
      <c r="F10" s="41"/>
      <c r="G10" s="42"/>
      <c r="H10" s="42"/>
      <c r="I10" s="42"/>
      <c r="J10" s="42"/>
      <c r="K10" s="110"/>
      <c r="L10" s="110"/>
      <c r="M10" s="43">
        <f t="shared" si="0"/>
        <v>0</v>
      </c>
    </row>
    <row r="11" spans="1:18" ht="21" customHeight="1" thickBot="1" x14ac:dyDescent="0.25">
      <c r="A11" s="226"/>
      <c r="B11" s="228" t="s">
        <v>14</v>
      </c>
      <c r="C11" s="44"/>
      <c r="D11" s="235"/>
      <c r="E11" s="235"/>
      <c r="F11" s="32"/>
      <c r="G11" s="33"/>
      <c r="H11" s="33"/>
      <c r="I11" s="33"/>
      <c r="J11" s="33"/>
      <c r="K11" s="108"/>
      <c r="L11" s="108"/>
      <c r="M11" s="34">
        <f t="shared" si="0"/>
        <v>0</v>
      </c>
    </row>
    <row r="12" spans="1:18" ht="21" customHeight="1" thickBot="1" x14ac:dyDescent="0.25">
      <c r="A12" s="226"/>
      <c r="B12" s="228"/>
      <c r="C12" s="45"/>
      <c r="D12" s="236"/>
      <c r="E12" s="236"/>
      <c r="F12" s="37"/>
      <c r="G12" s="38"/>
      <c r="H12" s="38"/>
      <c r="I12" s="38"/>
      <c r="J12" s="38"/>
      <c r="K12" s="109"/>
      <c r="L12" s="109"/>
      <c r="M12" s="39">
        <f t="shared" si="0"/>
        <v>0</v>
      </c>
    </row>
    <row r="13" spans="1:18" ht="21" customHeight="1" thickBot="1" x14ac:dyDescent="0.25">
      <c r="A13" s="227"/>
      <c r="B13" s="228"/>
      <c r="C13" s="46"/>
      <c r="D13" s="237"/>
      <c r="E13" s="237"/>
      <c r="F13" s="41"/>
      <c r="G13" s="42"/>
      <c r="H13" s="42"/>
      <c r="I13" s="42"/>
      <c r="J13" s="42"/>
      <c r="K13" s="110"/>
      <c r="L13" s="110"/>
      <c r="M13" s="43">
        <f t="shared" si="0"/>
        <v>0</v>
      </c>
    </row>
    <row r="14" spans="1:18" ht="4.5" customHeight="1" thickBot="1" x14ac:dyDescent="0.25">
      <c r="A14" s="47"/>
      <c r="B14" s="47"/>
      <c r="C14" s="48"/>
      <c r="D14" s="48"/>
      <c r="E14" s="48"/>
      <c r="F14" s="21"/>
      <c r="G14" s="21"/>
      <c r="H14" s="21"/>
      <c r="I14" s="21"/>
      <c r="J14" s="21"/>
      <c r="K14" s="111"/>
      <c r="L14" s="111"/>
      <c r="M14" s="49"/>
    </row>
    <row r="15" spans="1:18" ht="21" customHeight="1" thickBot="1" x14ac:dyDescent="0.25">
      <c r="A15" s="203" t="s">
        <v>185</v>
      </c>
      <c r="B15" s="204"/>
      <c r="C15" s="129" t="str">
        <f>IFERROR(VLOOKUP(D15,PROJETS!A2:B51,2,FALSE),"")</f>
        <v>AFFAIRE04</v>
      </c>
      <c r="D15" s="209" t="s">
        <v>154</v>
      </c>
      <c r="E15" s="209"/>
      <c r="F15" s="130">
        <v>3</v>
      </c>
      <c r="G15" s="131">
        <v>2</v>
      </c>
      <c r="H15" s="131">
        <v>5</v>
      </c>
      <c r="I15" s="131"/>
      <c r="J15" s="131"/>
      <c r="K15" s="132"/>
      <c r="L15" s="132"/>
      <c r="M15" s="133">
        <f t="shared" ref="M15:M39" si="1">SUM(F15:L15)</f>
        <v>10</v>
      </c>
      <c r="O15" s="216" t="s">
        <v>86</v>
      </c>
      <c r="P15" s="217"/>
      <c r="Q15" s="217"/>
      <c r="R15" s="218"/>
    </row>
    <row r="16" spans="1:18" ht="21" customHeight="1" thickBot="1" x14ac:dyDescent="0.25">
      <c r="A16" s="205"/>
      <c r="B16" s="206"/>
      <c r="C16" s="134" t="str">
        <f>IFERROR(VLOOKUP(D16,PROJETS!A2:B51,2,FALSE),"")</f>
        <v>AFFAIRE07</v>
      </c>
      <c r="D16" s="219" t="s">
        <v>157</v>
      </c>
      <c r="E16" s="219"/>
      <c r="F16" s="135">
        <v>2</v>
      </c>
      <c r="G16" s="136"/>
      <c r="H16" s="136">
        <v>1</v>
      </c>
      <c r="I16" s="136">
        <v>2</v>
      </c>
      <c r="J16" s="136"/>
      <c r="K16" s="137"/>
      <c r="L16" s="137"/>
      <c r="M16" s="138">
        <f t="shared" si="1"/>
        <v>5</v>
      </c>
      <c r="O16" s="220"/>
      <c r="P16" s="221"/>
      <c r="Q16" s="221"/>
      <c r="R16" s="222"/>
    </row>
    <row r="17" spans="1:24" ht="21" customHeight="1" thickBot="1" x14ac:dyDescent="0.25">
      <c r="A17" s="205"/>
      <c r="B17" s="206"/>
      <c r="C17" s="134" t="str">
        <f>IFERROR(VLOOKUP(D17,PROJETS!A2:B51,2,FALSE),"")</f>
        <v/>
      </c>
      <c r="D17" s="219"/>
      <c r="E17" s="219"/>
      <c r="F17" s="135"/>
      <c r="G17" s="136"/>
      <c r="H17" s="136"/>
      <c r="I17" s="136"/>
      <c r="J17" s="136"/>
      <c r="K17" s="137"/>
      <c r="L17" s="137"/>
      <c r="M17" s="138">
        <f t="shared" si="1"/>
        <v>0</v>
      </c>
      <c r="O17" s="223"/>
      <c r="P17" s="221"/>
      <c r="Q17" s="221"/>
      <c r="R17" s="222"/>
    </row>
    <row r="18" spans="1:24" ht="21" customHeight="1" thickBot="1" x14ac:dyDescent="0.25">
      <c r="A18" s="205"/>
      <c r="B18" s="206"/>
      <c r="C18" s="134" t="str">
        <f>IFERROR(VLOOKUP(D18,PROJETS!A2:B51,2,FALSE),"")</f>
        <v/>
      </c>
      <c r="D18" s="219"/>
      <c r="E18" s="219"/>
      <c r="F18" s="135"/>
      <c r="G18" s="136"/>
      <c r="H18" s="136"/>
      <c r="I18" s="136"/>
      <c r="J18" s="136"/>
      <c r="K18" s="137"/>
      <c r="L18" s="137"/>
      <c r="M18" s="138">
        <f t="shared" si="1"/>
        <v>0</v>
      </c>
      <c r="O18" s="223"/>
      <c r="P18" s="221"/>
      <c r="Q18" s="221"/>
      <c r="R18" s="222"/>
    </row>
    <row r="19" spans="1:24" ht="21" customHeight="1" thickBot="1" x14ac:dyDescent="0.25">
      <c r="A19" s="205"/>
      <c r="B19" s="206"/>
      <c r="C19" s="134" t="str">
        <f>IFERROR(VLOOKUP(D19,PROJETS!A2:B51,2,FALSE),"")</f>
        <v/>
      </c>
      <c r="D19" s="219"/>
      <c r="E19" s="219"/>
      <c r="F19" s="135"/>
      <c r="G19" s="136"/>
      <c r="H19" s="136"/>
      <c r="I19" s="136"/>
      <c r="J19" s="136"/>
      <c r="K19" s="137"/>
      <c r="L19" s="137"/>
      <c r="M19" s="138">
        <f t="shared" si="1"/>
        <v>0</v>
      </c>
      <c r="O19" s="223"/>
      <c r="P19" s="221"/>
      <c r="Q19" s="221"/>
      <c r="R19" s="222"/>
    </row>
    <row r="20" spans="1:24" ht="21" customHeight="1" thickBot="1" x14ac:dyDescent="0.25">
      <c r="A20" s="205"/>
      <c r="B20" s="206"/>
      <c r="C20" s="134" t="str">
        <f>IFERROR(VLOOKUP(D20,PROJETS!A2:B51,2,FALSE),"")</f>
        <v/>
      </c>
      <c r="D20" s="219"/>
      <c r="E20" s="219"/>
      <c r="F20" s="135"/>
      <c r="G20" s="136"/>
      <c r="H20" s="136"/>
      <c r="I20" s="136"/>
      <c r="J20" s="136"/>
      <c r="K20" s="137"/>
      <c r="L20" s="137"/>
      <c r="M20" s="138">
        <f t="shared" si="1"/>
        <v>0</v>
      </c>
      <c r="O20" s="223"/>
      <c r="P20" s="221"/>
      <c r="Q20" s="221"/>
      <c r="R20" s="222"/>
    </row>
    <row r="21" spans="1:24" ht="21" customHeight="1" thickBot="1" x14ac:dyDescent="0.25">
      <c r="A21" s="207"/>
      <c r="B21" s="208"/>
      <c r="C21" s="139" t="str">
        <f>IFERROR(VLOOKUP(D21,PROJETS!A2:B51,2,FALSE),"")</f>
        <v/>
      </c>
      <c r="D21" s="224"/>
      <c r="E21" s="224"/>
      <c r="F21" s="140"/>
      <c r="G21" s="141"/>
      <c r="H21" s="141"/>
      <c r="I21" s="141"/>
      <c r="J21" s="141"/>
      <c r="K21" s="142"/>
      <c r="L21" s="142"/>
      <c r="M21" s="143">
        <f t="shared" si="1"/>
        <v>0</v>
      </c>
      <c r="O21" s="223"/>
      <c r="P21" s="221"/>
      <c r="Q21" s="221"/>
      <c r="R21" s="222"/>
    </row>
    <row r="22" spans="1:24" ht="21" customHeight="1" thickBot="1" x14ac:dyDescent="0.25">
      <c r="A22" s="210" t="s">
        <v>186</v>
      </c>
      <c r="B22" s="211"/>
      <c r="C22" s="144" t="s">
        <v>131</v>
      </c>
      <c r="D22" s="215" t="s">
        <v>148</v>
      </c>
      <c r="E22" s="215"/>
      <c r="F22" s="145">
        <v>2</v>
      </c>
      <c r="G22" s="146"/>
      <c r="H22" s="146"/>
      <c r="I22" s="146"/>
      <c r="J22" s="146"/>
      <c r="K22" s="147"/>
      <c r="L22" s="147"/>
      <c r="M22" s="148">
        <f t="shared" si="1"/>
        <v>2</v>
      </c>
      <c r="O22" s="223"/>
      <c r="P22" s="221"/>
      <c r="Q22" s="221"/>
      <c r="R22" s="222"/>
      <c r="U22" s="114"/>
      <c r="V22" s="114"/>
      <c r="W22" s="114"/>
      <c r="X22" s="114"/>
    </row>
    <row r="23" spans="1:24" ht="21" customHeight="1" thickBot="1" x14ac:dyDescent="0.25">
      <c r="A23" s="212"/>
      <c r="B23" s="213"/>
      <c r="C23" s="149" t="s">
        <v>123</v>
      </c>
      <c r="D23" s="214" t="s">
        <v>191</v>
      </c>
      <c r="E23" s="214"/>
      <c r="F23" s="150">
        <v>0.7</v>
      </c>
      <c r="G23" s="151">
        <v>3</v>
      </c>
      <c r="H23" s="151">
        <v>1.7</v>
      </c>
      <c r="I23" s="151"/>
      <c r="J23" s="151"/>
      <c r="K23" s="152"/>
      <c r="L23" s="152"/>
      <c r="M23" s="153">
        <f t="shared" si="1"/>
        <v>5.4</v>
      </c>
      <c r="O23" s="223"/>
      <c r="P23" s="221"/>
      <c r="Q23" s="221"/>
      <c r="R23" s="222"/>
      <c r="U23" s="114"/>
      <c r="V23" s="114"/>
      <c r="W23" s="114"/>
      <c r="X23" s="114"/>
    </row>
    <row r="24" spans="1:24" ht="21" customHeight="1" thickBot="1" x14ac:dyDescent="0.25">
      <c r="A24" s="212"/>
      <c r="B24" s="213"/>
      <c r="C24" s="149" t="s">
        <v>144</v>
      </c>
      <c r="D24" s="214" t="s">
        <v>192</v>
      </c>
      <c r="E24" s="214"/>
      <c r="F24" s="150"/>
      <c r="G24" s="151">
        <v>2.7</v>
      </c>
      <c r="H24" s="151"/>
      <c r="I24" s="151">
        <v>5</v>
      </c>
      <c r="J24" s="151"/>
      <c r="K24" s="152"/>
      <c r="L24" s="152"/>
      <c r="M24" s="153">
        <f t="shared" si="1"/>
        <v>7.7</v>
      </c>
      <c r="O24" s="223"/>
      <c r="P24" s="221"/>
      <c r="Q24" s="221"/>
      <c r="R24" s="222"/>
      <c r="U24" s="114"/>
      <c r="V24" s="114"/>
      <c r="W24" s="114"/>
      <c r="X24" s="114"/>
    </row>
    <row r="25" spans="1:24" ht="21" customHeight="1" thickBot="1" x14ac:dyDescent="0.25">
      <c r="A25" s="212"/>
      <c r="B25" s="213"/>
      <c r="C25" s="149"/>
      <c r="D25" s="214"/>
      <c r="E25" s="214"/>
      <c r="F25" s="150"/>
      <c r="G25" s="154"/>
      <c r="H25" s="151"/>
      <c r="I25" s="151"/>
      <c r="J25" s="151"/>
      <c r="K25" s="152"/>
      <c r="L25" s="152"/>
      <c r="M25" s="153">
        <f t="shared" si="1"/>
        <v>0</v>
      </c>
      <c r="O25" s="223"/>
      <c r="P25" s="221"/>
      <c r="Q25" s="221"/>
      <c r="R25" s="222"/>
      <c r="U25" s="114"/>
      <c r="V25" s="114"/>
      <c r="W25" s="114"/>
      <c r="X25" s="114"/>
    </row>
    <row r="26" spans="1:24" ht="21" customHeight="1" thickBot="1" x14ac:dyDescent="0.25">
      <c r="A26" s="212"/>
      <c r="B26" s="213"/>
      <c r="C26" s="149" t="s">
        <v>127</v>
      </c>
      <c r="D26" s="214" t="s">
        <v>193</v>
      </c>
      <c r="E26" s="214"/>
      <c r="F26" s="151"/>
      <c r="G26" s="151"/>
      <c r="H26" s="155"/>
      <c r="I26" s="151">
        <v>0.7</v>
      </c>
      <c r="J26" s="151"/>
      <c r="K26" s="152"/>
      <c r="L26" s="152"/>
      <c r="M26" s="153">
        <f t="shared" si="1"/>
        <v>0.7</v>
      </c>
      <c r="O26" s="223"/>
      <c r="P26" s="221"/>
      <c r="Q26" s="221"/>
      <c r="R26" s="222"/>
      <c r="U26" s="114"/>
      <c r="V26" s="106"/>
      <c r="W26" s="107"/>
      <c r="X26" s="35"/>
    </row>
    <row r="27" spans="1:24" ht="21" customHeight="1" thickBot="1" x14ac:dyDescent="0.25">
      <c r="A27" s="212"/>
      <c r="B27" s="213"/>
      <c r="C27" s="149"/>
      <c r="D27" s="214"/>
      <c r="E27" s="214"/>
      <c r="F27" s="150"/>
      <c r="G27" s="156"/>
      <c r="H27" s="151"/>
      <c r="I27" s="151"/>
      <c r="J27" s="151"/>
      <c r="K27" s="152"/>
      <c r="L27" s="152"/>
      <c r="M27" s="153">
        <f t="shared" si="1"/>
        <v>0</v>
      </c>
      <c r="O27" s="223"/>
      <c r="P27" s="221"/>
      <c r="Q27" s="221"/>
      <c r="R27" s="222"/>
    </row>
    <row r="28" spans="1:24" ht="21" customHeight="1" thickBot="1" x14ac:dyDescent="0.25">
      <c r="A28" s="212"/>
      <c r="B28" s="213"/>
      <c r="C28" s="149"/>
      <c r="D28" s="214"/>
      <c r="E28" s="214"/>
      <c r="F28" s="150"/>
      <c r="G28" s="151"/>
      <c r="H28" s="151"/>
      <c r="I28" s="151"/>
      <c r="J28" s="151"/>
      <c r="K28" s="152"/>
      <c r="L28" s="152"/>
      <c r="M28" s="153">
        <f t="shared" si="1"/>
        <v>0</v>
      </c>
      <c r="O28" s="223"/>
      <c r="P28" s="221"/>
      <c r="Q28" s="221"/>
      <c r="R28" s="222"/>
    </row>
    <row r="29" spans="1:24" ht="21" customHeight="1" thickBot="1" x14ac:dyDescent="0.25">
      <c r="A29" s="212"/>
      <c r="B29" s="213"/>
      <c r="C29" s="149" t="s">
        <v>126</v>
      </c>
      <c r="D29" s="214"/>
      <c r="E29" s="214"/>
      <c r="F29" s="150"/>
      <c r="G29" s="151"/>
      <c r="H29" s="151"/>
      <c r="I29" s="151"/>
      <c r="J29" s="151"/>
      <c r="K29" s="152"/>
      <c r="L29" s="152"/>
      <c r="M29" s="153">
        <f t="shared" si="1"/>
        <v>0</v>
      </c>
      <c r="O29" s="223"/>
      <c r="P29" s="221"/>
      <c r="Q29" s="221"/>
      <c r="R29" s="222"/>
    </row>
    <row r="30" spans="1:24" ht="21" customHeight="1" thickBot="1" x14ac:dyDescent="0.25">
      <c r="A30" s="212"/>
      <c r="B30" s="213"/>
      <c r="C30" s="149"/>
      <c r="D30" s="214"/>
      <c r="E30" s="214"/>
      <c r="F30" s="150"/>
      <c r="G30" s="151"/>
      <c r="H30" s="151"/>
      <c r="I30" s="151"/>
      <c r="J30" s="151"/>
      <c r="K30" s="152"/>
      <c r="L30" s="152"/>
      <c r="M30" s="153">
        <f t="shared" si="1"/>
        <v>0</v>
      </c>
      <c r="O30" s="223"/>
      <c r="P30" s="221"/>
      <c r="Q30" s="221"/>
      <c r="R30" s="222"/>
    </row>
    <row r="31" spans="1:24" ht="21" customHeight="1" thickBot="1" x14ac:dyDescent="0.25">
      <c r="A31" s="212"/>
      <c r="B31" s="213"/>
      <c r="C31" s="149"/>
      <c r="D31" s="214"/>
      <c r="E31" s="214"/>
      <c r="F31" s="150"/>
      <c r="G31" s="151"/>
      <c r="H31" s="151"/>
      <c r="I31" s="151"/>
      <c r="J31" s="151"/>
      <c r="K31" s="152"/>
      <c r="L31" s="152"/>
      <c r="M31" s="153">
        <f t="shared" si="1"/>
        <v>0</v>
      </c>
      <c r="O31" s="223"/>
      <c r="P31" s="221"/>
      <c r="Q31" s="221"/>
      <c r="R31" s="222"/>
    </row>
    <row r="32" spans="1:24" ht="21" customHeight="1" thickBot="1" x14ac:dyDescent="0.25">
      <c r="A32" s="212"/>
      <c r="B32" s="213"/>
      <c r="C32" s="149"/>
      <c r="D32" s="214"/>
      <c r="E32" s="214"/>
      <c r="F32" s="150"/>
      <c r="G32" s="151"/>
      <c r="H32" s="151"/>
      <c r="I32" s="151"/>
      <c r="J32" s="151"/>
      <c r="K32" s="152"/>
      <c r="L32" s="152"/>
      <c r="M32" s="153">
        <f t="shared" si="1"/>
        <v>0</v>
      </c>
      <c r="O32" s="223"/>
      <c r="P32" s="221"/>
      <c r="Q32" s="221"/>
      <c r="R32" s="222"/>
    </row>
    <row r="33" spans="1:18" ht="21" customHeight="1" thickBot="1" x14ac:dyDescent="0.25">
      <c r="A33" s="212"/>
      <c r="B33" s="213"/>
      <c r="C33" s="149"/>
      <c r="D33" s="214"/>
      <c r="E33" s="214"/>
      <c r="F33" s="150"/>
      <c r="G33" s="151"/>
      <c r="H33" s="151"/>
      <c r="I33" s="151"/>
      <c r="J33" s="151"/>
      <c r="K33" s="152"/>
      <c r="L33" s="152"/>
      <c r="M33" s="153">
        <f t="shared" si="1"/>
        <v>0</v>
      </c>
      <c r="O33" s="223"/>
      <c r="P33" s="221"/>
      <c r="Q33" s="221"/>
      <c r="R33" s="222"/>
    </row>
    <row r="34" spans="1:18" ht="21" customHeight="1" thickBot="1" x14ac:dyDescent="0.25">
      <c r="A34" s="212"/>
      <c r="B34" s="213"/>
      <c r="C34" s="149"/>
      <c r="D34" s="214"/>
      <c r="E34" s="214"/>
      <c r="F34" s="150"/>
      <c r="G34" s="151"/>
      <c r="H34" s="151"/>
      <c r="I34" s="151"/>
      <c r="J34" s="151"/>
      <c r="K34" s="152"/>
      <c r="L34" s="152"/>
      <c r="M34" s="153">
        <f t="shared" si="1"/>
        <v>0</v>
      </c>
      <c r="O34" s="223"/>
      <c r="P34" s="221"/>
      <c r="Q34" s="221"/>
      <c r="R34" s="222"/>
    </row>
    <row r="35" spans="1:18" ht="21" customHeight="1" thickBot="1" x14ac:dyDescent="0.25">
      <c r="A35" s="212"/>
      <c r="B35" s="213"/>
      <c r="C35" s="149"/>
      <c r="D35" s="214"/>
      <c r="E35" s="214"/>
      <c r="F35" s="150"/>
      <c r="G35" s="151"/>
      <c r="H35" s="151"/>
      <c r="I35" s="151"/>
      <c r="J35" s="151"/>
      <c r="K35" s="152"/>
      <c r="L35" s="152"/>
      <c r="M35" s="153">
        <f t="shared" si="1"/>
        <v>0</v>
      </c>
      <c r="O35" s="223"/>
      <c r="P35" s="221"/>
      <c r="Q35" s="221"/>
      <c r="R35" s="222"/>
    </row>
    <row r="36" spans="1:18" ht="21" customHeight="1" thickBot="1" x14ac:dyDescent="0.25">
      <c r="A36" s="198" t="s">
        <v>187</v>
      </c>
      <c r="B36" s="199"/>
      <c r="C36" s="157" t="s">
        <v>128</v>
      </c>
      <c r="D36" s="191"/>
      <c r="E36" s="191"/>
      <c r="F36" s="158"/>
      <c r="G36" s="159"/>
      <c r="H36" s="159"/>
      <c r="I36" s="159"/>
      <c r="J36" s="159"/>
      <c r="K36" s="160"/>
      <c r="L36" s="160"/>
      <c r="M36" s="161">
        <f t="shared" si="1"/>
        <v>0</v>
      </c>
    </row>
    <row r="37" spans="1:18" ht="21" customHeight="1" thickBot="1" x14ac:dyDescent="0.25">
      <c r="A37" s="200"/>
      <c r="B37" s="199"/>
      <c r="C37" s="157" t="s">
        <v>15</v>
      </c>
      <c r="D37" s="191"/>
      <c r="E37" s="191"/>
      <c r="F37" s="158"/>
      <c r="G37" s="159"/>
      <c r="H37" s="159"/>
      <c r="I37" s="159"/>
      <c r="J37" s="159">
        <v>7.7</v>
      </c>
      <c r="K37" s="160"/>
      <c r="L37" s="160"/>
      <c r="M37" s="161">
        <f t="shared" si="1"/>
        <v>7.7</v>
      </c>
      <c r="O37" s="188" t="s">
        <v>15</v>
      </c>
      <c r="P37" s="189"/>
      <c r="Q37" s="189"/>
      <c r="R37" s="190"/>
    </row>
    <row r="38" spans="1:18" ht="21" customHeight="1" thickBot="1" x14ac:dyDescent="0.25">
      <c r="A38" s="200"/>
      <c r="B38" s="199"/>
      <c r="C38" s="157" t="s">
        <v>138</v>
      </c>
      <c r="D38" s="191"/>
      <c r="E38" s="191"/>
      <c r="F38" s="158"/>
      <c r="G38" s="159"/>
      <c r="H38" s="159"/>
      <c r="I38" s="159"/>
      <c r="J38" s="159"/>
      <c r="K38" s="160"/>
      <c r="L38" s="160"/>
      <c r="M38" s="161">
        <f t="shared" si="1"/>
        <v>0</v>
      </c>
      <c r="O38" s="53" t="s">
        <v>16</v>
      </c>
      <c r="P38" s="53" t="s">
        <v>17</v>
      </c>
      <c r="Q38" s="53" t="s">
        <v>18</v>
      </c>
      <c r="R38" s="53" t="s">
        <v>19</v>
      </c>
    </row>
    <row r="39" spans="1:18" ht="21" customHeight="1" thickBot="1" x14ac:dyDescent="0.25">
      <c r="A39" s="201"/>
      <c r="B39" s="202"/>
      <c r="C39" s="157" t="s">
        <v>132</v>
      </c>
      <c r="D39" s="192"/>
      <c r="E39" s="192"/>
      <c r="F39" s="162"/>
      <c r="G39" s="163"/>
      <c r="H39" s="163"/>
      <c r="I39" s="163"/>
      <c r="J39" s="163"/>
      <c r="K39" s="164"/>
      <c r="L39" s="164"/>
      <c r="M39" s="165">
        <f t="shared" si="1"/>
        <v>0</v>
      </c>
      <c r="O39" s="74">
        <v>7.8</v>
      </c>
      <c r="P39" s="54">
        <f>SUM(M15:M35,M37)*0.1</f>
        <v>3.85</v>
      </c>
      <c r="Q39" s="55">
        <f>M37</f>
        <v>7.7</v>
      </c>
      <c r="R39" s="54">
        <f>SUM(O39+P39-Q39)</f>
        <v>3.95</v>
      </c>
    </row>
    <row r="40" spans="1:18" ht="4.5" customHeight="1" thickBot="1" x14ac:dyDescent="0.25">
      <c r="A40" s="47"/>
      <c r="B40" s="47"/>
      <c r="C40" s="47"/>
      <c r="D40" s="47"/>
      <c r="E40" s="47"/>
      <c r="F40" s="21"/>
      <c r="G40" s="21"/>
      <c r="H40" s="21"/>
      <c r="I40" s="21"/>
      <c r="J40" s="21"/>
      <c r="K40" s="21"/>
      <c r="L40" s="21"/>
      <c r="M40" s="21"/>
    </row>
    <row r="41" spans="1:18" ht="23.1" customHeight="1" thickBot="1" x14ac:dyDescent="0.25">
      <c r="A41" s="193" t="s">
        <v>20</v>
      </c>
      <c r="B41" s="194"/>
      <c r="C41" s="194"/>
      <c r="D41" s="194"/>
      <c r="E41" s="194"/>
      <c r="F41" s="56">
        <f t="shared" ref="F41:L41" si="2">SUM(F8:F39)</f>
        <v>7.7</v>
      </c>
      <c r="G41" s="56">
        <f t="shared" si="2"/>
        <v>7.7</v>
      </c>
      <c r="H41" s="56">
        <f t="shared" si="2"/>
        <v>7.7</v>
      </c>
      <c r="I41" s="56">
        <f t="shared" si="2"/>
        <v>7.7</v>
      </c>
      <c r="J41" s="56">
        <f t="shared" si="2"/>
        <v>7.7</v>
      </c>
      <c r="K41" s="56">
        <f t="shared" si="2"/>
        <v>0</v>
      </c>
      <c r="L41" s="56">
        <f t="shared" si="2"/>
        <v>0</v>
      </c>
      <c r="M41" s="57">
        <f>SUM(F41:L41)</f>
        <v>38.5</v>
      </c>
    </row>
    <row r="42" spans="1:18" ht="3.75" customHeight="1" thickBot="1" x14ac:dyDescent="0.25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</row>
    <row r="43" spans="1:18" ht="17.25" customHeight="1" thickBot="1" x14ac:dyDescent="0.25">
      <c r="A43" s="195" t="s">
        <v>21</v>
      </c>
      <c r="B43" s="196"/>
      <c r="C43" s="196"/>
      <c r="D43" s="197"/>
      <c r="E43" s="196" t="s">
        <v>22</v>
      </c>
      <c r="F43" s="196"/>
      <c r="G43" s="196"/>
      <c r="H43" s="196"/>
      <c r="I43" s="196"/>
      <c r="J43" s="196"/>
      <c r="K43" s="196"/>
      <c r="L43" s="196"/>
      <c r="M43" s="197"/>
    </row>
    <row r="44" spans="1:18" ht="15" customHeight="1" x14ac:dyDescent="0.2">
      <c r="A44" s="167"/>
      <c r="B44" s="168"/>
      <c r="C44" s="168"/>
      <c r="D44" s="169"/>
      <c r="E44" s="58" t="s">
        <v>23</v>
      </c>
      <c r="F44" s="59"/>
      <c r="G44" s="59"/>
      <c r="H44" s="59"/>
      <c r="I44" s="59"/>
      <c r="J44" s="59"/>
      <c r="K44" s="59"/>
      <c r="L44" s="59"/>
      <c r="M44" s="60"/>
    </row>
    <row r="45" spans="1:18" ht="15" customHeight="1" thickBot="1" x14ac:dyDescent="0.25">
      <c r="A45" s="170"/>
      <c r="B45" s="171"/>
      <c r="C45" s="171"/>
      <c r="D45" s="172"/>
      <c r="E45" s="63" t="s">
        <v>24</v>
      </c>
      <c r="F45" s="64"/>
      <c r="G45" s="64"/>
      <c r="H45" s="64"/>
      <c r="I45" s="64"/>
      <c r="J45" s="64"/>
      <c r="K45" s="64"/>
      <c r="L45" s="64"/>
      <c r="M45" s="65"/>
    </row>
    <row r="46" spans="1:18" ht="20.100000000000001" customHeight="1" x14ac:dyDescent="0.2">
      <c r="A46" s="170"/>
      <c r="B46" s="171"/>
      <c r="C46" s="171"/>
      <c r="D46" s="172"/>
      <c r="E46" s="66"/>
      <c r="F46" s="67"/>
      <c r="G46" s="67"/>
      <c r="H46" s="67"/>
      <c r="I46" s="67"/>
      <c r="J46" s="173" t="s">
        <v>25</v>
      </c>
      <c r="K46" s="173"/>
      <c r="L46" s="174"/>
      <c r="M46" s="175"/>
    </row>
    <row r="47" spans="1:18" ht="20.100000000000001" customHeight="1" x14ac:dyDescent="0.2">
      <c r="A47" s="170"/>
      <c r="B47" s="171"/>
      <c r="C47" s="171"/>
      <c r="D47" s="172"/>
      <c r="E47" s="68"/>
      <c r="F47" s="69"/>
      <c r="G47" s="69"/>
      <c r="H47" s="69"/>
      <c r="I47" s="69"/>
      <c r="J47" s="178" t="s">
        <v>26</v>
      </c>
      <c r="K47" s="178"/>
      <c r="L47" s="176"/>
      <c r="M47" s="177"/>
    </row>
    <row r="48" spans="1:18" ht="20.100000000000001" customHeight="1" x14ac:dyDescent="0.2">
      <c r="A48" s="170"/>
      <c r="B48" s="171"/>
      <c r="C48" s="171"/>
      <c r="D48" s="172"/>
      <c r="E48" s="68"/>
      <c r="F48" s="69"/>
      <c r="G48" s="69"/>
      <c r="H48" s="69"/>
      <c r="I48" s="69"/>
      <c r="J48" s="178" t="s">
        <v>27</v>
      </c>
      <c r="K48" s="178"/>
      <c r="L48" s="179"/>
      <c r="M48" s="177"/>
    </row>
    <row r="49" spans="1:13" ht="20.100000000000001" customHeight="1" x14ac:dyDescent="0.2">
      <c r="A49" s="170"/>
      <c r="B49" s="171"/>
      <c r="C49" s="171"/>
      <c r="D49" s="172"/>
      <c r="E49" s="68"/>
      <c r="F49" s="69"/>
      <c r="G49" s="69"/>
      <c r="H49" s="69"/>
      <c r="I49" s="69"/>
      <c r="J49" s="178" t="s">
        <v>28</v>
      </c>
      <c r="K49" s="178"/>
      <c r="L49" s="176"/>
      <c r="M49" s="177"/>
    </row>
    <row r="50" spans="1:13" ht="20.100000000000001" customHeight="1" thickBot="1" x14ac:dyDescent="0.25">
      <c r="A50" s="170"/>
      <c r="B50" s="171"/>
      <c r="C50" s="171"/>
      <c r="D50" s="172"/>
      <c r="E50" s="68"/>
      <c r="J50" s="178" t="s">
        <v>29</v>
      </c>
      <c r="K50" s="178"/>
      <c r="L50" s="179"/>
      <c r="M50" s="177"/>
    </row>
    <row r="51" spans="1:13" ht="6" hidden="1" customHeight="1" thickBot="1" x14ac:dyDescent="0.25">
      <c r="A51" s="180"/>
      <c r="B51" s="180"/>
      <c r="C51" s="180"/>
      <c r="D51" s="181"/>
      <c r="E51" s="182"/>
      <c r="F51" s="176"/>
      <c r="G51" s="176"/>
      <c r="H51" s="176"/>
      <c r="I51" s="176"/>
      <c r="J51" s="176"/>
      <c r="K51" s="176"/>
      <c r="L51" s="176"/>
      <c r="M51" s="177"/>
    </row>
    <row r="52" spans="1:13" ht="3" customHeight="1" thickBot="1" x14ac:dyDescent="0.25">
      <c r="A52" s="70"/>
      <c r="B52" s="70"/>
      <c r="C52" s="70"/>
      <c r="D52" s="71"/>
      <c r="E52" s="61"/>
      <c r="M52" s="62"/>
    </row>
    <row r="53" spans="1:13" ht="25.5" customHeight="1" thickBot="1" x14ac:dyDescent="0.25">
      <c r="A53" s="183" t="s">
        <v>30</v>
      </c>
      <c r="B53" s="184"/>
      <c r="C53" s="184"/>
      <c r="D53" s="185"/>
      <c r="E53" s="72"/>
      <c r="F53" s="73"/>
      <c r="G53" s="73"/>
      <c r="H53" s="73"/>
      <c r="I53" s="73"/>
      <c r="J53" s="73"/>
      <c r="K53" s="73"/>
      <c r="L53" s="186"/>
      <c r="M53" s="187"/>
    </row>
  </sheetData>
  <sheetProtection selectLockedCells="1" pivotTables="0"/>
  <mergeCells count="72">
    <mergeCell ref="D7:E7"/>
    <mergeCell ref="A1:C1"/>
    <mergeCell ref="D1:J1"/>
    <mergeCell ref="K1:M1"/>
    <mergeCell ref="A2:M2"/>
    <mergeCell ref="A3:C3"/>
    <mergeCell ref="D3:E3"/>
    <mergeCell ref="D4:E4"/>
    <mergeCell ref="A5:M5"/>
    <mergeCell ref="D6:E6"/>
    <mergeCell ref="H3:I3"/>
    <mergeCell ref="J3:M3"/>
    <mergeCell ref="H4:I4"/>
    <mergeCell ref="J4:M4"/>
    <mergeCell ref="A4:B4"/>
    <mergeCell ref="A8:A13"/>
    <mergeCell ref="B8:B10"/>
    <mergeCell ref="D8:E8"/>
    <mergeCell ref="D9:E9"/>
    <mergeCell ref="D10:E10"/>
    <mergeCell ref="B11:B13"/>
    <mergeCell ref="D11:E11"/>
    <mergeCell ref="D12:E12"/>
    <mergeCell ref="D13:E13"/>
    <mergeCell ref="O15:R15"/>
    <mergeCell ref="D16:E16"/>
    <mergeCell ref="O16:R35"/>
    <mergeCell ref="D17:E17"/>
    <mergeCell ref="D18:E18"/>
    <mergeCell ref="D19:E19"/>
    <mergeCell ref="D20:E20"/>
    <mergeCell ref="D21:E21"/>
    <mergeCell ref="D32:E32"/>
    <mergeCell ref="D33:E33"/>
    <mergeCell ref="D34:E34"/>
    <mergeCell ref="D35:E35"/>
    <mergeCell ref="A15:B21"/>
    <mergeCell ref="D15:E15"/>
    <mergeCell ref="A22:B35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O37:R37"/>
    <mergeCell ref="D38:E38"/>
    <mergeCell ref="D39:E39"/>
    <mergeCell ref="A41:E41"/>
    <mergeCell ref="A43:D43"/>
    <mergeCell ref="E43:M43"/>
    <mergeCell ref="D37:E37"/>
    <mergeCell ref="A36:B39"/>
    <mergeCell ref="D36:E36"/>
    <mergeCell ref="A51:D51"/>
    <mergeCell ref="E51:K51"/>
    <mergeCell ref="L51:M51"/>
    <mergeCell ref="A53:D53"/>
    <mergeCell ref="L53:M53"/>
    <mergeCell ref="A44:D50"/>
    <mergeCell ref="J46:K46"/>
    <mergeCell ref="L46:M47"/>
    <mergeCell ref="J47:K47"/>
    <mergeCell ref="J48:K48"/>
    <mergeCell ref="L48:M49"/>
    <mergeCell ref="J49:K49"/>
    <mergeCell ref="J50:K50"/>
    <mergeCell ref="L50:M50"/>
  </mergeCells>
  <conditionalFormatting sqref="I6:L6">
    <cfRule type="expression" dxfId="7" priority="1" stopIfTrue="1">
      <formula>$G$6="Erreur"</formula>
    </cfRule>
  </conditionalFormatting>
  <conditionalFormatting sqref="G6:H6">
    <cfRule type="expression" dxfId="6" priority="2" stopIfTrue="1">
      <formula>$G$6="Erreur"</formula>
    </cfRule>
  </conditionalFormatting>
  <dataValidations disablePrompts="1" count="1">
    <dataValidation showInputMessage="1" showErrorMessage="1" sqref="C15:C21" xr:uid="{00000000-0002-0000-0000-000000000000}"/>
  </dataValidations>
  <printOptions horizontalCentered="1"/>
  <pageMargins left="0" right="0" top="0.28000000000000003" bottom="0" header="0" footer="0"/>
  <pageSetup paperSize="9" scale="82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1000000}">
          <x14:formula1>
            <xm:f>OFFSET(PROJETS!$A$2,0,0, COUNTA( PROJETS!$A$2:$A$105),1)</xm:f>
          </x14:formula1>
          <xm:sqref>D15:E21</xm:sqref>
        </x14:dataValidation>
        <x14:dataValidation type="list" allowBlank="1" showInputMessage="1" showErrorMessage="1" xr:uid="{CD865F09-2112-44C6-B509-0F8FCCA50253}">
          <x14:formula1>
            <xm:f>OFFSET('HORS-PROJETS'!$A$2,0,0, COUNTA( 'HORS-PROJETS'!$A$2:$A41),1)</xm:f>
          </x14:formula1>
          <xm:sqref>C22:C35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A82A-AC41-4918-9640-286E7100FD7F}">
  <sheetPr codeName="Feuil4">
    <tabColor rgb="FFFF0000"/>
  </sheetPr>
  <dimension ref="A1:R53"/>
  <sheetViews>
    <sheetView showZeros="0" zoomScale="70" zoomScaleNormal="70" workbookViewId="0">
      <selection activeCell="A4" sqref="A4:C4"/>
    </sheetView>
  </sheetViews>
  <sheetFormatPr baseColWidth="10" defaultColWidth="11.42578125" defaultRowHeight="12.75" x14ac:dyDescent="0.2"/>
  <cols>
    <col min="1" max="1" width="5.42578125" style="94" customWidth="1"/>
    <col min="2" max="2" width="5.28515625" style="94" customWidth="1"/>
    <col min="3" max="3" width="26.42578125" style="94" customWidth="1"/>
    <col min="4" max="4" width="30.85546875" style="94" customWidth="1"/>
    <col min="5" max="5" width="2.140625" style="94" customWidth="1"/>
    <col min="6" max="12" width="7.85546875" style="94" customWidth="1"/>
    <col min="13" max="13" width="9.85546875" style="94" customWidth="1"/>
    <col min="14" max="14" width="11.42578125" style="94"/>
    <col min="15" max="15" width="12.42578125" style="94" customWidth="1"/>
    <col min="16" max="16" width="13.28515625" style="94" customWidth="1"/>
    <col min="17" max="17" width="11.42578125" style="94"/>
    <col min="18" max="18" width="14.28515625" style="94" customWidth="1"/>
    <col min="19" max="16384" width="11.42578125" style="94"/>
  </cols>
  <sheetData>
    <row r="1" spans="1:18" ht="30" customHeight="1" thickBot="1" x14ac:dyDescent="0.25">
      <c r="A1" s="239" t="s">
        <v>183</v>
      </c>
      <c r="B1" s="240"/>
      <c r="C1" s="241"/>
      <c r="D1" s="239" t="s">
        <v>0</v>
      </c>
      <c r="E1" s="240"/>
      <c r="F1" s="240"/>
      <c r="G1" s="240"/>
      <c r="H1" s="240"/>
      <c r="I1" s="240"/>
      <c r="J1" s="241"/>
      <c r="K1" s="239" t="s">
        <v>190</v>
      </c>
      <c r="L1" s="240"/>
      <c r="M1" s="241"/>
      <c r="O1" s="16"/>
    </row>
    <row r="2" spans="1:18" ht="4.5" customHeight="1" thickBot="1" x14ac:dyDescent="0.25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</row>
    <row r="3" spans="1:18" ht="23.1" customHeight="1" x14ac:dyDescent="0.2">
      <c r="A3" s="243" t="str">
        <f>IF(INT((F6-DATE(YEAR(F6),1,1))/7)+1&gt;=52," SEMAINE  : 1"," SEMAINE  : "&amp;INT((F6-DATE(YEAR(F6),1,1))/7)+1)</f>
        <v xml:space="preserve"> SEMAINE  : 2</v>
      </c>
      <c r="B3" s="244"/>
      <c r="C3" s="244"/>
      <c r="D3" s="245" t="s">
        <v>184</v>
      </c>
      <c r="E3" s="246"/>
      <c r="F3" s="104"/>
      <c r="G3" s="18"/>
      <c r="H3" s="251" t="s">
        <v>146</v>
      </c>
      <c r="I3" s="251"/>
      <c r="J3" s="252" t="s">
        <v>188</v>
      </c>
      <c r="K3" s="252"/>
      <c r="L3" s="252"/>
      <c r="M3" s="253"/>
    </row>
    <row r="4" spans="1:18" ht="23.1" customHeight="1" thickBot="1" x14ac:dyDescent="0.25">
      <c r="A4" s="257" t="s">
        <v>202</v>
      </c>
      <c r="B4" s="258"/>
      <c r="C4" s="166">
        <f>IF(INT((F6-DATE(YEAR(F6),1,1))/7)+1&gt;=52,YEAR(F6)+1,YEAR(F6))</f>
        <v>2021</v>
      </c>
      <c r="D4" s="247" t="s">
        <v>1</v>
      </c>
      <c r="E4" s="248"/>
      <c r="F4" s="105"/>
      <c r="G4" s="20"/>
      <c r="H4" s="254" t="s">
        <v>147</v>
      </c>
      <c r="I4" s="254"/>
      <c r="J4" s="255" t="s">
        <v>189</v>
      </c>
      <c r="K4" s="255"/>
      <c r="L4" s="255"/>
      <c r="M4" s="256"/>
    </row>
    <row r="5" spans="1:18" ht="3.75" customHeight="1" thickBot="1" x14ac:dyDescent="0.25">
      <c r="A5" s="249"/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</row>
    <row r="6" spans="1:18" ht="21.95" customHeight="1" thickBot="1" x14ac:dyDescent="0.25">
      <c r="A6" s="22"/>
      <c r="B6" s="22"/>
      <c r="C6" s="23"/>
      <c r="D6" s="250"/>
      <c r="E6" s="250"/>
      <c r="F6" s="24">
        <v>44207</v>
      </c>
      <c r="G6" s="25">
        <f>IF(WEEKDAY(F6,2)=1,F6+1,"Erreur")</f>
        <v>44208</v>
      </c>
      <c r="H6" s="25">
        <f>IF(WEEKDAY(F6,2)=1,G6+1,"La date")</f>
        <v>44209</v>
      </c>
      <c r="I6" s="25">
        <f>IF(WEEKDAY(F6,2)=1,H6+1,"doit être")</f>
        <v>44210</v>
      </c>
      <c r="J6" s="25">
        <f>IF(WEEKDAY(F6,2)=1,I6+1,"un lundi")</f>
        <v>44211</v>
      </c>
      <c r="K6" s="25">
        <f>IF(WEEKDAY(F6,2)=1,J6+1,"")</f>
        <v>44212</v>
      </c>
      <c r="L6" s="25">
        <f>IF(WEEKDAY(F6,2)=1,K6+1,"")</f>
        <v>44213</v>
      </c>
      <c r="M6" s="26"/>
    </row>
    <row r="7" spans="1:18" ht="21.95" customHeight="1" thickBot="1" x14ac:dyDescent="0.25">
      <c r="A7" s="22"/>
      <c r="B7" s="22"/>
      <c r="C7" s="102" t="s">
        <v>2</v>
      </c>
      <c r="D7" s="238" t="s">
        <v>3</v>
      </c>
      <c r="E7" s="238"/>
      <c r="F7" s="28" t="s">
        <v>4</v>
      </c>
      <c r="G7" s="29" t="s">
        <v>5</v>
      </c>
      <c r="H7" s="29" t="s">
        <v>6</v>
      </c>
      <c r="I7" s="29" t="s">
        <v>7</v>
      </c>
      <c r="J7" s="29" t="s">
        <v>8</v>
      </c>
      <c r="K7" s="29" t="s">
        <v>9</v>
      </c>
      <c r="L7" s="29" t="s">
        <v>10</v>
      </c>
      <c r="M7" s="30" t="s">
        <v>11</v>
      </c>
    </row>
    <row r="8" spans="1:18" ht="21" customHeight="1" thickBot="1" x14ac:dyDescent="0.25">
      <c r="A8" s="225" t="s">
        <v>12</v>
      </c>
      <c r="B8" s="228" t="s">
        <v>13</v>
      </c>
      <c r="C8" s="31"/>
      <c r="D8" s="229"/>
      <c r="E8" s="230"/>
      <c r="F8" s="32"/>
      <c r="G8" s="33"/>
      <c r="H8" s="33"/>
      <c r="I8" s="33"/>
      <c r="J8" s="33"/>
      <c r="K8" s="108"/>
      <c r="L8" s="108"/>
      <c r="M8" s="34">
        <f t="shared" ref="M8:M13" si="0">SUM(F8:L8)</f>
        <v>0</v>
      </c>
      <c r="P8" s="35"/>
    </row>
    <row r="9" spans="1:18" ht="21" customHeight="1" thickBot="1" x14ac:dyDescent="0.25">
      <c r="A9" s="226"/>
      <c r="B9" s="228"/>
      <c r="C9" s="36"/>
      <c r="D9" s="231"/>
      <c r="E9" s="232"/>
      <c r="F9" s="37"/>
      <c r="G9" s="38"/>
      <c r="H9" s="38"/>
      <c r="I9" s="38"/>
      <c r="J9" s="38"/>
      <c r="K9" s="109"/>
      <c r="L9" s="109"/>
      <c r="M9" s="39">
        <f t="shared" si="0"/>
        <v>0</v>
      </c>
    </row>
    <row r="10" spans="1:18" ht="21" customHeight="1" thickBot="1" x14ac:dyDescent="0.25">
      <c r="A10" s="226"/>
      <c r="B10" s="228"/>
      <c r="C10" s="40"/>
      <c r="D10" s="233"/>
      <c r="E10" s="234"/>
      <c r="F10" s="41"/>
      <c r="G10" s="42"/>
      <c r="H10" s="42"/>
      <c r="I10" s="42"/>
      <c r="J10" s="42"/>
      <c r="K10" s="110"/>
      <c r="L10" s="110"/>
      <c r="M10" s="43">
        <f t="shared" si="0"/>
        <v>0</v>
      </c>
    </row>
    <row r="11" spans="1:18" ht="21" customHeight="1" thickBot="1" x14ac:dyDescent="0.25">
      <c r="A11" s="226"/>
      <c r="B11" s="228" t="s">
        <v>14</v>
      </c>
      <c r="C11" s="99"/>
      <c r="D11" s="235"/>
      <c r="E11" s="235"/>
      <c r="F11" s="32"/>
      <c r="G11" s="33"/>
      <c r="H11" s="33"/>
      <c r="I11" s="33"/>
      <c r="J11" s="33"/>
      <c r="K11" s="108"/>
      <c r="L11" s="108"/>
      <c r="M11" s="34">
        <f t="shared" si="0"/>
        <v>0</v>
      </c>
    </row>
    <row r="12" spans="1:18" ht="21" customHeight="1" thickBot="1" x14ac:dyDescent="0.25">
      <c r="A12" s="226"/>
      <c r="B12" s="228"/>
      <c r="C12" s="100"/>
      <c r="D12" s="236"/>
      <c r="E12" s="236"/>
      <c r="F12" s="37"/>
      <c r="G12" s="38"/>
      <c r="H12" s="38"/>
      <c r="I12" s="38"/>
      <c r="J12" s="38"/>
      <c r="K12" s="109"/>
      <c r="L12" s="109"/>
      <c r="M12" s="39">
        <f t="shared" si="0"/>
        <v>0</v>
      </c>
    </row>
    <row r="13" spans="1:18" ht="21" customHeight="1" thickBot="1" x14ac:dyDescent="0.25">
      <c r="A13" s="227"/>
      <c r="B13" s="228"/>
      <c r="C13" s="101"/>
      <c r="D13" s="237"/>
      <c r="E13" s="237"/>
      <c r="F13" s="41"/>
      <c r="G13" s="42"/>
      <c r="H13" s="42"/>
      <c r="I13" s="42"/>
      <c r="J13" s="42"/>
      <c r="K13" s="110"/>
      <c r="L13" s="110"/>
      <c r="M13" s="43">
        <f t="shared" si="0"/>
        <v>0</v>
      </c>
    </row>
    <row r="14" spans="1:18" ht="4.5" customHeight="1" thickBot="1" x14ac:dyDescent="0.25">
      <c r="A14" s="47"/>
      <c r="B14" s="47"/>
      <c r="C14" s="48"/>
      <c r="D14" s="48"/>
      <c r="E14" s="48"/>
      <c r="F14" s="103"/>
      <c r="G14" s="103"/>
      <c r="H14" s="103"/>
      <c r="I14" s="103"/>
      <c r="J14" s="103"/>
      <c r="K14" s="111"/>
      <c r="L14" s="111"/>
      <c r="M14" s="49"/>
    </row>
    <row r="15" spans="1:18" ht="21" customHeight="1" thickBot="1" x14ac:dyDescent="0.25">
      <c r="A15" s="267" t="s">
        <v>185</v>
      </c>
      <c r="B15" s="268"/>
      <c r="C15" s="89" t="str">
        <f>IFERROR(VLOOKUP(D15,PROJETS!A2:B51,2,FALSE),"")</f>
        <v>AFFAIRE07</v>
      </c>
      <c r="D15" s="269" t="s">
        <v>157</v>
      </c>
      <c r="E15" s="269"/>
      <c r="F15" s="32">
        <v>4</v>
      </c>
      <c r="G15" s="33"/>
      <c r="H15" s="33">
        <v>3</v>
      </c>
      <c r="I15" s="33"/>
      <c r="J15" s="33"/>
      <c r="K15" s="108"/>
      <c r="L15" s="108"/>
      <c r="M15" s="34">
        <f t="shared" ref="M15:M39" si="1">SUM(F15:L15)</f>
        <v>7</v>
      </c>
      <c r="O15" s="216" t="s">
        <v>86</v>
      </c>
      <c r="P15" s="217"/>
      <c r="Q15" s="217"/>
      <c r="R15" s="218"/>
    </row>
    <row r="16" spans="1:18" ht="21" customHeight="1" thickBot="1" x14ac:dyDescent="0.25">
      <c r="A16" s="263"/>
      <c r="B16" s="262"/>
      <c r="C16" s="96" t="str">
        <f>IFERROR(VLOOKUP(D16,PROJETS!A2:B51,2,FALSE),"")</f>
        <v>AFFAIRE04</v>
      </c>
      <c r="D16" s="266" t="s">
        <v>154</v>
      </c>
      <c r="E16" s="266"/>
      <c r="F16" s="37">
        <v>1</v>
      </c>
      <c r="G16" s="38"/>
      <c r="H16" s="38">
        <v>3</v>
      </c>
      <c r="I16" s="38"/>
      <c r="J16" s="38"/>
      <c r="K16" s="109"/>
      <c r="L16" s="109"/>
      <c r="M16" s="39">
        <f t="shared" si="1"/>
        <v>4</v>
      </c>
      <c r="O16" s="220"/>
      <c r="P16" s="221"/>
      <c r="Q16" s="221"/>
      <c r="R16" s="222"/>
    </row>
    <row r="17" spans="1:18" ht="21" customHeight="1" thickBot="1" x14ac:dyDescent="0.25">
      <c r="A17" s="263"/>
      <c r="B17" s="262"/>
      <c r="C17" s="96" t="str">
        <f>IFERROR(VLOOKUP(D17,PROJETS!A2:B51,2,FALSE),"")</f>
        <v>AFFAIRE05</v>
      </c>
      <c r="D17" s="266" t="s">
        <v>155</v>
      </c>
      <c r="E17" s="266"/>
      <c r="F17" s="37"/>
      <c r="G17" s="38"/>
      <c r="H17" s="38"/>
      <c r="I17" s="38">
        <v>5</v>
      </c>
      <c r="J17" s="38"/>
      <c r="K17" s="109"/>
      <c r="L17" s="109"/>
      <c r="M17" s="39">
        <f t="shared" si="1"/>
        <v>5</v>
      </c>
      <c r="O17" s="223"/>
      <c r="P17" s="221"/>
      <c r="Q17" s="221"/>
      <c r="R17" s="222"/>
    </row>
    <row r="18" spans="1:18" ht="21" customHeight="1" thickBot="1" x14ac:dyDescent="0.25">
      <c r="A18" s="263"/>
      <c r="B18" s="262"/>
      <c r="C18" s="96" t="str">
        <f>IFERROR(VLOOKUP(D18,PROJETS!A2:B51,2,FALSE),"")</f>
        <v/>
      </c>
      <c r="D18" s="266"/>
      <c r="E18" s="266"/>
      <c r="F18" s="37"/>
      <c r="G18" s="38"/>
      <c r="H18" s="38"/>
      <c r="I18" s="38"/>
      <c r="J18" s="38"/>
      <c r="K18" s="109"/>
      <c r="L18" s="109"/>
      <c r="M18" s="39">
        <f t="shared" si="1"/>
        <v>0</v>
      </c>
      <c r="O18" s="223"/>
      <c r="P18" s="221"/>
      <c r="Q18" s="221"/>
      <c r="R18" s="222"/>
    </row>
    <row r="19" spans="1:18" ht="21" customHeight="1" thickBot="1" x14ac:dyDescent="0.25">
      <c r="A19" s="263"/>
      <c r="B19" s="262"/>
      <c r="C19" s="96" t="str">
        <f>IFERROR(VLOOKUP(D19,PROJETS!A2:B51,2,FALSE),"")</f>
        <v/>
      </c>
      <c r="D19" s="266"/>
      <c r="E19" s="266"/>
      <c r="F19" s="37"/>
      <c r="G19" s="38"/>
      <c r="H19" s="38"/>
      <c r="I19" s="38"/>
      <c r="J19" s="38"/>
      <c r="K19" s="109"/>
      <c r="L19" s="109"/>
      <c r="M19" s="39">
        <f t="shared" si="1"/>
        <v>0</v>
      </c>
      <c r="O19" s="223"/>
      <c r="P19" s="221"/>
      <c r="Q19" s="221"/>
      <c r="R19" s="222"/>
    </row>
    <row r="20" spans="1:18" ht="21" customHeight="1" thickBot="1" x14ac:dyDescent="0.25">
      <c r="A20" s="263"/>
      <c r="B20" s="262"/>
      <c r="C20" s="96" t="str">
        <f>IFERROR(VLOOKUP(D20,PROJETS!A2:B51,2,FALSE),"")</f>
        <v/>
      </c>
      <c r="D20" s="266"/>
      <c r="E20" s="266"/>
      <c r="F20" s="37"/>
      <c r="G20" s="38"/>
      <c r="H20" s="38"/>
      <c r="I20" s="38"/>
      <c r="J20" s="38"/>
      <c r="K20" s="109"/>
      <c r="L20" s="109"/>
      <c r="M20" s="39">
        <f t="shared" si="1"/>
        <v>0</v>
      </c>
      <c r="O20" s="223"/>
      <c r="P20" s="221"/>
      <c r="Q20" s="221"/>
      <c r="R20" s="222"/>
    </row>
    <row r="21" spans="1:18" ht="21" customHeight="1" thickBot="1" x14ac:dyDescent="0.25">
      <c r="A21" s="264"/>
      <c r="B21" s="265"/>
      <c r="C21" s="90" t="str">
        <f>IFERROR(VLOOKUP(D21,PROJETS!A2:B51,2,FALSE),"")</f>
        <v/>
      </c>
      <c r="D21" s="270"/>
      <c r="E21" s="270"/>
      <c r="F21" s="41"/>
      <c r="G21" s="42"/>
      <c r="H21" s="42"/>
      <c r="I21" s="42"/>
      <c r="J21" s="42"/>
      <c r="K21" s="110"/>
      <c r="L21" s="110"/>
      <c r="M21" s="43">
        <f t="shared" si="1"/>
        <v>0</v>
      </c>
      <c r="O21" s="223"/>
      <c r="P21" s="221"/>
      <c r="Q21" s="221"/>
      <c r="R21" s="222"/>
    </row>
    <row r="22" spans="1:18" ht="21" customHeight="1" thickBot="1" x14ac:dyDescent="0.25">
      <c r="A22" s="267" t="s">
        <v>186</v>
      </c>
      <c r="B22" s="268"/>
      <c r="C22" s="98" t="s">
        <v>131</v>
      </c>
      <c r="D22" s="269" t="s">
        <v>148</v>
      </c>
      <c r="E22" s="269"/>
      <c r="F22" s="32">
        <v>2</v>
      </c>
      <c r="G22" s="33"/>
      <c r="H22" s="33"/>
      <c r="I22" s="33"/>
      <c r="J22" s="33"/>
      <c r="K22" s="108"/>
      <c r="L22" s="108"/>
      <c r="M22" s="34">
        <f t="shared" si="1"/>
        <v>2</v>
      </c>
      <c r="O22" s="223"/>
      <c r="P22" s="221"/>
      <c r="Q22" s="221"/>
      <c r="R22" s="222"/>
    </row>
    <row r="23" spans="1:18" ht="21" customHeight="1" thickBot="1" x14ac:dyDescent="0.25">
      <c r="A23" s="263"/>
      <c r="B23" s="262"/>
      <c r="C23" s="97" t="s">
        <v>123</v>
      </c>
      <c r="D23" s="266" t="s">
        <v>194</v>
      </c>
      <c r="E23" s="266"/>
      <c r="F23" s="37">
        <v>0.7</v>
      </c>
      <c r="G23" s="38"/>
      <c r="H23" s="38">
        <v>1.7</v>
      </c>
      <c r="I23" s="38"/>
      <c r="J23" s="38"/>
      <c r="K23" s="109"/>
      <c r="L23" s="109"/>
      <c r="M23" s="39">
        <f t="shared" si="1"/>
        <v>2.4</v>
      </c>
      <c r="O23" s="223"/>
      <c r="P23" s="221"/>
      <c r="Q23" s="221"/>
      <c r="R23" s="222"/>
    </row>
    <row r="24" spans="1:18" ht="21" customHeight="1" thickBot="1" x14ac:dyDescent="0.25">
      <c r="A24" s="263"/>
      <c r="B24" s="262"/>
      <c r="C24" s="97" t="s">
        <v>144</v>
      </c>
      <c r="D24" s="266" t="s">
        <v>195</v>
      </c>
      <c r="E24" s="266"/>
      <c r="F24" s="37"/>
      <c r="G24" s="38"/>
      <c r="H24" s="38"/>
      <c r="I24" s="38"/>
      <c r="J24" s="38"/>
      <c r="K24" s="109"/>
      <c r="L24" s="109"/>
      <c r="M24" s="39">
        <f t="shared" si="1"/>
        <v>0</v>
      </c>
      <c r="O24" s="223"/>
      <c r="P24" s="221"/>
      <c r="Q24" s="221"/>
      <c r="R24" s="222"/>
    </row>
    <row r="25" spans="1:18" ht="21" customHeight="1" thickBot="1" x14ac:dyDescent="0.25">
      <c r="A25" s="263"/>
      <c r="B25" s="262"/>
      <c r="C25" s="97" t="s">
        <v>127</v>
      </c>
      <c r="D25" s="266" t="s">
        <v>149</v>
      </c>
      <c r="E25" s="266"/>
      <c r="F25" s="37"/>
      <c r="G25" s="50"/>
      <c r="H25" s="38"/>
      <c r="I25" s="38">
        <v>0.7</v>
      </c>
      <c r="J25" s="38"/>
      <c r="K25" s="109"/>
      <c r="L25" s="109"/>
      <c r="M25" s="39">
        <f t="shared" si="1"/>
        <v>0.7</v>
      </c>
      <c r="O25" s="223"/>
      <c r="P25" s="221"/>
      <c r="Q25" s="221"/>
      <c r="R25" s="222"/>
    </row>
    <row r="26" spans="1:18" ht="21" customHeight="1" thickBot="1" x14ac:dyDescent="0.25">
      <c r="A26" s="263"/>
      <c r="B26" s="262"/>
      <c r="C26" s="97" t="s">
        <v>123</v>
      </c>
      <c r="D26" s="266" t="s">
        <v>196</v>
      </c>
      <c r="E26" s="266"/>
      <c r="F26" s="38"/>
      <c r="G26" s="38"/>
      <c r="H26" s="51"/>
      <c r="I26" s="38">
        <v>2</v>
      </c>
      <c r="J26" s="38"/>
      <c r="K26" s="109"/>
      <c r="L26" s="109"/>
      <c r="M26" s="39">
        <f t="shared" si="1"/>
        <v>2</v>
      </c>
      <c r="O26" s="223"/>
      <c r="P26" s="221"/>
      <c r="Q26" s="221"/>
      <c r="R26" s="222"/>
    </row>
    <row r="27" spans="1:18" ht="21" customHeight="1" thickBot="1" x14ac:dyDescent="0.25">
      <c r="A27" s="263"/>
      <c r="B27" s="262"/>
      <c r="C27" s="97" t="s">
        <v>145</v>
      </c>
      <c r="D27" s="266" t="s">
        <v>197</v>
      </c>
      <c r="E27" s="266"/>
      <c r="F27" s="37"/>
      <c r="G27" s="52"/>
      <c r="H27" s="38"/>
      <c r="I27" s="38"/>
      <c r="J27" s="38">
        <v>4</v>
      </c>
      <c r="K27" s="109"/>
      <c r="L27" s="109"/>
      <c r="M27" s="39">
        <f t="shared" si="1"/>
        <v>4</v>
      </c>
      <c r="O27" s="223"/>
      <c r="P27" s="221"/>
      <c r="Q27" s="221"/>
      <c r="R27" s="222"/>
    </row>
    <row r="28" spans="1:18" ht="21" customHeight="1" thickBot="1" x14ac:dyDescent="0.25">
      <c r="A28" s="263"/>
      <c r="B28" s="262"/>
      <c r="C28" s="97" t="s">
        <v>129</v>
      </c>
      <c r="D28" s="266" t="s">
        <v>198</v>
      </c>
      <c r="E28" s="266"/>
      <c r="F28" s="37"/>
      <c r="G28" s="38"/>
      <c r="H28" s="38"/>
      <c r="I28" s="38"/>
      <c r="J28" s="38">
        <v>2</v>
      </c>
      <c r="K28" s="109"/>
      <c r="L28" s="109"/>
      <c r="M28" s="39">
        <f t="shared" si="1"/>
        <v>2</v>
      </c>
      <c r="O28" s="223"/>
      <c r="P28" s="221"/>
      <c r="Q28" s="221"/>
      <c r="R28" s="222"/>
    </row>
    <row r="29" spans="1:18" ht="21" customHeight="1" thickBot="1" x14ac:dyDescent="0.25">
      <c r="A29" s="263"/>
      <c r="B29" s="262"/>
      <c r="C29" s="97"/>
      <c r="D29" s="266"/>
      <c r="E29" s="266"/>
      <c r="F29" s="37"/>
      <c r="G29" s="38"/>
      <c r="H29" s="38"/>
      <c r="I29" s="38"/>
      <c r="J29" s="38"/>
      <c r="K29" s="109"/>
      <c r="L29" s="109"/>
      <c r="M29" s="39">
        <f t="shared" si="1"/>
        <v>0</v>
      </c>
      <c r="O29" s="223"/>
      <c r="P29" s="221"/>
      <c r="Q29" s="221"/>
      <c r="R29" s="222"/>
    </row>
    <row r="30" spans="1:18" ht="21" customHeight="1" thickBot="1" x14ac:dyDescent="0.25">
      <c r="A30" s="263"/>
      <c r="B30" s="262"/>
      <c r="C30" s="97" t="s">
        <v>123</v>
      </c>
      <c r="D30" s="266"/>
      <c r="E30" s="266"/>
      <c r="F30" s="37"/>
      <c r="G30" s="38"/>
      <c r="H30" s="38"/>
      <c r="I30" s="38"/>
      <c r="J30" s="38"/>
      <c r="K30" s="109"/>
      <c r="L30" s="109"/>
      <c r="M30" s="39">
        <f t="shared" si="1"/>
        <v>0</v>
      </c>
      <c r="O30" s="223"/>
      <c r="P30" s="221"/>
      <c r="Q30" s="221"/>
      <c r="R30" s="222"/>
    </row>
    <row r="31" spans="1:18" ht="21" customHeight="1" thickBot="1" x14ac:dyDescent="0.25">
      <c r="A31" s="263"/>
      <c r="B31" s="262"/>
      <c r="C31" s="97"/>
      <c r="D31" s="266"/>
      <c r="E31" s="266"/>
      <c r="F31" s="37"/>
      <c r="G31" s="38"/>
      <c r="H31" s="38"/>
      <c r="I31" s="38"/>
      <c r="J31" s="38"/>
      <c r="K31" s="109"/>
      <c r="L31" s="109"/>
      <c r="M31" s="39">
        <f t="shared" si="1"/>
        <v>0</v>
      </c>
      <c r="O31" s="223"/>
      <c r="P31" s="221"/>
      <c r="Q31" s="221"/>
      <c r="R31" s="222"/>
    </row>
    <row r="32" spans="1:18" ht="21" customHeight="1" thickBot="1" x14ac:dyDescent="0.25">
      <c r="A32" s="263"/>
      <c r="B32" s="262"/>
      <c r="C32" s="121" t="s">
        <v>144</v>
      </c>
      <c r="D32" s="266" t="s">
        <v>199</v>
      </c>
      <c r="E32" s="266"/>
      <c r="F32" s="37"/>
      <c r="G32" s="38"/>
      <c r="H32" s="38"/>
      <c r="I32" s="38"/>
      <c r="J32" s="38">
        <v>1.7</v>
      </c>
      <c r="K32" s="109"/>
      <c r="L32" s="109"/>
      <c r="M32" s="39">
        <f t="shared" si="1"/>
        <v>1.7</v>
      </c>
      <c r="O32" s="223"/>
      <c r="P32" s="221"/>
      <c r="Q32" s="221"/>
      <c r="R32" s="222"/>
    </row>
    <row r="33" spans="1:18" ht="21" customHeight="1" thickBot="1" x14ac:dyDescent="0.25">
      <c r="A33" s="263"/>
      <c r="B33" s="262"/>
      <c r="C33" s="97"/>
      <c r="D33" s="266"/>
      <c r="E33" s="266"/>
      <c r="F33" s="37"/>
      <c r="G33" s="38"/>
      <c r="H33" s="38"/>
      <c r="I33" s="38"/>
      <c r="J33" s="38"/>
      <c r="K33" s="109"/>
      <c r="L33" s="109"/>
      <c r="M33" s="39">
        <f t="shared" si="1"/>
        <v>0</v>
      </c>
      <c r="O33" s="223"/>
      <c r="P33" s="221"/>
      <c r="Q33" s="221"/>
      <c r="R33" s="222"/>
    </row>
    <row r="34" spans="1:18" ht="21" customHeight="1" thickBot="1" x14ac:dyDescent="0.25">
      <c r="A34" s="263"/>
      <c r="B34" s="262"/>
      <c r="C34" s="97"/>
      <c r="D34" s="266"/>
      <c r="E34" s="266"/>
      <c r="F34" s="37"/>
      <c r="G34" s="38"/>
      <c r="H34" s="38"/>
      <c r="I34" s="38"/>
      <c r="J34" s="38"/>
      <c r="K34" s="109"/>
      <c r="L34" s="109"/>
      <c r="M34" s="39">
        <f t="shared" si="1"/>
        <v>0</v>
      </c>
      <c r="O34" s="223"/>
      <c r="P34" s="221"/>
      <c r="Q34" s="221"/>
      <c r="R34" s="222"/>
    </row>
    <row r="35" spans="1:18" ht="21" customHeight="1" thickBot="1" x14ac:dyDescent="0.25">
      <c r="A35" s="263"/>
      <c r="B35" s="262"/>
      <c r="C35" s="97"/>
      <c r="D35" s="266"/>
      <c r="E35" s="266"/>
      <c r="F35" s="37"/>
      <c r="G35" s="38"/>
      <c r="H35" s="38"/>
      <c r="I35" s="38"/>
      <c r="J35" s="38"/>
      <c r="K35" s="109"/>
      <c r="L35" s="109"/>
      <c r="M35" s="39">
        <f t="shared" si="1"/>
        <v>0</v>
      </c>
      <c r="O35" s="223"/>
      <c r="P35" s="221"/>
      <c r="Q35" s="221"/>
      <c r="R35" s="222"/>
    </row>
    <row r="36" spans="1:18" ht="21" customHeight="1" thickBot="1" x14ac:dyDescent="0.25">
      <c r="A36" s="261" t="s">
        <v>187</v>
      </c>
      <c r="B36" s="262"/>
      <c r="C36" s="96" t="s">
        <v>128</v>
      </c>
      <c r="D36" s="259"/>
      <c r="E36" s="259"/>
      <c r="F36" s="37"/>
      <c r="G36" s="38"/>
      <c r="H36" s="38"/>
      <c r="I36" s="38"/>
      <c r="J36" s="38"/>
      <c r="K36" s="109"/>
      <c r="L36" s="109"/>
      <c r="M36" s="39">
        <f t="shared" si="1"/>
        <v>0</v>
      </c>
    </row>
    <row r="37" spans="1:18" ht="21" customHeight="1" thickBot="1" x14ac:dyDescent="0.25">
      <c r="A37" s="263"/>
      <c r="B37" s="262"/>
      <c r="C37" s="96" t="s">
        <v>15</v>
      </c>
      <c r="D37" s="259"/>
      <c r="E37" s="259"/>
      <c r="F37" s="37"/>
      <c r="G37" s="38"/>
      <c r="H37" s="38"/>
      <c r="I37" s="38"/>
      <c r="J37" s="38"/>
      <c r="K37" s="109"/>
      <c r="L37" s="109"/>
      <c r="M37" s="39">
        <f t="shared" si="1"/>
        <v>0</v>
      </c>
      <c r="O37" s="188" t="s">
        <v>15</v>
      </c>
      <c r="P37" s="189"/>
      <c r="Q37" s="189"/>
      <c r="R37" s="190"/>
    </row>
    <row r="38" spans="1:18" ht="21" customHeight="1" thickBot="1" x14ac:dyDescent="0.25">
      <c r="A38" s="263"/>
      <c r="B38" s="262"/>
      <c r="C38" s="96" t="s">
        <v>138</v>
      </c>
      <c r="D38" s="259"/>
      <c r="E38" s="259"/>
      <c r="F38" s="37"/>
      <c r="G38" s="38">
        <v>7.7</v>
      </c>
      <c r="H38" s="38"/>
      <c r="I38" s="38"/>
      <c r="J38" s="38"/>
      <c r="K38" s="109"/>
      <c r="L38" s="109"/>
      <c r="M38" s="39">
        <f t="shared" si="1"/>
        <v>7.7</v>
      </c>
      <c r="O38" s="53" t="s">
        <v>16</v>
      </c>
      <c r="P38" s="53" t="s">
        <v>17</v>
      </c>
      <c r="Q38" s="53" t="s">
        <v>18</v>
      </c>
      <c r="R38" s="53" t="s">
        <v>19</v>
      </c>
    </row>
    <row r="39" spans="1:18" ht="21" customHeight="1" thickBot="1" x14ac:dyDescent="0.25">
      <c r="A39" s="264"/>
      <c r="B39" s="265"/>
      <c r="C39" s="96" t="s">
        <v>132</v>
      </c>
      <c r="D39" s="260"/>
      <c r="E39" s="260"/>
      <c r="F39" s="41"/>
      <c r="G39" s="42"/>
      <c r="H39" s="42"/>
      <c r="I39" s="42"/>
      <c r="J39" s="42"/>
      <c r="K39" s="110"/>
      <c r="L39" s="110"/>
      <c r="M39" s="43">
        <f t="shared" si="1"/>
        <v>0</v>
      </c>
      <c r="O39" s="113">
        <f ca="1">INDIRECT("'S" &amp;TEXT(RIGHT(CELL("filename",$A$1),2)-1,"00")&amp;"'!r39")</f>
        <v>3.95</v>
      </c>
      <c r="P39" s="54">
        <f>SUM(M15:M35,M37)*0.1</f>
        <v>3.08</v>
      </c>
      <c r="Q39" s="55">
        <f>M37</f>
        <v>0</v>
      </c>
      <c r="R39" s="54">
        <f ca="1">SUM(O39+P39-Q39)</f>
        <v>7.03</v>
      </c>
    </row>
    <row r="40" spans="1:18" ht="4.5" customHeight="1" thickBot="1" x14ac:dyDescent="0.25">
      <c r="A40" s="47"/>
      <c r="B40" s="47"/>
      <c r="C40" s="47"/>
      <c r="D40" s="47"/>
      <c r="E40" s="47"/>
      <c r="F40" s="103"/>
      <c r="G40" s="103"/>
      <c r="H40" s="103"/>
      <c r="I40" s="103"/>
      <c r="J40" s="103"/>
      <c r="K40" s="103"/>
      <c r="L40" s="103"/>
      <c r="M40" s="103"/>
    </row>
    <row r="41" spans="1:18" ht="23.1" customHeight="1" thickBot="1" x14ac:dyDescent="0.25">
      <c r="A41" s="193" t="s">
        <v>20</v>
      </c>
      <c r="B41" s="194"/>
      <c r="C41" s="194"/>
      <c r="D41" s="194"/>
      <c r="E41" s="194"/>
      <c r="F41" s="56">
        <f t="shared" ref="F41:L41" si="2">SUM(F8:F39)</f>
        <v>7.7</v>
      </c>
      <c r="G41" s="56">
        <f t="shared" si="2"/>
        <v>7.7</v>
      </c>
      <c r="H41" s="56">
        <f t="shared" si="2"/>
        <v>7.7</v>
      </c>
      <c r="I41" s="56">
        <f t="shared" si="2"/>
        <v>7.7</v>
      </c>
      <c r="J41" s="56">
        <f t="shared" si="2"/>
        <v>7.7</v>
      </c>
      <c r="K41" s="56">
        <f t="shared" si="2"/>
        <v>0</v>
      </c>
      <c r="L41" s="56">
        <f t="shared" si="2"/>
        <v>0</v>
      </c>
      <c r="M41" s="57">
        <f>SUM(F41:L41)</f>
        <v>38.5</v>
      </c>
    </row>
    <row r="42" spans="1:18" ht="3.75" customHeight="1" thickBot="1" x14ac:dyDescent="0.25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</row>
    <row r="43" spans="1:18" ht="17.25" customHeight="1" thickBot="1" x14ac:dyDescent="0.25">
      <c r="A43" s="195" t="s">
        <v>21</v>
      </c>
      <c r="B43" s="196"/>
      <c r="C43" s="196"/>
      <c r="D43" s="197"/>
      <c r="E43" s="196" t="s">
        <v>22</v>
      </c>
      <c r="F43" s="196"/>
      <c r="G43" s="196"/>
      <c r="H43" s="196"/>
      <c r="I43" s="196"/>
      <c r="J43" s="196"/>
      <c r="K43" s="196"/>
      <c r="L43" s="196"/>
      <c r="M43" s="197"/>
    </row>
    <row r="44" spans="1:18" ht="15" customHeight="1" x14ac:dyDescent="0.2">
      <c r="A44" s="167"/>
      <c r="B44" s="168"/>
      <c r="C44" s="168"/>
      <c r="D44" s="169"/>
      <c r="E44" s="58" t="s">
        <v>23</v>
      </c>
      <c r="F44" s="59"/>
      <c r="G44" s="59"/>
      <c r="H44" s="59"/>
      <c r="I44" s="59"/>
      <c r="J44" s="59"/>
      <c r="K44" s="59"/>
      <c r="L44" s="59"/>
      <c r="M44" s="60"/>
    </row>
    <row r="45" spans="1:18" ht="15" customHeight="1" thickBot="1" x14ac:dyDescent="0.25">
      <c r="A45" s="170"/>
      <c r="B45" s="171"/>
      <c r="C45" s="171"/>
      <c r="D45" s="172"/>
      <c r="E45" s="63" t="s">
        <v>24</v>
      </c>
      <c r="F45" s="64"/>
      <c r="G45" s="64"/>
      <c r="H45" s="64"/>
      <c r="I45" s="64"/>
      <c r="J45" s="64"/>
      <c r="K45" s="64"/>
      <c r="L45" s="64"/>
      <c r="M45" s="65"/>
    </row>
    <row r="46" spans="1:18" ht="20.100000000000001" customHeight="1" x14ac:dyDescent="0.2">
      <c r="A46" s="170"/>
      <c r="B46" s="171"/>
      <c r="C46" s="171"/>
      <c r="D46" s="172"/>
      <c r="E46" s="66"/>
      <c r="F46" s="67"/>
      <c r="G46" s="67"/>
      <c r="H46" s="67"/>
      <c r="I46" s="67"/>
      <c r="J46" s="173" t="s">
        <v>25</v>
      </c>
      <c r="K46" s="173"/>
      <c r="L46" s="174"/>
      <c r="M46" s="175"/>
    </row>
    <row r="47" spans="1:18" ht="20.100000000000001" customHeight="1" x14ac:dyDescent="0.2">
      <c r="A47" s="170"/>
      <c r="B47" s="171"/>
      <c r="C47" s="171"/>
      <c r="D47" s="172"/>
      <c r="E47" s="68"/>
      <c r="F47" s="69"/>
      <c r="G47" s="69"/>
      <c r="H47" s="69"/>
      <c r="I47" s="69"/>
      <c r="J47" s="178" t="s">
        <v>26</v>
      </c>
      <c r="K47" s="178"/>
      <c r="L47" s="176"/>
      <c r="M47" s="177"/>
    </row>
    <row r="48" spans="1:18" ht="20.100000000000001" customHeight="1" x14ac:dyDescent="0.2">
      <c r="A48" s="170"/>
      <c r="B48" s="171"/>
      <c r="C48" s="171"/>
      <c r="D48" s="172"/>
      <c r="E48" s="68"/>
      <c r="F48" s="69"/>
      <c r="G48" s="69"/>
      <c r="H48" s="69"/>
      <c r="I48" s="69"/>
      <c r="J48" s="178" t="s">
        <v>27</v>
      </c>
      <c r="K48" s="178"/>
      <c r="L48" s="179"/>
      <c r="M48" s="177"/>
    </row>
    <row r="49" spans="1:13" ht="20.100000000000001" customHeight="1" x14ac:dyDescent="0.2">
      <c r="A49" s="170"/>
      <c r="B49" s="171"/>
      <c r="C49" s="171"/>
      <c r="D49" s="172"/>
      <c r="E49" s="68"/>
      <c r="F49" s="69"/>
      <c r="G49" s="69"/>
      <c r="H49" s="69"/>
      <c r="I49" s="69"/>
      <c r="J49" s="178" t="s">
        <v>28</v>
      </c>
      <c r="K49" s="178"/>
      <c r="L49" s="176"/>
      <c r="M49" s="177"/>
    </row>
    <row r="50" spans="1:13" ht="20.100000000000001" customHeight="1" thickBot="1" x14ac:dyDescent="0.25">
      <c r="A50" s="170"/>
      <c r="B50" s="171"/>
      <c r="C50" s="171"/>
      <c r="D50" s="172"/>
      <c r="E50" s="68"/>
      <c r="J50" s="178" t="s">
        <v>29</v>
      </c>
      <c r="K50" s="178"/>
      <c r="L50" s="179"/>
      <c r="M50" s="177"/>
    </row>
    <row r="51" spans="1:13" ht="6" hidden="1" customHeight="1" thickBot="1" x14ac:dyDescent="0.25">
      <c r="A51" s="180"/>
      <c r="B51" s="180"/>
      <c r="C51" s="180"/>
      <c r="D51" s="181"/>
      <c r="E51" s="182"/>
      <c r="F51" s="176"/>
      <c r="G51" s="176"/>
      <c r="H51" s="176"/>
      <c r="I51" s="176"/>
      <c r="J51" s="176"/>
      <c r="K51" s="176"/>
      <c r="L51" s="176"/>
      <c r="M51" s="177"/>
    </row>
    <row r="52" spans="1:13" ht="3" customHeight="1" thickBot="1" x14ac:dyDescent="0.25">
      <c r="A52" s="91"/>
      <c r="B52" s="91"/>
      <c r="C52" s="91"/>
      <c r="D52" s="92"/>
      <c r="E52" s="93"/>
      <c r="M52" s="95"/>
    </row>
    <row r="53" spans="1:13" ht="25.5" customHeight="1" thickBot="1" x14ac:dyDescent="0.25">
      <c r="A53" s="183" t="s">
        <v>30</v>
      </c>
      <c r="B53" s="184"/>
      <c r="C53" s="184"/>
      <c r="D53" s="185"/>
      <c r="E53" s="72"/>
      <c r="F53" s="73"/>
      <c r="G53" s="73"/>
      <c r="H53" s="73"/>
      <c r="I53" s="73"/>
      <c r="J53" s="73"/>
      <c r="K53" s="73"/>
      <c r="L53" s="186"/>
      <c r="M53" s="187"/>
    </row>
  </sheetData>
  <sheetProtection selectLockedCells="1" pivotTables="0"/>
  <mergeCells count="72">
    <mergeCell ref="D6:E6"/>
    <mergeCell ref="A1:C1"/>
    <mergeCell ref="D1:J1"/>
    <mergeCell ref="K1:M1"/>
    <mergeCell ref="A2:M2"/>
    <mergeCell ref="A3:C3"/>
    <mergeCell ref="D3:E3"/>
    <mergeCell ref="H3:I3"/>
    <mergeCell ref="J3:M3"/>
    <mergeCell ref="D4:E4"/>
    <mergeCell ref="H4:I4"/>
    <mergeCell ref="J4:M4"/>
    <mergeCell ref="A5:M5"/>
    <mergeCell ref="A4:B4"/>
    <mergeCell ref="D7:E7"/>
    <mergeCell ref="A8:A13"/>
    <mergeCell ref="B8:B10"/>
    <mergeCell ref="D8:E8"/>
    <mergeCell ref="D9:E9"/>
    <mergeCell ref="D10:E10"/>
    <mergeCell ref="B11:B13"/>
    <mergeCell ref="D11:E11"/>
    <mergeCell ref="D12:E12"/>
    <mergeCell ref="D13:E13"/>
    <mergeCell ref="O15:R15"/>
    <mergeCell ref="D16:E16"/>
    <mergeCell ref="O16:R35"/>
    <mergeCell ref="D17:E17"/>
    <mergeCell ref="D18:E18"/>
    <mergeCell ref="D19:E19"/>
    <mergeCell ref="D20:E20"/>
    <mergeCell ref="D21:E21"/>
    <mergeCell ref="D27:E27"/>
    <mergeCell ref="D28:E28"/>
    <mergeCell ref="D29:E29"/>
    <mergeCell ref="D30:E30"/>
    <mergeCell ref="A15:B21"/>
    <mergeCell ref="D15:E15"/>
    <mergeCell ref="A22:B35"/>
    <mergeCell ref="D22:E22"/>
    <mergeCell ref="D23:E23"/>
    <mergeCell ref="D24:E24"/>
    <mergeCell ref="D25:E25"/>
    <mergeCell ref="D26:E26"/>
    <mergeCell ref="A43:D43"/>
    <mergeCell ref="E43:M43"/>
    <mergeCell ref="D31:E31"/>
    <mergeCell ref="D32:E32"/>
    <mergeCell ref="D33:E33"/>
    <mergeCell ref="D34:E34"/>
    <mergeCell ref="D35:E35"/>
    <mergeCell ref="D36:E36"/>
    <mergeCell ref="D37:E37"/>
    <mergeCell ref="O37:R37"/>
    <mergeCell ref="D38:E38"/>
    <mergeCell ref="D39:E39"/>
    <mergeCell ref="A41:E41"/>
    <mergeCell ref="A36:B39"/>
    <mergeCell ref="A44:D50"/>
    <mergeCell ref="J46:K46"/>
    <mergeCell ref="L46:M47"/>
    <mergeCell ref="J47:K47"/>
    <mergeCell ref="J48:K48"/>
    <mergeCell ref="L48:M49"/>
    <mergeCell ref="J49:K49"/>
    <mergeCell ref="J50:K50"/>
    <mergeCell ref="L50:M50"/>
    <mergeCell ref="A51:D51"/>
    <mergeCell ref="E51:K51"/>
    <mergeCell ref="L51:M51"/>
    <mergeCell ref="A53:D53"/>
    <mergeCell ref="L53:M53"/>
  </mergeCells>
  <conditionalFormatting sqref="I6:L6">
    <cfRule type="expression" dxfId="5" priority="1" stopIfTrue="1">
      <formula>$G$6="Erreur"</formula>
    </cfRule>
  </conditionalFormatting>
  <conditionalFormatting sqref="G6:H6">
    <cfRule type="expression" dxfId="4" priority="2" stopIfTrue="1">
      <formula>$G$6="Erreur"</formula>
    </cfRule>
  </conditionalFormatting>
  <dataValidations count="1">
    <dataValidation showInputMessage="1" showErrorMessage="1" sqref="C15:C21" xr:uid="{4A5D4E8A-3C11-464F-BA6C-F533CD2AEC34}"/>
  </dataValidations>
  <printOptions horizontalCentered="1"/>
  <pageMargins left="0" right="0" top="0.28000000000000003" bottom="0" header="0" footer="0"/>
  <pageSetup paperSize="9" scale="82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ED64E7B-7144-4C39-9CC1-3533DD7F07D5}">
          <x14:formula1>
            <xm:f>OFFSET('HORS-PROJETS'!$A$2,0,0, COUNTA( 'HORS-PROJETS'!$A$2:$A41),1)</xm:f>
          </x14:formula1>
          <xm:sqref>C22:C35</xm:sqref>
        </x14:dataValidation>
        <x14:dataValidation type="list" allowBlank="1" showInputMessage="1" showErrorMessage="1" xr:uid="{07256A4B-D89A-40A0-8E3C-47E4163ACD7C}">
          <x14:formula1>
            <xm:f>OFFSET(PROJETS!$A$2,0,0, COUNTA( PROJETS!$A$2:$A$105),1)</xm:f>
          </x14:formula1>
          <xm:sqref>D15:E21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700E7-C659-46C0-9482-364BD61E3381}">
  <sheetPr codeName="Feuil5">
    <tabColor rgb="FFFF0000"/>
  </sheetPr>
  <dimension ref="A1:R53"/>
  <sheetViews>
    <sheetView showZeros="0" zoomScale="70" zoomScaleNormal="70" workbookViewId="0">
      <selection activeCell="P8" sqref="P8"/>
    </sheetView>
  </sheetViews>
  <sheetFormatPr baseColWidth="10" defaultColWidth="11.42578125" defaultRowHeight="12.75" x14ac:dyDescent="0.2"/>
  <cols>
    <col min="1" max="1" width="4" style="114" customWidth="1"/>
    <col min="2" max="2" width="3.85546875" style="114" customWidth="1"/>
    <col min="3" max="3" width="26.42578125" style="114" customWidth="1"/>
    <col min="4" max="4" width="30.85546875" style="114" customWidth="1"/>
    <col min="5" max="5" width="2.140625" style="114" customWidth="1"/>
    <col min="6" max="12" width="7.85546875" style="114" customWidth="1"/>
    <col min="13" max="13" width="9.85546875" style="114" customWidth="1"/>
    <col min="14" max="14" width="11.42578125" style="114"/>
    <col min="15" max="15" width="12.42578125" style="114" customWidth="1"/>
    <col min="16" max="16" width="13.28515625" style="114" customWidth="1"/>
    <col min="17" max="17" width="11.42578125" style="114"/>
    <col min="18" max="18" width="14.28515625" style="114" customWidth="1"/>
    <col min="19" max="16384" width="11.42578125" style="114"/>
  </cols>
  <sheetData>
    <row r="1" spans="1:18" ht="30" customHeight="1" thickBot="1" x14ac:dyDescent="0.25">
      <c r="A1" s="239" t="s">
        <v>183</v>
      </c>
      <c r="B1" s="240"/>
      <c r="C1" s="241"/>
      <c r="D1" s="239" t="s">
        <v>0</v>
      </c>
      <c r="E1" s="240"/>
      <c r="F1" s="240"/>
      <c r="G1" s="240"/>
      <c r="H1" s="240"/>
      <c r="I1" s="240"/>
      <c r="J1" s="241"/>
      <c r="K1" s="239" t="s">
        <v>190</v>
      </c>
      <c r="L1" s="240"/>
      <c r="M1" s="241"/>
      <c r="O1" s="16"/>
    </row>
    <row r="2" spans="1:18" ht="4.5" customHeight="1" thickBot="1" x14ac:dyDescent="0.25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</row>
    <row r="3" spans="1:18" ht="23.1" customHeight="1" x14ac:dyDescent="0.2">
      <c r="A3" s="243" t="str">
        <f>IF(INT((F6-DATE(YEAR(F6),1,1))/7)+1&gt;=52," SEMAINE  : 1"," SEMAINE  : "&amp;INT((F6-DATE(YEAR(F6),1,1))/7)+1)</f>
        <v xml:space="preserve"> SEMAINE  : 3</v>
      </c>
      <c r="B3" s="244"/>
      <c r="C3" s="244"/>
      <c r="D3" s="245" t="s">
        <v>184</v>
      </c>
      <c r="E3" s="246"/>
      <c r="F3" s="127"/>
      <c r="G3" s="18"/>
      <c r="H3" s="251" t="s">
        <v>146</v>
      </c>
      <c r="I3" s="251"/>
      <c r="J3" s="252" t="s">
        <v>188</v>
      </c>
      <c r="K3" s="252"/>
      <c r="L3" s="252"/>
      <c r="M3" s="253"/>
    </row>
    <row r="4" spans="1:18" ht="23.1" customHeight="1" thickBot="1" x14ac:dyDescent="0.25">
      <c r="A4" s="257" t="s">
        <v>202</v>
      </c>
      <c r="B4" s="258"/>
      <c r="C4" s="166">
        <f>IF(INT((F6-DATE(YEAR(F6),1,1))/7)+1&gt;=52,YEAR(F6)+1,YEAR(F6))</f>
        <v>2021</v>
      </c>
      <c r="D4" s="247" t="s">
        <v>1</v>
      </c>
      <c r="E4" s="248"/>
      <c r="F4" s="128"/>
      <c r="G4" s="20"/>
      <c r="H4" s="254" t="s">
        <v>147</v>
      </c>
      <c r="I4" s="254"/>
      <c r="J4" s="255" t="s">
        <v>189</v>
      </c>
      <c r="K4" s="255"/>
      <c r="L4" s="255"/>
      <c r="M4" s="256"/>
    </row>
    <row r="5" spans="1:18" ht="3.75" customHeight="1" thickBot="1" x14ac:dyDescent="0.25">
      <c r="A5" s="249"/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</row>
    <row r="6" spans="1:18" ht="21.95" customHeight="1" thickBot="1" x14ac:dyDescent="0.25">
      <c r="A6" s="22"/>
      <c r="B6" s="22"/>
      <c r="C6" s="23"/>
      <c r="D6" s="250"/>
      <c r="E6" s="250"/>
      <c r="F6" s="24">
        <v>44214</v>
      </c>
      <c r="G6" s="25">
        <f>IF(WEEKDAY(F6,2)=1,F6+1,"Erreur")</f>
        <v>44215</v>
      </c>
      <c r="H6" s="25">
        <f>IF(WEEKDAY(F6,2)=1,G6+1,"La date")</f>
        <v>44216</v>
      </c>
      <c r="I6" s="25">
        <f>IF(WEEKDAY(F6,2)=1,H6+1,"doit être")</f>
        <v>44217</v>
      </c>
      <c r="J6" s="25">
        <f>IF(WEEKDAY(F6,2)=1,I6+1,"un lundi")</f>
        <v>44218</v>
      </c>
      <c r="K6" s="25">
        <f>IF(WEEKDAY(F6,2)=1,J6+1,"")</f>
        <v>44219</v>
      </c>
      <c r="L6" s="25">
        <f>IF(WEEKDAY(F6,2)=1,K6+1,"")</f>
        <v>44220</v>
      </c>
      <c r="M6" s="26"/>
    </row>
    <row r="7" spans="1:18" ht="21.95" customHeight="1" thickBot="1" x14ac:dyDescent="0.25">
      <c r="A7" s="22"/>
      <c r="B7" s="22"/>
      <c r="C7" s="125" t="s">
        <v>2</v>
      </c>
      <c r="D7" s="238" t="s">
        <v>3</v>
      </c>
      <c r="E7" s="238"/>
      <c r="F7" s="28" t="s">
        <v>4</v>
      </c>
      <c r="G7" s="29" t="s">
        <v>5</v>
      </c>
      <c r="H7" s="29" t="s">
        <v>6</v>
      </c>
      <c r="I7" s="29" t="s">
        <v>7</v>
      </c>
      <c r="J7" s="29" t="s">
        <v>8</v>
      </c>
      <c r="K7" s="29" t="s">
        <v>9</v>
      </c>
      <c r="L7" s="29" t="s">
        <v>10</v>
      </c>
      <c r="M7" s="30" t="s">
        <v>11</v>
      </c>
    </row>
    <row r="8" spans="1:18" ht="21" customHeight="1" thickBot="1" x14ac:dyDescent="0.25">
      <c r="A8" s="225" t="s">
        <v>12</v>
      </c>
      <c r="B8" s="228" t="s">
        <v>13</v>
      </c>
      <c r="C8" s="31"/>
      <c r="D8" s="229"/>
      <c r="E8" s="230"/>
      <c r="F8" s="32"/>
      <c r="G8" s="33"/>
      <c r="H8" s="33"/>
      <c r="I8" s="33"/>
      <c r="J8" s="33"/>
      <c r="K8" s="108"/>
      <c r="L8" s="108"/>
      <c r="M8" s="34">
        <f t="shared" ref="M8:M13" si="0">SUM(F8:L8)</f>
        <v>0</v>
      </c>
      <c r="P8" s="35"/>
    </row>
    <row r="9" spans="1:18" ht="21" customHeight="1" thickBot="1" x14ac:dyDescent="0.25">
      <c r="A9" s="226"/>
      <c r="B9" s="228"/>
      <c r="C9" s="36"/>
      <c r="D9" s="231"/>
      <c r="E9" s="232"/>
      <c r="F9" s="37"/>
      <c r="G9" s="38"/>
      <c r="H9" s="38"/>
      <c r="I9" s="38"/>
      <c r="J9" s="38"/>
      <c r="K9" s="109"/>
      <c r="L9" s="109"/>
      <c r="M9" s="39">
        <f t="shared" si="0"/>
        <v>0</v>
      </c>
    </row>
    <row r="10" spans="1:18" ht="21" customHeight="1" thickBot="1" x14ac:dyDescent="0.25">
      <c r="A10" s="226"/>
      <c r="B10" s="228"/>
      <c r="C10" s="40"/>
      <c r="D10" s="233"/>
      <c r="E10" s="234"/>
      <c r="F10" s="41"/>
      <c r="G10" s="42"/>
      <c r="H10" s="42"/>
      <c r="I10" s="42"/>
      <c r="J10" s="42"/>
      <c r="K10" s="110"/>
      <c r="L10" s="110"/>
      <c r="M10" s="43">
        <f t="shared" si="0"/>
        <v>0</v>
      </c>
    </row>
    <row r="11" spans="1:18" ht="21" customHeight="1" thickBot="1" x14ac:dyDescent="0.25">
      <c r="A11" s="226"/>
      <c r="B11" s="228" t="s">
        <v>14</v>
      </c>
      <c r="C11" s="122"/>
      <c r="D11" s="235"/>
      <c r="E11" s="235"/>
      <c r="F11" s="32"/>
      <c r="G11" s="33"/>
      <c r="H11" s="33"/>
      <c r="I11" s="33"/>
      <c r="J11" s="33"/>
      <c r="K11" s="108"/>
      <c r="L11" s="108"/>
      <c r="M11" s="34">
        <f t="shared" si="0"/>
        <v>0</v>
      </c>
    </row>
    <row r="12" spans="1:18" ht="21" customHeight="1" thickBot="1" x14ac:dyDescent="0.25">
      <c r="A12" s="226"/>
      <c r="B12" s="228"/>
      <c r="C12" s="123"/>
      <c r="D12" s="236"/>
      <c r="E12" s="236"/>
      <c r="F12" s="37"/>
      <c r="G12" s="38"/>
      <c r="H12" s="38"/>
      <c r="I12" s="38"/>
      <c r="J12" s="38"/>
      <c r="K12" s="109"/>
      <c r="L12" s="109"/>
      <c r="M12" s="39">
        <f t="shared" si="0"/>
        <v>0</v>
      </c>
    </row>
    <row r="13" spans="1:18" ht="21" customHeight="1" thickBot="1" x14ac:dyDescent="0.25">
      <c r="A13" s="227"/>
      <c r="B13" s="228"/>
      <c r="C13" s="124"/>
      <c r="D13" s="237"/>
      <c r="E13" s="237"/>
      <c r="F13" s="41"/>
      <c r="G13" s="42"/>
      <c r="H13" s="42"/>
      <c r="I13" s="42"/>
      <c r="J13" s="42"/>
      <c r="K13" s="110"/>
      <c r="L13" s="110"/>
      <c r="M13" s="43">
        <f t="shared" si="0"/>
        <v>0</v>
      </c>
    </row>
    <row r="14" spans="1:18" ht="4.5" customHeight="1" thickBot="1" x14ac:dyDescent="0.25">
      <c r="A14" s="47"/>
      <c r="B14" s="47"/>
      <c r="C14" s="48"/>
      <c r="D14" s="48"/>
      <c r="E14" s="48"/>
      <c r="F14" s="126"/>
      <c r="G14" s="126"/>
      <c r="H14" s="126"/>
      <c r="I14" s="126"/>
      <c r="J14" s="126"/>
      <c r="K14" s="111"/>
      <c r="L14" s="111"/>
      <c r="M14" s="49"/>
    </row>
    <row r="15" spans="1:18" ht="21" customHeight="1" thickBot="1" x14ac:dyDescent="0.25">
      <c r="A15" s="267" t="s">
        <v>185</v>
      </c>
      <c r="B15" s="268"/>
      <c r="C15" s="89" t="str">
        <f>IFERROR(VLOOKUP(D15,PROJETS!A2:B51,2,FALSE),"")</f>
        <v>AFFAIRE07</v>
      </c>
      <c r="D15" s="269" t="s">
        <v>157</v>
      </c>
      <c r="E15" s="269"/>
      <c r="F15" s="32">
        <v>2</v>
      </c>
      <c r="G15" s="33"/>
      <c r="H15" s="33">
        <v>4</v>
      </c>
      <c r="I15" s="33"/>
      <c r="J15" s="33"/>
      <c r="K15" s="108"/>
      <c r="L15" s="108"/>
      <c r="M15" s="34">
        <f t="shared" ref="M15:M39" si="1">SUM(F15:L15)</f>
        <v>6</v>
      </c>
      <c r="O15" s="216" t="s">
        <v>86</v>
      </c>
      <c r="P15" s="217"/>
      <c r="Q15" s="217"/>
      <c r="R15" s="218"/>
    </row>
    <row r="16" spans="1:18" ht="21" customHeight="1" thickBot="1" x14ac:dyDescent="0.25">
      <c r="A16" s="263"/>
      <c r="B16" s="262"/>
      <c r="C16" s="119" t="str">
        <f>IFERROR(VLOOKUP(D16,PROJETS!A2:B51,2,FALSE),"")</f>
        <v/>
      </c>
      <c r="D16" s="266"/>
      <c r="E16" s="266"/>
      <c r="F16" s="37"/>
      <c r="G16" s="38"/>
      <c r="H16" s="38"/>
      <c r="I16" s="38"/>
      <c r="J16" s="38"/>
      <c r="K16" s="109"/>
      <c r="L16" s="109"/>
      <c r="M16" s="39">
        <f t="shared" si="1"/>
        <v>0</v>
      </c>
      <c r="O16" s="220"/>
      <c r="P16" s="221"/>
      <c r="Q16" s="221"/>
      <c r="R16" s="222"/>
    </row>
    <row r="17" spans="1:18" ht="21" customHeight="1" thickBot="1" x14ac:dyDescent="0.25">
      <c r="A17" s="263"/>
      <c r="B17" s="262"/>
      <c r="C17" s="119" t="str">
        <f>IFERROR(VLOOKUP(D17,PROJETS!A2:B51,2,FALSE),"")</f>
        <v>AFFAIRE08</v>
      </c>
      <c r="D17" s="266" t="s">
        <v>158</v>
      </c>
      <c r="E17" s="266"/>
      <c r="F17" s="37"/>
      <c r="G17" s="38">
        <v>2</v>
      </c>
      <c r="H17" s="38"/>
      <c r="I17" s="38">
        <v>4</v>
      </c>
      <c r="J17" s="38"/>
      <c r="K17" s="109"/>
      <c r="L17" s="109"/>
      <c r="M17" s="39">
        <f t="shared" si="1"/>
        <v>6</v>
      </c>
      <c r="O17" s="223"/>
      <c r="P17" s="221"/>
      <c r="Q17" s="221"/>
      <c r="R17" s="222"/>
    </row>
    <row r="18" spans="1:18" ht="21" customHeight="1" thickBot="1" x14ac:dyDescent="0.25">
      <c r="A18" s="263"/>
      <c r="B18" s="262"/>
      <c r="C18" s="119" t="str">
        <f>IFERROR(VLOOKUP(D18,PROJETS!A2:B51,2,FALSE),"")</f>
        <v/>
      </c>
      <c r="D18" s="266"/>
      <c r="E18" s="266"/>
      <c r="F18" s="37"/>
      <c r="G18" s="38"/>
      <c r="H18" s="38"/>
      <c r="I18" s="38"/>
      <c r="J18" s="38"/>
      <c r="K18" s="109"/>
      <c r="L18" s="109"/>
      <c r="M18" s="39">
        <f t="shared" si="1"/>
        <v>0</v>
      </c>
      <c r="O18" s="223"/>
      <c r="P18" s="221"/>
      <c r="Q18" s="221"/>
      <c r="R18" s="222"/>
    </row>
    <row r="19" spans="1:18" ht="21" customHeight="1" thickBot="1" x14ac:dyDescent="0.25">
      <c r="A19" s="263"/>
      <c r="B19" s="262"/>
      <c r="C19" s="119" t="str">
        <f>IFERROR(VLOOKUP(D19,PROJETS!A2:B51,2,FALSE),"")</f>
        <v/>
      </c>
      <c r="D19" s="266"/>
      <c r="E19" s="266"/>
      <c r="F19" s="37"/>
      <c r="G19" s="38"/>
      <c r="H19" s="38"/>
      <c r="I19" s="38"/>
      <c r="J19" s="38"/>
      <c r="K19" s="109"/>
      <c r="L19" s="109"/>
      <c r="M19" s="39">
        <f t="shared" si="1"/>
        <v>0</v>
      </c>
      <c r="O19" s="223"/>
      <c r="P19" s="221"/>
      <c r="Q19" s="221"/>
      <c r="R19" s="222"/>
    </row>
    <row r="20" spans="1:18" ht="21" customHeight="1" thickBot="1" x14ac:dyDescent="0.25">
      <c r="A20" s="263"/>
      <c r="B20" s="262"/>
      <c r="C20" s="119" t="str">
        <f>IFERROR(VLOOKUP(D20,PROJETS!A2:B51,2,FALSE),"")</f>
        <v/>
      </c>
      <c r="D20" s="266"/>
      <c r="E20" s="266"/>
      <c r="F20" s="37"/>
      <c r="G20" s="38"/>
      <c r="H20" s="38"/>
      <c r="I20" s="38"/>
      <c r="J20" s="38"/>
      <c r="K20" s="109"/>
      <c r="L20" s="109"/>
      <c r="M20" s="39">
        <f t="shared" si="1"/>
        <v>0</v>
      </c>
      <c r="O20" s="223"/>
      <c r="P20" s="221"/>
      <c r="Q20" s="221"/>
      <c r="R20" s="222"/>
    </row>
    <row r="21" spans="1:18" ht="21" customHeight="1" thickBot="1" x14ac:dyDescent="0.25">
      <c r="A21" s="264"/>
      <c r="B21" s="265"/>
      <c r="C21" s="90" t="str">
        <f>IFERROR(VLOOKUP(D21,PROJETS!A2:B51,2,FALSE),"")</f>
        <v/>
      </c>
      <c r="D21" s="270"/>
      <c r="E21" s="270"/>
      <c r="F21" s="41"/>
      <c r="G21" s="42"/>
      <c r="H21" s="42"/>
      <c r="I21" s="42"/>
      <c r="J21" s="42"/>
      <c r="K21" s="110"/>
      <c r="L21" s="110"/>
      <c r="M21" s="43">
        <f t="shared" si="1"/>
        <v>0</v>
      </c>
      <c r="O21" s="223"/>
      <c r="P21" s="221"/>
      <c r="Q21" s="221"/>
      <c r="R21" s="222"/>
    </row>
    <row r="22" spans="1:18" ht="21" customHeight="1" thickBot="1" x14ac:dyDescent="0.25">
      <c r="A22" s="267" t="s">
        <v>186</v>
      </c>
      <c r="B22" s="268"/>
      <c r="C22" s="120"/>
      <c r="D22" s="269"/>
      <c r="E22" s="269"/>
      <c r="F22" s="32"/>
      <c r="G22" s="33"/>
      <c r="H22" s="33"/>
      <c r="I22" s="33"/>
      <c r="J22" s="33"/>
      <c r="K22" s="108"/>
      <c r="L22" s="108"/>
      <c r="M22" s="34">
        <f t="shared" si="1"/>
        <v>0</v>
      </c>
      <c r="O22" s="223"/>
      <c r="P22" s="221"/>
      <c r="Q22" s="221"/>
      <c r="R22" s="222"/>
    </row>
    <row r="23" spans="1:18" ht="21" customHeight="1" thickBot="1" x14ac:dyDescent="0.25">
      <c r="A23" s="263"/>
      <c r="B23" s="262"/>
      <c r="C23" s="121" t="s">
        <v>127</v>
      </c>
      <c r="D23" s="266" t="s">
        <v>200</v>
      </c>
      <c r="E23" s="266"/>
      <c r="F23" s="37">
        <v>5</v>
      </c>
      <c r="G23" s="38"/>
      <c r="H23" s="38">
        <v>3</v>
      </c>
      <c r="I23" s="38"/>
      <c r="J23" s="38"/>
      <c r="K23" s="109"/>
      <c r="L23" s="109"/>
      <c r="M23" s="39">
        <f t="shared" si="1"/>
        <v>8</v>
      </c>
      <c r="O23" s="223"/>
      <c r="P23" s="221"/>
      <c r="Q23" s="221"/>
      <c r="R23" s="222"/>
    </row>
    <row r="24" spans="1:18" ht="21" customHeight="1" thickBot="1" x14ac:dyDescent="0.25">
      <c r="A24" s="263"/>
      <c r="B24" s="262"/>
      <c r="C24" s="121"/>
      <c r="D24" s="266"/>
      <c r="E24" s="266"/>
      <c r="F24" s="37"/>
      <c r="G24" s="38"/>
      <c r="H24" s="38"/>
      <c r="I24" s="38"/>
      <c r="J24" s="38"/>
      <c r="K24" s="109"/>
      <c r="L24" s="109"/>
      <c r="M24" s="39">
        <f t="shared" si="1"/>
        <v>0</v>
      </c>
      <c r="O24" s="223"/>
      <c r="P24" s="221"/>
      <c r="Q24" s="221"/>
      <c r="R24" s="222"/>
    </row>
    <row r="25" spans="1:18" ht="21" customHeight="1" thickBot="1" x14ac:dyDescent="0.25">
      <c r="A25" s="263"/>
      <c r="B25" s="262"/>
      <c r="C25" s="121" t="s">
        <v>123</v>
      </c>
      <c r="D25" s="266" t="s">
        <v>201</v>
      </c>
      <c r="E25" s="266"/>
      <c r="F25" s="37">
        <v>0.7</v>
      </c>
      <c r="G25" s="50">
        <v>5</v>
      </c>
      <c r="H25" s="38"/>
      <c r="I25" s="38">
        <v>3</v>
      </c>
      <c r="J25" s="38"/>
      <c r="K25" s="109"/>
      <c r="L25" s="109"/>
      <c r="M25" s="39">
        <f t="shared" si="1"/>
        <v>8.6999999999999993</v>
      </c>
      <c r="O25" s="223"/>
      <c r="P25" s="221"/>
      <c r="Q25" s="221"/>
      <c r="R25" s="222"/>
    </row>
    <row r="26" spans="1:18" ht="21" customHeight="1" thickBot="1" x14ac:dyDescent="0.25">
      <c r="A26" s="263"/>
      <c r="B26" s="262"/>
      <c r="C26" s="121"/>
      <c r="D26" s="266"/>
      <c r="E26" s="266"/>
      <c r="F26" s="38"/>
      <c r="G26" s="38"/>
      <c r="H26" s="51"/>
      <c r="I26" s="38"/>
      <c r="J26" s="38"/>
      <c r="K26" s="109"/>
      <c r="L26" s="109"/>
      <c r="M26" s="39">
        <f t="shared" si="1"/>
        <v>0</v>
      </c>
      <c r="O26" s="223"/>
      <c r="P26" s="221"/>
      <c r="Q26" s="221"/>
      <c r="R26" s="222"/>
    </row>
    <row r="27" spans="1:18" ht="21" customHeight="1" thickBot="1" x14ac:dyDescent="0.25">
      <c r="A27" s="263"/>
      <c r="B27" s="262"/>
      <c r="C27" s="121"/>
      <c r="D27" s="266"/>
      <c r="E27" s="266"/>
      <c r="F27" s="37"/>
      <c r="G27" s="52"/>
      <c r="H27" s="38"/>
      <c r="I27" s="38"/>
      <c r="J27" s="38"/>
      <c r="K27" s="109"/>
      <c r="L27" s="109"/>
      <c r="M27" s="39">
        <f t="shared" si="1"/>
        <v>0</v>
      </c>
      <c r="O27" s="223"/>
      <c r="P27" s="221"/>
      <c r="Q27" s="221"/>
      <c r="R27" s="222"/>
    </row>
    <row r="28" spans="1:18" ht="21" customHeight="1" thickBot="1" x14ac:dyDescent="0.25">
      <c r="A28" s="263"/>
      <c r="B28" s="262"/>
      <c r="C28" s="121"/>
      <c r="D28" s="266"/>
      <c r="E28" s="266"/>
      <c r="F28" s="37"/>
      <c r="G28" s="38"/>
      <c r="H28" s="38"/>
      <c r="I28" s="38"/>
      <c r="J28" s="38"/>
      <c r="K28" s="109"/>
      <c r="L28" s="109"/>
      <c r="M28" s="39">
        <f t="shared" si="1"/>
        <v>0</v>
      </c>
      <c r="O28" s="223"/>
      <c r="P28" s="221"/>
      <c r="Q28" s="221"/>
      <c r="R28" s="222"/>
    </row>
    <row r="29" spans="1:18" ht="21" customHeight="1" thickBot="1" x14ac:dyDescent="0.25">
      <c r="A29" s="263"/>
      <c r="B29" s="262"/>
      <c r="C29" s="121"/>
      <c r="D29" s="266"/>
      <c r="E29" s="266"/>
      <c r="F29" s="37"/>
      <c r="G29" s="38"/>
      <c r="H29" s="38"/>
      <c r="I29" s="38"/>
      <c r="J29" s="38"/>
      <c r="K29" s="109"/>
      <c r="L29" s="109"/>
      <c r="M29" s="39">
        <f t="shared" si="1"/>
        <v>0</v>
      </c>
      <c r="O29" s="223"/>
      <c r="P29" s="221"/>
      <c r="Q29" s="221"/>
      <c r="R29" s="222"/>
    </row>
    <row r="30" spans="1:18" ht="21" customHeight="1" thickBot="1" x14ac:dyDescent="0.25">
      <c r="A30" s="263"/>
      <c r="B30" s="262"/>
      <c r="C30" s="121"/>
      <c r="D30" s="266"/>
      <c r="E30" s="266"/>
      <c r="F30" s="37"/>
      <c r="G30" s="38"/>
      <c r="H30" s="38"/>
      <c r="I30" s="38"/>
      <c r="J30" s="38"/>
      <c r="K30" s="109"/>
      <c r="L30" s="109"/>
      <c r="M30" s="39">
        <f t="shared" si="1"/>
        <v>0</v>
      </c>
      <c r="O30" s="223"/>
      <c r="P30" s="221"/>
      <c r="Q30" s="221"/>
      <c r="R30" s="222"/>
    </row>
    <row r="31" spans="1:18" ht="21" customHeight="1" thickBot="1" x14ac:dyDescent="0.25">
      <c r="A31" s="263"/>
      <c r="B31" s="262"/>
      <c r="C31" s="121"/>
      <c r="D31" s="266"/>
      <c r="E31" s="266"/>
      <c r="F31" s="37"/>
      <c r="G31" s="38"/>
      <c r="H31" s="38"/>
      <c r="I31" s="38"/>
      <c r="J31" s="38"/>
      <c r="K31" s="109"/>
      <c r="L31" s="109"/>
      <c r="M31" s="39">
        <f t="shared" si="1"/>
        <v>0</v>
      </c>
      <c r="O31" s="223"/>
      <c r="P31" s="221"/>
      <c r="Q31" s="221"/>
      <c r="R31" s="222"/>
    </row>
    <row r="32" spans="1:18" ht="21" customHeight="1" thickBot="1" x14ac:dyDescent="0.25">
      <c r="A32" s="263"/>
      <c r="B32" s="262"/>
      <c r="C32" s="121"/>
      <c r="D32" s="266"/>
      <c r="E32" s="266"/>
      <c r="F32" s="37"/>
      <c r="G32" s="38"/>
      <c r="H32" s="38"/>
      <c r="I32" s="38"/>
      <c r="J32" s="38"/>
      <c r="K32" s="109"/>
      <c r="L32" s="109"/>
      <c r="M32" s="39">
        <f t="shared" si="1"/>
        <v>0</v>
      </c>
      <c r="O32" s="223"/>
      <c r="P32" s="221"/>
      <c r="Q32" s="221"/>
      <c r="R32" s="222"/>
    </row>
    <row r="33" spans="1:18" ht="21" customHeight="1" thickBot="1" x14ac:dyDescent="0.25">
      <c r="A33" s="263"/>
      <c r="B33" s="262"/>
      <c r="C33" s="121"/>
      <c r="D33" s="266"/>
      <c r="E33" s="266"/>
      <c r="F33" s="37"/>
      <c r="G33" s="38"/>
      <c r="H33" s="38"/>
      <c r="I33" s="38"/>
      <c r="J33" s="38"/>
      <c r="K33" s="109"/>
      <c r="L33" s="109"/>
      <c r="M33" s="39">
        <f t="shared" si="1"/>
        <v>0</v>
      </c>
      <c r="O33" s="223"/>
      <c r="P33" s="221"/>
      <c r="Q33" s="221"/>
      <c r="R33" s="222"/>
    </row>
    <row r="34" spans="1:18" ht="21" customHeight="1" thickBot="1" x14ac:dyDescent="0.25">
      <c r="A34" s="263"/>
      <c r="B34" s="262"/>
      <c r="C34" s="121"/>
      <c r="D34" s="266"/>
      <c r="E34" s="266"/>
      <c r="F34" s="37"/>
      <c r="G34" s="38"/>
      <c r="H34" s="38"/>
      <c r="I34" s="38"/>
      <c r="J34" s="38"/>
      <c r="K34" s="109"/>
      <c r="L34" s="109"/>
      <c r="M34" s="39">
        <f t="shared" si="1"/>
        <v>0</v>
      </c>
      <c r="O34" s="223"/>
      <c r="P34" s="221"/>
      <c r="Q34" s="221"/>
      <c r="R34" s="222"/>
    </row>
    <row r="35" spans="1:18" ht="21" customHeight="1" thickBot="1" x14ac:dyDescent="0.25">
      <c r="A35" s="263"/>
      <c r="B35" s="262"/>
      <c r="C35" s="121"/>
      <c r="D35" s="266"/>
      <c r="E35" s="266"/>
      <c r="F35" s="37"/>
      <c r="G35" s="38"/>
      <c r="H35" s="38"/>
      <c r="I35" s="38"/>
      <c r="J35" s="38"/>
      <c r="K35" s="109"/>
      <c r="L35" s="109"/>
      <c r="M35" s="39">
        <f t="shared" si="1"/>
        <v>0</v>
      </c>
      <c r="O35" s="223"/>
      <c r="P35" s="221"/>
      <c r="Q35" s="221"/>
      <c r="R35" s="222"/>
    </row>
    <row r="36" spans="1:18" ht="21" customHeight="1" thickBot="1" x14ac:dyDescent="0.25">
      <c r="A36" s="261" t="s">
        <v>187</v>
      </c>
      <c r="B36" s="262"/>
      <c r="C36" s="119" t="s">
        <v>128</v>
      </c>
      <c r="D36" s="259"/>
      <c r="E36" s="259"/>
      <c r="F36" s="37"/>
      <c r="G36" s="38"/>
      <c r="H36" s="38"/>
      <c r="I36" s="38"/>
      <c r="J36" s="38"/>
      <c r="K36" s="109"/>
      <c r="L36" s="109"/>
      <c r="M36" s="39">
        <f t="shared" si="1"/>
        <v>0</v>
      </c>
    </row>
    <row r="37" spans="1:18" ht="21" customHeight="1" thickBot="1" x14ac:dyDescent="0.25">
      <c r="A37" s="263"/>
      <c r="B37" s="262"/>
      <c r="C37" s="119" t="s">
        <v>15</v>
      </c>
      <c r="D37" s="259"/>
      <c r="E37" s="259"/>
      <c r="F37" s="37"/>
      <c r="G37" s="38"/>
      <c r="H37" s="38"/>
      <c r="I37" s="38"/>
      <c r="J37" s="38">
        <v>7.7</v>
      </c>
      <c r="K37" s="109"/>
      <c r="L37" s="109"/>
      <c r="M37" s="39">
        <f t="shared" si="1"/>
        <v>7.7</v>
      </c>
      <c r="O37" s="188" t="s">
        <v>15</v>
      </c>
      <c r="P37" s="189"/>
      <c r="Q37" s="189"/>
      <c r="R37" s="190"/>
    </row>
    <row r="38" spans="1:18" ht="21" customHeight="1" thickBot="1" x14ac:dyDescent="0.25">
      <c r="A38" s="263"/>
      <c r="B38" s="262"/>
      <c r="C38" s="119" t="s">
        <v>138</v>
      </c>
      <c r="D38" s="259"/>
      <c r="E38" s="259"/>
      <c r="F38" s="37"/>
      <c r="G38" s="38"/>
      <c r="H38" s="38"/>
      <c r="I38" s="38"/>
      <c r="J38" s="38"/>
      <c r="K38" s="109"/>
      <c r="L38" s="109"/>
      <c r="M38" s="39">
        <f t="shared" si="1"/>
        <v>0</v>
      </c>
      <c r="O38" s="53" t="s">
        <v>16</v>
      </c>
      <c r="P38" s="53" t="s">
        <v>17</v>
      </c>
      <c r="Q38" s="53" t="s">
        <v>18</v>
      </c>
      <c r="R38" s="53" t="s">
        <v>19</v>
      </c>
    </row>
    <row r="39" spans="1:18" ht="21" customHeight="1" thickBot="1" x14ac:dyDescent="0.25">
      <c r="A39" s="264"/>
      <c r="B39" s="265"/>
      <c r="C39" s="119" t="s">
        <v>132</v>
      </c>
      <c r="D39" s="260"/>
      <c r="E39" s="260"/>
      <c r="F39" s="41"/>
      <c r="G39" s="42"/>
      <c r="H39" s="42"/>
      <c r="I39" s="42"/>
      <c r="J39" s="42"/>
      <c r="K39" s="110"/>
      <c r="L39" s="110"/>
      <c r="M39" s="43">
        <f t="shared" si="1"/>
        <v>0</v>
      </c>
      <c r="O39" s="113">
        <f ca="1">INDIRECT("'S" &amp;TEXT(RIGHT(CELL("filename",$A$1),2)-1,"00")&amp;"'!r39")</f>
        <v>7.03</v>
      </c>
      <c r="P39" s="54">
        <f>SUM(M15:M35,M37)*0.1</f>
        <v>3.64</v>
      </c>
      <c r="Q39" s="55">
        <f>M37</f>
        <v>7.7</v>
      </c>
      <c r="R39" s="54">
        <f ca="1">SUM(O39+P39-Q39)</f>
        <v>2.9699999999999998</v>
      </c>
    </row>
    <row r="40" spans="1:18" ht="4.5" customHeight="1" thickBot="1" x14ac:dyDescent="0.25">
      <c r="A40" s="47"/>
      <c r="B40" s="47"/>
      <c r="C40" s="47"/>
      <c r="D40" s="47"/>
      <c r="E40" s="47"/>
      <c r="F40" s="126"/>
      <c r="G40" s="126"/>
      <c r="H40" s="126"/>
      <c r="I40" s="126"/>
      <c r="J40" s="126"/>
      <c r="K40" s="126"/>
      <c r="L40" s="126"/>
      <c r="M40" s="126"/>
    </row>
    <row r="41" spans="1:18" ht="23.1" customHeight="1" thickBot="1" x14ac:dyDescent="0.25">
      <c r="A41" s="193" t="s">
        <v>20</v>
      </c>
      <c r="B41" s="194"/>
      <c r="C41" s="194"/>
      <c r="D41" s="194"/>
      <c r="E41" s="194"/>
      <c r="F41" s="56">
        <f t="shared" ref="F41:L41" si="2">SUM(F8:F39)</f>
        <v>7.7</v>
      </c>
      <c r="G41" s="56">
        <f t="shared" si="2"/>
        <v>7</v>
      </c>
      <c r="H41" s="56">
        <f t="shared" si="2"/>
        <v>7</v>
      </c>
      <c r="I41" s="56">
        <f t="shared" si="2"/>
        <v>7</v>
      </c>
      <c r="J41" s="56">
        <f t="shared" si="2"/>
        <v>7.7</v>
      </c>
      <c r="K41" s="56">
        <f t="shared" si="2"/>
        <v>0</v>
      </c>
      <c r="L41" s="56">
        <f t="shared" si="2"/>
        <v>0</v>
      </c>
      <c r="M41" s="57">
        <f>SUM(F41:L41)</f>
        <v>36.4</v>
      </c>
    </row>
    <row r="42" spans="1:18" ht="3.75" customHeight="1" thickBot="1" x14ac:dyDescent="0.25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</row>
    <row r="43" spans="1:18" ht="17.25" customHeight="1" thickBot="1" x14ac:dyDescent="0.25">
      <c r="A43" s="195" t="s">
        <v>21</v>
      </c>
      <c r="B43" s="196"/>
      <c r="C43" s="196"/>
      <c r="D43" s="197"/>
      <c r="E43" s="196" t="s">
        <v>22</v>
      </c>
      <c r="F43" s="196"/>
      <c r="G43" s="196"/>
      <c r="H43" s="196"/>
      <c r="I43" s="196"/>
      <c r="J43" s="196"/>
      <c r="K43" s="196"/>
      <c r="L43" s="196"/>
      <c r="M43" s="197"/>
    </row>
    <row r="44" spans="1:18" ht="15" customHeight="1" x14ac:dyDescent="0.2">
      <c r="A44" s="167"/>
      <c r="B44" s="168"/>
      <c r="C44" s="168"/>
      <c r="D44" s="169"/>
      <c r="E44" s="58" t="s">
        <v>23</v>
      </c>
      <c r="F44" s="59"/>
      <c r="G44" s="59"/>
      <c r="H44" s="59"/>
      <c r="I44" s="59"/>
      <c r="J44" s="59"/>
      <c r="K44" s="59"/>
      <c r="L44" s="59"/>
      <c r="M44" s="60"/>
    </row>
    <row r="45" spans="1:18" ht="15" customHeight="1" thickBot="1" x14ac:dyDescent="0.25">
      <c r="A45" s="170"/>
      <c r="B45" s="171"/>
      <c r="C45" s="171"/>
      <c r="D45" s="172"/>
      <c r="E45" s="63" t="s">
        <v>24</v>
      </c>
      <c r="F45" s="64"/>
      <c r="G45" s="64"/>
      <c r="H45" s="64"/>
      <c r="I45" s="64"/>
      <c r="J45" s="64"/>
      <c r="K45" s="64"/>
      <c r="L45" s="64"/>
      <c r="M45" s="65"/>
    </row>
    <row r="46" spans="1:18" ht="20.100000000000001" customHeight="1" x14ac:dyDescent="0.2">
      <c r="A46" s="170"/>
      <c r="B46" s="171"/>
      <c r="C46" s="171"/>
      <c r="D46" s="172"/>
      <c r="E46" s="66"/>
      <c r="F46" s="67"/>
      <c r="G46" s="67"/>
      <c r="H46" s="67"/>
      <c r="I46" s="67"/>
      <c r="J46" s="173" t="s">
        <v>25</v>
      </c>
      <c r="K46" s="173"/>
      <c r="L46" s="174"/>
      <c r="M46" s="175"/>
    </row>
    <row r="47" spans="1:18" ht="20.100000000000001" customHeight="1" x14ac:dyDescent="0.2">
      <c r="A47" s="170"/>
      <c r="B47" s="171"/>
      <c r="C47" s="171"/>
      <c r="D47" s="172"/>
      <c r="E47" s="68"/>
      <c r="F47" s="69"/>
      <c r="G47" s="69"/>
      <c r="H47" s="69"/>
      <c r="I47" s="69"/>
      <c r="J47" s="178" t="s">
        <v>26</v>
      </c>
      <c r="K47" s="178"/>
      <c r="L47" s="176"/>
      <c r="M47" s="177"/>
    </row>
    <row r="48" spans="1:18" ht="20.100000000000001" customHeight="1" x14ac:dyDescent="0.2">
      <c r="A48" s="170"/>
      <c r="B48" s="171"/>
      <c r="C48" s="171"/>
      <c r="D48" s="172"/>
      <c r="E48" s="68"/>
      <c r="F48" s="69"/>
      <c r="G48" s="69"/>
      <c r="H48" s="69"/>
      <c r="I48" s="69"/>
      <c r="J48" s="178" t="s">
        <v>27</v>
      </c>
      <c r="K48" s="178"/>
      <c r="L48" s="179"/>
      <c r="M48" s="177"/>
    </row>
    <row r="49" spans="1:13" ht="20.100000000000001" customHeight="1" x14ac:dyDescent="0.2">
      <c r="A49" s="170"/>
      <c r="B49" s="171"/>
      <c r="C49" s="171"/>
      <c r="D49" s="172"/>
      <c r="E49" s="68"/>
      <c r="F49" s="69"/>
      <c r="G49" s="69"/>
      <c r="H49" s="69"/>
      <c r="I49" s="69"/>
      <c r="J49" s="178" t="s">
        <v>28</v>
      </c>
      <c r="K49" s="178"/>
      <c r="L49" s="176"/>
      <c r="M49" s="177"/>
    </row>
    <row r="50" spans="1:13" ht="20.100000000000001" customHeight="1" thickBot="1" x14ac:dyDescent="0.25">
      <c r="A50" s="170"/>
      <c r="B50" s="171"/>
      <c r="C50" s="171"/>
      <c r="D50" s="172"/>
      <c r="E50" s="68"/>
      <c r="J50" s="178" t="s">
        <v>29</v>
      </c>
      <c r="K50" s="178"/>
      <c r="L50" s="179"/>
      <c r="M50" s="177"/>
    </row>
    <row r="51" spans="1:13" ht="6" hidden="1" customHeight="1" thickBot="1" x14ac:dyDescent="0.25">
      <c r="A51" s="180"/>
      <c r="B51" s="180"/>
      <c r="C51" s="180"/>
      <c r="D51" s="181"/>
      <c r="E51" s="182"/>
      <c r="F51" s="176"/>
      <c r="G51" s="176"/>
      <c r="H51" s="176"/>
      <c r="I51" s="176"/>
      <c r="J51" s="176"/>
      <c r="K51" s="176"/>
      <c r="L51" s="176"/>
      <c r="M51" s="177"/>
    </row>
    <row r="52" spans="1:13" ht="3" customHeight="1" thickBot="1" x14ac:dyDescent="0.25">
      <c r="A52" s="116"/>
      <c r="B52" s="116"/>
      <c r="C52" s="116"/>
      <c r="D52" s="117"/>
      <c r="E52" s="118"/>
      <c r="M52" s="115"/>
    </row>
    <row r="53" spans="1:13" ht="25.5" customHeight="1" thickBot="1" x14ac:dyDescent="0.25">
      <c r="A53" s="183" t="s">
        <v>30</v>
      </c>
      <c r="B53" s="184"/>
      <c r="C53" s="184"/>
      <c r="D53" s="185"/>
      <c r="E53" s="72"/>
      <c r="F53" s="73"/>
      <c r="G53" s="73"/>
      <c r="H53" s="73"/>
      <c r="I53" s="73"/>
      <c r="J53" s="73"/>
      <c r="K53" s="73"/>
      <c r="L53" s="186"/>
      <c r="M53" s="187"/>
    </row>
  </sheetData>
  <sheetProtection selectLockedCells="1" pivotTables="0"/>
  <mergeCells count="72">
    <mergeCell ref="D6:E6"/>
    <mergeCell ref="A1:C1"/>
    <mergeCell ref="D1:J1"/>
    <mergeCell ref="K1:M1"/>
    <mergeCell ref="A2:M2"/>
    <mergeCell ref="A3:C3"/>
    <mergeCell ref="D3:E3"/>
    <mergeCell ref="H3:I3"/>
    <mergeCell ref="J3:M3"/>
    <mergeCell ref="D4:E4"/>
    <mergeCell ref="H4:I4"/>
    <mergeCell ref="J4:M4"/>
    <mergeCell ref="A5:M5"/>
    <mergeCell ref="A4:B4"/>
    <mergeCell ref="D7:E7"/>
    <mergeCell ref="A8:A13"/>
    <mergeCell ref="B8:B10"/>
    <mergeCell ref="D8:E8"/>
    <mergeCell ref="D9:E9"/>
    <mergeCell ref="D10:E10"/>
    <mergeCell ref="B11:B13"/>
    <mergeCell ref="D11:E11"/>
    <mergeCell ref="D12:E12"/>
    <mergeCell ref="D13:E13"/>
    <mergeCell ref="A15:B21"/>
    <mergeCell ref="D15:E15"/>
    <mergeCell ref="O15:R15"/>
    <mergeCell ref="D16:E16"/>
    <mergeCell ref="O16:R35"/>
    <mergeCell ref="D17:E17"/>
    <mergeCell ref="D18:E18"/>
    <mergeCell ref="D19:E19"/>
    <mergeCell ref="D20:E20"/>
    <mergeCell ref="D21:E21"/>
    <mergeCell ref="A22:B35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O37:R37"/>
    <mergeCell ref="D38:E38"/>
    <mergeCell ref="D39:E39"/>
    <mergeCell ref="A41:E41"/>
    <mergeCell ref="A43:D43"/>
    <mergeCell ref="E43:M43"/>
    <mergeCell ref="A36:B39"/>
    <mergeCell ref="D36:E36"/>
    <mergeCell ref="D37:E37"/>
    <mergeCell ref="A44:D50"/>
    <mergeCell ref="J46:K46"/>
    <mergeCell ref="L46:M47"/>
    <mergeCell ref="J47:K47"/>
    <mergeCell ref="J48:K48"/>
    <mergeCell ref="L48:M49"/>
    <mergeCell ref="J49:K49"/>
    <mergeCell ref="J50:K50"/>
    <mergeCell ref="L50:M50"/>
    <mergeCell ref="A51:D51"/>
    <mergeCell ref="E51:K51"/>
    <mergeCell ref="L51:M51"/>
    <mergeCell ref="A53:D53"/>
    <mergeCell ref="L53:M53"/>
  </mergeCells>
  <conditionalFormatting sqref="I6:L6">
    <cfRule type="expression" dxfId="3" priority="1" stopIfTrue="1">
      <formula>$G$6="Erreur"</formula>
    </cfRule>
  </conditionalFormatting>
  <conditionalFormatting sqref="G6:H6">
    <cfRule type="expression" dxfId="2" priority="2" stopIfTrue="1">
      <formula>$G$6="Erreur"</formula>
    </cfRule>
  </conditionalFormatting>
  <dataValidations count="1">
    <dataValidation showInputMessage="1" showErrorMessage="1" sqref="C15:C21" xr:uid="{A7E4F23B-19D7-47EC-94D0-D9E493EB136D}"/>
  </dataValidations>
  <printOptions horizontalCentered="1"/>
  <pageMargins left="0" right="0" top="0.28000000000000003" bottom="0" header="0" footer="0"/>
  <pageSetup paperSize="9" scale="82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CAD8ACD-2812-42C3-A19D-AFC3EE7D3D16}">
          <x14:formula1>
            <xm:f>OFFSET(PROJETS!$A$2,0,0, COUNTA( PROJETS!$A$2:$A$105),1)</xm:f>
          </x14:formula1>
          <xm:sqref>D15:E21</xm:sqref>
        </x14:dataValidation>
        <x14:dataValidation type="list" allowBlank="1" showInputMessage="1" showErrorMessage="1" xr:uid="{A197F185-6CC7-4750-ACAF-59B5B5C1C587}">
          <x14:formula1>
            <xm:f>OFFSET('HORS-PROJETS'!$A$2,0,0, COUNTA( 'HORS-PROJETS'!$A$2:$A41),1)</xm:f>
          </x14:formula1>
          <xm:sqref>C22:C35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566E9-EE98-4772-8321-B2ACC9E4467A}">
  <sheetPr codeName="Feuil6">
    <tabColor rgb="FFFF0000"/>
  </sheetPr>
  <dimension ref="A1:R53"/>
  <sheetViews>
    <sheetView showZeros="0" topLeftCell="A3" zoomScale="70" zoomScaleNormal="70" workbookViewId="0">
      <selection activeCell="P10" sqref="P10"/>
    </sheetView>
  </sheetViews>
  <sheetFormatPr baseColWidth="10" defaultColWidth="11.42578125" defaultRowHeight="12.75" x14ac:dyDescent="0.2"/>
  <cols>
    <col min="1" max="1" width="4" style="114" customWidth="1"/>
    <col min="2" max="2" width="3.85546875" style="114" customWidth="1"/>
    <col min="3" max="3" width="26.42578125" style="114" customWidth="1"/>
    <col min="4" max="4" width="30.85546875" style="114" customWidth="1"/>
    <col min="5" max="5" width="2.140625" style="114" customWidth="1"/>
    <col min="6" max="12" width="7.85546875" style="114" customWidth="1"/>
    <col min="13" max="13" width="9.85546875" style="114" customWidth="1"/>
    <col min="14" max="14" width="11.42578125" style="114"/>
    <col min="15" max="15" width="12.42578125" style="114" customWidth="1"/>
    <col min="16" max="16" width="13.28515625" style="114" customWidth="1"/>
    <col min="17" max="17" width="11.42578125" style="114"/>
    <col min="18" max="18" width="14.28515625" style="114" customWidth="1"/>
    <col min="19" max="16384" width="11.42578125" style="114"/>
  </cols>
  <sheetData>
    <row r="1" spans="1:18" ht="30" customHeight="1" thickBot="1" x14ac:dyDescent="0.25">
      <c r="A1" s="239" t="s">
        <v>183</v>
      </c>
      <c r="B1" s="240"/>
      <c r="C1" s="241"/>
      <c r="D1" s="239" t="s">
        <v>0</v>
      </c>
      <c r="E1" s="240"/>
      <c r="F1" s="240"/>
      <c r="G1" s="240"/>
      <c r="H1" s="240"/>
      <c r="I1" s="240"/>
      <c r="J1" s="241"/>
      <c r="K1" s="239" t="s">
        <v>190</v>
      </c>
      <c r="L1" s="240"/>
      <c r="M1" s="241"/>
      <c r="O1" s="16"/>
    </row>
    <row r="2" spans="1:18" ht="4.5" customHeight="1" thickBot="1" x14ac:dyDescent="0.25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</row>
    <row r="3" spans="1:18" ht="23.1" customHeight="1" x14ac:dyDescent="0.2">
      <c r="A3" s="243" t="str">
        <f>IF(INT((F6-DATE(YEAR(F6),1,1))/7)+1&gt;=52," SEMAINE  : 1"," SEMAINE  : "&amp;INT((F6-DATE(YEAR(F6),1,1))/7)+1)</f>
        <v xml:space="preserve"> SEMAINE  : 3</v>
      </c>
      <c r="B3" s="244"/>
      <c r="C3" s="244"/>
      <c r="D3" s="245" t="s">
        <v>184</v>
      </c>
      <c r="E3" s="246"/>
      <c r="F3" s="127"/>
      <c r="G3" s="18"/>
      <c r="H3" s="251" t="s">
        <v>146</v>
      </c>
      <c r="I3" s="251"/>
      <c r="J3" s="252" t="s">
        <v>188</v>
      </c>
      <c r="K3" s="252"/>
      <c r="L3" s="252"/>
      <c r="M3" s="253"/>
    </row>
    <row r="4" spans="1:18" ht="23.1" customHeight="1" thickBot="1" x14ac:dyDescent="0.25">
      <c r="A4" s="257" t="s">
        <v>202</v>
      </c>
      <c r="B4" s="258"/>
      <c r="C4" s="166">
        <f>IF(INT((F6-DATE(YEAR(F6),1,1))/7)+1&gt;=52,YEAR(F6)+1,YEAR(F6))</f>
        <v>2021</v>
      </c>
      <c r="D4" s="247" t="s">
        <v>1</v>
      </c>
      <c r="E4" s="248"/>
      <c r="F4" s="128"/>
      <c r="G4" s="20"/>
      <c r="H4" s="254" t="s">
        <v>147</v>
      </c>
      <c r="I4" s="254"/>
      <c r="J4" s="255" t="s">
        <v>189</v>
      </c>
      <c r="K4" s="255"/>
      <c r="L4" s="255"/>
      <c r="M4" s="256"/>
    </row>
    <row r="5" spans="1:18" ht="3.75" customHeight="1" thickBot="1" x14ac:dyDescent="0.25">
      <c r="A5" s="249"/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</row>
    <row r="6" spans="1:18" ht="21.95" customHeight="1" thickBot="1" x14ac:dyDescent="0.25">
      <c r="A6" s="22"/>
      <c r="B6" s="22"/>
      <c r="C6" s="23"/>
      <c r="D6" s="250"/>
      <c r="E6" s="250"/>
      <c r="F6" s="24">
        <v>44214</v>
      </c>
      <c r="G6" s="25">
        <f>IF(WEEKDAY(F6,2)=1,F6+1,"Erreur")</f>
        <v>44215</v>
      </c>
      <c r="H6" s="25">
        <f>IF(WEEKDAY(F6,2)=1,G6+1,"La date")</f>
        <v>44216</v>
      </c>
      <c r="I6" s="25">
        <f>IF(WEEKDAY(F6,2)=1,H6+1,"doit être")</f>
        <v>44217</v>
      </c>
      <c r="J6" s="25">
        <f>IF(WEEKDAY(F6,2)=1,I6+1,"un lundi")</f>
        <v>44218</v>
      </c>
      <c r="K6" s="25">
        <f>IF(WEEKDAY(F6,2)=1,J6+1,"")</f>
        <v>44219</v>
      </c>
      <c r="L6" s="25">
        <f>IF(WEEKDAY(F6,2)=1,K6+1,"")</f>
        <v>44220</v>
      </c>
      <c r="M6" s="26"/>
    </row>
    <row r="7" spans="1:18" ht="21.95" customHeight="1" thickBot="1" x14ac:dyDescent="0.25">
      <c r="A7" s="22"/>
      <c r="B7" s="22"/>
      <c r="C7" s="125" t="s">
        <v>2</v>
      </c>
      <c r="D7" s="238" t="s">
        <v>3</v>
      </c>
      <c r="E7" s="238"/>
      <c r="F7" s="28" t="s">
        <v>4</v>
      </c>
      <c r="G7" s="29" t="s">
        <v>5</v>
      </c>
      <c r="H7" s="29" t="s">
        <v>6</v>
      </c>
      <c r="I7" s="29" t="s">
        <v>7</v>
      </c>
      <c r="J7" s="29" t="s">
        <v>8</v>
      </c>
      <c r="K7" s="29" t="s">
        <v>9</v>
      </c>
      <c r="L7" s="29" t="s">
        <v>10</v>
      </c>
      <c r="M7" s="30" t="s">
        <v>11</v>
      </c>
    </row>
    <row r="8" spans="1:18" ht="21" customHeight="1" thickBot="1" x14ac:dyDescent="0.25">
      <c r="A8" s="225" t="s">
        <v>12</v>
      </c>
      <c r="B8" s="228" t="s">
        <v>13</v>
      </c>
      <c r="C8" s="31"/>
      <c r="D8" s="229"/>
      <c r="E8" s="230"/>
      <c r="F8" s="32"/>
      <c r="G8" s="33"/>
      <c r="H8" s="33"/>
      <c r="I8" s="33"/>
      <c r="J8" s="33"/>
      <c r="K8" s="108"/>
      <c r="L8" s="108"/>
      <c r="M8" s="34">
        <f t="shared" ref="M8:M13" si="0">SUM(F8:L8)</f>
        <v>0</v>
      </c>
      <c r="P8" s="35"/>
    </row>
    <row r="9" spans="1:18" ht="21" customHeight="1" thickBot="1" x14ac:dyDescent="0.25">
      <c r="A9" s="226"/>
      <c r="B9" s="228"/>
      <c r="C9" s="36"/>
      <c r="D9" s="231"/>
      <c r="E9" s="232"/>
      <c r="F9" s="37"/>
      <c r="G9" s="38"/>
      <c r="H9" s="38"/>
      <c r="I9" s="38"/>
      <c r="J9" s="38"/>
      <c r="K9" s="109"/>
      <c r="L9" s="109"/>
      <c r="M9" s="39">
        <f t="shared" si="0"/>
        <v>0</v>
      </c>
    </row>
    <row r="10" spans="1:18" ht="21" customHeight="1" thickBot="1" x14ac:dyDescent="0.25">
      <c r="A10" s="226"/>
      <c r="B10" s="228"/>
      <c r="C10" s="40"/>
      <c r="D10" s="233"/>
      <c r="E10" s="234"/>
      <c r="F10" s="41"/>
      <c r="G10" s="42"/>
      <c r="H10" s="42"/>
      <c r="I10" s="42"/>
      <c r="J10" s="42"/>
      <c r="K10" s="110"/>
      <c r="L10" s="110"/>
      <c r="M10" s="43">
        <f t="shared" si="0"/>
        <v>0</v>
      </c>
    </row>
    <row r="11" spans="1:18" ht="21" customHeight="1" thickBot="1" x14ac:dyDescent="0.25">
      <c r="A11" s="226"/>
      <c r="B11" s="228" t="s">
        <v>14</v>
      </c>
      <c r="C11" s="122"/>
      <c r="D11" s="235"/>
      <c r="E11" s="235"/>
      <c r="F11" s="32"/>
      <c r="G11" s="33"/>
      <c r="H11" s="33"/>
      <c r="I11" s="33"/>
      <c r="J11" s="33"/>
      <c r="K11" s="108"/>
      <c r="L11" s="108"/>
      <c r="M11" s="34">
        <f t="shared" si="0"/>
        <v>0</v>
      </c>
    </row>
    <row r="12" spans="1:18" ht="21" customHeight="1" thickBot="1" x14ac:dyDescent="0.25">
      <c r="A12" s="226"/>
      <c r="B12" s="228"/>
      <c r="C12" s="123"/>
      <c r="D12" s="236"/>
      <c r="E12" s="236"/>
      <c r="F12" s="37"/>
      <c r="G12" s="38"/>
      <c r="H12" s="38"/>
      <c r="I12" s="38"/>
      <c r="J12" s="38"/>
      <c r="K12" s="109"/>
      <c r="L12" s="109"/>
      <c r="M12" s="39">
        <f t="shared" si="0"/>
        <v>0</v>
      </c>
    </row>
    <row r="13" spans="1:18" ht="21" customHeight="1" thickBot="1" x14ac:dyDescent="0.25">
      <c r="A13" s="227"/>
      <c r="B13" s="228"/>
      <c r="C13" s="124"/>
      <c r="D13" s="237"/>
      <c r="E13" s="237"/>
      <c r="F13" s="41"/>
      <c r="G13" s="42"/>
      <c r="H13" s="42"/>
      <c r="I13" s="42"/>
      <c r="J13" s="42"/>
      <c r="K13" s="110"/>
      <c r="L13" s="110"/>
      <c r="M13" s="43">
        <f t="shared" si="0"/>
        <v>0</v>
      </c>
    </row>
    <row r="14" spans="1:18" ht="4.5" customHeight="1" thickBot="1" x14ac:dyDescent="0.25">
      <c r="A14" s="47"/>
      <c r="B14" s="47"/>
      <c r="C14" s="48"/>
      <c r="D14" s="48"/>
      <c r="E14" s="48"/>
      <c r="F14" s="126"/>
      <c r="G14" s="126"/>
      <c r="H14" s="126"/>
      <c r="I14" s="126"/>
      <c r="J14" s="126"/>
      <c r="K14" s="111"/>
      <c r="L14" s="111"/>
      <c r="M14" s="49"/>
    </row>
    <row r="15" spans="1:18" ht="21" customHeight="1" thickBot="1" x14ac:dyDescent="0.25">
      <c r="A15" s="267" t="s">
        <v>185</v>
      </c>
      <c r="B15" s="268"/>
      <c r="C15" s="89" t="str">
        <f>IFERROR(VLOOKUP(D15,PROJETS!A2:B51,2,FALSE),"")</f>
        <v/>
      </c>
      <c r="D15" s="269"/>
      <c r="E15" s="269"/>
      <c r="F15" s="32"/>
      <c r="G15" s="33"/>
      <c r="H15" s="33"/>
      <c r="I15" s="33"/>
      <c r="J15" s="33"/>
      <c r="K15" s="108"/>
      <c r="L15" s="108"/>
      <c r="M15" s="34">
        <f t="shared" ref="M15:M39" si="1">SUM(F15:L15)</f>
        <v>0</v>
      </c>
      <c r="O15" s="216" t="s">
        <v>86</v>
      </c>
      <c r="P15" s="217"/>
      <c r="Q15" s="217"/>
      <c r="R15" s="218"/>
    </row>
    <row r="16" spans="1:18" ht="21" customHeight="1" thickBot="1" x14ac:dyDescent="0.25">
      <c r="A16" s="263"/>
      <c r="B16" s="262"/>
      <c r="C16" s="119" t="str">
        <f>IFERROR(VLOOKUP(D16,PROJETS!A2:B51,2,FALSE),"")</f>
        <v/>
      </c>
      <c r="D16" s="266"/>
      <c r="E16" s="266"/>
      <c r="F16" s="37"/>
      <c r="G16" s="38"/>
      <c r="H16" s="38"/>
      <c r="I16" s="38"/>
      <c r="J16" s="38"/>
      <c r="K16" s="109"/>
      <c r="L16" s="109"/>
      <c r="M16" s="39">
        <f t="shared" si="1"/>
        <v>0</v>
      </c>
      <c r="O16" s="220"/>
      <c r="P16" s="221"/>
      <c r="Q16" s="221"/>
      <c r="R16" s="222"/>
    </row>
    <row r="17" spans="1:18" ht="21" customHeight="1" thickBot="1" x14ac:dyDescent="0.25">
      <c r="A17" s="263"/>
      <c r="B17" s="262"/>
      <c r="C17" s="119" t="str">
        <f>IFERROR(VLOOKUP(D17,PROJETS!A2:B51,2,FALSE),"")</f>
        <v/>
      </c>
      <c r="D17" s="266"/>
      <c r="E17" s="266"/>
      <c r="F17" s="37"/>
      <c r="G17" s="38"/>
      <c r="H17" s="38"/>
      <c r="I17" s="38"/>
      <c r="J17" s="38"/>
      <c r="K17" s="109"/>
      <c r="L17" s="109"/>
      <c r="M17" s="39">
        <f t="shared" si="1"/>
        <v>0</v>
      </c>
      <c r="O17" s="223"/>
      <c r="P17" s="221"/>
      <c r="Q17" s="221"/>
      <c r="R17" s="222"/>
    </row>
    <row r="18" spans="1:18" ht="21" customHeight="1" thickBot="1" x14ac:dyDescent="0.25">
      <c r="A18" s="263"/>
      <c r="B18" s="262"/>
      <c r="C18" s="119" t="str">
        <f>IFERROR(VLOOKUP(D18,PROJETS!A2:B51,2,FALSE),"")</f>
        <v/>
      </c>
      <c r="D18" s="266"/>
      <c r="E18" s="266"/>
      <c r="F18" s="37"/>
      <c r="G18" s="38"/>
      <c r="H18" s="38"/>
      <c r="I18" s="38"/>
      <c r="J18" s="38"/>
      <c r="K18" s="109"/>
      <c r="L18" s="109"/>
      <c r="M18" s="39">
        <f t="shared" si="1"/>
        <v>0</v>
      </c>
      <c r="O18" s="223"/>
      <c r="P18" s="221"/>
      <c r="Q18" s="221"/>
      <c r="R18" s="222"/>
    </row>
    <row r="19" spans="1:18" ht="21" customHeight="1" thickBot="1" x14ac:dyDescent="0.25">
      <c r="A19" s="263"/>
      <c r="B19" s="262"/>
      <c r="C19" s="119" t="str">
        <f>IFERROR(VLOOKUP(D19,PROJETS!A2:B51,2,FALSE),"")</f>
        <v/>
      </c>
      <c r="D19" s="266"/>
      <c r="E19" s="266"/>
      <c r="F19" s="37"/>
      <c r="G19" s="38"/>
      <c r="H19" s="38"/>
      <c r="I19" s="38"/>
      <c r="J19" s="38"/>
      <c r="K19" s="109"/>
      <c r="L19" s="109"/>
      <c r="M19" s="39">
        <f t="shared" si="1"/>
        <v>0</v>
      </c>
      <c r="O19" s="223"/>
      <c r="P19" s="221"/>
      <c r="Q19" s="221"/>
      <c r="R19" s="222"/>
    </row>
    <row r="20" spans="1:18" ht="21" customHeight="1" thickBot="1" x14ac:dyDescent="0.25">
      <c r="A20" s="263"/>
      <c r="B20" s="262"/>
      <c r="C20" s="119" t="str">
        <f>IFERROR(VLOOKUP(D20,PROJETS!A2:B51,2,FALSE),"")</f>
        <v/>
      </c>
      <c r="D20" s="266"/>
      <c r="E20" s="266"/>
      <c r="F20" s="37"/>
      <c r="G20" s="38"/>
      <c r="H20" s="38"/>
      <c r="I20" s="38"/>
      <c r="J20" s="38"/>
      <c r="K20" s="109"/>
      <c r="L20" s="109"/>
      <c r="M20" s="39">
        <f t="shared" si="1"/>
        <v>0</v>
      </c>
      <c r="O20" s="223"/>
      <c r="P20" s="221"/>
      <c r="Q20" s="221"/>
      <c r="R20" s="222"/>
    </row>
    <row r="21" spans="1:18" ht="21" customHeight="1" thickBot="1" x14ac:dyDescent="0.25">
      <c r="A21" s="264"/>
      <c r="B21" s="265"/>
      <c r="C21" s="90" t="str">
        <f>IFERROR(VLOOKUP(D21,PROJETS!A2:B51,2,FALSE),"")</f>
        <v/>
      </c>
      <c r="D21" s="270"/>
      <c r="E21" s="270"/>
      <c r="F21" s="41"/>
      <c r="G21" s="42"/>
      <c r="H21" s="42"/>
      <c r="I21" s="42"/>
      <c r="J21" s="42"/>
      <c r="K21" s="110"/>
      <c r="L21" s="110"/>
      <c r="M21" s="43">
        <f t="shared" si="1"/>
        <v>0</v>
      </c>
      <c r="O21" s="223"/>
      <c r="P21" s="221"/>
      <c r="Q21" s="221"/>
      <c r="R21" s="222"/>
    </row>
    <row r="22" spans="1:18" ht="21" customHeight="1" thickBot="1" x14ac:dyDescent="0.25">
      <c r="A22" s="267" t="s">
        <v>186</v>
      </c>
      <c r="B22" s="268"/>
      <c r="C22" s="120"/>
      <c r="D22" s="269"/>
      <c r="E22" s="269"/>
      <c r="F22" s="32"/>
      <c r="G22" s="33"/>
      <c r="H22" s="33"/>
      <c r="I22" s="33"/>
      <c r="J22" s="33"/>
      <c r="K22" s="108"/>
      <c r="L22" s="108"/>
      <c r="M22" s="34">
        <f t="shared" si="1"/>
        <v>0</v>
      </c>
      <c r="O22" s="223"/>
      <c r="P22" s="221"/>
      <c r="Q22" s="221"/>
      <c r="R22" s="222"/>
    </row>
    <row r="23" spans="1:18" ht="21" customHeight="1" thickBot="1" x14ac:dyDescent="0.25">
      <c r="A23" s="263"/>
      <c r="B23" s="262"/>
      <c r="C23" s="121"/>
      <c r="D23" s="266"/>
      <c r="E23" s="266"/>
      <c r="F23" s="37"/>
      <c r="G23" s="38"/>
      <c r="H23" s="38"/>
      <c r="I23" s="38"/>
      <c r="J23" s="38"/>
      <c r="K23" s="109"/>
      <c r="L23" s="109"/>
      <c r="M23" s="39">
        <f t="shared" si="1"/>
        <v>0</v>
      </c>
      <c r="O23" s="223"/>
      <c r="P23" s="221"/>
      <c r="Q23" s="221"/>
      <c r="R23" s="222"/>
    </row>
    <row r="24" spans="1:18" ht="21" customHeight="1" thickBot="1" x14ac:dyDescent="0.25">
      <c r="A24" s="263"/>
      <c r="B24" s="262"/>
      <c r="C24" s="121"/>
      <c r="D24" s="266"/>
      <c r="E24" s="266"/>
      <c r="F24" s="37"/>
      <c r="G24" s="38"/>
      <c r="H24" s="38"/>
      <c r="I24" s="38"/>
      <c r="J24" s="38"/>
      <c r="K24" s="109"/>
      <c r="L24" s="109"/>
      <c r="M24" s="39">
        <f t="shared" si="1"/>
        <v>0</v>
      </c>
      <c r="O24" s="223"/>
      <c r="P24" s="221"/>
      <c r="Q24" s="221"/>
      <c r="R24" s="222"/>
    </row>
    <row r="25" spans="1:18" ht="21" customHeight="1" thickBot="1" x14ac:dyDescent="0.25">
      <c r="A25" s="263"/>
      <c r="B25" s="262"/>
      <c r="C25" s="121"/>
      <c r="D25" s="266"/>
      <c r="E25" s="266"/>
      <c r="F25" s="37"/>
      <c r="G25" s="50"/>
      <c r="H25" s="38"/>
      <c r="I25" s="38"/>
      <c r="J25" s="38"/>
      <c r="K25" s="109"/>
      <c r="L25" s="109"/>
      <c r="M25" s="39">
        <f t="shared" si="1"/>
        <v>0</v>
      </c>
      <c r="O25" s="223"/>
      <c r="P25" s="221"/>
      <c r="Q25" s="221"/>
      <c r="R25" s="222"/>
    </row>
    <row r="26" spans="1:18" ht="21" customHeight="1" thickBot="1" x14ac:dyDescent="0.25">
      <c r="A26" s="263"/>
      <c r="B26" s="262"/>
      <c r="C26" s="121"/>
      <c r="D26" s="266"/>
      <c r="E26" s="266"/>
      <c r="F26" s="38"/>
      <c r="G26" s="38"/>
      <c r="H26" s="51"/>
      <c r="I26" s="38"/>
      <c r="J26" s="38"/>
      <c r="K26" s="109"/>
      <c r="L26" s="109"/>
      <c r="M26" s="39">
        <f t="shared" si="1"/>
        <v>0</v>
      </c>
      <c r="O26" s="223"/>
      <c r="P26" s="221"/>
      <c r="Q26" s="221"/>
      <c r="R26" s="222"/>
    </row>
    <row r="27" spans="1:18" ht="21" customHeight="1" thickBot="1" x14ac:dyDescent="0.25">
      <c r="A27" s="263"/>
      <c r="B27" s="262"/>
      <c r="C27" s="121"/>
      <c r="D27" s="266"/>
      <c r="E27" s="266"/>
      <c r="F27" s="37"/>
      <c r="G27" s="52"/>
      <c r="H27" s="38"/>
      <c r="I27" s="38"/>
      <c r="J27" s="38"/>
      <c r="K27" s="109"/>
      <c r="L27" s="109"/>
      <c r="M27" s="39">
        <f t="shared" si="1"/>
        <v>0</v>
      </c>
      <c r="O27" s="223"/>
      <c r="P27" s="221"/>
      <c r="Q27" s="221"/>
      <c r="R27" s="222"/>
    </row>
    <row r="28" spans="1:18" ht="21" customHeight="1" thickBot="1" x14ac:dyDescent="0.25">
      <c r="A28" s="263"/>
      <c r="B28" s="262"/>
      <c r="C28" s="121"/>
      <c r="D28" s="266"/>
      <c r="E28" s="266"/>
      <c r="F28" s="37"/>
      <c r="G28" s="38"/>
      <c r="H28" s="38"/>
      <c r="I28" s="38"/>
      <c r="J28" s="38"/>
      <c r="K28" s="109"/>
      <c r="L28" s="109"/>
      <c r="M28" s="39">
        <f t="shared" si="1"/>
        <v>0</v>
      </c>
      <c r="O28" s="223"/>
      <c r="P28" s="221"/>
      <c r="Q28" s="221"/>
      <c r="R28" s="222"/>
    </row>
    <row r="29" spans="1:18" ht="21" customHeight="1" thickBot="1" x14ac:dyDescent="0.25">
      <c r="A29" s="263"/>
      <c r="B29" s="262"/>
      <c r="C29" s="121"/>
      <c r="D29" s="266"/>
      <c r="E29" s="266"/>
      <c r="F29" s="37"/>
      <c r="G29" s="38"/>
      <c r="H29" s="38"/>
      <c r="I29" s="38"/>
      <c r="J29" s="38"/>
      <c r="K29" s="109"/>
      <c r="L29" s="109"/>
      <c r="M29" s="39">
        <f t="shared" si="1"/>
        <v>0</v>
      </c>
      <c r="O29" s="223"/>
      <c r="P29" s="221"/>
      <c r="Q29" s="221"/>
      <c r="R29" s="222"/>
    </row>
    <row r="30" spans="1:18" ht="21" customHeight="1" thickBot="1" x14ac:dyDescent="0.25">
      <c r="A30" s="263"/>
      <c r="B30" s="262"/>
      <c r="C30" s="121"/>
      <c r="D30" s="266"/>
      <c r="E30" s="266"/>
      <c r="F30" s="37"/>
      <c r="G30" s="38"/>
      <c r="H30" s="38"/>
      <c r="I30" s="38"/>
      <c r="J30" s="38"/>
      <c r="K30" s="109"/>
      <c r="L30" s="109"/>
      <c r="M30" s="39">
        <f t="shared" si="1"/>
        <v>0</v>
      </c>
      <c r="O30" s="223"/>
      <c r="P30" s="221"/>
      <c r="Q30" s="221"/>
      <c r="R30" s="222"/>
    </row>
    <row r="31" spans="1:18" ht="21" customHeight="1" thickBot="1" x14ac:dyDescent="0.25">
      <c r="A31" s="263"/>
      <c r="B31" s="262"/>
      <c r="C31" s="121"/>
      <c r="D31" s="266"/>
      <c r="E31" s="266"/>
      <c r="F31" s="37"/>
      <c r="G31" s="38"/>
      <c r="H31" s="38"/>
      <c r="I31" s="38"/>
      <c r="J31" s="38"/>
      <c r="K31" s="109"/>
      <c r="L31" s="109"/>
      <c r="M31" s="39">
        <f t="shared" si="1"/>
        <v>0</v>
      </c>
      <c r="O31" s="223"/>
      <c r="P31" s="221"/>
      <c r="Q31" s="221"/>
      <c r="R31" s="222"/>
    </row>
    <row r="32" spans="1:18" ht="21" customHeight="1" thickBot="1" x14ac:dyDescent="0.25">
      <c r="A32" s="263"/>
      <c r="B32" s="262"/>
      <c r="C32" s="121"/>
      <c r="D32" s="266"/>
      <c r="E32" s="266"/>
      <c r="F32" s="37"/>
      <c r="G32" s="38"/>
      <c r="H32" s="38"/>
      <c r="I32" s="38"/>
      <c r="J32" s="38"/>
      <c r="K32" s="109"/>
      <c r="L32" s="109"/>
      <c r="M32" s="39">
        <f t="shared" si="1"/>
        <v>0</v>
      </c>
      <c r="O32" s="223"/>
      <c r="P32" s="221"/>
      <c r="Q32" s="221"/>
      <c r="R32" s="222"/>
    </row>
    <row r="33" spans="1:18" ht="21" customHeight="1" thickBot="1" x14ac:dyDescent="0.25">
      <c r="A33" s="263"/>
      <c r="B33" s="262"/>
      <c r="C33" s="121"/>
      <c r="D33" s="266"/>
      <c r="E33" s="266"/>
      <c r="F33" s="37"/>
      <c r="G33" s="38"/>
      <c r="H33" s="38"/>
      <c r="I33" s="38"/>
      <c r="J33" s="38"/>
      <c r="K33" s="109"/>
      <c r="L33" s="109"/>
      <c r="M33" s="39">
        <f t="shared" si="1"/>
        <v>0</v>
      </c>
      <c r="O33" s="223"/>
      <c r="P33" s="221"/>
      <c r="Q33" s="221"/>
      <c r="R33" s="222"/>
    </row>
    <row r="34" spans="1:18" ht="21" customHeight="1" thickBot="1" x14ac:dyDescent="0.25">
      <c r="A34" s="263"/>
      <c r="B34" s="262"/>
      <c r="C34" s="121"/>
      <c r="D34" s="266"/>
      <c r="E34" s="266"/>
      <c r="F34" s="37"/>
      <c r="G34" s="38"/>
      <c r="H34" s="38"/>
      <c r="I34" s="38"/>
      <c r="J34" s="38"/>
      <c r="K34" s="109"/>
      <c r="L34" s="109"/>
      <c r="M34" s="39">
        <f t="shared" si="1"/>
        <v>0</v>
      </c>
      <c r="O34" s="223"/>
      <c r="P34" s="221"/>
      <c r="Q34" s="221"/>
      <c r="R34" s="222"/>
    </row>
    <row r="35" spans="1:18" ht="21" customHeight="1" thickBot="1" x14ac:dyDescent="0.25">
      <c r="A35" s="263"/>
      <c r="B35" s="262"/>
      <c r="C35" s="121"/>
      <c r="D35" s="266"/>
      <c r="E35" s="266"/>
      <c r="F35" s="37"/>
      <c r="G35" s="38"/>
      <c r="H35" s="38"/>
      <c r="I35" s="38"/>
      <c r="J35" s="38"/>
      <c r="K35" s="109"/>
      <c r="L35" s="109"/>
      <c r="M35" s="39">
        <f t="shared" si="1"/>
        <v>0</v>
      </c>
      <c r="O35" s="223"/>
      <c r="P35" s="221"/>
      <c r="Q35" s="221"/>
      <c r="R35" s="222"/>
    </row>
    <row r="36" spans="1:18" ht="21" customHeight="1" thickBot="1" x14ac:dyDescent="0.25">
      <c r="A36" s="261" t="s">
        <v>187</v>
      </c>
      <c r="B36" s="262"/>
      <c r="C36" s="119" t="s">
        <v>128</v>
      </c>
      <c r="D36" s="259"/>
      <c r="E36" s="259"/>
      <c r="F36" s="37"/>
      <c r="G36" s="38"/>
      <c r="H36" s="38"/>
      <c r="I36" s="38"/>
      <c r="J36" s="38"/>
      <c r="K36" s="109"/>
      <c r="L36" s="109"/>
      <c r="M36" s="39">
        <f t="shared" si="1"/>
        <v>0</v>
      </c>
    </row>
    <row r="37" spans="1:18" ht="21" customHeight="1" thickBot="1" x14ac:dyDescent="0.25">
      <c r="A37" s="263"/>
      <c r="B37" s="262"/>
      <c r="C37" s="119" t="s">
        <v>15</v>
      </c>
      <c r="D37" s="259"/>
      <c r="E37" s="259"/>
      <c r="F37" s="37"/>
      <c r="G37" s="38"/>
      <c r="H37" s="38"/>
      <c r="I37" s="38"/>
      <c r="J37" s="38"/>
      <c r="K37" s="109"/>
      <c r="L37" s="109"/>
      <c r="M37" s="39">
        <f t="shared" si="1"/>
        <v>0</v>
      </c>
      <c r="O37" s="188" t="s">
        <v>15</v>
      </c>
      <c r="P37" s="189"/>
      <c r="Q37" s="189"/>
      <c r="R37" s="190"/>
    </row>
    <row r="38" spans="1:18" ht="21" customHeight="1" thickBot="1" x14ac:dyDescent="0.25">
      <c r="A38" s="263"/>
      <c r="B38" s="262"/>
      <c r="C38" s="119" t="s">
        <v>138</v>
      </c>
      <c r="D38" s="259"/>
      <c r="E38" s="259"/>
      <c r="F38" s="37"/>
      <c r="G38" s="38"/>
      <c r="H38" s="38"/>
      <c r="I38" s="38"/>
      <c r="J38" s="38"/>
      <c r="K38" s="109"/>
      <c r="L38" s="109"/>
      <c r="M38" s="39">
        <f t="shared" si="1"/>
        <v>0</v>
      </c>
      <c r="O38" s="53" t="s">
        <v>16</v>
      </c>
      <c r="P38" s="53" t="s">
        <v>17</v>
      </c>
      <c r="Q38" s="53" t="s">
        <v>18</v>
      </c>
      <c r="R38" s="53" t="s">
        <v>19</v>
      </c>
    </row>
    <row r="39" spans="1:18" ht="21" customHeight="1" thickBot="1" x14ac:dyDescent="0.25">
      <c r="A39" s="264"/>
      <c r="B39" s="265"/>
      <c r="C39" s="119" t="s">
        <v>132</v>
      </c>
      <c r="D39" s="260"/>
      <c r="E39" s="260"/>
      <c r="F39" s="41"/>
      <c r="G39" s="42"/>
      <c r="H39" s="42"/>
      <c r="I39" s="42"/>
      <c r="J39" s="42"/>
      <c r="K39" s="110"/>
      <c r="L39" s="110"/>
      <c r="M39" s="43">
        <f t="shared" si="1"/>
        <v>0</v>
      </c>
      <c r="O39" s="113">
        <f ca="1">INDIRECT("'S" &amp;TEXT(RIGHT(CELL("filename",$A$1),2)-1,"00")&amp;"'!r39")</f>
        <v>2.9699999999999998</v>
      </c>
      <c r="P39" s="54">
        <f>SUM(M15:M35,M37)*0.1</f>
        <v>0</v>
      </c>
      <c r="Q39" s="55">
        <f>M37</f>
        <v>0</v>
      </c>
      <c r="R39" s="54">
        <f ca="1">SUM(O39+P39-Q39)</f>
        <v>2.9699999999999998</v>
      </c>
    </row>
    <row r="40" spans="1:18" ht="4.5" customHeight="1" thickBot="1" x14ac:dyDescent="0.25">
      <c r="A40" s="47"/>
      <c r="B40" s="47"/>
      <c r="C40" s="47"/>
      <c r="D40" s="47"/>
      <c r="E40" s="47"/>
      <c r="F40" s="126"/>
      <c r="G40" s="126"/>
      <c r="H40" s="126"/>
      <c r="I40" s="126"/>
      <c r="J40" s="126"/>
      <c r="K40" s="126"/>
      <c r="L40" s="126"/>
      <c r="M40" s="126"/>
    </row>
    <row r="41" spans="1:18" ht="23.1" customHeight="1" thickBot="1" x14ac:dyDescent="0.25">
      <c r="A41" s="193" t="s">
        <v>20</v>
      </c>
      <c r="B41" s="194"/>
      <c r="C41" s="194"/>
      <c r="D41" s="194"/>
      <c r="E41" s="194"/>
      <c r="F41" s="56">
        <f t="shared" ref="F41:L41" si="2">SUM(F8:F39)</f>
        <v>0</v>
      </c>
      <c r="G41" s="56">
        <f t="shared" si="2"/>
        <v>0</v>
      </c>
      <c r="H41" s="56">
        <f t="shared" si="2"/>
        <v>0</v>
      </c>
      <c r="I41" s="56">
        <f t="shared" si="2"/>
        <v>0</v>
      </c>
      <c r="J41" s="56">
        <f t="shared" si="2"/>
        <v>0</v>
      </c>
      <c r="K41" s="56">
        <f t="shared" si="2"/>
        <v>0</v>
      </c>
      <c r="L41" s="56">
        <f t="shared" si="2"/>
        <v>0</v>
      </c>
      <c r="M41" s="57">
        <f>SUM(F41:L41)</f>
        <v>0</v>
      </c>
    </row>
    <row r="42" spans="1:18" ht="3.75" customHeight="1" thickBot="1" x14ac:dyDescent="0.25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</row>
    <row r="43" spans="1:18" ht="17.25" customHeight="1" thickBot="1" x14ac:dyDescent="0.25">
      <c r="A43" s="195" t="s">
        <v>21</v>
      </c>
      <c r="B43" s="196"/>
      <c r="C43" s="196"/>
      <c r="D43" s="197"/>
      <c r="E43" s="196" t="s">
        <v>22</v>
      </c>
      <c r="F43" s="196"/>
      <c r="G43" s="196"/>
      <c r="H43" s="196"/>
      <c r="I43" s="196"/>
      <c r="J43" s="196"/>
      <c r="K43" s="196"/>
      <c r="L43" s="196"/>
      <c r="M43" s="197"/>
    </row>
    <row r="44" spans="1:18" ht="15" customHeight="1" x14ac:dyDescent="0.2">
      <c r="A44" s="167"/>
      <c r="B44" s="168"/>
      <c r="C44" s="168"/>
      <c r="D44" s="169"/>
      <c r="E44" s="58" t="s">
        <v>23</v>
      </c>
      <c r="F44" s="59"/>
      <c r="G44" s="59"/>
      <c r="H44" s="59"/>
      <c r="I44" s="59"/>
      <c r="J44" s="59"/>
      <c r="K44" s="59"/>
      <c r="L44" s="59"/>
      <c r="M44" s="60"/>
    </row>
    <row r="45" spans="1:18" ht="15" customHeight="1" thickBot="1" x14ac:dyDescent="0.25">
      <c r="A45" s="170"/>
      <c r="B45" s="171"/>
      <c r="C45" s="171"/>
      <c r="D45" s="172"/>
      <c r="E45" s="63" t="s">
        <v>24</v>
      </c>
      <c r="F45" s="64"/>
      <c r="G45" s="64"/>
      <c r="H45" s="64"/>
      <c r="I45" s="64"/>
      <c r="J45" s="64"/>
      <c r="K45" s="64"/>
      <c r="L45" s="64"/>
      <c r="M45" s="65"/>
    </row>
    <row r="46" spans="1:18" ht="20.100000000000001" customHeight="1" x14ac:dyDescent="0.2">
      <c r="A46" s="170"/>
      <c r="B46" s="171"/>
      <c r="C46" s="171"/>
      <c r="D46" s="172"/>
      <c r="E46" s="66"/>
      <c r="F46" s="67"/>
      <c r="G46" s="67"/>
      <c r="H46" s="67"/>
      <c r="I46" s="67"/>
      <c r="J46" s="173" t="s">
        <v>25</v>
      </c>
      <c r="K46" s="173"/>
      <c r="L46" s="174"/>
      <c r="M46" s="175"/>
    </row>
    <row r="47" spans="1:18" ht="20.100000000000001" customHeight="1" x14ac:dyDescent="0.2">
      <c r="A47" s="170"/>
      <c r="B47" s="171"/>
      <c r="C47" s="171"/>
      <c r="D47" s="172"/>
      <c r="E47" s="68"/>
      <c r="F47" s="69"/>
      <c r="G47" s="69"/>
      <c r="H47" s="69"/>
      <c r="I47" s="69"/>
      <c r="J47" s="178" t="s">
        <v>26</v>
      </c>
      <c r="K47" s="178"/>
      <c r="L47" s="176"/>
      <c r="M47" s="177"/>
    </row>
    <row r="48" spans="1:18" ht="20.100000000000001" customHeight="1" x14ac:dyDescent="0.2">
      <c r="A48" s="170"/>
      <c r="B48" s="171"/>
      <c r="C48" s="171"/>
      <c r="D48" s="172"/>
      <c r="E48" s="68"/>
      <c r="F48" s="69"/>
      <c r="G48" s="69"/>
      <c r="H48" s="69"/>
      <c r="I48" s="69"/>
      <c r="J48" s="178" t="s">
        <v>27</v>
      </c>
      <c r="K48" s="178"/>
      <c r="L48" s="179"/>
      <c r="M48" s="177"/>
    </row>
    <row r="49" spans="1:13" ht="20.100000000000001" customHeight="1" x14ac:dyDescent="0.2">
      <c r="A49" s="170"/>
      <c r="B49" s="171"/>
      <c r="C49" s="171"/>
      <c r="D49" s="172"/>
      <c r="E49" s="68"/>
      <c r="F49" s="69"/>
      <c r="G49" s="69"/>
      <c r="H49" s="69"/>
      <c r="I49" s="69"/>
      <c r="J49" s="178" t="s">
        <v>28</v>
      </c>
      <c r="K49" s="178"/>
      <c r="L49" s="176"/>
      <c r="M49" s="177"/>
    </row>
    <row r="50" spans="1:13" ht="20.100000000000001" customHeight="1" thickBot="1" x14ac:dyDescent="0.25">
      <c r="A50" s="170"/>
      <c r="B50" s="171"/>
      <c r="C50" s="171"/>
      <c r="D50" s="172"/>
      <c r="E50" s="68"/>
      <c r="J50" s="178" t="s">
        <v>29</v>
      </c>
      <c r="K50" s="178"/>
      <c r="L50" s="179"/>
      <c r="M50" s="177"/>
    </row>
    <row r="51" spans="1:13" ht="6" hidden="1" customHeight="1" thickBot="1" x14ac:dyDescent="0.25">
      <c r="A51" s="180"/>
      <c r="B51" s="180"/>
      <c r="C51" s="180"/>
      <c r="D51" s="181"/>
      <c r="E51" s="182"/>
      <c r="F51" s="176"/>
      <c r="G51" s="176"/>
      <c r="H51" s="176"/>
      <c r="I51" s="176"/>
      <c r="J51" s="176"/>
      <c r="K51" s="176"/>
      <c r="L51" s="176"/>
      <c r="M51" s="177"/>
    </row>
    <row r="52" spans="1:13" ht="3" customHeight="1" thickBot="1" x14ac:dyDescent="0.25">
      <c r="A52" s="116"/>
      <c r="B52" s="116"/>
      <c r="C52" s="116"/>
      <c r="D52" s="117"/>
      <c r="E52" s="118"/>
      <c r="M52" s="115"/>
    </row>
    <row r="53" spans="1:13" ht="25.5" customHeight="1" thickBot="1" x14ac:dyDescent="0.25">
      <c r="A53" s="183" t="s">
        <v>30</v>
      </c>
      <c r="B53" s="184"/>
      <c r="C53" s="184"/>
      <c r="D53" s="185"/>
      <c r="E53" s="72"/>
      <c r="F53" s="73"/>
      <c r="G53" s="73"/>
      <c r="H53" s="73"/>
      <c r="I53" s="73"/>
      <c r="J53" s="73"/>
      <c r="K53" s="73"/>
      <c r="L53" s="186"/>
      <c r="M53" s="187"/>
    </row>
  </sheetData>
  <sheetProtection selectLockedCells="1" pivotTables="0"/>
  <mergeCells count="72">
    <mergeCell ref="D6:E6"/>
    <mergeCell ref="A1:C1"/>
    <mergeCell ref="D1:J1"/>
    <mergeCell ref="K1:M1"/>
    <mergeCell ref="A2:M2"/>
    <mergeCell ref="A3:C3"/>
    <mergeCell ref="D3:E3"/>
    <mergeCell ref="H3:I3"/>
    <mergeCell ref="J3:M3"/>
    <mergeCell ref="D4:E4"/>
    <mergeCell ref="H4:I4"/>
    <mergeCell ref="J4:M4"/>
    <mergeCell ref="A5:M5"/>
    <mergeCell ref="A4:B4"/>
    <mergeCell ref="D7:E7"/>
    <mergeCell ref="A8:A13"/>
    <mergeCell ref="B8:B10"/>
    <mergeCell ref="D8:E8"/>
    <mergeCell ref="D9:E9"/>
    <mergeCell ref="D10:E10"/>
    <mergeCell ref="B11:B13"/>
    <mergeCell ref="D11:E11"/>
    <mergeCell ref="D12:E12"/>
    <mergeCell ref="D13:E13"/>
    <mergeCell ref="A15:B21"/>
    <mergeCell ref="D15:E15"/>
    <mergeCell ref="O15:R15"/>
    <mergeCell ref="D16:E16"/>
    <mergeCell ref="O16:R35"/>
    <mergeCell ref="D17:E17"/>
    <mergeCell ref="D18:E18"/>
    <mergeCell ref="D19:E19"/>
    <mergeCell ref="D20:E20"/>
    <mergeCell ref="D21:E21"/>
    <mergeCell ref="A22:B35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O37:R37"/>
    <mergeCell ref="D38:E38"/>
    <mergeCell ref="D39:E39"/>
    <mergeCell ref="A41:E41"/>
    <mergeCell ref="A43:D43"/>
    <mergeCell ref="E43:M43"/>
    <mergeCell ref="A36:B39"/>
    <mergeCell ref="D36:E36"/>
    <mergeCell ref="D37:E37"/>
    <mergeCell ref="A44:D50"/>
    <mergeCell ref="J46:K46"/>
    <mergeCell ref="L46:M47"/>
    <mergeCell ref="J47:K47"/>
    <mergeCell ref="J48:K48"/>
    <mergeCell ref="L48:M49"/>
    <mergeCell ref="J49:K49"/>
    <mergeCell ref="J50:K50"/>
    <mergeCell ref="L50:M50"/>
    <mergeCell ref="A51:D51"/>
    <mergeCell ref="E51:K51"/>
    <mergeCell ref="L51:M51"/>
    <mergeCell ref="A53:D53"/>
    <mergeCell ref="L53:M53"/>
  </mergeCells>
  <conditionalFormatting sqref="I6:L6">
    <cfRule type="expression" dxfId="1" priority="1" stopIfTrue="1">
      <formula>$G$6="Erreur"</formula>
    </cfRule>
  </conditionalFormatting>
  <conditionalFormatting sqref="G6:H6">
    <cfRule type="expression" dxfId="0" priority="2" stopIfTrue="1">
      <formula>$G$6="Erreur"</formula>
    </cfRule>
  </conditionalFormatting>
  <dataValidations count="1">
    <dataValidation showInputMessage="1" showErrorMessage="1" sqref="C15:C21" xr:uid="{4925F801-73C0-4F39-B1F5-EEF0CB67F64C}"/>
  </dataValidations>
  <printOptions horizontalCentered="1"/>
  <pageMargins left="0" right="0" top="0.28000000000000003" bottom="0" header="0" footer="0"/>
  <pageSetup paperSize="9" scale="82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E713791-1240-4C94-9AF7-F974E95B1EC0}">
          <x14:formula1>
            <xm:f>OFFSET('HORS-PROJETS'!$A$2,0,0, COUNTA( 'HORS-PROJETS'!$A$2:$A41),1)</xm:f>
          </x14:formula1>
          <xm:sqref>C22:C35</xm:sqref>
        </x14:dataValidation>
        <x14:dataValidation type="list" allowBlank="1" showInputMessage="1" showErrorMessage="1" xr:uid="{6EDEEF8B-3447-4CDD-94AB-3C73802C2B0A}">
          <x14:formula1>
            <xm:f>OFFSET(PROJETS!$A$2,0,0, COUNTA( PROJETS!$A$2:$A$105),1)</xm:f>
          </x14:formula1>
          <xm:sqref>D15:E21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1"/>
  <dimension ref="A1:E33"/>
  <sheetViews>
    <sheetView zoomScale="115" zoomScaleNormal="115" workbookViewId="0">
      <selection activeCell="G16" sqref="G16"/>
    </sheetView>
  </sheetViews>
  <sheetFormatPr baseColWidth="10" defaultRowHeight="12.75" x14ac:dyDescent="0.2"/>
  <cols>
    <col min="1" max="1" width="34.28515625" style="1" bestFit="1" customWidth="1"/>
    <col min="2" max="2" width="19.85546875" style="1" customWidth="1"/>
    <col min="3" max="4" width="11.42578125" style="83"/>
  </cols>
  <sheetData>
    <row r="1" spans="1:5" ht="13.5" thickBot="1" x14ac:dyDescent="0.25">
      <c r="A1" s="2" t="s">
        <v>32</v>
      </c>
      <c r="B1" s="2" t="s">
        <v>31</v>
      </c>
      <c r="C1" s="2" t="s">
        <v>14</v>
      </c>
      <c r="D1" s="2" t="s">
        <v>87</v>
      </c>
      <c r="E1" s="2" t="s">
        <v>89</v>
      </c>
    </row>
    <row r="2" spans="1:5" x14ac:dyDescent="0.2">
      <c r="A2" s="78" t="s">
        <v>151</v>
      </c>
      <c r="B2" s="79" t="s">
        <v>161</v>
      </c>
      <c r="C2" s="80" t="s">
        <v>171</v>
      </c>
      <c r="D2" s="80"/>
      <c r="E2" s="86" t="s">
        <v>90</v>
      </c>
    </row>
    <row r="3" spans="1:5" x14ac:dyDescent="0.2">
      <c r="A3" s="84" t="s">
        <v>152</v>
      </c>
      <c r="B3" s="85" t="s">
        <v>162</v>
      </c>
      <c r="C3" s="80" t="s">
        <v>172</v>
      </c>
      <c r="D3" s="81" t="s">
        <v>181</v>
      </c>
      <c r="E3" s="87" t="s">
        <v>91</v>
      </c>
    </row>
    <row r="4" spans="1:5" x14ac:dyDescent="0.2">
      <c r="A4" s="84" t="s">
        <v>153</v>
      </c>
      <c r="B4" s="85" t="s">
        <v>163</v>
      </c>
      <c r="C4" s="80" t="s">
        <v>173</v>
      </c>
      <c r="D4" s="81" t="s">
        <v>181</v>
      </c>
      <c r="E4" s="86" t="s">
        <v>92</v>
      </c>
    </row>
    <row r="5" spans="1:5" x14ac:dyDescent="0.2">
      <c r="A5" s="4" t="s">
        <v>154</v>
      </c>
      <c r="B5" s="77" t="s">
        <v>164</v>
      </c>
      <c r="C5" s="80" t="s">
        <v>174</v>
      </c>
      <c r="D5" s="81" t="s">
        <v>182</v>
      </c>
      <c r="E5" s="87" t="s">
        <v>93</v>
      </c>
    </row>
    <row r="6" spans="1:5" x14ac:dyDescent="0.2">
      <c r="A6" s="4" t="s">
        <v>155</v>
      </c>
      <c r="B6" s="77" t="s">
        <v>165</v>
      </c>
      <c r="C6" s="80" t="s">
        <v>175</v>
      </c>
      <c r="D6" s="81" t="s">
        <v>182</v>
      </c>
      <c r="E6" s="86" t="s">
        <v>94</v>
      </c>
    </row>
    <row r="7" spans="1:5" x14ac:dyDescent="0.2">
      <c r="A7" s="4" t="s">
        <v>156</v>
      </c>
      <c r="B7" s="76" t="s">
        <v>166</v>
      </c>
      <c r="C7" s="80" t="s">
        <v>176</v>
      </c>
      <c r="D7" s="81" t="s">
        <v>182</v>
      </c>
      <c r="E7" s="87" t="s">
        <v>95</v>
      </c>
    </row>
    <row r="8" spans="1:5" x14ac:dyDescent="0.2">
      <c r="A8" s="4" t="s">
        <v>157</v>
      </c>
      <c r="B8" s="76" t="s">
        <v>167</v>
      </c>
      <c r="C8" s="80" t="s">
        <v>177</v>
      </c>
      <c r="D8" s="81" t="s">
        <v>182</v>
      </c>
      <c r="E8" s="86" t="s">
        <v>96</v>
      </c>
    </row>
    <row r="9" spans="1:5" x14ac:dyDescent="0.2">
      <c r="A9" s="84" t="s">
        <v>158</v>
      </c>
      <c r="B9" s="85" t="s">
        <v>168</v>
      </c>
      <c r="C9" s="80" t="s">
        <v>178</v>
      </c>
      <c r="D9" s="81" t="s">
        <v>181</v>
      </c>
      <c r="E9" s="87" t="s">
        <v>97</v>
      </c>
    </row>
    <row r="10" spans="1:5" x14ac:dyDescent="0.2">
      <c r="A10" s="3" t="s">
        <v>159</v>
      </c>
      <c r="B10" s="76" t="s">
        <v>169</v>
      </c>
      <c r="C10" s="80" t="s">
        <v>179</v>
      </c>
      <c r="D10" s="82"/>
      <c r="E10" s="86" t="s">
        <v>98</v>
      </c>
    </row>
    <row r="11" spans="1:5" x14ac:dyDescent="0.2">
      <c r="A11" s="3" t="s">
        <v>160</v>
      </c>
      <c r="B11" s="76" t="s">
        <v>170</v>
      </c>
      <c r="C11" s="80" t="s">
        <v>180</v>
      </c>
      <c r="D11" s="82"/>
      <c r="E11" s="87" t="s">
        <v>99</v>
      </c>
    </row>
    <row r="12" spans="1:5" x14ac:dyDescent="0.2">
      <c r="A12" s="4"/>
      <c r="B12" s="77"/>
      <c r="C12" s="82"/>
      <c r="D12" s="82"/>
      <c r="E12" s="86"/>
    </row>
    <row r="13" spans="1:5" x14ac:dyDescent="0.2">
      <c r="A13" s="4"/>
      <c r="B13" s="76"/>
      <c r="C13" s="82"/>
      <c r="D13" s="82"/>
      <c r="E13" s="87"/>
    </row>
    <row r="14" spans="1:5" x14ac:dyDescent="0.2">
      <c r="A14" s="4"/>
      <c r="B14" s="77"/>
      <c r="C14" s="81"/>
      <c r="D14" s="81"/>
      <c r="E14" s="86"/>
    </row>
    <row r="15" spans="1:5" x14ac:dyDescent="0.2">
      <c r="A15" s="4"/>
      <c r="B15" s="77"/>
      <c r="C15" s="81"/>
      <c r="D15" s="81"/>
      <c r="E15" s="87"/>
    </row>
    <row r="16" spans="1:5" x14ac:dyDescent="0.2">
      <c r="A16" s="4"/>
      <c r="B16" s="77"/>
      <c r="C16" s="81"/>
      <c r="D16" s="81"/>
      <c r="E16" s="86"/>
    </row>
    <row r="17" spans="1:5" x14ac:dyDescent="0.2">
      <c r="A17" s="4"/>
      <c r="B17" s="77"/>
      <c r="C17" s="81"/>
      <c r="D17" s="81"/>
      <c r="E17" s="87"/>
    </row>
    <row r="18" spans="1:5" x14ac:dyDescent="0.2">
      <c r="A18" s="4"/>
      <c r="B18" s="77"/>
      <c r="C18" s="82"/>
      <c r="D18" s="81"/>
      <c r="E18" s="86"/>
    </row>
    <row r="19" spans="1:5" x14ac:dyDescent="0.2">
      <c r="A19" s="4"/>
      <c r="B19" s="77"/>
      <c r="C19" s="81"/>
      <c r="D19" s="81"/>
      <c r="E19" s="87"/>
    </row>
    <row r="20" spans="1:5" x14ac:dyDescent="0.2">
      <c r="A20" s="4"/>
      <c r="B20" s="77"/>
      <c r="C20" s="81"/>
      <c r="D20" s="81"/>
      <c r="E20" s="86"/>
    </row>
    <row r="21" spans="1:5" x14ac:dyDescent="0.2">
      <c r="A21" s="4"/>
      <c r="B21" s="77"/>
      <c r="C21" s="81"/>
      <c r="D21" s="82"/>
      <c r="E21" s="87"/>
    </row>
    <row r="22" spans="1:5" x14ac:dyDescent="0.2">
      <c r="A22" s="4"/>
      <c r="B22" s="77"/>
      <c r="C22" s="81"/>
      <c r="D22" s="82"/>
      <c r="E22" s="86"/>
    </row>
    <row r="23" spans="1:5" x14ac:dyDescent="0.2">
      <c r="A23" s="4"/>
      <c r="B23" s="77"/>
      <c r="C23" s="81"/>
      <c r="D23" s="82"/>
      <c r="E23" s="87"/>
    </row>
    <row r="24" spans="1:5" x14ac:dyDescent="0.2">
      <c r="A24" s="3"/>
      <c r="B24" s="76"/>
      <c r="C24" s="81"/>
      <c r="D24" s="82"/>
      <c r="E24" s="86"/>
    </row>
    <row r="25" spans="1:5" x14ac:dyDescent="0.2">
      <c r="A25" s="3"/>
      <c r="B25" s="76"/>
      <c r="C25" s="82"/>
      <c r="D25" s="82"/>
      <c r="E25" s="87"/>
    </row>
    <row r="26" spans="1:5" x14ac:dyDescent="0.2">
      <c r="A26" s="3"/>
      <c r="B26" s="76"/>
      <c r="C26" s="82"/>
      <c r="D26" s="82"/>
      <c r="E26" s="86"/>
    </row>
    <row r="27" spans="1:5" x14ac:dyDescent="0.2">
      <c r="A27" s="3"/>
      <c r="B27" s="76"/>
      <c r="C27" s="82"/>
      <c r="D27" s="82"/>
      <c r="E27" s="87"/>
    </row>
    <row r="28" spans="1:5" x14ac:dyDescent="0.2">
      <c r="A28" s="3"/>
      <c r="B28" s="76"/>
      <c r="C28" s="82"/>
      <c r="D28" s="82"/>
      <c r="E28" s="86"/>
    </row>
    <row r="29" spans="1:5" x14ac:dyDescent="0.2">
      <c r="A29" s="3"/>
      <c r="B29" s="76"/>
      <c r="C29" s="82"/>
      <c r="D29" s="82"/>
      <c r="E29" s="87"/>
    </row>
    <row r="30" spans="1:5" x14ac:dyDescent="0.2">
      <c r="A30" s="3"/>
      <c r="B30" s="76"/>
      <c r="C30" s="82"/>
      <c r="D30" s="82"/>
      <c r="E30" s="86"/>
    </row>
    <row r="31" spans="1:5" x14ac:dyDescent="0.2">
      <c r="A31" s="3"/>
      <c r="B31" s="76"/>
      <c r="C31" s="82"/>
      <c r="D31" s="82"/>
      <c r="E31" s="87"/>
    </row>
    <row r="32" spans="1:5" x14ac:dyDescent="0.2">
      <c r="A32" s="3"/>
      <c r="B32" s="76"/>
      <c r="C32" s="82"/>
      <c r="D32" s="82"/>
      <c r="E32" s="86"/>
    </row>
    <row r="33" spans="1:5" x14ac:dyDescent="0.2">
      <c r="A33" s="3"/>
      <c r="B33" s="76"/>
      <c r="C33" s="82"/>
      <c r="D33" s="82"/>
      <c r="E33" s="87"/>
    </row>
  </sheetData>
  <autoFilter ref="A1:E1" xr:uid="{0963C197-CECC-428F-8539-3434F96ABBB1}"/>
  <phoneticPr fontId="1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B359-B8A3-4907-83A5-EA0F1BB3B50A}">
  <sheetPr codeName="Feuil3"/>
  <dimension ref="A1:C41"/>
  <sheetViews>
    <sheetView zoomScale="115" zoomScaleNormal="115" workbookViewId="0">
      <selection activeCell="E21" sqref="E21"/>
    </sheetView>
  </sheetViews>
  <sheetFormatPr baseColWidth="10" defaultRowHeight="12.75" x14ac:dyDescent="0.2"/>
  <cols>
    <col min="1" max="1" width="27.5703125" style="1" customWidth="1"/>
    <col min="2" max="2" width="20" style="1" customWidth="1"/>
    <col min="3" max="3" width="12.42578125" style="83" customWidth="1"/>
  </cols>
  <sheetData>
    <row r="1" spans="1:3" ht="13.5" thickBot="1" x14ac:dyDescent="0.25">
      <c r="A1" s="2" t="s">
        <v>32</v>
      </c>
      <c r="B1" s="2" t="s">
        <v>150</v>
      </c>
      <c r="C1" s="2" t="s">
        <v>87</v>
      </c>
    </row>
    <row r="2" spans="1:3" x14ac:dyDescent="0.2">
      <c r="A2" s="78" t="s">
        <v>143</v>
      </c>
      <c r="B2" s="88" t="s">
        <v>114</v>
      </c>
      <c r="C2" s="112">
        <v>1</v>
      </c>
    </row>
    <row r="3" spans="1:3" x14ac:dyDescent="0.2">
      <c r="A3" s="4" t="s">
        <v>139</v>
      </c>
      <c r="B3" s="77" t="s">
        <v>100</v>
      </c>
      <c r="C3" s="82">
        <v>1</v>
      </c>
    </row>
    <row r="4" spans="1:3" x14ac:dyDescent="0.2">
      <c r="A4" s="4" t="s">
        <v>125</v>
      </c>
      <c r="B4" s="77" t="s">
        <v>104</v>
      </c>
      <c r="C4" s="81">
        <v>0</v>
      </c>
    </row>
    <row r="5" spans="1:3" x14ac:dyDescent="0.2">
      <c r="A5" s="4" t="s">
        <v>123</v>
      </c>
      <c r="B5" s="77" t="s">
        <v>102</v>
      </c>
      <c r="C5" s="81">
        <v>1</v>
      </c>
    </row>
    <row r="6" spans="1:3" x14ac:dyDescent="0.2">
      <c r="A6" s="4" t="s">
        <v>124</v>
      </c>
      <c r="B6" s="77" t="s">
        <v>103</v>
      </c>
      <c r="C6" s="81">
        <v>0</v>
      </c>
    </row>
    <row r="7" spans="1:3" x14ac:dyDescent="0.2">
      <c r="A7" s="4" t="s">
        <v>126</v>
      </c>
      <c r="B7" s="77" t="s">
        <v>105</v>
      </c>
      <c r="C7" s="81">
        <v>0</v>
      </c>
    </row>
    <row r="8" spans="1:3" x14ac:dyDescent="0.2">
      <c r="A8" s="4" t="s">
        <v>127</v>
      </c>
      <c r="B8" s="77" t="s">
        <v>106</v>
      </c>
      <c r="C8" s="81">
        <v>1</v>
      </c>
    </row>
    <row r="9" spans="1:3" x14ac:dyDescent="0.2">
      <c r="A9" s="4" t="s">
        <v>144</v>
      </c>
      <c r="B9" s="77" t="s">
        <v>115</v>
      </c>
      <c r="C9" s="81">
        <v>1</v>
      </c>
    </row>
    <row r="10" spans="1:3" x14ac:dyDescent="0.2">
      <c r="A10" s="4" t="s">
        <v>128</v>
      </c>
      <c r="B10" s="77" t="s">
        <v>108</v>
      </c>
      <c r="C10" s="82">
        <v>0</v>
      </c>
    </row>
    <row r="11" spans="1:3" x14ac:dyDescent="0.2">
      <c r="A11" s="4" t="s">
        <v>129</v>
      </c>
      <c r="B11" s="77" t="s">
        <v>109</v>
      </c>
      <c r="C11" s="82">
        <v>1</v>
      </c>
    </row>
    <row r="12" spans="1:3" x14ac:dyDescent="0.2">
      <c r="A12" s="4" t="s">
        <v>142</v>
      </c>
      <c r="B12" s="77" t="s">
        <v>110</v>
      </c>
      <c r="C12" s="82">
        <v>1</v>
      </c>
    </row>
    <row r="13" spans="1:3" x14ac:dyDescent="0.2">
      <c r="A13" s="4" t="s">
        <v>130</v>
      </c>
      <c r="B13" s="77" t="s">
        <v>111</v>
      </c>
      <c r="C13" s="82">
        <v>0</v>
      </c>
    </row>
    <row r="14" spans="1:3" x14ac:dyDescent="0.2">
      <c r="A14" s="4" t="s">
        <v>131</v>
      </c>
      <c r="B14" s="77" t="s">
        <v>112</v>
      </c>
      <c r="C14" s="81">
        <v>1</v>
      </c>
    </row>
    <row r="15" spans="1:3" x14ac:dyDescent="0.2">
      <c r="A15" s="4" t="s">
        <v>141</v>
      </c>
      <c r="B15" s="77" t="s">
        <v>107</v>
      </c>
      <c r="C15" s="81">
        <v>1</v>
      </c>
    </row>
    <row r="16" spans="1:3" x14ac:dyDescent="0.2">
      <c r="A16" s="4" t="s">
        <v>145</v>
      </c>
      <c r="B16" s="77" t="s">
        <v>122</v>
      </c>
      <c r="C16" s="82">
        <v>1</v>
      </c>
    </row>
    <row r="17" spans="1:3" x14ac:dyDescent="0.2">
      <c r="A17" s="4" t="s">
        <v>132</v>
      </c>
      <c r="B17" s="77" t="s">
        <v>113</v>
      </c>
      <c r="C17" s="81">
        <v>0</v>
      </c>
    </row>
    <row r="18" spans="1:3" x14ac:dyDescent="0.2">
      <c r="A18" s="4" t="s">
        <v>133</v>
      </c>
      <c r="B18" s="77" t="s">
        <v>116</v>
      </c>
      <c r="C18" s="81">
        <v>1</v>
      </c>
    </row>
    <row r="19" spans="1:3" x14ac:dyDescent="0.2">
      <c r="A19" s="4" t="s">
        <v>140</v>
      </c>
      <c r="B19" s="77" t="s">
        <v>101</v>
      </c>
      <c r="C19" s="81">
        <v>1</v>
      </c>
    </row>
    <row r="20" spans="1:3" x14ac:dyDescent="0.2">
      <c r="A20" s="4" t="s">
        <v>134</v>
      </c>
      <c r="B20" s="77" t="s">
        <v>117</v>
      </c>
      <c r="C20" s="81">
        <v>1</v>
      </c>
    </row>
    <row r="21" spans="1:3" x14ac:dyDescent="0.2">
      <c r="A21" s="4" t="s">
        <v>135</v>
      </c>
      <c r="B21" s="77" t="s">
        <v>118</v>
      </c>
      <c r="C21" s="81">
        <v>0</v>
      </c>
    </row>
    <row r="22" spans="1:3" x14ac:dyDescent="0.2">
      <c r="A22" s="4" t="s">
        <v>15</v>
      </c>
      <c r="B22" s="77" t="s">
        <v>119</v>
      </c>
      <c r="C22" s="82">
        <v>0</v>
      </c>
    </row>
    <row r="23" spans="1:3" x14ac:dyDescent="0.2">
      <c r="A23" s="4" t="s">
        <v>136</v>
      </c>
      <c r="B23" s="77" t="s">
        <v>120</v>
      </c>
      <c r="C23" s="82">
        <v>0</v>
      </c>
    </row>
    <row r="24" spans="1:3" x14ac:dyDescent="0.2">
      <c r="A24" s="4" t="s">
        <v>137</v>
      </c>
      <c r="B24" s="77" t="s">
        <v>121</v>
      </c>
      <c r="C24" s="82">
        <v>0</v>
      </c>
    </row>
    <row r="25" spans="1:3" x14ac:dyDescent="0.2">
      <c r="A25" s="4"/>
      <c r="B25" s="77"/>
      <c r="C25" s="82"/>
    </row>
    <row r="26" spans="1:3" x14ac:dyDescent="0.2">
      <c r="A26" s="4"/>
      <c r="B26" s="77"/>
      <c r="C26" s="82"/>
    </row>
    <row r="27" spans="1:3" x14ac:dyDescent="0.2">
      <c r="A27" s="4"/>
      <c r="B27" s="77"/>
      <c r="C27" s="82"/>
    </row>
    <row r="28" spans="1:3" x14ac:dyDescent="0.2">
      <c r="A28" s="4"/>
      <c r="B28" s="77"/>
      <c r="C28" s="82"/>
    </row>
    <row r="29" spans="1:3" x14ac:dyDescent="0.2">
      <c r="A29" s="4"/>
      <c r="B29" s="77"/>
      <c r="C29" s="82"/>
    </row>
    <row r="30" spans="1:3" x14ac:dyDescent="0.2">
      <c r="A30" s="4"/>
      <c r="B30" s="77"/>
      <c r="C30" s="82"/>
    </row>
    <row r="31" spans="1:3" x14ac:dyDescent="0.2">
      <c r="A31" s="4"/>
      <c r="B31" s="77"/>
      <c r="C31" s="82"/>
    </row>
    <row r="32" spans="1:3" x14ac:dyDescent="0.2">
      <c r="A32" s="4"/>
      <c r="B32" s="77"/>
      <c r="C32" s="82"/>
    </row>
    <row r="33" spans="1:3" x14ac:dyDescent="0.2">
      <c r="A33" s="4"/>
      <c r="B33" s="77"/>
      <c r="C33" s="82"/>
    </row>
    <row r="34" spans="1:3" x14ac:dyDescent="0.2">
      <c r="A34" s="4"/>
      <c r="B34" s="77"/>
      <c r="C34" s="82"/>
    </row>
    <row r="35" spans="1:3" x14ac:dyDescent="0.2">
      <c r="A35" s="4"/>
      <c r="B35" s="77"/>
      <c r="C35" s="82"/>
    </row>
    <row r="36" spans="1:3" x14ac:dyDescent="0.2">
      <c r="A36" s="4"/>
      <c r="B36" s="77"/>
      <c r="C36" s="82"/>
    </row>
    <row r="37" spans="1:3" x14ac:dyDescent="0.2">
      <c r="A37" s="4"/>
      <c r="B37" s="77"/>
      <c r="C37" s="82"/>
    </row>
    <row r="38" spans="1:3" x14ac:dyDescent="0.2">
      <c r="A38" s="4"/>
      <c r="B38" s="77"/>
      <c r="C38" s="82"/>
    </row>
    <row r="39" spans="1:3" x14ac:dyDescent="0.2">
      <c r="A39" s="4"/>
      <c r="B39" s="77"/>
      <c r="C39" s="82"/>
    </row>
    <row r="40" spans="1:3" x14ac:dyDescent="0.2">
      <c r="A40" s="4"/>
      <c r="B40" s="77"/>
      <c r="C40" s="82"/>
    </row>
    <row r="41" spans="1:3" x14ac:dyDescent="0.2">
      <c r="A41" s="4"/>
      <c r="B41" s="77"/>
      <c r="C41" s="82"/>
    </row>
  </sheetData>
  <autoFilter ref="A1:C1" xr:uid="{0963C197-CECC-428F-8539-3434F96ABBB1}">
    <sortState xmlns:xlrd2="http://schemas.microsoft.com/office/spreadsheetml/2017/richdata2" ref="A2:C24">
      <sortCondition ref="A1"/>
    </sortState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11"/>
  <dimension ref="A1:B54"/>
  <sheetViews>
    <sheetView workbookViewId="0">
      <selection activeCell="B52" sqref="B52"/>
    </sheetView>
  </sheetViews>
  <sheetFormatPr baseColWidth="10" defaultRowHeight="12.75" x14ac:dyDescent="0.2"/>
  <sheetData>
    <row r="1" spans="1:2" x14ac:dyDescent="0.2">
      <c r="A1" t="s">
        <v>33</v>
      </c>
    </row>
    <row r="2" spans="1:2" x14ac:dyDescent="0.2">
      <c r="A2" s="7" t="s">
        <v>34</v>
      </c>
    </row>
    <row r="3" spans="1:2" x14ac:dyDescent="0.2">
      <c r="A3" s="7" t="s">
        <v>35</v>
      </c>
    </row>
    <row r="4" spans="1:2" x14ac:dyDescent="0.2">
      <c r="A4" s="7" t="s">
        <v>36</v>
      </c>
      <c r="B4" s="75">
        <v>44218</v>
      </c>
    </row>
    <row r="5" spans="1:2" x14ac:dyDescent="0.2">
      <c r="A5" s="8" t="s">
        <v>37</v>
      </c>
      <c r="B5" s="75"/>
    </row>
    <row r="6" spans="1:2" x14ac:dyDescent="0.2">
      <c r="A6" s="8" t="s">
        <v>38</v>
      </c>
    </row>
    <row r="7" spans="1:2" x14ac:dyDescent="0.2">
      <c r="A7" s="8" t="s">
        <v>39</v>
      </c>
    </row>
    <row r="8" spans="1:2" x14ac:dyDescent="0.2">
      <c r="A8" s="8" t="s">
        <v>40</v>
      </c>
      <c r="B8" s="75">
        <v>44246</v>
      </c>
    </row>
    <row r="9" spans="1:2" x14ac:dyDescent="0.2">
      <c r="A9" s="5" t="s">
        <v>41</v>
      </c>
      <c r="B9" s="75"/>
    </row>
    <row r="10" spans="1:2" x14ac:dyDescent="0.2">
      <c r="A10" s="5" t="s">
        <v>42</v>
      </c>
    </row>
    <row r="11" spans="1:2" x14ac:dyDescent="0.2">
      <c r="A11" s="5" t="s">
        <v>43</v>
      </c>
    </row>
    <row r="12" spans="1:2" x14ac:dyDescent="0.2">
      <c r="A12" s="5" t="s">
        <v>44</v>
      </c>
      <c r="B12" s="75"/>
    </row>
    <row r="13" spans="1:2" x14ac:dyDescent="0.2">
      <c r="A13" s="9" t="s">
        <v>45</v>
      </c>
      <c r="B13" s="75"/>
    </row>
    <row r="14" spans="1:2" x14ac:dyDescent="0.2">
      <c r="A14" s="9" t="s">
        <v>46</v>
      </c>
    </row>
    <row r="15" spans="1:2" x14ac:dyDescent="0.2">
      <c r="A15" s="9" t="s">
        <v>47</v>
      </c>
    </row>
    <row r="16" spans="1:2" x14ac:dyDescent="0.2">
      <c r="A16" s="9" t="s">
        <v>48</v>
      </c>
    </row>
    <row r="17" spans="1:2" x14ac:dyDescent="0.2">
      <c r="A17" s="9" t="s">
        <v>49</v>
      </c>
      <c r="B17" s="75"/>
    </row>
    <row r="18" spans="1:2" x14ac:dyDescent="0.2">
      <c r="A18" s="11" t="s">
        <v>50</v>
      </c>
    </row>
    <row r="19" spans="1:2" x14ac:dyDescent="0.2">
      <c r="A19" s="11" t="s">
        <v>51</v>
      </c>
    </row>
    <row r="20" spans="1:2" x14ac:dyDescent="0.2">
      <c r="A20" s="11" t="s">
        <v>52</v>
      </c>
    </row>
    <row r="21" spans="1:2" x14ac:dyDescent="0.2">
      <c r="A21" s="11" t="s">
        <v>53</v>
      </c>
      <c r="B21" s="75"/>
    </row>
    <row r="22" spans="1:2" x14ac:dyDescent="0.2">
      <c r="A22" s="11" t="s">
        <v>54</v>
      </c>
      <c r="B22" s="75"/>
    </row>
    <row r="23" spans="1:2" x14ac:dyDescent="0.2">
      <c r="A23" s="10" t="s">
        <v>55</v>
      </c>
    </row>
    <row r="24" spans="1:2" x14ac:dyDescent="0.2">
      <c r="A24" s="10" t="s">
        <v>56</v>
      </c>
    </row>
    <row r="25" spans="1:2" x14ac:dyDescent="0.2">
      <c r="A25" s="10" t="s">
        <v>57</v>
      </c>
    </row>
    <row r="26" spans="1:2" x14ac:dyDescent="0.2">
      <c r="A26" s="14" t="s">
        <v>58</v>
      </c>
      <c r="B26" s="75"/>
    </row>
    <row r="27" spans="1:2" x14ac:dyDescent="0.2">
      <c r="A27" s="12" t="s">
        <v>59</v>
      </c>
    </row>
    <row r="28" spans="1:2" x14ac:dyDescent="0.2">
      <c r="A28" s="12" t="s">
        <v>60</v>
      </c>
    </row>
    <row r="29" spans="1:2" x14ac:dyDescent="0.2">
      <c r="A29" s="12" t="s">
        <v>61</v>
      </c>
    </row>
    <row r="30" spans="1:2" x14ac:dyDescent="0.2">
      <c r="A30" s="12" t="s">
        <v>62</v>
      </c>
      <c r="B30" s="75"/>
    </row>
    <row r="31" spans="1:2" x14ac:dyDescent="0.2">
      <c r="A31" s="12" t="s">
        <v>63</v>
      </c>
      <c r="B31" s="75"/>
    </row>
    <row r="32" spans="1:2" x14ac:dyDescent="0.2">
      <c r="A32" s="13" t="s">
        <v>64</v>
      </c>
    </row>
    <row r="33" spans="1:2" x14ac:dyDescent="0.2">
      <c r="A33" s="13" t="s">
        <v>65</v>
      </c>
    </row>
    <row r="34" spans="1:2" x14ac:dyDescent="0.2">
      <c r="A34" s="13" t="s">
        <v>66</v>
      </c>
    </row>
    <row r="35" spans="1:2" x14ac:dyDescent="0.2">
      <c r="A35" s="13" t="s">
        <v>67</v>
      </c>
      <c r="B35" s="75"/>
    </row>
    <row r="36" spans="1:2" x14ac:dyDescent="0.2">
      <c r="A36" s="6" t="s">
        <v>68</v>
      </c>
    </row>
    <row r="37" spans="1:2" x14ac:dyDescent="0.2">
      <c r="A37" s="6" t="s">
        <v>69</v>
      </c>
    </row>
    <row r="38" spans="1:2" x14ac:dyDescent="0.2">
      <c r="A38" s="6" t="s">
        <v>70</v>
      </c>
    </row>
    <row r="39" spans="1:2" x14ac:dyDescent="0.2">
      <c r="A39" s="6" t="s">
        <v>71</v>
      </c>
      <c r="B39" s="75"/>
    </row>
    <row r="40" spans="1:2" x14ac:dyDescent="0.2">
      <c r="A40" s="7" t="s">
        <v>72</v>
      </c>
    </row>
    <row r="41" spans="1:2" x14ac:dyDescent="0.2">
      <c r="A41" s="7" t="s">
        <v>73</v>
      </c>
    </row>
    <row r="42" spans="1:2" x14ac:dyDescent="0.2">
      <c r="A42" s="7" t="s">
        <v>74</v>
      </c>
    </row>
    <row r="43" spans="1:2" x14ac:dyDescent="0.2">
      <c r="A43" s="7" t="s">
        <v>75</v>
      </c>
      <c r="B43" s="75"/>
    </row>
    <row r="44" spans="1:2" x14ac:dyDescent="0.2">
      <c r="A44" s="7" t="s">
        <v>76</v>
      </c>
      <c r="B44" s="75"/>
    </row>
    <row r="45" spans="1:2" x14ac:dyDescent="0.2">
      <c r="A45" s="8" t="s">
        <v>77</v>
      </c>
    </row>
    <row r="46" spans="1:2" x14ac:dyDescent="0.2">
      <c r="A46" s="8" t="s">
        <v>78</v>
      </c>
    </row>
    <row r="47" spans="1:2" x14ac:dyDescent="0.2">
      <c r="A47" s="8" t="s">
        <v>79</v>
      </c>
    </row>
    <row r="48" spans="1:2" x14ac:dyDescent="0.2">
      <c r="A48" s="8" t="s">
        <v>80</v>
      </c>
      <c r="B48" s="75"/>
    </row>
    <row r="49" spans="1:2" x14ac:dyDescent="0.2">
      <c r="A49" s="5" t="s">
        <v>81</v>
      </c>
    </row>
    <row r="50" spans="1:2" x14ac:dyDescent="0.2">
      <c r="A50" s="5" t="s">
        <v>82</v>
      </c>
    </row>
    <row r="51" spans="1:2" x14ac:dyDescent="0.2">
      <c r="A51" s="5" t="s">
        <v>83</v>
      </c>
    </row>
    <row r="52" spans="1:2" x14ac:dyDescent="0.2">
      <c r="A52" s="5" t="s">
        <v>84</v>
      </c>
      <c r="B52" s="75"/>
    </row>
    <row r="53" spans="1:2" x14ac:dyDescent="0.2">
      <c r="A53" s="9" t="s">
        <v>85</v>
      </c>
    </row>
    <row r="54" spans="1:2" x14ac:dyDescent="0.2">
      <c r="A54" s="9" t="s">
        <v>88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CB23278B-2AC1-411F-AB13-ABF4200CA7F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S01</vt:lpstr>
      <vt:lpstr>S02</vt:lpstr>
      <vt:lpstr>S03</vt:lpstr>
      <vt:lpstr>S04</vt:lpstr>
      <vt:lpstr>PROJETS</vt:lpstr>
      <vt:lpstr>HORS-PROJETS</vt:lpstr>
      <vt:lpstr>PAIES</vt:lpstr>
      <vt:lpstr>'S01'!Zone_d_impression</vt:lpstr>
      <vt:lpstr>'S02'!Zone_d_impression</vt:lpstr>
      <vt:lpstr>'S03'!Zone_d_impression</vt:lpstr>
      <vt:lpstr>'S04'!Zone_d_impression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MOUNIER</dc:creator>
  <cp:lastModifiedBy>cmounier</cp:lastModifiedBy>
  <cp:lastPrinted>2020-09-21T05:42:25Z</cp:lastPrinted>
  <dcterms:created xsi:type="dcterms:W3CDTF">2014-12-30T06:44:13Z</dcterms:created>
  <dcterms:modified xsi:type="dcterms:W3CDTF">2020-12-08T13:10:19Z</dcterms:modified>
</cp:coreProperties>
</file>