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10011128\Documents\CA\"/>
    </mc:Choice>
  </mc:AlternateContent>
  <xr:revisionPtr revIDLastSave="0" documentId="13_ncr:1_{8F7FCDDE-41DC-42E7-8D75-C806BFA24B6E}" xr6:coauthVersionLast="47" xr6:coauthVersionMax="47" xr10:uidLastSave="{00000000-0000-0000-0000-000000000000}"/>
  <bookViews>
    <workbookView xWindow="-110" yWindow="-110" windowWidth="19420" windowHeight="10420" tabRatio="766" firstSheet="1" activeTab="4" xr2:uid="{48382B17-D346-4B70-82EC-F7C0B2EE3C1C}"/>
  </bookViews>
  <sheets>
    <sheet name="HR DATABASE" sheetId="9" state="hidden" r:id="rId1"/>
    <sheet name="Juillet" sheetId="12" r:id="rId2"/>
    <sheet name="DATA_BRAND" sheetId="10" r:id="rId3"/>
    <sheet name="Mois en cours" sheetId="20" r:id="rId4"/>
    <sheet name="Comparatif" sheetId="18" r:id="rId5"/>
    <sheet name="Mois suivant" sheetId="25" r:id="rId6"/>
    <sheet name="DATA" sheetId="13" r:id="rId7"/>
  </sheets>
  <definedNames>
    <definedName name="_xlnm._FilterDatabase" localSheetId="6" hidden="1">DATA!$I$1:$L$37</definedName>
    <definedName name="AnneeCalendrier" localSheetId="3">'Mois en cours'!$C$3</definedName>
    <definedName name="AnneeCalendrier" localSheetId="5">'Mois suivant'!$C$3</definedName>
    <definedName name="AnneeCalendrier">Juillet!$C$3</definedName>
    <definedName name="NumMOIS" localSheetId="3">'Mois en cours'!$F$1</definedName>
    <definedName name="NumMOIS" localSheetId="5">'Mois suivant'!$E$1</definedName>
    <definedName name="NumMOIS">Juillet!$E$1</definedName>
    <definedName name="p">#REF!</definedName>
  </definedNames>
  <calcPr calcId="191029"/>
  <pivotCaches>
    <pivotCache cacheId="57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12" l="1"/>
  <c r="I1" i="25"/>
  <c r="K1" i="18"/>
  <c r="J1" i="20"/>
  <c r="E8" i="20" s="1"/>
  <c r="J3" i="13"/>
  <c r="J4" i="13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2" i="13"/>
  <c r="K37" i="25"/>
  <c r="A37" i="25"/>
  <c r="C37" i="25" s="1"/>
  <c r="A36" i="25"/>
  <c r="C36" i="25" s="1"/>
  <c r="A35" i="25"/>
  <c r="C35" i="25" s="1"/>
  <c r="C34" i="25"/>
  <c r="B34" i="25"/>
  <c r="B37" i="25" s="1"/>
  <c r="C33" i="25"/>
  <c r="B33" i="25"/>
  <c r="C32" i="25"/>
  <c r="B32" i="25"/>
  <c r="C31" i="25"/>
  <c r="B31" i="25"/>
  <c r="C30" i="25"/>
  <c r="B30" i="25"/>
  <c r="C29" i="25"/>
  <c r="B29" i="25"/>
  <c r="C28" i="25"/>
  <c r="B28" i="25"/>
  <c r="C27" i="25"/>
  <c r="B27" i="25"/>
  <c r="C26" i="25"/>
  <c r="B26" i="25"/>
  <c r="C25" i="25"/>
  <c r="B25" i="25"/>
  <c r="C24" i="25"/>
  <c r="B24" i="25"/>
  <c r="C23" i="25"/>
  <c r="B23" i="25"/>
  <c r="C22" i="25"/>
  <c r="B22" i="25"/>
  <c r="C21" i="25"/>
  <c r="B21" i="25"/>
  <c r="C20" i="25"/>
  <c r="B20" i="25"/>
  <c r="C19" i="25"/>
  <c r="B19" i="25"/>
  <c r="C18" i="25"/>
  <c r="B18" i="25"/>
  <c r="C17" i="25"/>
  <c r="B17" i="25"/>
  <c r="C16" i="25"/>
  <c r="B16" i="25"/>
  <c r="C15" i="25"/>
  <c r="B15" i="25"/>
  <c r="C14" i="25"/>
  <c r="B14" i="25"/>
  <c r="C13" i="25"/>
  <c r="B13" i="25"/>
  <c r="C12" i="25"/>
  <c r="B12" i="25"/>
  <c r="C11" i="25"/>
  <c r="B11" i="25"/>
  <c r="C10" i="25"/>
  <c r="B10" i="25"/>
  <c r="C9" i="25"/>
  <c r="B9" i="25"/>
  <c r="C8" i="25"/>
  <c r="B8" i="25"/>
  <c r="C7" i="25"/>
  <c r="B7" i="25"/>
  <c r="G1489" i="10"/>
  <c r="H1489" i="10"/>
  <c r="G1490" i="10"/>
  <c r="H1490" i="10"/>
  <c r="G1491" i="10"/>
  <c r="H1491" i="10"/>
  <c r="G1492" i="10"/>
  <c r="H1492" i="10"/>
  <c r="G1493" i="10"/>
  <c r="H1493" i="10"/>
  <c r="G1494" i="10"/>
  <c r="H1494" i="10"/>
  <c r="G1495" i="10"/>
  <c r="H1495" i="10"/>
  <c r="G1496" i="10"/>
  <c r="H1496" i="10"/>
  <c r="G1497" i="10"/>
  <c r="H1497" i="10"/>
  <c r="G1498" i="10"/>
  <c r="H1498" i="10"/>
  <c r="G1499" i="10"/>
  <c r="H1499" i="10"/>
  <c r="G1500" i="10"/>
  <c r="H1500" i="10"/>
  <c r="G1501" i="10"/>
  <c r="H1501" i="10"/>
  <c r="G1502" i="10"/>
  <c r="H1502" i="10"/>
  <c r="G1503" i="10"/>
  <c r="H1503" i="10"/>
  <c r="G1504" i="10"/>
  <c r="H1504" i="10"/>
  <c r="G1505" i="10"/>
  <c r="H1505" i="10"/>
  <c r="G1506" i="10"/>
  <c r="H1506" i="10"/>
  <c r="G1507" i="10"/>
  <c r="H1507" i="10"/>
  <c r="G1508" i="10"/>
  <c r="H1508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H471" i="10"/>
  <c r="H472" i="10"/>
  <c r="H473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520" i="10"/>
  <c r="H521" i="10"/>
  <c r="H522" i="10"/>
  <c r="H523" i="10"/>
  <c r="H524" i="10"/>
  <c r="H525" i="10"/>
  <c r="H526" i="10"/>
  <c r="H527" i="10"/>
  <c r="H528" i="10"/>
  <c r="H529" i="10"/>
  <c r="H530" i="10"/>
  <c r="H531" i="10"/>
  <c r="H532" i="10"/>
  <c r="H533" i="10"/>
  <c r="H534" i="10"/>
  <c r="H535" i="10"/>
  <c r="H536" i="10"/>
  <c r="H537" i="10"/>
  <c r="H538" i="10"/>
  <c r="H539" i="10"/>
  <c r="H540" i="10"/>
  <c r="H541" i="10"/>
  <c r="H542" i="10"/>
  <c r="H543" i="10"/>
  <c r="H544" i="10"/>
  <c r="H545" i="10"/>
  <c r="H546" i="10"/>
  <c r="H547" i="10"/>
  <c r="H548" i="10"/>
  <c r="H549" i="10"/>
  <c r="H550" i="10"/>
  <c r="H551" i="10"/>
  <c r="H552" i="10"/>
  <c r="H553" i="10"/>
  <c r="H554" i="10"/>
  <c r="H555" i="10"/>
  <c r="H556" i="10"/>
  <c r="H557" i="10"/>
  <c r="H558" i="10"/>
  <c r="H559" i="10"/>
  <c r="H560" i="10"/>
  <c r="H561" i="10"/>
  <c r="H562" i="10"/>
  <c r="H563" i="10"/>
  <c r="H564" i="10"/>
  <c r="H565" i="10"/>
  <c r="H566" i="10"/>
  <c r="H567" i="10"/>
  <c r="H568" i="10"/>
  <c r="H569" i="10"/>
  <c r="H570" i="10"/>
  <c r="H571" i="10"/>
  <c r="H572" i="10"/>
  <c r="H573" i="10"/>
  <c r="H574" i="10"/>
  <c r="H575" i="10"/>
  <c r="H576" i="10"/>
  <c r="H577" i="10"/>
  <c r="H578" i="10"/>
  <c r="H579" i="10"/>
  <c r="H580" i="10"/>
  <c r="H581" i="10"/>
  <c r="H582" i="10"/>
  <c r="H583" i="10"/>
  <c r="H584" i="10"/>
  <c r="H585" i="10"/>
  <c r="H586" i="10"/>
  <c r="H587" i="10"/>
  <c r="H588" i="10"/>
  <c r="H589" i="10"/>
  <c r="H590" i="10"/>
  <c r="H591" i="10"/>
  <c r="H592" i="10"/>
  <c r="H593" i="10"/>
  <c r="H594" i="10"/>
  <c r="H595" i="10"/>
  <c r="H596" i="10"/>
  <c r="H597" i="10"/>
  <c r="H598" i="10"/>
  <c r="H599" i="10"/>
  <c r="H600" i="10"/>
  <c r="H601" i="10"/>
  <c r="H602" i="10"/>
  <c r="H603" i="10"/>
  <c r="H604" i="10"/>
  <c r="H605" i="10"/>
  <c r="H606" i="10"/>
  <c r="H607" i="10"/>
  <c r="H608" i="10"/>
  <c r="H609" i="10"/>
  <c r="H610" i="10"/>
  <c r="H611" i="10"/>
  <c r="H612" i="10"/>
  <c r="H613" i="10"/>
  <c r="H614" i="10"/>
  <c r="H615" i="10"/>
  <c r="H616" i="10"/>
  <c r="H617" i="10"/>
  <c r="H618" i="10"/>
  <c r="H619" i="10"/>
  <c r="H620" i="10"/>
  <c r="H621" i="10"/>
  <c r="H622" i="10"/>
  <c r="H623" i="10"/>
  <c r="H624" i="10"/>
  <c r="H625" i="10"/>
  <c r="H626" i="10"/>
  <c r="H627" i="10"/>
  <c r="H628" i="10"/>
  <c r="H629" i="10"/>
  <c r="H630" i="10"/>
  <c r="H631" i="10"/>
  <c r="H632" i="10"/>
  <c r="H633" i="10"/>
  <c r="H634" i="10"/>
  <c r="H635" i="10"/>
  <c r="H636" i="10"/>
  <c r="H637" i="10"/>
  <c r="H638" i="10"/>
  <c r="H639" i="10"/>
  <c r="H640" i="10"/>
  <c r="H641" i="10"/>
  <c r="H642" i="10"/>
  <c r="H643" i="10"/>
  <c r="H644" i="10"/>
  <c r="H645" i="10"/>
  <c r="H646" i="10"/>
  <c r="H647" i="10"/>
  <c r="H648" i="10"/>
  <c r="H649" i="10"/>
  <c r="H650" i="10"/>
  <c r="H651" i="10"/>
  <c r="H652" i="10"/>
  <c r="H653" i="10"/>
  <c r="H654" i="10"/>
  <c r="H655" i="10"/>
  <c r="H656" i="10"/>
  <c r="H657" i="10"/>
  <c r="H658" i="10"/>
  <c r="H659" i="10"/>
  <c r="H660" i="10"/>
  <c r="H661" i="10"/>
  <c r="H662" i="10"/>
  <c r="H663" i="10"/>
  <c r="H664" i="10"/>
  <c r="H665" i="10"/>
  <c r="H666" i="10"/>
  <c r="H667" i="10"/>
  <c r="H668" i="10"/>
  <c r="H669" i="10"/>
  <c r="H670" i="10"/>
  <c r="H671" i="10"/>
  <c r="H672" i="10"/>
  <c r="H673" i="10"/>
  <c r="H674" i="10"/>
  <c r="H675" i="10"/>
  <c r="H676" i="10"/>
  <c r="H677" i="10"/>
  <c r="H678" i="10"/>
  <c r="H679" i="10"/>
  <c r="H680" i="10"/>
  <c r="H681" i="10"/>
  <c r="H682" i="10"/>
  <c r="H683" i="10"/>
  <c r="H684" i="10"/>
  <c r="H685" i="10"/>
  <c r="H686" i="10"/>
  <c r="H687" i="10"/>
  <c r="H688" i="10"/>
  <c r="H689" i="10"/>
  <c r="H690" i="10"/>
  <c r="H691" i="10"/>
  <c r="H692" i="10"/>
  <c r="H693" i="10"/>
  <c r="H694" i="10"/>
  <c r="H695" i="10"/>
  <c r="H696" i="10"/>
  <c r="H697" i="10"/>
  <c r="H698" i="10"/>
  <c r="H699" i="10"/>
  <c r="H700" i="10"/>
  <c r="H701" i="10"/>
  <c r="H702" i="10"/>
  <c r="H703" i="10"/>
  <c r="H704" i="10"/>
  <c r="H705" i="10"/>
  <c r="H706" i="10"/>
  <c r="H707" i="10"/>
  <c r="H708" i="10"/>
  <c r="H709" i="10"/>
  <c r="H710" i="10"/>
  <c r="H711" i="10"/>
  <c r="H712" i="10"/>
  <c r="H713" i="10"/>
  <c r="H714" i="10"/>
  <c r="H715" i="10"/>
  <c r="H716" i="10"/>
  <c r="H717" i="10"/>
  <c r="H718" i="10"/>
  <c r="H719" i="10"/>
  <c r="H720" i="10"/>
  <c r="H721" i="10"/>
  <c r="H722" i="10"/>
  <c r="H723" i="10"/>
  <c r="H724" i="10"/>
  <c r="H725" i="10"/>
  <c r="H726" i="10"/>
  <c r="H727" i="10"/>
  <c r="H728" i="10"/>
  <c r="H729" i="10"/>
  <c r="H730" i="10"/>
  <c r="H731" i="10"/>
  <c r="H732" i="10"/>
  <c r="H733" i="10"/>
  <c r="H734" i="10"/>
  <c r="H735" i="10"/>
  <c r="H736" i="10"/>
  <c r="H737" i="10"/>
  <c r="H738" i="10"/>
  <c r="H739" i="10"/>
  <c r="H740" i="10"/>
  <c r="H741" i="10"/>
  <c r="H742" i="10"/>
  <c r="H743" i="10"/>
  <c r="H744" i="10"/>
  <c r="H745" i="10"/>
  <c r="H746" i="10"/>
  <c r="H747" i="10"/>
  <c r="H748" i="10"/>
  <c r="H749" i="10"/>
  <c r="H750" i="10"/>
  <c r="H751" i="10"/>
  <c r="H752" i="10"/>
  <c r="H753" i="10"/>
  <c r="H754" i="10"/>
  <c r="H755" i="10"/>
  <c r="H756" i="10"/>
  <c r="H757" i="10"/>
  <c r="H758" i="10"/>
  <c r="H759" i="10"/>
  <c r="H760" i="10"/>
  <c r="H761" i="10"/>
  <c r="H762" i="10"/>
  <c r="H763" i="10"/>
  <c r="H764" i="10"/>
  <c r="H765" i="10"/>
  <c r="H766" i="10"/>
  <c r="H767" i="10"/>
  <c r="H768" i="10"/>
  <c r="H769" i="10"/>
  <c r="H770" i="10"/>
  <c r="H771" i="10"/>
  <c r="H772" i="10"/>
  <c r="H773" i="10"/>
  <c r="H774" i="10"/>
  <c r="H775" i="10"/>
  <c r="H776" i="10"/>
  <c r="H777" i="10"/>
  <c r="H778" i="10"/>
  <c r="H779" i="10"/>
  <c r="H780" i="10"/>
  <c r="H781" i="10"/>
  <c r="H782" i="10"/>
  <c r="H783" i="10"/>
  <c r="H784" i="10"/>
  <c r="H785" i="10"/>
  <c r="H786" i="10"/>
  <c r="H787" i="10"/>
  <c r="H788" i="10"/>
  <c r="H789" i="10"/>
  <c r="H790" i="10"/>
  <c r="H791" i="10"/>
  <c r="H792" i="10"/>
  <c r="H793" i="10"/>
  <c r="H794" i="10"/>
  <c r="H795" i="10"/>
  <c r="H796" i="10"/>
  <c r="H797" i="10"/>
  <c r="H798" i="10"/>
  <c r="H799" i="10"/>
  <c r="H800" i="10"/>
  <c r="H801" i="10"/>
  <c r="H802" i="10"/>
  <c r="H803" i="10"/>
  <c r="H804" i="10"/>
  <c r="H805" i="10"/>
  <c r="H806" i="10"/>
  <c r="H807" i="10"/>
  <c r="H808" i="10"/>
  <c r="H809" i="10"/>
  <c r="H810" i="10"/>
  <c r="H811" i="10"/>
  <c r="H812" i="10"/>
  <c r="H813" i="10"/>
  <c r="H814" i="10"/>
  <c r="H815" i="10"/>
  <c r="H816" i="10"/>
  <c r="H817" i="10"/>
  <c r="H818" i="10"/>
  <c r="H819" i="10"/>
  <c r="H820" i="10"/>
  <c r="H821" i="10"/>
  <c r="H822" i="10"/>
  <c r="H823" i="10"/>
  <c r="H824" i="10"/>
  <c r="H825" i="10"/>
  <c r="H826" i="10"/>
  <c r="H827" i="10"/>
  <c r="H828" i="10"/>
  <c r="H829" i="10"/>
  <c r="H830" i="10"/>
  <c r="H831" i="10"/>
  <c r="H832" i="10"/>
  <c r="H833" i="10"/>
  <c r="H834" i="10"/>
  <c r="H835" i="10"/>
  <c r="H836" i="10"/>
  <c r="H837" i="10"/>
  <c r="H838" i="10"/>
  <c r="H839" i="10"/>
  <c r="H840" i="10"/>
  <c r="H841" i="10"/>
  <c r="H842" i="10"/>
  <c r="H843" i="10"/>
  <c r="H844" i="10"/>
  <c r="H845" i="10"/>
  <c r="H846" i="10"/>
  <c r="H847" i="10"/>
  <c r="H848" i="10"/>
  <c r="H849" i="10"/>
  <c r="H850" i="10"/>
  <c r="H851" i="10"/>
  <c r="H852" i="10"/>
  <c r="H853" i="10"/>
  <c r="H854" i="10"/>
  <c r="H855" i="10"/>
  <c r="H856" i="10"/>
  <c r="H857" i="10"/>
  <c r="H858" i="10"/>
  <c r="H859" i="10"/>
  <c r="H860" i="10"/>
  <c r="H861" i="10"/>
  <c r="H862" i="10"/>
  <c r="H863" i="10"/>
  <c r="H864" i="10"/>
  <c r="H865" i="10"/>
  <c r="H866" i="10"/>
  <c r="H867" i="10"/>
  <c r="H868" i="10"/>
  <c r="H869" i="10"/>
  <c r="H870" i="10"/>
  <c r="H871" i="10"/>
  <c r="H872" i="10"/>
  <c r="H873" i="10"/>
  <c r="H874" i="10"/>
  <c r="H875" i="10"/>
  <c r="H876" i="10"/>
  <c r="H877" i="10"/>
  <c r="H878" i="10"/>
  <c r="H879" i="10"/>
  <c r="H880" i="10"/>
  <c r="H881" i="10"/>
  <c r="H882" i="10"/>
  <c r="H883" i="10"/>
  <c r="H884" i="10"/>
  <c r="H885" i="10"/>
  <c r="H886" i="10"/>
  <c r="H887" i="10"/>
  <c r="H888" i="10"/>
  <c r="H889" i="10"/>
  <c r="H890" i="10"/>
  <c r="H891" i="10"/>
  <c r="H892" i="10"/>
  <c r="H893" i="10"/>
  <c r="H894" i="10"/>
  <c r="H895" i="10"/>
  <c r="H896" i="10"/>
  <c r="H897" i="10"/>
  <c r="H898" i="10"/>
  <c r="H899" i="10"/>
  <c r="H900" i="10"/>
  <c r="H901" i="10"/>
  <c r="H902" i="10"/>
  <c r="H903" i="10"/>
  <c r="H904" i="10"/>
  <c r="H905" i="10"/>
  <c r="H906" i="10"/>
  <c r="H907" i="10"/>
  <c r="H908" i="10"/>
  <c r="H909" i="10"/>
  <c r="H910" i="10"/>
  <c r="H911" i="10"/>
  <c r="H912" i="10"/>
  <c r="H913" i="10"/>
  <c r="H914" i="10"/>
  <c r="H915" i="10"/>
  <c r="H916" i="10"/>
  <c r="H917" i="10"/>
  <c r="H918" i="10"/>
  <c r="H919" i="10"/>
  <c r="H920" i="10"/>
  <c r="H921" i="10"/>
  <c r="H922" i="10"/>
  <c r="H923" i="10"/>
  <c r="H924" i="10"/>
  <c r="H925" i="10"/>
  <c r="H926" i="10"/>
  <c r="H927" i="10"/>
  <c r="H928" i="10"/>
  <c r="H929" i="10"/>
  <c r="H930" i="10"/>
  <c r="H931" i="10"/>
  <c r="H932" i="10"/>
  <c r="H933" i="10"/>
  <c r="H934" i="10"/>
  <c r="H935" i="10"/>
  <c r="H936" i="10"/>
  <c r="H937" i="10"/>
  <c r="H938" i="10"/>
  <c r="H939" i="10"/>
  <c r="H940" i="10"/>
  <c r="H941" i="10"/>
  <c r="H942" i="10"/>
  <c r="H943" i="10"/>
  <c r="H944" i="10"/>
  <c r="H945" i="10"/>
  <c r="H946" i="10"/>
  <c r="H947" i="10"/>
  <c r="H948" i="10"/>
  <c r="H949" i="10"/>
  <c r="H950" i="10"/>
  <c r="H951" i="10"/>
  <c r="H952" i="10"/>
  <c r="H953" i="10"/>
  <c r="H954" i="10"/>
  <c r="H955" i="10"/>
  <c r="H956" i="10"/>
  <c r="H957" i="10"/>
  <c r="H958" i="10"/>
  <c r="H959" i="10"/>
  <c r="H960" i="10"/>
  <c r="H961" i="10"/>
  <c r="H962" i="10"/>
  <c r="H963" i="10"/>
  <c r="H964" i="10"/>
  <c r="H965" i="10"/>
  <c r="H966" i="10"/>
  <c r="H967" i="10"/>
  <c r="H968" i="10"/>
  <c r="H969" i="10"/>
  <c r="H970" i="10"/>
  <c r="H971" i="10"/>
  <c r="H972" i="10"/>
  <c r="H973" i="10"/>
  <c r="H974" i="10"/>
  <c r="H975" i="10"/>
  <c r="H976" i="10"/>
  <c r="H977" i="10"/>
  <c r="H978" i="10"/>
  <c r="H979" i="10"/>
  <c r="H980" i="10"/>
  <c r="H981" i="10"/>
  <c r="H982" i="10"/>
  <c r="H983" i="10"/>
  <c r="H984" i="10"/>
  <c r="H985" i="10"/>
  <c r="H986" i="10"/>
  <c r="H987" i="10"/>
  <c r="H988" i="10"/>
  <c r="H989" i="10"/>
  <c r="H990" i="10"/>
  <c r="H991" i="10"/>
  <c r="H992" i="10"/>
  <c r="H993" i="10"/>
  <c r="H994" i="10"/>
  <c r="H995" i="10"/>
  <c r="H996" i="10"/>
  <c r="H997" i="10"/>
  <c r="H998" i="10"/>
  <c r="H999" i="10"/>
  <c r="H1000" i="10"/>
  <c r="H1001" i="10"/>
  <c r="H1002" i="10"/>
  <c r="H1003" i="10"/>
  <c r="H1004" i="10"/>
  <c r="H1005" i="10"/>
  <c r="H1006" i="10"/>
  <c r="H1007" i="10"/>
  <c r="H1008" i="10"/>
  <c r="H1009" i="10"/>
  <c r="H1010" i="10"/>
  <c r="H1011" i="10"/>
  <c r="H1012" i="10"/>
  <c r="H1013" i="10"/>
  <c r="H1014" i="10"/>
  <c r="H1015" i="10"/>
  <c r="H1016" i="10"/>
  <c r="H1017" i="10"/>
  <c r="H1018" i="10"/>
  <c r="H1019" i="10"/>
  <c r="H1020" i="10"/>
  <c r="H1021" i="10"/>
  <c r="H1022" i="10"/>
  <c r="H1023" i="10"/>
  <c r="H1024" i="10"/>
  <c r="H1025" i="10"/>
  <c r="H1026" i="10"/>
  <c r="H1027" i="10"/>
  <c r="H1028" i="10"/>
  <c r="H1029" i="10"/>
  <c r="H1030" i="10"/>
  <c r="H1031" i="10"/>
  <c r="H1032" i="10"/>
  <c r="H1033" i="10"/>
  <c r="H1034" i="10"/>
  <c r="H1035" i="10"/>
  <c r="H1036" i="10"/>
  <c r="H1037" i="10"/>
  <c r="H1038" i="10"/>
  <c r="H1039" i="10"/>
  <c r="H1040" i="10"/>
  <c r="H1041" i="10"/>
  <c r="H1042" i="10"/>
  <c r="H1043" i="10"/>
  <c r="H1044" i="10"/>
  <c r="H1045" i="10"/>
  <c r="H1046" i="10"/>
  <c r="H1047" i="10"/>
  <c r="H1048" i="10"/>
  <c r="H1049" i="10"/>
  <c r="H1050" i="10"/>
  <c r="H1051" i="10"/>
  <c r="H1052" i="10"/>
  <c r="H1053" i="10"/>
  <c r="H1054" i="10"/>
  <c r="H1055" i="10"/>
  <c r="H1056" i="10"/>
  <c r="H1057" i="10"/>
  <c r="H1058" i="10"/>
  <c r="H1059" i="10"/>
  <c r="H1060" i="10"/>
  <c r="H1061" i="10"/>
  <c r="H1062" i="10"/>
  <c r="H1063" i="10"/>
  <c r="H1064" i="10"/>
  <c r="H1065" i="10"/>
  <c r="H1066" i="10"/>
  <c r="H1067" i="10"/>
  <c r="H1068" i="10"/>
  <c r="H1069" i="10"/>
  <c r="H1070" i="10"/>
  <c r="H1071" i="10"/>
  <c r="H1072" i="10"/>
  <c r="H1073" i="10"/>
  <c r="H1074" i="10"/>
  <c r="H1075" i="10"/>
  <c r="H1076" i="10"/>
  <c r="H1077" i="10"/>
  <c r="H1078" i="10"/>
  <c r="H1079" i="10"/>
  <c r="H1080" i="10"/>
  <c r="H1081" i="10"/>
  <c r="H1082" i="10"/>
  <c r="H1083" i="10"/>
  <c r="H1084" i="10"/>
  <c r="H1085" i="10"/>
  <c r="H1086" i="10"/>
  <c r="H1087" i="10"/>
  <c r="H1088" i="10"/>
  <c r="H1089" i="10"/>
  <c r="H1090" i="10"/>
  <c r="H1091" i="10"/>
  <c r="H1092" i="10"/>
  <c r="H1093" i="10"/>
  <c r="H1094" i="10"/>
  <c r="H1095" i="10"/>
  <c r="H1096" i="10"/>
  <c r="H1097" i="10"/>
  <c r="H1098" i="10"/>
  <c r="H1099" i="10"/>
  <c r="H1100" i="10"/>
  <c r="H1101" i="10"/>
  <c r="H1102" i="10"/>
  <c r="H1103" i="10"/>
  <c r="H1104" i="10"/>
  <c r="H1105" i="10"/>
  <c r="H1106" i="10"/>
  <c r="H1107" i="10"/>
  <c r="H1108" i="10"/>
  <c r="H1109" i="10"/>
  <c r="H1110" i="10"/>
  <c r="H1111" i="10"/>
  <c r="H1112" i="10"/>
  <c r="H1113" i="10"/>
  <c r="H1114" i="10"/>
  <c r="H1115" i="10"/>
  <c r="H1116" i="10"/>
  <c r="H1117" i="10"/>
  <c r="H1118" i="10"/>
  <c r="H1119" i="10"/>
  <c r="H1120" i="10"/>
  <c r="H1121" i="10"/>
  <c r="H1122" i="10"/>
  <c r="H1123" i="10"/>
  <c r="H1124" i="10"/>
  <c r="H1125" i="10"/>
  <c r="H1126" i="10"/>
  <c r="H1127" i="10"/>
  <c r="H1128" i="10"/>
  <c r="H1129" i="10"/>
  <c r="H1130" i="10"/>
  <c r="H1131" i="10"/>
  <c r="H1132" i="10"/>
  <c r="H1133" i="10"/>
  <c r="H1134" i="10"/>
  <c r="H1135" i="10"/>
  <c r="H1136" i="10"/>
  <c r="H1137" i="10"/>
  <c r="H1138" i="10"/>
  <c r="H1139" i="10"/>
  <c r="H1140" i="10"/>
  <c r="H1141" i="10"/>
  <c r="H1142" i="10"/>
  <c r="H1143" i="10"/>
  <c r="H1144" i="10"/>
  <c r="H1145" i="10"/>
  <c r="H1146" i="10"/>
  <c r="H1147" i="10"/>
  <c r="H1148" i="10"/>
  <c r="H1149" i="10"/>
  <c r="H1150" i="10"/>
  <c r="H1151" i="10"/>
  <c r="H1152" i="10"/>
  <c r="H1153" i="10"/>
  <c r="H1154" i="10"/>
  <c r="H1155" i="10"/>
  <c r="H1156" i="10"/>
  <c r="H1157" i="10"/>
  <c r="H1158" i="10"/>
  <c r="H1159" i="10"/>
  <c r="H1160" i="10"/>
  <c r="H1161" i="10"/>
  <c r="H1162" i="10"/>
  <c r="H1163" i="10"/>
  <c r="H1164" i="10"/>
  <c r="H1165" i="10"/>
  <c r="H1166" i="10"/>
  <c r="H1167" i="10"/>
  <c r="H1168" i="10"/>
  <c r="H1169" i="10"/>
  <c r="H1170" i="10"/>
  <c r="H1171" i="10"/>
  <c r="H1172" i="10"/>
  <c r="H1173" i="10"/>
  <c r="H1174" i="10"/>
  <c r="H1175" i="10"/>
  <c r="H1176" i="10"/>
  <c r="H1177" i="10"/>
  <c r="H1178" i="10"/>
  <c r="H1179" i="10"/>
  <c r="H1180" i="10"/>
  <c r="H1181" i="10"/>
  <c r="H1182" i="10"/>
  <c r="H1183" i="10"/>
  <c r="H1184" i="10"/>
  <c r="H1185" i="10"/>
  <c r="H1186" i="10"/>
  <c r="H1187" i="10"/>
  <c r="H1188" i="10"/>
  <c r="H1189" i="10"/>
  <c r="H1190" i="10"/>
  <c r="H1191" i="10"/>
  <c r="H1192" i="10"/>
  <c r="H1193" i="10"/>
  <c r="H1194" i="10"/>
  <c r="H1195" i="10"/>
  <c r="H1196" i="10"/>
  <c r="H1197" i="10"/>
  <c r="H1198" i="10"/>
  <c r="H1199" i="10"/>
  <c r="H1200" i="10"/>
  <c r="H1201" i="10"/>
  <c r="H1202" i="10"/>
  <c r="H1203" i="10"/>
  <c r="H1204" i="10"/>
  <c r="H1205" i="10"/>
  <c r="H1206" i="10"/>
  <c r="H1207" i="10"/>
  <c r="H1208" i="10"/>
  <c r="H1209" i="10"/>
  <c r="H1210" i="10"/>
  <c r="H1211" i="10"/>
  <c r="H1212" i="10"/>
  <c r="H1213" i="10"/>
  <c r="H1214" i="10"/>
  <c r="H1215" i="10"/>
  <c r="H1216" i="10"/>
  <c r="H1217" i="10"/>
  <c r="H1218" i="10"/>
  <c r="H1219" i="10"/>
  <c r="H1220" i="10"/>
  <c r="H1221" i="10"/>
  <c r="H1222" i="10"/>
  <c r="H1223" i="10"/>
  <c r="H1224" i="10"/>
  <c r="H1225" i="10"/>
  <c r="H1226" i="10"/>
  <c r="H1227" i="10"/>
  <c r="H1228" i="10"/>
  <c r="H1229" i="10"/>
  <c r="H1230" i="10"/>
  <c r="H1231" i="10"/>
  <c r="H1232" i="10"/>
  <c r="H1233" i="10"/>
  <c r="H1234" i="10"/>
  <c r="H1235" i="10"/>
  <c r="H1236" i="10"/>
  <c r="H1237" i="10"/>
  <c r="H1238" i="10"/>
  <c r="H1239" i="10"/>
  <c r="H1240" i="10"/>
  <c r="H1241" i="10"/>
  <c r="H1242" i="10"/>
  <c r="H1243" i="10"/>
  <c r="H1244" i="10"/>
  <c r="H1245" i="10"/>
  <c r="H1246" i="10"/>
  <c r="H1247" i="10"/>
  <c r="H1248" i="10"/>
  <c r="H1249" i="10"/>
  <c r="H1250" i="10"/>
  <c r="H1251" i="10"/>
  <c r="H1252" i="10"/>
  <c r="H1253" i="10"/>
  <c r="H1254" i="10"/>
  <c r="H1255" i="10"/>
  <c r="H1256" i="10"/>
  <c r="H1257" i="10"/>
  <c r="H1258" i="10"/>
  <c r="H1259" i="10"/>
  <c r="H1260" i="10"/>
  <c r="H1261" i="10"/>
  <c r="H1262" i="10"/>
  <c r="H1263" i="10"/>
  <c r="H1264" i="10"/>
  <c r="H1265" i="10"/>
  <c r="H1266" i="10"/>
  <c r="H1267" i="10"/>
  <c r="H1268" i="10"/>
  <c r="H1269" i="10"/>
  <c r="H1270" i="10"/>
  <c r="H1271" i="10"/>
  <c r="H1272" i="10"/>
  <c r="H1273" i="10"/>
  <c r="H1274" i="10"/>
  <c r="H1275" i="10"/>
  <c r="H1276" i="10"/>
  <c r="H1277" i="10"/>
  <c r="H1278" i="10"/>
  <c r="H1279" i="10"/>
  <c r="H1280" i="10"/>
  <c r="H1281" i="10"/>
  <c r="H1282" i="10"/>
  <c r="H1283" i="10"/>
  <c r="H1284" i="10"/>
  <c r="H1285" i="10"/>
  <c r="H1286" i="10"/>
  <c r="H1287" i="10"/>
  <c r="H1288" i="10"/>
  <c r="H1289" i="10"/>
  <c r="H1290" i="10"/>
  <c r="H1291" i="10"/>
  <c r="H1292" i="10"/>
  <c r="H1293" i="10"/>
  <c r="H1294" i="10"/>
  <c r="H1295" i="10"/>
  <c r="H1296" i="10"/>
  <c r="H1297" i="10"/>
  <c r="H1298" i="10"/>
  <c r="H1299" i="10"/>
  <c r="H1300" i="10"/>
  <c r="H1301" i="10"/>
  <c r="H1302" i="10"/>
  <c r="H1303" i="10"/>
  <c r="H1304" i="10"/>
  <c r="H1305" i="10"/>
  <c r="H1306" i="10"/>
  <c r="H1307" i="10"/>
  <c r="H1308" i="10"/>
  <c r="H1309" i="10"/>
  <c r="H1310" i="10"/>
  <c r="H1311" i="10"/>
  <c r="H1312" i="10"/>
  <c r="H1313" i="10"/>
  <c r="H1314" i="10"/>
  <c r="H1315" i="10"/>
  <c r="H1316" i="10"/>
  <c r="H1317" i="10"/>
  <c r="H1318" i="10"/>
  <c r="H1319" i="10"/>
  <c r="H1320" i="10"/>
  <c r="H1321" i="10"/>
  <c r="H1322" i="10"/>
  <c r="H1323" i="10"/>
  <c r="H1324" i="10"/>
  <c r="H1325" i="10"/>
  <c r="H1326" i="10"/>
  <c r="H1327" i="10"/>
  <c r="H1328" i="10"/>
  <c r="H1329" i="10"/>
  <c r="H1330" i="10"/>
  <c r="H1331" i="10"/>
  <c r="H1332" i="10"/>
  <c r="H1333" i="10"/>
  <c r="H1334" i="10"/>
  <c r="H1335" i="10"/>
  <c r="H1336" i="10"/>
  <c r="H1337" i="10"/>
  <c r="H1338" i="10"/>
  <c r="H1339" i="10"/>
  <c r="H1340" i="10"/>
  <c r="H1341" i="10"/>
  <c r="H1342" i="10"/>
  <c r="H1343" i="10"/>
  <c r="H1344" i="10"/>
  <c r="H1345" i="10"/>
  <c r="H1346" i="10"/>
  <c r="H1347" i="10"/>
  <c r="H1348" i="10"/>
  <c r="H1349" i="10"/>
  <c r="H1350" i="10"/>
  <c r="H1351" i="10"/>
  <c r="H1352" i="10"/>
  <c r="H1353" i="10"/>
  <c r="H1354" i="10"/>
  <c r="H1355" i="10"/>
  <c r="H1356" i="10"/>
  <c r="H1357" i="10"/>
  <c r="H1358" i="10"/>
  <c r="H1359" i="10"/>
  <c r="H1360" i="10"/>
  <c r="H1361" i="10"/>
  <c r="H1362" i="10"/>
  <c r="H1363" i="10"/>
  <c r="H1364" i="10"/>
  <c r="H1365" i="10"/>
  <c r="H1366" i="10"/>
  <c r="H1367" i="10"/>
  <c r="H1368" i="10"/>
  <c r="H1369" i="10"/>
  <c r="H1370" i="10"/>
  <c r="H1371" i="10"/>
  <c r="H1372" i="10"/>
  <c r="H1373" i="10"/>
  <c r="H1374" i="10"/>
  <c r="H1375" i="10"/>
  <c r="H1376" i="10"/>
  <c r="H1377" i="10"/>
  <c r="H1378" i="10"/>
  <c r="H1379" i="10"/>
  <c r="H1380" i="10"/>
  <c r="H1381" i="10"/>
  <c r="H1382" i="10"/>
  <c r="H1383" i="10"/>
  <c r="H1384" i="10"/>
  <c r="H1385" i="10"/>
  <c r="H1386" i="10"/>
  <c r="H1387" i="10"/>
  <c r="H1388" i="10"/>
  <c r="H1389" i="10"/>
  <c r="H1390" i="10"/>
  <c r="H1391" i="10"/>
  <c r="H1392" i="10"/>
  <c r="H1393" i="10"/>
  <c r="H1394" i="10"/>
  <c r="H1395" i="10"/>
  <c r="H1396" i="10"/>
  <c r="H1397" i="10"/>
  <c r="H1398" i="10"/>
  <c r="H1399" i="10"/>
  <c r="H1400" i="10"/>
  <c r="H1401" i="10"/>
  <c r="H1402" i="10"/>
  <c r="H1403" i="10"/>
  <c r="H1404" i="10"/>
  <c r="H1405" i="10"/>
  <c r="H1406" i="10"/>
  <c r="H1407" i="10"/>
  <c r="H1408" i="10"/>
  <c r="H1409" i="10"/>
  <c r="H1410" i="10"/>
  <c r="H1411" i="10"/>
  <c r="H1412" i="10"/>
  <c r="H1413" i="10"/>
  <c r="H1414" i="10"/>
  <c r="H1415" i="10"/>
  <c r="H1416" i="10"/>
  <c r="H1417" i="10"/>
  <c r="H1418" i="10"/>
  <c r="H1419" i="10"/>
  <c r="H1420" i="10"/>
  <c r="H1421" i="10"/>
  <c r="H1422" i="10"/>
  <c r="H1423" i="10"/>
  <c r="H1424" i="10"/>
  <c r="H1425" i="10"/>
  <c r="H1426" i="10"/>
  <c r="H1427" i="10"/>
  <c r="H1428" i="10"/>
  <c r="H1429" i="10"/>
  <c r="H1430" i="10"/>
  <c r="H1431" i="10"/>
  <c r="H1432" i="10"/>
  <c r="H1433" i="10"/>
  <c r="H1434" i="10"/>
  <c r="H1435" i="10"/>
  <c r="H1436" i="10"/>
  <c r="H1437" i="10"/>
  <c r="H1438" i="10"/>
  <c r="H1439" i="10"/>
  <c r="H1440" i="10"/>
  <c r="H1441" i="10"/>
  <c r="H1442" i="10"/>
  <c r="H1443" i="10"/>
  <c r="H1444" i="10"/>
  <c r="H1445" i="10"/>
  <c r="H1446" i="10"/>
  <c r="H1447" i="10"/>
  <c r="H1448" i="10"/>
  <c r="H1449" i="10"/>
  <c r="H1450" i="10"/>
  <c r="H1451" i="10"/>
  <c r="H1452" i="10"/>
  <c r="H1453" i="10"/>
  <c r="H1454" i="10"/>
  <c r="H1455" i="10"/>
  <c r="H1456" i="10"/>
  <c r="H1457" i="10"/>
  <c r="H1458" i="10"/>
  <c r="H1459" i="10"/>
  <c r="H1460" i="10"/>
  <c r="H1461" i="10"/>
  <c r="H1462" i="10"/>
  <c r="H1463" i="10"/>
  <c r="H1464" i="10"/>
  <c r="H1465" i="10"/>
  <c r="H1466" i="10"/>
  <c r="H1467" i="10"/>
  <c r="H1468" i="10"/>
  <c r="H1469" i="10"/>
  <c r="H1470" i="10"/>
  <c r="H1471" i="10"/>
  <c r="H1472" i="10"/>
  <c r="H1473" i="10"/>
  <c r="H1474" i="10"/>
  <c r="H1475" i="10"/>
  <c r="H1476" i="10"/>
  <c r="H1477" i="10"/>
  <c r="H1478" i="10"/>
  <c r="H1479" i="10"/>
  <c r="H1480" i="10"/>
  <c r="H1481" i="10"/>
  <c r="H1482" i="10"/>
  <c r="H1483" i="10"/>
  <c r="H1484" i="10"/>
  <c r="H1485" i="10"/>
  <c r="H1486" i="10"/>
  <c r="H1487" i="10"/>
  <c r="H1488" i="10"/>
  <c r="H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G366" i="10"/>
  <c r="G367" i="10"/>
  <c r="G368" i="10"/>
  <c r="G369" i="10"/>
  <c r="G370" i="10"/>
  <c r="G371" i="10"/>
  <c r="G372" i="10"/>
  <c r="G373" i="10"/>
  <c r="G374" i="10"/>
  <c r="G375" i="10"/>
  <c r="G376" i="10"/>
  <c r="G377" i="10"/>
  <c r="G378" i="10"/>
  <c r="G379" i="10"/>
  <c r="G380" i="10"/>
  <c r="G381" i="10"/>
  <c r="G382" i="10"/>
  <c r="G383" i="10"/>
  <c r="G384" i="10"/>
  <c r="G385" i="10"/>
  <c r="G386" i="10"/>
  <c r="G387" i="10"/>
  <c r="G388" i="10"/>
  <c r="G389" i="10"/>
  <c r="G390" i="10"/>
  <c r="G391" i="10"/>
  <c r="G392" i="10"/>
  <c r="G393" i="10"/>
  <c r="G394" i="10"/>
  <c r="G395" i="10"/>
  <c r="G396" i="10"/>
  <c r="G397" i="10"/>
  <c r="G398" i="10"/>
  <c r="G399" i="10"/>
  <c r="G400" i="10"/>
  <c r="G401" i="10"/>
  <c r="G402" i="10"/>
  <c r="G403" i="10"/>
  <c r="G404" i="10"/>
  <c r="G405" i="10"/>
  <c r="G406" i="10"/>
  <c r="G407" i="10"/>
  <c r="G408" i="10"/>
  <c r="G409" i="10"/>
  <c r="G410" i="10"/>
  <c r="G411" i="10"/>
  <c r="G412" i="10"/>
  <c r="G413" i="10"/>
  <c r="G414" i="10"/>
  <c r="G415" i="10"/>
  <c r="G416" i="10"/>
  <c r="G417" i="10"/>
  <c r="G418" i="10"/>
  <c r="G419" i="10"/>
  <c r="G420" i="10"/>
  <c r="G421" i="10"/>
  <c r="G422" i="10"/>
  <c r="G423" i="10"/>
  <c r="G424" i="10"/>
  <c r="G425" i="10"/>
  <c r="G426" i="10"/>
  <c r="G427" i="10"/>
  <c r="G428" i="10"/>
  <c r="G429" i="10"/>
  <c r="G430" i="10"/>
  <c r="G431" i="10"/>
  <c r="G432" i="10"/>
  <c r="G433" i="10"/>
  <c r="G434" i="10"/>
  <c r="G435" i="10"/>
  <c r="G436" i="10"/>
  <c r="G437" i="10"/>
  <c r="G438" i="10"/>
  <c r="G439" i="10"/>
  <c r="G440" i="10"/>
  <c r="G441" i="10"/>
  <c r="G442" i="10"/>
  <c r="G443" i="10"/>
  <c r="G444" i="10"/>
  <c r="G445" i="10"/>
  <c r="G446" i="10"/>
  <c r="G447" i="10"/>
  <c r="G448" i="10"/>
  <c r="G449" i="10"/>
  <c r="G450" i="10"/>
  <c r="G451" i="10"/>
  <c r="G452" i="10"/>
  <c r="G453" i="10"/>
  <c r="G454" i="10"/>
  <c r="G455" i="10"/>
  <c r="G456" i="10"/>
  <c r="G457" i="10"/>
  <c r="G458" i="10"/>
  <c r="G459" i="10"/>
  <c r="G460" i="10"/>
  <c r="G461" i="10"/>
  <c r="G462" i="10"/>
  <c r="G463" i="10"/>
  <c r="G464" i="10"/>
  <c r="G465" i="10"/>
  <c r="G466" i="10"/>
  <c r="G467" i="10"/>
  <c r="G468" i="10"/>
  <c r="G469" i="10"/>
  <c r="G470" i="10"/>
  <c r="G471" i="10"/>
  <c r="G472" i="10"/>
  <c r="G473" i="10"/>
  <c r="G474" i="10"/>
  <c r="G475" i="10"/>
  <c r="G476" i="10"/>
  <c r="G477" i="10"/>
  <c r="G478" i="10"/>
  <c r="G479" i="10"/>
  <c r="G480" i="10"/>
  <c r="G481" i="10"/>
  <c r="G482" i="10"/>
  <c r="G483" i="10"/>
  <c r="G484" i="10"/>
  <c r="G485" i="10"/>
  <c r="G486" i="10"/>
  <c r="G487" i="10"/>
  <c r="G488" i="10"/>
  <c r="G489" i="10"/>
  <c r="G490" i="10"/>
  <c r="G491" i="10"/>
  <c r="G492" i="10"/>
  <c r="G493" i="10"/>
  <c r="G494" i="10"/>
  <c r="G495" i="10"/>
  <c r="G496" i="10"/>
  <c r="G497" i="10"/>
  <c r="G498" i="10"/>
  <c r="G499" i="10"/>
  <c r="G500" i="10"/>
  <c r="G501" i="10"/>
  <c r="G502" i="10"/>
  <c r="G503" i="10"/>
  <c r="G504" i="10"/>
  <c r="G505" i="10"/>
  <c r="G506" i="10"/>
  <c r="G507" i="10"/>
  <c r="G508" i="10"/>
  <c r="G509" i="10"/>
  <c r="G510" i="10"/>
  <c r="G511" i="10"/>
  <c r="G512" i="10"/>
  <c r="G513" i="10"/>
  <c r="G514" i="10"/>
  <c r="G515" i="10"/>
  <c r="G516" i="10"/>
  <c r="G517" i="10"/>
  <c r="G518" i="10"/>
  <c r="G519" i="10"/>
  <c r="G520" i="10"/>
  <c r="G521" i="10"/>
  <c r="G522" i="10"/>
  <c r="G523" i="10"/>
  <c r="G524" i="10"/>
  <c r="G525" i="10"/>
  <c r="G526" i="10"/>
  <c r="G527" i="10"/>
  <c r="G528" i="10"/>
  <c r="G529" i="10"/>
  <c r="G530" i="10"/>
  <c r="G531" i="10"/>
  <c r="G532" i="10"/>
  <c r="G533" i="10"/>
  <c r="G534" i="10"/>
  <c r="G535" i="10"/>
  <c r="G536" i="10"/>
  <c r="G537" i="10"/>
  <c r="G538" i="10"/>
  <c r="G539" i="10"/>
  <c r="G540" i="10"/>
  <c r="G541" i="10"/>
  <c r="G542" i="10"/>
  <c r="G543" i="10"/>
  <c r="G544" i="10"/>
  <c r="G545" i="10"/>
  <c r="G546" i="10"/>
  <c r="G547" i="10"/>
  <c r="G548" i="10"/>
  <c r="G549" i="10"/>
  <c r="G550" i="10"/>
  <c r="G551" i="10"/>
  <c r="G552" i="10"/>
  <c r="G553" i="10"/>
  <c r="G554" i="10"/>
  <c r="G555" i="10"/>
  <c r="G556" i="10"/>
  <c r="G557" i="10"/>
  <c r="G558" i="10"/>
  <c r="G559" i="10"/>
  <c r="G560" i="10"/>
  <c r="G561" i="10"/>
  <c r="G562" i="10"/>
  <c r="G563" i="10"/>
  <c r="G564" i="10"/>
  <c r="G565" i="10"/>
  <c r="G566" i="10"/>
  <c r="G567" i="10"/>
  <c r="G568" i="10"/>
  <c r="G569" i="10"/>
  <c r="G570" i="10"/>
  <c r="G571" i="10"/>
  <c r="G572" i="10"/>
  <c r="G573" i="10"/>
  <c r="G574" i="10"/>
  <c r="G575" i="10"/>
  <c r="G576" i="10"/>
  <c r="G577" i="10"/>
  <c r="G578" i="10"/>
  <c r="G579" i="10"/>
  <c r="G580" i="10"/>
  <c r="G581" i="10"/>
  <c r="G582" i="10"/>
  <c r="G583" i="10"/>
  <c r="G584" i="10"/>
  <c r="G585" i="10"/>
  <c r="G586" i="10"/>
  <c r="G587" i="10"/>
  <c r="G588" i="10"/>
  <c r="G589" i="10"/>
  <c r="G590" i="10"/>
  <c r="G591" i="10"/>
  <c r="G592" i="10"/>
  <c r="G593" i="10"/>
  <c r="G594" i="10"/>
  <c r="G595" i="10"/>
  <c r="G596" i="10"/>
  <c r="G597" i="10"/>
  <c r="G598" i="10"/>
  <c r="G599" i="10"/>
  <c r="G600" i="10"/>
  <c r="G601" i="10"/>
  <c r="G602" i="10"/>
  <c r="G603" i="10"/>
  <c r="G604" i="10"/>
  <c r="G605" i="10"/>
  <c r="G606" i="10"/>
  <c r="G607" i="10"/>
  <c r="G608" i="10"/>
  <c r="G609" i="10"/>
  <c r="G610" i="10"/>
  <c r="G611" i="10"/>
  <c r="G612" i="10"/>
  <c r="G613" i="10"/>
  <c r="G614" i="10"/>
  <c r="G615" i="10"/>
  <c r="G616" i="10"/>
  <c r="G617" i="10"/>
  <c r="G618" i="10"/>
  <c r="G619" i="10"/>
  <c r="G620" i="10"/>
  <c r="G621" i="10"/>
  <c r="G622" i="10"/>
  <c r="G623" i="10"/>
  <c r="G624" i="10"/>
  <c r="G625" i="10"/>
  <c r="G626" i="10"/>
  <c r="G627" i="10"/>
  <c r="G628" i="10"/>
  <c r="G629" i="10"/>
  <c r="G630" i="10"/>
  <c r="G631" i="10"/>
  <c r="G632" i="10"/>
  <c r="G633" i="10"/>
  <c r="G634" i="10"/>
  <c r="G635" i="10"/>
  <c r="G636" i="10"/>
  <c r="G637" i="10"/>
  <c r="G638" i="10"/>
  <c r="G639" i="10"/>
  <c r="G640" i="10"/>
  <c r="G641" i="10"/>
  <c r="G642" i="10"/>
  <c r="G643" i="10"/>
  <c r="G644" i="10"/>
  <c r="G645" i="10"/>
  <c r="G646" i="10"/>
  <c r="G647" i="10"/>
  <c r="G648" i="10"/>
  <c r="G649" i="10"/>
  <c r="G650" i="10"/>
  <c r="G651" i="10"/>
  <c r="G652" i="10"/>
  <c r="G653" i="10"/>
  <c r="G654" i="10"/>
  <c r="G655" i="10"/>
  <c r="G656" i="10"/>
  <c r="G657" i="10"/>
  <c r="G658" i="10"/>
  <c r="G659" i="10"/>
  <c r="G660" i="10"/>
  <c r="G661" i="10"/>
  <c r="G662" i="10"/>
  <c r="G663" i="10"/>
  <c r="G664" i="10"/>
  <c r="G665" i="10"/>
  <c r="G666" i="10"/>
  <c r="G667" i="10"/>
  <c r="G668" i="10"/>
  <c r="G669" i="10"/>
  <c r="G670" i="10"/>
  <c r="G671" i="10"/>
  <c r="G672" i="10"/>
  <c r="G673" i="10"/>
  <c r="G674" i="10"/>
  <c r="G675" i="10"/>
  <c r="G676" i="10"/>
  <c r="G677" i="10"/>
  <c r="G678" i="10"/>
  <c r="G679" i="10"/>
  <c r="G680" i="10"/>
  <c r="G681" i="10"/>
  <c r="G682" i="10"/>
  <c r="G683" i="10"/>
  <c r="G684" i="10"/>
  <c r="G685" i="10"/>
  <c r="G686" i="10"/>
  <c r="G687" i="10"/>
  <c r="G688" i="10"/>
  <c r="G689" i="10"/>
  <c r="G690" i="10"/>
  <c r="G691" i="10"/>
  <c r="G692" i="10"/>
  <c r="G693" i="10"/>
  <c r="G694" i="10"/>
  <c r="G695" i="10"/>
  <c r="G696" i="10"/>
  <c r="G697" i="10"/>
  <c r="G698" i="10"/>
  <c r="G699" i="10"/>
  <c r="G700" i="10"/>
  <c r="G701" i="10"/>
  <c r="G702" i="10"/>
  <c r="G703" i="10"/>
  <c r="G704" i="10"/>
  <c r="G705" i="10"/>
  <c r="G706" i="10"/>
  <c r="G707" i="10"/>
  <c r="G708" i="10"/>
  <c r="G709" i="10"/>
  <c r="G710" i="10"/>
  <c r="G711" i="10"/>
  <c r="G712" i="10"/>
  <c r="G713" i="10"/>
  <c r="G714" i="10"/>
  <c r="G715" i="10"/>
  <c r="G716" i="10"/>
  <c r="G717" i="10"/>
  <c r="G718" i="10"/>
  <c r="G719" i="10"/>
  <c r="G720" i="10"/>
  <c r="G721" i="10"/>
  <c r="G722" i="10"/>
  <c r="G723" i="10"/>
  <c r="G724" i="10"/>
  <c r="G725" i="10"/>
  <c r="G726" i="10"/>
  <c r="G727" i="10"/>
  <c r="G728" i="10"/>
  <c r="G729" i="10"/>
  <c r="G730" i="10"/>
  <c r="G731" i="10"/>
  <c r="G732" i="10"/>
  <c r="G733" i="10"/>
  <c r="G734" i="10"/>
  <c r="G735" i="10"/>
  <c r="G736" i="10"/>
  <c r="G737" i="10"/>
  <c r="G738" i="10"/>
  <c r="G739" i="10"/>
  <c r="G740" i="10"/>
  <c r="G741" i="10"/>
  <c r="G742" i="10"/>
  <c r="G743" i="10"/>
  <c r="G744" i="10"/>
  <c r="G745" i="10"/>
  <c r="G746" i="10"/>
  <c r="G747" i="10"/>
  <c r="G748" i="10"/>
  <c r="G749" i="10"/>
  <c r="G750" i="10"/>
  <c r="G751" i="10"/>
  <c r="G752" i="10"/>
  <c r="G753" i="10"/>
  <c r="G754" i="10"/>
  <c r="G755" i="10"/>
  <c r="G756" i="10"/>
  <c r="G757" i="10"/>
  <c r="G758" i="10"/>
  <c r="G759" i="10"/>
  <c r="G760" i="10"/>
  <c r="G761" i="10"/>
  <c r="G762" i="10"/>
  <c r="G763" i="10"/>
  <c r="G764" i="10"/>
  <c r="G765" i="10"/>
  <c r="G766" i="10"/>
  <c r="G767" i="10"/>
  <c r="G768" i="10"/>
  <c r="G769" i="10"/>
  <c r="G770" i="10"/>
  <c r="G771" i="10"/>
  <c r="G772" i="10"/>
  <c r="G773" i="10"/>
  <c r="G774" i="10"/>
  <c r="G775" i="10"/>
  <c r="G776" i="10"/>
  <c r="G777" i="10"/>
  <c r="G778" i="10"/>
  <c r="G779" i="10"/>
  <c r="G780" i="10"/>
  <c r="G781" i="10"/>
  <c r="G782" i="10"/>
  <c r="G783" i="10"/>
  <c r="G784" i="10"/>
  <c r="G785" i="10"/>
  <c r="G786" i="10"/>
  <c r="G787" i="10"/>
  <c r="G788" i="10"/>
  <c r="G789" i="10"/>
  <c r="G790" i="10"/>
  <c r="G791" i="10"/>
  <c r="G792" i="10"/>
  <c r="G793" i="10"/>
  <c r="G794" i="10"/>
  <c r="G795" i="10"/>
  <c r="G796" i="10"/>
  <c r="G797" i="10"/>
  <c r="G798" i="10"/>
  <c r="G799" i="10"/>
  <c r="G800" i="10"/>
  <c r="G801" i="10"/>
  <c r="G802" i="10"/>
  <c r="G803" i="10"/>
  <c r="G804" i="10"/>
  <c r="G805" i="10"/>
  <c r="G806" i="10"/>
  <c r="G807" i="10"/>
  <c r="G808" i="10"/>
  <c r="G809" i="10"/>
  <c r="G810" i="10"/>
  <c r="G811" i="10"/>
  <c r="G812" i="10"/>
  <c r="G813" i="10"/>
  <c r="G814" i="10"/>
  <c r="G815" i="10"/>
  <c r="G816" i="10"/>
  <c r="G817" i="10"/>
  <c r="G818" i="10"/>
  <c r="G819" i="10"/>
  <c r="G820" i="10"/>
  <c r="G821" i="10"/>
  <c r="G822" i="10"/>
  <c r="G823" i="10"/>
  <c r="G824" i="10"/>
  <c r="G825" i="10"/>
  <c r="G826" i="10"/>
  <c r="G827" i="10"/>
  <c r="G828" i="10"/>
  <c r="G829" i="10"/>
  <c r="G830" i="10"/>
  <c r="G831" i="10"/>
  <c r="G832" i="10"/>
  <c r="G833" i="10"/>
  <c r="G834" i="10"/>
  <c r="G835" i="10"/>
  <c r="G836" i="10"/>
  <c r="G837" i="10"/>
  <c r="G838" i="10"/>
  <c r="G839" i="10"/>
  <c r="G840" i="10"/>
  <c r="G841" i="10"/>
  <c r="G842" i="10"/>
  <c r="G843" i="10"/>
  <c r="G844" i="10"/>
  <c r="G845" i="10"/>
  <c r="G846" i="10"/>
  <c r="G847" i="10"/>
  <c r="G848" i="10"/>
  <c r="G849" i="10"/>
  <c r="G850" i="10"/>
  <c r="G851" i="10"/>
  <c r="G852" i="10"/>
  <c r="G853" i="10"/>
  <c r="G854" i="10"/>
  <c r="G855" i="10"/>
  <c r="G856" i="10"/>
  <c r="G857" i="10"/>
  <c r="G858" i="10"/>
  <c r="G859" i="10"/>
  <c r="G860" i="10"/>
  <c r="G861" i="10"/>
  <c r="G862" i="10"/>
  <c r="G863" i="10"/>
  <c r="G864" i="10"/>
  <c r="G865" i="10"/>
  <c r="G866" i="10"/>
  <c r="G867" i="10"/>
  <c r="G868" i="10"/>
  <c r="G869" i="10"/>
  <c r="G870" i="10"/>
  <c r="G871" i="10"/>
  <c r="G872" i="10"/>
  <c r="G873" i="10"/>
  <c r="G874" i="10"/>
  <c r="G875" i="10"/>
  <c r="G876" i="10"/>
  <c r="G877" i="10"/>
  <c r="G878" i="10"/>
  <c r="G879" i="10"/>
  <c r="G880" i="10"/>
  <c r="G881" i="10"/>
  <c r="G882" i="10"/>
  <c r="G883" i="10"/>
  <c r="G884" i="10"/>
  <c r="G885" i="10"/>
  <c r="G886" i="10"/>
  <c r="G887" i="10"/>
  <c r="G888" i="10"/>
  <c r="G889" i="10"/>
  <c r="G890" i="10"/>
  <c r="G891" i="10"/>
  <c r="G892" i="10"/>
  <c r="G893" i="10"/>
  <c r="G894" i="10"/>
  <c r="G895" i="10"/>
  <c r="G896" i="10"/>
  <c r="G897" i="10"/>
  <c r="G898" i="10"/>
  <c r="G899" i="10"/>
  <c r="G900" i="10"/>
  <c r="G901" i="10"/>
  <c r="G902" i="10"/>
  <c r="G903" i="10"/>
  <c r="G904" i="10"/>
  <c r="G905" i="10"/>
  <c r="G906" i="10"/>
  <c r="G907" i="10"/>
  <c r="G908" i="10"/>
  <c r="G909" i="10"/>
  <c r="G910" i="10"/>
  <c r="G911" i="10"/>
  <c r="G912" i="10"/>
  <c r="G913" i="10"/>
  <c r="G914" i="10"/>
  <c r="G915" i="10"/>
  <c r="G916" i="10"/>
  <c r="G917" i="10"/>
  <c r="G918" i="10"/>
  <c r="G919" i="10"/>
  <c r="G920" i="10"/>
  <c r="G921" i="10"/>
  <c r="G922" i="10"/>
  <c r="G923" i="10"/>
  <c r="G924" i="10"/>
  <c r="G925" i="10"/>
  <c r="G926" i="10"/>
  <c r="G927" i="10"/>
  <c r="G928" i="10"/>
  <c r="G929" i="10"/>
  <c r="G930" i="10"/>
  <c r="G931" i="10"/>
  <c r="G932" i="10"/>
  <c r="G933" i="10"/>
  <c r="G934" i="10"/>
  <c r="G935" i="10"/>
  <c r="G936" i="10"/>
  <c r="G937" i="10"/>
  <c r="G938" i="10"/>
  <c r="G939" i="10"/>
  <c r="G940" i="10"/>
  <c r="G941" i="10"/>
  <c r="G942" i="10"/>
  <c r="G943" i="10"/>
  <c r="G944" i="10"/>
  <c r="G945" i="10"/>
  <c r="G946" i="10"/>
  <c r="G947" i="10"/>
  <c r="G948" i="10"/>
  <c r="G949" i="10"/>
  <c r="G950" i="10"/>
  <c r="G951" i="10"/>
  <c r="G952" i="10"/>
  <c r="G953" i="10"/>
  <c r="G954" i="10"/>
  <c r="G955" i="10"/>
  <c r="G956" i="10"/>
  <c r="G957" i="10"/>
  <c r="G958" i="10"/>
  <c r="G959" i="10"/>
  <c r="G960" i="10"/>
  <c r="G961" i="10"/>
  <c r="G962" i="10"/>
  <c r="G963" i="10"/>
  <c r="G964" i="10"/>
  <c r="G965" i="10"/>
  <c r="G966" i="10"/>
  <c r="G967" i="10"/>
  <c r="G968" i="10"/>
  <c r="G969" i="10"/>
  <c r="G970" i="10"/>
  <c r="G971" i="10"/>
  <c r="G972" i="10"/>
  <c r="G973" i="10"/>
  <c r="G974" i="10"/>
  <c r="G975" i="10"/>
  <c r="G976" i="10"/>
  <c r="G977" i="10"/>
  <c r="G978" i="10"/>
  <c r="G979" i="10"/>
  <c r="G980" i="10"/>
  <c r="G981" i="10"/>
  <c r="G982" i="10"/>
  <c r="G983" i="10"/>
  <c r="G984" i="10"/>
  <c r="G985" i="10"/>
  <c r="G986" i="10"/>
  <c r="G987" i="10"/>
  <c r="G988" i="10"/>
  <c r="G989" i="10"/>
  <c r="G990" i="10"/>
  <c r="G991" i="10"/>
  <c r="G992" i="10"/>
  <c r="G993" i="10"/>
  <c r="G994" i="10"/>
  <c r="G995" i="10"/>
  <c r="G996" i="10"/>
  <c r="G997" i="10"/>
  <c r="G998" i="10"/>
  <c r="G999" i="10"/>
  <c r="G1000" i="10"/>
  <c r="G1001" i="10"/>
  <c r="G1002" i="10"/>
  <c r="G1003" i="10"/>
  <c r="G1004" i="10"/>
  <c r="G1005" i="10"/>
  <c r="G1006" i="10"/>
  <c r="G1007" i="10"/>
  <c r="G1008" i="10"/>
  <c r="G1009" i="10"/>
  <c r="G1010" i="10"/>
  <c r="G1011" i="10"/>
  <c r="G1012" i="10"/>
  <c r="G1013" i="10"/>
  <c r="G1014" i="10"/>
  <c r="G1015" i="10"/>
  <c r="G1016" i="10"/>
  <c r="G1017" i="10"/>
  <c r="G1018" i="10"/>
  <c r="G1019" i="10"/>
  <c r="G1020" i="10"/>
  <c r="G1021" i="10"/>
  <c r="G1022" i="10"/>
  <c r="G1023" i="10"/>
  <c r="G1024" i="10"/>
  <c r="G1025" i="10"/>
  <c r="G1026" i="10"/>
  <c r="G1027" i="10"/>
  <c r="G1028" i="10"/>
  <c r="G1029" i="10"/>
  <c r="G1030" i="10"/>
  <c r="G1031" i="10"/>
  <c r="G1032" i="10"/>
  <c r="G1033" i="10"/>
  <c r="G1034" i="10"/>
  <c r="G1035" i="10"/>
  <c r="G1036" i="10"/>
  <c r="G1037" i="10"/>
  <c r="G1038" i="10"/>
  <c r="G1039" i="10"/>
  <c r="G1040" i="10"/>
  <c r="G1041" i="10"/>
  <c r="G1042" i="10"/>
  <c r="G1043" i="10"/>
  <c r="G1044" i="10"/>
  <c r="G1045" i="10"/>
  <c r="G1046" i="10"/>
  <c r="G1047" i="10"/>
  <c r="G1048" i="10"/>
  <c r="G1049" i="10"/>
  <c r="G1050" i="10"/>
  <c r="G1051" i="10"/>
  <c r="G1052" i="10"/>
  <c r="G1053" i="10"/>
  <c r="G1054" i="10"/>
  <c r="G1055" i="10"/>
  <c r="G1056" i="10"/>
  <c r="G1057" i="10"/>
  <c r="G1058" i="10"/>
  <c r="G1059" i="10"/>
  <c r="G1060" i="10"/>
  <c r="G1061" i="10"/>
  <c r="G1062" i="10"/>
  <c r="G1063" i="10"/>
  <c r="G1064" i="10"/>
  <c r="G1065" i="10"/>
  <c r="G1066" i="10"/>
  <c r="G1067" i="10"/>
  <c r="G1068" i="10"/>
  <c r="G1069" i="10"/>
  <c r="G1070" i="10"/>
  <c r="G1071" i="10"/>
  <c r="G1072" i="10"/>
  <c r="G1073" i="10"/>
  <c r="G1074" i="10"/>
  <c r="G1075" i="10"/>
  <c r="G1076" i="10"/>
  <c r="G1077" i="10"/>
  <c r="G1078" i="10"/>
  <c r="G1079" i="10"/>
  <c r="G1080" i="10"/>
  <c r="G1081" i="10"/>
  <c r="G1082" i="10"/>
  <c r="G1083" i="10"/>
  <c r="G1084" i="10"/>
  <c r="G1085" i="10"/>
  <c r="G1086" i="10"/>
  <c r="G1087" i="10"/>
  <c r="G1088" i="10"/>
  <c r="G1089" i="10"/>
  <c r="G1090" i="10"/>
  <c r="G1091" i="10"/>
  <c r="G1092" i="10"/>
  <c r="G1093" i="10"/>
  <c r="G1094" i="10"/>
  <c r="G1095" i="10"/>
  <c r="G1096" i="10"/>
  <c r="G1097" i="10"/>
  <c r="G1098" i="10"/>
  <c r="G1099" i="10"/>
  <c r="G1100" i="10"/>
  <c r="G1101" i="10"/>
  <c r="G1102" i="10"/>
  <c r="G1103" i="10"/>
  <c r="G1104" i="10"/>
  <c r="G1105" i="10"/>
  <c r="G1106" i="10"/>
  <c r="G1107" i="10"/>
  <c r="G1108" i="10"/>
  <c r="G1109" i="10"/>
  <c r="G1110" i="10"/>
  <c r="G1111" i="10"/>
  <c r="G1112" i="10"/>
  <c r="G1113" i="10"/>
  <c r="G1114" i="10"/>
  <c r="G1115" i="10"/>
  <c r="G1116" i="10"/>
  <c r="G1117" i="10"/>
  <c r="G1118" i="10"/>
  <c r="G1119" i="10"/>
  <c r="G1120" i="10"/>
  <c r="G1121" i="10"/>
  <c r="G1122" i="10"/>
  <c r="G1123" i="10"/>
  <c r="G1124" i="10"/>
  <c r="G1125" i="10"/>
  <c r="G1126" i="10"/>
  <c r="G1127" i="10"/>
  <c r="G1128" i="10"/>
  <c r="G1129" i="10"/>
  <c r="G1130" i="10"/>
  <c r="G1131" i="10"/>
  <c r="G1132" i="10"/>
  <c r="G1133" i="10"/>
  <c r="G1134" i="10"/>
  <c r="G1135" i="10"/>
  <c r="G1136" i="10"/>
  <c r="G1137" i="10"/>
  <c r="G1138" i="10"/>
  <c r="G1139" i="10"/>
  <c r="G1140" i="10"/>
  <c r="G1141" i="10"/>
  <c r="G1142" i="10"/>
  <c r="G1143" i="10"/>
  <c r="G1144" i="10"/>
  <c r="G1145" i="10"/>
  <c r="G1146" i="10"/>
  <c r="G1147" i="10"/>
  <c r="G1148" i="10"/>
  <c r="G1149" i="10"/>
  <c r="G1150" i="10"/>
  <c r="G1151" i="10"/>
  <c r="G1152" i="10"/>
  <c r="G1153" i="10"/>
  <c r="G1154" i="10"/>
  <c r="G1155" i="10"/>
  <c r="G1156" i="10"/>
  <c r="G1157" i="10"/>
  <c r="G1158" i="10"/>
  <c r="G1159" i="10"/>
  <c r="G1160" i="10"/>
  <c r="G1161" i="10"/>
  <c r="G1162" i="10"/>
  <c r="G1163" i="10"/>
  <c r="G1164" i="10"/>
  <c r="G1165" i="10"/>
  <c r="G1166" i="10"/>
  <c r="G1167" i="10"/>
  <c r="G1168" i="10"/>
  <c r="G1169" i="10"/>
  <c r="G1170" i="10"/>
  <c r="G1171" i="10"/>
  <c r="G1172" i="10"/>
  <c r="G1173" i="10"/>
  <c r="G1174" i="10"/>
  <c r="G1175" i="10"/>
  <c r="G1176" i="10"/>
  <c r="G1177" i="10"/>
  <c r="G1178" i="10"/>
  <c r="G1179" i="10"/>
  <c r="G1180" i="10"/>
  <c r="G1181" i="10"/>
  <c r="G1182" i="10"/>
  <c r="G1183" i="10"/>
  <c r="G1184" i="10"/>
  <c r="G1185" i="10"/>
  <c r="G1186" i="10"/>
  <c r="G1187" i="10"/>
  <c r="G1188" i="10"/>
  <c r="G1189" i="10"/>
  <c r="G1190" i="10"/>
  <c r="G1191" i="10"/>
  <c r="G1192" i="10"/>
  <c r="G1193" i="10"/>
  <c r="G1194" i="10"/>
  <c r="G1195" i="10"/>
  <c r="G1196" i="10"/>
  <c r="G1197" i="10"/>
  <c r="G1198" i="10"/>
  <c r="G1199" i="10"/>
  <c r="G1200" i="10"/>
  <c r="G1201" i="10"/>
  <c r="G1202" i="10"/>
  <c r="G1203" i="10"/>
  <c r="G1204" i="10"/>
  <c r="G1205" i="10"/>
  <c r="G1206" i="10"/>
  <c r="G1207" i="10"/>
  <c r="G1208" i="10"/>
  <c r="G1209" i="10"/>
  <c r="G1210" i="10"/>
  <c r="G1211" i="10"/>
  <c r="G1212" i="10"/>
  <c r="G1213" i="10"/>
  <c r="G1214" i="10"/>
  <c r="G1215" i="10"/>
  <c r="G1216" i="10"/>
  <c r="G1217" i="10"/>
  <c r="G1218" i="10"/>
  <c r="G1219" i="10"/>
  <c r="G1220" i="10"/>
  <c r="G1221" i="10"/>
  <c r="G1222" i="10"/>
  <c r="G1223" i="10"/>
  <c r="G1224" i="10"/>
  <c r="G1225" i="10"/>
  <c r="G1226" i="10"/>
  <c r="G1227" i="10"/>
  <c r="G1228" i="10"/>
  <c r="G1229" i="10"/>
  <c r="G1230" i="10"/>
  <c r="G1231" i="10"/>
  <c r="G1232" i="10"/>
  <c r="G1233" i="10"/>
  <c r="G1234" i="10"/>
  <c r="G1235" i="10"/>
  <c r="G1236" i="10"/>
  <c r="G1237" i="10"/>
  <c r="G1238" i="10"/>
  <c r="G1239" i="10"/>
  <c r="G1240" i="10"/>
  <c r="G1241" i="10"/>
  <c r="G1242" i="10"/>
  <c r="G1243" i="10"/>
  <c r="G1244" i="10"/>
  <c r="G1245" i="10"/>
  <c r="G1246" i="10"/>
  <c r="G1247" i="10"/>
  <c r="G1248" i="10"/>
  <c r="G1249" i="10"/>
  <c r="G1250" i="10"/>
  <c r="G1251" i="10"/>
  <c r="G1252" i="10"/>
  <c r="G1253" i="10"/>
  <c r="G1254" i="10"/>
  <c r="G1255" i="10"/>
  <c r="G1256" i="10"/>
  <c r="G1257" i="10"/>
  <c r="G1258" i="10"/>
  <c r="G1259" i="10"/>
  <c r="G1260" i="10"/>
  <c r="G1261" i="10"/>
  <c r="G1262" i="10"/>
  <c r="G1263" i="10"/>
  <c r="G1264" i="10"/>
  <c r="G1265" i="10"/>
  <c r="G1266" i="10"/>
  <c r="G1267" i="10"/>
  <c r="G1268" i="10"/>
  <c r="G1269" i="10"/>
  <c r="G1270" i="10"/>
  <c r="G1271" i="10"/>
  <c r="G1272" i="10"/>
  <c r="G1273" i="10"/>
  <c r="G1274" i="10"/>
  <c r="G1275" i="10"/>
  <c r="G1276" i="10"/>
  <c r="G1277" i="10"/>
  <c r="G1278" i="10"/>
  <c r="G1279" i="10"/>
  <c r="G1280" i="10"/>
  <c r="G1281" i="10"/>
  <c r="G1282" i="10"/>
  <c r="G1283" i="10"/>
  <c r="G1284" i="10"/>
  <c r="G1285" i="10"/>
  <c r="G1286" i="10"/>
  <c r="G1287" i="10"/>
  <c r="G1288" i="10"/>
  <c r="G1289" i="10"/>
  <c r="G1290" i="10"/>
  <c r="G1291" i="10"/>
  <c r="G1292" i="10"/>
  <c r="G1293" i="10"/>
  <c r="G1294" i="10"/>
  <c r="G1295" i="10"/>
  <c r="G1296" i="10"/>
  <c r="G1297" i="10"/>
  <c r="G1298" i="10"/>
  <c r="G1299" i="10"/>
  <c r="G1300" i="10"/>
  <c r="G1301" i="10"/>
  <c r="G1302" i="10"/>
  <c r="G1303" i="10"/>
  <c r="G1304" i="10"/>
  <c r="G1305" i="10"/>
  <c r="G1306" i="10"/>
  <c r="G1307" i="10"/>
  <c r="G1308" i="10"/>
  <c r="G1309" i="10"/>
  <c r="G1310" i="10"/>
  <c r="G1311" i="10"/>
  <c r="G1312" i="10"/>
  <c r="G1313" i="10"/>
  <c r="G1314" i="10"/>
  <c r="G1315" i="10"/>
  <c r="G1316" i="10"/>
  <c r="G1317" i="10"/>
  <c r="G1318" i="10"/>
  <c r="G1319" i="10"/>
  <c r="G1320" i="10"/>
  <c r="G1321" i="10"/>
  <c r="G1322" i="10"/>
  <c r="G1323" i="10"/>
  <c r="G1324" i="10"/>
  <c r="G1325" i="10"/>
  <c r="G1326" i="10"/>
  <c r="G1327" i="10"/>
  <c r="G1328" i="10"/>
  <c r="G1329" i="10"/>
  <c r="G1330" i="10"/>
  <c r="G1331" i="10"/>
  <c r="G1332" i="10"/>
  <c r="G1333" i="10"/>
  <c r="G1334" i="10"/>
  <c r="G1335" i="10"/>
  <c r="G1336" i="10"/>
  <c r="G1337" i="10"/>
  <c r="G1338" i="10"/>
  <c r="G1339" i="10"/>
  <c r="G1340" i="10"/>
  <c r="G1341" i="10"/>
  <c r="G1342" i="10"/>
  <c r="G1343" i="10"/>
  <c r="G1344" i="10"/>
  <c r="G1345" i="10"/>
  <c r="G1346" i="10"/>
  <c r="G1347" i="10"/>
  <c r="G1348" i="10"/>
  <c r="G1349" i="10"/>
  <c r="G1350" i="10"/>
  <c r="G1351" i="10"/>
  <c r="G1352" i="10"/>
  <c r="G1353" i="10"/>
  <c r="G1354" i="10"/>
  <c r="G1355" i="10"/>
  <c r="G1356" i="10"/>
  <c r="G1357" i="10"/>
  <c r="G1358" i="10"/>
  <c r="G1359" i="10"/>
  <c r="G1360" i="10"/>
  <c r="G1361" i="10"/>
  <c r="G1362" i="10"/>
  <c r="G1363" i="10"/>
  <c r="G1364" i="10"/>
  <c r="G1365" i="10"/>
  <c r="G1366" i="10"/>
  <c r="G1367" i="10"/>
  <c r="G1368" i="10"/>
  <c r="G1369" i="10"/>
  <c r="G1370" i="10"/>
  <c r="G1371" i="10"/>
  <c r="G1372" i="10"/>
  <c r="G1373" i="10"/>
  <c r="G1374" i="10"/>
  <c r="G1375" i="10"/>
  <c r="G1376" i="10"/>
  <c r="G1377" i="10"/>
  <c r="G1378" i="10"/>
  <c r="G1379" i="10"/>
  <c r="G1380" i="10"/>
  <c r="G1381" i="10"/>
  <c r="G1382" i="10"/>
  <c r="G1383" i="10"/>
  <c r="G1384" i="10"/>
  <c r="G1385" i="10"/>
  <c r="G1386" i="10"/>
  <c r="G1387" i="10"/>
  <c r="G1388" i="10"/>
  <c r="G1389" i="10"/>
  <c r="G1390" i="10"/>
  <c r="G1391" i="10"/>
  <c r="G1392" i="10"/>
  <c r="G1393" i="10"/>
  <c r="G1394" i="10"/>
  <c r="G1395" i="10"/>
  <c r="G1396" i="10"/>
  <c r="G1397" i="10"/>
  <c r="G1398" i="10"/>
  <c r="G1399" i="10"/>
  <c r="G1400" i="10"/>
  <c r="G1401" i="10"/>
  <c r="G1402" i="10"/>
  <c r="G1403" i="10"/>
  <c r="G1404" i="10"/>
  <c r="G1405" i="10"/>
  <c r="G1406" i="10"/>
  <c r="G1407" i="10"/>
  <c r="G1408" i="10"/>
  <c r="G1409" i="10"/>
  <c r="G1410" i="10"/>
  <c r="G1411" i="10"/>
  <c r="G1412" i="10"/>
  <c r="G1413" i="10"/>
  <c r="G1414" i="10"/>
  <c r="G1415" i="10"/>
  <c r="G1416" i="10"/>
  <c r="G1417" i="10"/>
  <c r="G1418" i="10"/>
  <c r="G1419" i="10"/>
  <c r="G1420" i="10"/>
  <c r="G1421" i="10"/>
  <c r="G1422" i="10"/>
  <c r="G1423" i="10"/>
  <c r="G1424" i="10"/>
  <c r="G1425" i="10"/>
  <c r="G1426" i="10"/>
  <c r="G1427" i="10"/>
  <c r="G1428" i="10"/>
  <c r="G1429" i="10"/>
  <c r="G1430" i="10"/>
  <c r="G1431" i="10"/>
  <c r="G1432" i="10"/>
  <c r="G1433" i="10"/>
  <c r="G1434" i="10"/>
  <c r="G1435" i="10"/>
  <c r="G1436" i="10"/>
  <c r="G1437" i="10"/>
  <c r="G1438" i="10"/>
  <c r="G1439" i="10"/>
  <c r="G1440" i="10"/>
  <c r="G1441" i="10"/>
  <c r="G1442" i="10"/>
  <c r="G1443" i="10"/>
  <c r="G1444" i="10"/>
  <c r="G1445" i="10"/>
  <c r="G1446" i="10"/>
  <c r="G1447" i="10"/>
  <c r="G1448" i="10"/>
  <c r="G1449" i="10"/>
  <c r="G1450" i="10"/>
  <c r="G1451" i="10"/>
  <c r="G1452" i="10"/>
  <c r="G1453" i="10"/>
  <c r="G1454" i="10"/>
  <c r="G1455" i="10"/>
  <c r="G1456" i="10"/>
  <c r="G1457" i="10"/>
  <c r="G1458" i="10"/>
  <c r="G1459" i="10"/>
  <c r="G1460" i="10"/>
  <c r="G1461" i="10"/>
  <c r="G1462" i="10"/>
  <c r="G1463" i="10"/>
  <c r="G1464" i="10"/>
  <c r="G1465" i="10"/>
  <c r="G1466" i="10"/>
  <c r="G1467" i="10"/>
  <c r="G1468" i="10"/>
  <c r="G1469" i="10"/>
  <c r="G1470" i="10"/>
  <c r="G1471" i="10"/>
  <c r="G1472" i="10"/>
  <c r="G1473" i="10"/>
  <c r="G1474" i="10"/>
  <c r="G1475" i="10"/>
  <c r="G1476" i="10"/>
  <c r="G1477" i="10"/>
  <c r="G1478" i="10"/>
  <c r="G1479" i="10"/>
  <c r="G1480" i="10"/>
  <c r="G1481" i="10"/>
  <c r="G1482" i="10"/>
  <c r="G1483" i="10"/>
  <c r="G1484" i="10"/>
  <c r="G1485" i="10"/>
  <c r="G1486" i="10"/>
  <c r="G1487" i="10"/>
  <c r="G1488" i="10"/>
  <c r="G7" i="10"/>
  <c r="D37" i="25" l="1"/>
  <c r="G37" i="25" s="1"/>
  <c r="H9" i="18"/>
  <c r="I9" i="18" s="1"/>
  <c r="E31" i="20"/>
  <c r="E23" i="20"/>
  <c r="E15" i="20"/>
  <c r="E7" i="20"/>
  <c r="E30" i="20"/>
  <c r="E22" i="20"/>
  <c r="E14" i="20"/>
  <c r="E37" i="20"/>
  <c r="E29" i="20"/>
  <c r="E21" i="20"/>
  <c r="E13" i="20"/>
  <c r="E36" i="20"/>
  <c r="E28" i="20"/>
  <c r="E20" i="20"/>
  <c r="E12" i="20"/>
  <c r="E35" i="20"/>
  <c r="E27" i="20"/>
  <c r="E19" i="20"/>
  <c r="E11" i="20"/>
  <c r="E34" i="20"/>
  <c r="E26" i="20"/>
  <c r="E18" i="20"/>
  <c r="E10" i="20"/>
  <c r="E33" i="20"/>
  <c r="E25" i="20"/>
  <c r="E17" i="20"/>
  <c r="E9" i="20"/>
  <c r="E32" i="20"/>
  <c r="E24" i="20"/>
  <c r="E16" i="20"/>
  <c r="D17" i="25"/>
  <c r="G17" i="25" s="1"/>
  <c r="D9" i="25"/>
  <c r="G9" i="25" s="1"/>
  <c r="C36" i="18"/>
  <c r="D36" i="18" s="1"/>
  <c r="C28" i="18"/>
  <c r="D28" i="18" s="1"/>
  <c r="C20" i="18"/>
  <c r="D20" i="18" s="1"/>
  <c r="C12" i="18"/>
  <c r="D12" i="18" s="1"/>
  <c r="H32" i="18"/>
  <c r="I32" i="18" s="1"/>
  <c r="H24" i="18"/>
  <c r="I24" i="18" s="1"/>
  <c r="H16" i="18"/>
  <c r="I16" i="18" s="1"/>
  <c r="H8" i="18"/>
  <c r="I8" i="18" s="1"/>
  <c r="C35" i="18"/>
  <c r="C27" i="18"/>
  <c r="C19" i="18"/>
  <c r="C11" i="18"/>
  <c r="H31" i="18"/>
  <c r="I31" i="18" s="1"/>
  <c r="H23" i="18"/>
  <c r="I23" i="18" s="1"/>
  <c r="H15" i="18"/>
  <c r="I15" i="18" s="1"/>
  <c r="C34" i="18"/>
  <c r="C26" i="18"/>
  <c r="C18" i="18"/>
  <c r="C10" i="18"/>
  <c r="H7" i="18"/>
  <c r="I7" i="18" s="1"/>
  <c r="H30" i="18"/>
  <c r="I30" i="18" s="1"/>
  <c r="H22" i="18"/>
  <c r="I22" i="18" s="1"/>
  <c r="H14" i="18"/>
  <c r="I14" i="18" s="1"/>
  <c r="C33" i="18"/>
  <c r="C25" i="18"/>
  <c r="C17" i="18"/>
  <c r="C9" i="18"/>
  <c r="H37" i="18"/>
  <c r="I37" i="18" s="1"/>
  <c r="H29" i="18"/>
  <c r="I29" i="18" s="1"/>
  <c r="H21" i="18"/>
  <c r="I21" i="18" s="1"/>
  <c r="H13" i="18"/>
  <c r="I13" i="18" s="1"/>
  <c r="C32" i="18"/>
  <c r="C24" i="18"/>
  <c r="C16" i="18"/>
  <c r="C8" i="18"/>
  <c r="H36" i="18"/>
  <c r="I36" i="18" s="1"/>
  <c r="H28" i="18"/>
  <c r="I28" i="18" s="1"/>
  <c r="H20" i="18"/>
  <c r="I20" i="18" s="1"/>
  <c r="H12" i="18"/>
  <c r="I12" i="18" s="1"/>
  <c r="C31" i="18"/>
  <c r="C23" i="18"/>
  <c r="C15" i="18"/>
  <c r="F36" i="18"/>
  <c r="H35" i="18"/>
  <c r="I35" i="18" s="1"/>
  <c r="H27" i="18"/>
  <c r="I27" i="18" s="1"/>
  <c r="H19" i="18"/>
  <c r="I19" i="18" s="1"/>
  <c r="H11" i="18"/>
  <c r="I11" i="18" s="1"/>
  <c r="C7" i="18"/>
  <c r="C30" i="18"/>
  <c r="C22" i="18"/>
  <c r="C14" i="18"/>
  <c r="E28" i="18"/>
  <c r="H34" i="18"/>
  <c r="I34" i="18" s="1"/>
  <c r="H26" i="18"/>
  <c r="I26" i="18" s="1"/>
  <c r="H18" i="18"/>
  <c r="I18" i="18" s="1"/>
  <c r="H10" i="18"/>
  <c r="I10" i="18" s="1"/>
  <c r="C37" i="18"/>
  <c r="C29" i="18"/>
  <c r="C21" i="18"/>
  <c r="C13" i="18"/>
  <c r="H33" i="18"/>
  <c r="I33" i="18" s="1"/>
  <c r="H25" i="18"/>
  <c r="I25" i="18" s="1"/>
  <c r="H17" i="18"/>
  <c r="I17" i="18" s="1"/>
  <c r="F37" i="25"/>
  <c r="D33" i="25"/>
  <c r="D12" i="25"/>
  <c r="D20" i="25"/>
  <c r="D28" i="25"/>
  <c r="B36" i="25"/>
  <c r="D36" i="25" s="1"/>
  <c r="D25" i="25"/>
  <c r="D7" i="25"/>
  <c r="D15" i="25"/>
  <c r="D23" i="25"/>
  <c r="D31" i="25"/>
  <c r="D10" i="25"/>
  <c r="D18" i="25"/>
  <c r="D26" i="25"/>
  <c r="D34" i="25"/>
  <c r="D13" i="25"/>
  <c r="D21" i="25"/>
  <c r="D29" i="25"/>
  <c r="D8" i="25"/>
  <c r="D16" i="25"/>
  <c r="D24" i="25"/>
  <c r="D32" i="25"/>
  <c r="B35" i="25"/>
  <c r="D35" i="25" s="1"/>
  <c r="D11" i="25"/>
  <c r="D19" i="25"/>
  <c r="D27" i="25"/>
  <c r="D14" i="25"/>
  <c r="D22" i="25"/>
  <c r="D30" i="25"/>
  <c r="E37" i="25" l="1"/>
  <c r="E36" i="18"/>
  <c r="E20" i="18"/>
  <c r="F28" i="18"/>
  <c r="J28" i="18" s="1"/>
  <c r="F20" i="18"/>
  <c r="J20" i="18" s="1"/>
  <c r="F12" i="18"/>
  <c r="J12" i="18" s="1"/>
  <c r="E12" i="18"/>
  <c r="J36" i="18"/>
  <c r="F17" i="25"/>
  <c r="E17" i="25"/>
  <c r="F9" i="25"/>
  <c r="E9" i="25"/>
  <c r="D29" i="18"/>
  <c r="E29" i="18"/>
  <c r="F29" i="18"/>
  <c r="J29" i="18" s="1"/>
  <c r="D31" i="18"/>
  <c r="E31" i="18"/>
  <c r="F31" i="18"/>
  <c r="J31" i="18" s="1"/>
  <c r="D32" i="18"/>
  <c r="E32" i="18"/>
  <c r="F32" i="18"/>
  <c r="J32" i="18" s="1"/>
  <c r="D33" i="18"/>
  <c r="E33" i="18"/>
  <c r="F33" i="18"/>
  <c r="J33" i="18" s="1"/>
  <c r="F34" i="18"/>
  <c r="J34" i="18" s="1"/>
  <c r="E34" i="18"/>
  <c r="D34" i="18"/>
  <c r="D37" i="18"/>
  <c r="E37" i="18"/>
  <c r="F37" i="18"/>
  <c r="J37" i="18" s="1"/>
  <c r="D22" i="18"/>
  <c r="E22" i="18"/>
  <c r="F22" i="18"/>
  <c r="J22" i="18" s="1"/>
  <c r="E11" i="18"/>
  <c r="F11" i="18"/>
  <c r="J11" i="18" s="1"/>
  <c r="D11" i="18"/>
  <c r="D30" i="18"/>
  <c r="E30" i="18"/>
  <c r="F30" i="18"/>
  <c r="J30" i="18" s="1"/>
  <c r="D7" i="18"/>
  <c r="E7" i="18"/>
  <c r="F7" i="18"/>
  <c r="J7" i="18" s="1"/>
  <c r="D8" i="18"/>
  <c r="E8" i="18"/>
  <c r="F8" i="18"/>
  <c r="J8" i="18" s="1"/>
  <c r="D9" i="18"/>
  <c r="F9" i="18"/>
  <c r="J9" i="18" s="1"/>
  <c r="E9" i="18"/>
  <c r="F10" i="18"/>
  <c r="J10" i="18" s="1"/>
  <c r="E10" i="18"/>
  <c r="D10" i="18"/>
  <c r="E19" i="18"/>
  <c r="F19" i="18"/>
  <c r="J19" i="18" s="1"/>
  <c r="D19" i="18"/>
  <c r="D14" i="18"/>
  <c r="E14" i="18"/>
  <c r="F14" i="18"/>
  <c r="J14" i="18" s="1"/>
  <c r="D13" i="18"/>
  <c r="E13" i="18"/>
  <c r="F13" i="18"/>
  <c r="J13" i="18" s="1"/>
  <c r="D15" i="18"/>
  <c r="E15" i="18"/>
  <c r="F15" i="18"/>
  <c r="J15" i="18" s="1"/>
  <c r="D16" i="18"/>
  <c r="E16" i="18"/>
  <c r="F16" i="18"/>
  <c r="J16" i="18" s="1"/>
  <c r="D17" i="18"/>
  <c r="F17" i="18"/>
  <c r="J17" i="18" s="1"/>
  <c r="E17" i="18"/>
  <c r="F18" i="18"/>
  <c r="J18" i="18" s="1"/>
  <c r="D18" i="18"/>
  <c r="E18" i="18"/>
  <c r="E27" i="18"/>
  <c r="F27" i="18"/>
  <c r="J27" i="18" s="1"/>
  <c r="D27" i="18"/>
  <c r="D21" i="18"/>
  <c r="E21" i="18"/>
  <c r="F21" i="18"/>
  <c r="J21" i="18" s="1"/>
  <c r="D23" i="18"/>
  <c r="E23" i="18"/>
  <c r="F23" i="18"/>
  <c r="J23" i="18" s="1"/>
  <c r="D24" i="18"/>
  <c r="E24" i="18"/>
  <c r="F24" i="18"/>
  <c r="J24" i="18" s="1"/>
  <c r="D25" i="18"/>
  <c r="F25" i="18"/>
  <c r="J25" i="18" s="1"/>
  <c r="E25" i="18"/>
  <c r="F26" i="18"/>
  <c r="J26" i="18" s="1"/>
  <c r="E26" i="18"/>
  <c r="D26" i="18"/>
  <c r="E35" i="18"/>
  <c r="F35" i="18"/>
  <c r="J35" i="18" s="1"/>
  <c r="D35" i="18"/>
  <c r="G36" i="25"/>
  <c r="F36" i="25"/>
  <c r="E36" i="25"/>
  <c r="G22" i="25"/>
  <c r="F22" i="25"/>
  <c r="E22" i="25"/>
  <c r="G14" i="25"/>
  <c r="E14" i="25"/>
  <c r="F14" i="25"/>
  <c r="G28" i="25"/>
  <c r="F28" i="25"/>
  <c r="E28" i="25"/>
  <c r="G18" i="25"/>
  <c r="F18" i="25"/>
  <c r="E18" i="25"/>
  <c r="F8" i="25"/>
  <c r="E8" i="25"/>
  <c r="G8" i="25"/>
  <c r="G29" i="25"/>
  <c r="F29" i="25"/>
  <c r="E29" i="25"/>
  <c r="E19" i="25"/>
  <c r="F19" i="25"/>
  <c r="G19" i="25"/>
  <c r="G21" i="25"/>
  <c r="F21" i="25"/>
  <c r="E21" i="25"/>
  <c r="G23" i="25"/>
  <c r="F23" i="25"/>
  <c r="E23" i="25"/>
  <c r="G20" i="25"/>
  <c r="F20" i="25"/>
  <c r="E20" i="25"/>
  <c r="E11" i="25"/>
  <c r="F11" i="25"/>
  <c r="G11" i="25"/>
  <c r="G13" i="25"/>
  <c r="F13" i="25"/>
  <c r="E13" i="25"/>
  <c r="G15" i="25"/>
  <c r="F15" i="25"/>
  <c r="E15" i="25"/>
  <c r="G12" i="25"/>
  <c r="F12" i="25"/>
  <c r="E12" i="25"/>
  <c r="F16" i="25"/>
  <c r="E16" i="25"/>
  <c r="G16" i="25"/>
  <c r="G10" i="25"/>
  <c r="F10" i="25"/>
  <c r="E10" i="25"/>
  <c r="E35" i="25"/>
  <c r="G35" i="25"/>
  <c r="F35" i="25"/>
  <c r="G25" i="25"/>
  <c r="F25" i="25"/>
  <c r="E25" i="25"/>
  <c r="E27" i="25"/>
  <c r="G27" i="25"/>
  <c r="F27" i="25"/>
  <c r="G31" i="25"/>
  <c r="F31" i="25"/>
  <c r="E31" i="25"/>
  <c r="F32" i="25"/>
  <c r="E32" i="25"/>
  <c r="G32" i="25"/>
  <c r="G34" i="25"/>
  <c r="F34" i="25"/>
  <c r="E34" i="25"/>
  <c r="G30" i="25"/>
  <c r="E30" i="25"/>
  <c r="F30" i="25"/>
  <c r="F24" i="25"/>
  <c r="E24" i="25"/>
  <c r="G24" i="25"/>
  <c r="G26" i="25"/>
  <c r="F26" i="25"/>
  <c r="E26" i="25"/>
  <c r="G7" i="25"/>
  <c r="F7" i="25"/>
  <c r="E7" i="25"/>
  <c r="G33" i="25"/>
  <c r="F33" i="25"/>
  <c r="E33" i="25"/>
  <c r="L37" i="25" l="1"/>
  <c r="L35" i="25"/>
  <c r="L30" i="25"/>
  <c r="L22" i="25"/>
  <c r="L14" i="25"/>
  <c r="H3" i="25"/>
  <c r="L27" i="25"/>
  <c r="L19" i="25"/>
  <c r="L11" i="25"/>
  <c r="H7" i="25"/>
  <c r="L32" i="25"/>
  <c r="L24" i="25"/>
  <c r="L16" i="25"/>
  <c r="L8" i="25"/>
  <c r="L29" i="25"/>
  <c r="L21" i="25"/>
  <c r="L13" i="25"/>
  <c r="L36" i="25"/>
  <c r="L34" i="25"/>
  <c r="L26" i="25"/>
  <c r="L18" i="25"/>
  <c r="L10" i="25"/>
  <c r="L9" i="25"/>
  <c r="L31" i="25"/>
  <c r="L23" i="25"/>
  <c r="L15" i="25"/>
  <c r="L7" i="25"/>
  <c r="L33" i="25"/>
  <c r="L17" i="25"/>
  <c r="L28" i="25"/>
  <c r="L20" i="25"/>
  <c r="L12" i="25"/>
  <c r="L25" i="25"/>
  <c r="I7" i="25" l="1"/>
  <c r="K7" i="25" s="1"/>
  <c r="J7" i="25"/>
  <c r="H8" i="25"/>
  <c r="H9" i="25" l="1"/>
  <c r="J8" i="25"/>
  <c r="I8" i="25"/>
  <c r="K8" i="25" s="1"/>
  <c r="H10" i="25" l="1"/>
  <c r="J9" i="25"/>
  <c r="I9" i="25"/>
  <c r="K9" i="25" s="1"/>
  <c r="H11" i="25" l="1"/>
  <c r="I10" i="25"/>
  <c r="K10" i="25" s="1"/>
  <c r="J10" i="25"/>
  <c r="H12" i="25" l="1"/>
  <c r="J11" i="25"/>
  <c r="I11" i="25"/>
  <c r="K11" i="25" s="1"/>
  <c r="J12" i="25" l="1"/>
  <c r="I12" i="25"/>
  <c r="K12" i="25" s="1"/>
  <c r="H13" i="25"/>
  <c r="H14" i="25" l="1"/>
  <c r="J13" i="25"/>
  <c r="I13" i="25"/>
  <c r="K13" i="25" s="1"/>
  <c r="H15" i="25" l="1"/>
  <c r="J14" i="25"/>
  <c r="I14" i="25"/>
  <c r="K14" i="25" s="1"/>
  <c r="I15" i="25" l="1"/>
  <c r="K15" i="25" s="1"/>
  <c r="J15" i="25"/>
  <c r="H16" i="25"/>
  <c r="H17" i="25" l="1"/>
  <c r="J16" i="25"/>
  <c r="I16" i="25"/>
  <c r="K16" i="25" s="1"/>
  <c r="H18" i="25" l="1"/>
  <c r="J17" i="25"/>
  <c r="I17" i="25"/>
  <c r="K17" i="25" s="1"/>
  <c r="I18" i="25" l="1"/>
  <c r="K18" i="25" s="1"/>
  <c r="H19" i="25"/>
  <c r="J18" i="25"/>
  <c r="H20" i="25" l="1"/>
  <c r="J19" i="25"/>
  <c r="I19" i="25"/>
  <c r="K19" i="25" s="1"/>
  <c r="J20" i="25" l="1"/>
  <c r="I20" i="25"/>
  <c r="K20" i="25" s="1"/>
  <c r="H21" i="25"/>
  <c r="H22" i="25" l="1"/>
  <c r="J21" i="25"/>
  <c r="I21" i="25"/>
  <c r="K21" i="25" s="1"/>
  <c r="H23" i="25" l="1"/>
  <c r="J22" i="25"/>
  <c r="I22" i="25"/>
  <c r="K22" i="25" s="1"/>
  <c r="I23" i="25" l="1"/>
  <c r="K23" i="25" s="1"/>
  <c r="J23" i="25"/>
  <c r="H24" i="25"/>
  <c r="H25" i="25" l="1"/>
  <c r="J24" i="25"/>
  <c r="I24" i="25"/>
  <c r="K24" i="25" s="1"/>
  <c r="H26" i="25" l="1"/>
  <c r="J25" i="25"/>
  <c r="I25" i="25"/>
  <c r="K25" i="25" s="1"/>
  <c r="H27" i="25" l="1"/>
  <c r="J26" i="25"/>
  <c r="I26" i="25"/>
  <c r="K26" i="25" s="1"/>
  <c r="H28" i="25" l="1"/>
  <c r="J27" i="25"/>
  <c r="I27" i="25"/>
  <c r="K27" i="25" s="1"/>
  <c r="J28" i="25" l="1"/>
  <c r="I28" i="25"/>
  <c r="K28" i="25" s="1"/>
  <c r="H29" i="25"/>
  <c r="H30" i="25" l="1"/>
  <c r="J29" i="25"/>
  <c r="I29" i="25"/>
  <c r="K29" i="25" s="1"/>
  <c r="H31" i="25" l="1"/>
  <c r="J30" i="25"/>
  <c r="I30" i="25"/>
  <c r="K30" i="25" s="1"/>
  <c r="I31" i="25" l="1"/>
  <c r="K31" i="25" s="1"/>
  <c r="H32" i="25"/>
  <c r="J31" i="25"/>
  <c r="H33" i="25" l="1"/>
  <c r="J32" i="25"/>
  <c r="I32" i="25"/>
  <c r="K32" i="25" s="1"/>
  <c r="H34" i="25" l="1"/>
  <c r="J33" i="25"/>
  <c r="I33" i="25"/>
  <c r="K33" i="25" s="1"/>
  <c r="I34" i="25" l="1"/>
  <c r="K34" i="25" s="1"/>
  <c r="H35" i="25"/>
  <c r="J34" i="25"/>
  <c r="H36" i="25" l="1"/>
  <c r="J35" i="25"/>
  <c r="I35" i="25"/>
  <c r="K35" i="25" s="1"/>
  <c r="H37" i="25" l="1"/>
  <c r="I36" i="25"/>
  <c r="K36" i="25" s="1"/>
  <c r="J36" i="25"/>
  <c r="J37" i="25" l="1"/>
  <c r="I37" i="25"/>
  <c r="A37" i="20" l="1"/>
  <c r="C37" i="20" s="1"/>
  <c r="A36" i="20"/>
  <c r="C36" i="20" s="1"/>
  <c r="A35" i="20"/>
  <c r="C35" i="20" s="1"/>
  <c r="C34" i="20"/>
  <c r="B34" i="20"/>
  <c r="C33" i="20"/>
  <c r="B33" i="20"/>
  <c r="D33" i="20" s="1"/>
  <c r="C32" i="20"/>
  <c r="B32" i="20"/>
  <c r="D32" i="20" s="1"/>
  <c r="C31" i="20"/>
  <c r="B31" i="20"/>
  <c r="D31" i="20" s="1"/>
  <c r="C30" i="20"/>
  <c r="B30" i="20"/>
  <c r="D30" i="20" s="1"/>
  <c r="C29" i="20"/>
  <c r="B29" i="20"/>
  <c r="D29" i="20" s="1"/>
  <c r="C28" i="20"/>
  <c r="B28" i="20"/>
  <c r="D28" i="20" s="1"/>
  <c r="C27" i="20"/>
  <c r="B27" i="20"/>
  <c r="D27" i="20" s="1"/>
  <c r="C26" i="20"/>
  <c r="B26" i="20"/>
  <c r="D26" i="20" s="1"/>
  <c r="C25" i="20"/>
  <c r="B25" i="20"/>
  <c r="D25" i="20" s="1"/>
  <c r="C24" i="20"/>
  <c r="B24" i="20"/>
  <c r="D24" i="20" s="1"/>
  <c r="C23" i="20"/>
  <c r="B23" i="20"/>
  <c r="D23" i="20" s="1"/>
  <c r="C22" i="20"/>
  <c r="B22" i="20"/>
  <c r="D22" i="20" s="1"/>
  <c r="C21" i="20"/>
  <c r="B21" i="20"/>
  <c r="D21" i="20" s="1"/>
  <c r="C20" i="20"/>
  <c r="B20" i="20"/>
  <c r="D20" i="20" s="1"/>
  <c r="C19" i="20"/>
  <c r="B19" i="20"/>
  <c r="D19" i="20" s="1"/>
  <c r="C18" i="20"/>
  <c r="B18" i="20"/>
  <c r="D18" i="20" s="1"/>
  <c r="C17" i="20"/>
  <c r="B17" i="20"/>
  <c r="D17" i="20" s="1"/>
  <c r="C16" i="20"/>
  <c r="B16" i="20"/>
  <c r="D16" i="20" s="1"/>
  <c r="C15" i="20"/>
  <c r="B15" i="20"/>
  <c r="D15" i="20" s="1"/>
  <c r="C14" i="20"/>
  <c r="B14" i="20"/>
  <c r="D14" i="20" s="1"/>
  <c r="C13" i="20"/>
  <c r="B13" i="20"/>
  <c r="D13" i="20" s="1"/>
  <c r="C12" i="20"/>
  <c r="B12" i="20"/>
  <c r="D12" i="20" s="1"/>
  <c r="C11" i="20"/>
  <c r="B11" i="20"/>
  <c r="D11" i="20" s="1"/>
  <c r="C10" i="20"/>
  <c r="B10" i="20"/>
  <c r="D10" i="20" s="1"/>
  <c r="C9" i="20"/>
  <c r="B9" i="20"/>
  <c r="D9" i="20" s="1"/>
  <c r="C8" i="20"/>
  <c r="B8" i="20"/>
  <c r="D8" i="20" s="1"/>
  <c r="C7" i="20"/>
  <c r="B7" i="20"/>
  <c r="D7" i="20" s="1"/>
  <c r="A37" i="12"/>
  <c r="C37" i="12" s="1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7" i="12"/>
  <c r="A36" i="12"/>
  <c r="C36" i="12" s="1"/>
  <c r="A35" i="12"/>
  <c r="B35" i="12" s="1"/>
  <c r="G7" i="20" l="1"/>
  <c r="H7" i="20"/>
  <c r="F7" i="20"/>
  <c r="G15" i="20"/>
  <c r="H15" i="20"/>
  <c r="F15" i="20"/>
  <c r="G23" i="20"/>
  <c r="H23" i="20"/>
  <c r="F23" i="20"/>
  <c r="G27" i="20"/>
  <c r="H27" i="20"/>
  <c r="F27" i="20"/>
  <c r="G11" i="20"/>
  <c r="H11" i="20"/>
  <c r="F11" i="20"/>
  <c r="G19" i="20"/>
  <c r="H19" i="20"/>
  <c r="F19" i="20"/>
  <c r="G31" i="20"/>
  <c r="H31" i="20"/>
  <c r="F31" i="20"/>
  <c r="G12" i="20"/>
  <c r="H12" i="20"/>
  <c r="F12" i="20"/>
  <c r="G20" i="20"/>
  <c r="H20" i="20"/>
  <c r="F20" i="20"/>
  <c r="H32" i="20"/>
  <c r="G32" i="20"/>
  <c r="F32" i="20"/>
  <c r="H8" i="20"/>
  <c r="G8" i="20"/>
  <c r="F8" i="20"/>
  <c r="H16" i="20"/>
  <c r="G16" i="20"/>
  <c r="F16" i="20"/>
  <c r="H24" i="20"/>
  <c r="G24" i="20"/>
  <c r="F24" i="20"/>
  <c r="G28" i="20"/>
  <c r="H28" i="20"/>
  <c r="F28" i="20"/>
  <c r="G9" i="20"/>
  <c r="H9" i="20"/>
  <c r="F9" i="20"/>
  <c r="G17" i="20"/>
  <c r="H17" i="20"/>
  <c r="F17" i="20"/>
  <c r="G25" i="20"/>
  <c r="H25" i="20"/>
  <c r="F25" i="20"/>
  <c r="G29" i="20"/>
  <c r="H29" i="20"/>
  <c r="F29" i="20"/>
  <c r="G13" i="20"/>
  <c r="H13" i="20"/>
  <c r="F13" i="20"/>
  <c r="G21" i="20"/>
  <c r="H21" i="20"/>
  <c r="F21" i="20"/>
  <c r="G33" i="20"/>
  <c r="H33" i="20"/>
  <c r="F33" i="20"/>
  <c r="G14" i="20"/>
  <c r="H14" i="20"/>
  <c r="F14" i="20"/>
  <c r="G22" i="20"/>
  <c r="H22" i="20"/>
  <c r="F22" i="20"/>
  <c r="G26" i="20"/>
  <c r="H26" i="20"/>
  <c r="F26" i="20"/>
  <c r="G10" i="20"/>
  <c r="H10" i="20"/>
  <c r="F10" i="20"/>
  <c r="G18" i="20"/>
  <c r="H18" i="20"/>
  <c r="F18" i="20"/>
  <c r="G30" i="20"/>
  <c r="H30" i="20"/>
  <c r="F30" i="20"/>
  <c r="B36" i="20"/>
  <c r="D36" i="20" s="1"/>
  <c r="D34" i="20"/>
  <c r="CF29" i="12"/>
  <c r="AJ29" i="12"/>
  <c r="BX29" i="12"/>
  <c r="BP29" i="12"/>
  <c r="AN29" i="12"/>
  <c r="CJ29" i="12"/>
  <c r="CB29" i="12"/>
  <c r="BT29" i="12"/>
  <c r="AV29" i="12"/>
  <c r="AF29" i="12"/>
  <c r="X29" i="12"/>
  <c r="P29" i="12"/>
  <c r="BL29" i="12"/>
  <c r="AR29" i="12"/>
  <c r="L29" i="12"/>
  <c r="AB29" i="12"/>
  <c r="T29" i="12"/>
  <c r="BH29" i="12"/>
  <c r="AZ29" i="12"/>
  <c r="BD29" i="12"/>
  <c r="AB31" i="12"/>
  <c r="P31" i="12"/>
  <c r="CJ31" i="12"/>
  <c r="BT31" i="12"/>
  <c r="BH31" i="12"/>
  <c r="X31" i="12"/>
  <c r="AJ31" i="12"/>
  <c r="BL31" i="12"/>
  <c r="AF31" i="12"/>
  <c r="BD31" i="12"/>
  <c r="L31" i="12"/>
  <c r="AZ31" i="12"/>
  <c r="CF31" i="12"/>
  <c r="BP31" i="12"/>
  <c r="AN31" i="12"/>
  <c r="BX31" i="12"/>
  <c r="AR31" i="12"/>
  <c r="AV31" i="12"/>
  <c r="T31" i="12"/>
  <c r="CB31" i="12"/>
  <c r="BH23" i="12"/>
  <c r="X23" i="12"/>
  <c r="CB23" i="12"/>
  <c r="BL23" i="12"/>
  <c r="AF23" i="12"/>
  <c r="BD23" i="12"/>
  <c r="AJ23" i="12"/>
  <c r="L23" i="12"/>
  <c r="CF23" i="12"/>
  <c r="AZ23" i="12"/>
  <c r="BT23" i="12"/>
  <c r="BP23" i="12"/>
  <c r="CJ23" i="12"/>
  <c r="AN23" i="12"/>
  <c r="AB23" i="12"/>
  <c r="P23" i="12"/>
  <c r="BX23" i="12"/>
  <c r="AR23" i="12"/>
  <c r="AV23" i="12"/>
  <c r="T23" i="12"/>
  <c r="BL15" i="12"/>
  <c r="AF15" i="12"/>
  <c r="BD15" i="12"/>
  <c r="AJ15" i="12"/>
  <c r="L15" i="12"/>
  <c r="AZ15" i="12"/>
  <c r="BP15" i="12"/>
  <c r="CF15" i="12"/>
  <c r="CJ15" i="12"/>
  <c r="BT15" i="12"/>
  <c r="BX15" i="12"/>
  <c r="CB15" i="12"/>
  <c r="AR15" i="12"/>
  <c r="T15" i="12"/>
  <c r="BH15" i="12"/>
  <c r="AN15" i="12"/>
  <c r="X15" i="12"/>
  <c r="P15" i="12"/>
  <c r="AB15" i="12"/>
  <c r="AV15" i="12"/>
  <c r="BD30" i="12"/>
  <c r="CB30" i="12"/>
  <c r="CF30" i="12"/>
  <c r="BX30" i="12"/>
  <c r="CJ30" i="12"/>
  <c r="BT30" i="12"/>
  <c r="AF30" i="12"/>
  <c r="X30" i="12"/>
  <c r="P30" i="12"/>
  <c r="AV30" i="12"/>
  <c r="AR30" i="12"/>
  <c r="L30" i="12"/>
  <c r="T30" i="12"/>
  <c r="AB30" i="12"/>
  <c r="BP30" i="12"/>
  <c r="BL30" i="12"/>
  <c r="AJ30" i="12"/>
  <c r="BH30" i="12"/>
  <c r="AN30" i="12"/>
  <c r="AZ30" i="12"/>
  <c r="CF22" i="12"/>
  <c r="BX22" i="12"/>
  <c r="BT22" i="12"/>
  <c r="AF22" i="12"/>
  <c r="X22" i="12"/>
  <c r="P22" i="12"/>
  <c r="CB22" i="12"/>
  <c r="AV22" i="12"/>
  <c r="L22" i="12"/>
  <c r="AB22" i="12"/>
  <c r="BL22" i="12"/>
  <c r="AJ22" i="12"/>
  <c r="AR22" i="12"/>
  <c r="CJ22" i="12"/>
  <c r="BP22" i="12"/>
  <c r="AZ22" i="12"/>
  <c r="BD22" i="12"/>
  <c r="T22" i="12"/>
  <c r="BH22" i="12"/>
  <c r="AN22" i="12"/>
  <c r="AF14" i="12"/>
  <c r="X14" i="12"/>
  <c r="P14" i="12"/>
  <c r="AV14" i="12"/>
  <c r="L14" i="12"/>
  <c r="T14" i="12"/>
  <c r="BT14" i="12"/>
  <c r="BL14" i="12"/>
  <c r="AJ14" i="12"/>
  <c r="CJ14" i="12"/>
  <c r="BP14" i="12"/>
  <c r="BH14" i="12"/>
  <c r="AN14" i="12"/>
  <c r="CB14" i="12"/>
  <c r="AZ14" i="12"/>
  <c r="AB14" i="12"/>
  <c r="CF14" i="12"/>
  <c r="BX14" i="12"/>
  <c r="BD14" i="12"/>
  <c r="AR14" i="12"/>
  <c r="BL28" i="12"/>
  <c r="AZ28" i="12"/>
  <c r="CJ28" i="12"/>
  <c r="CB28" i="12"/>
  <c r="AF28" i="12"/>
  <c r="X28" i="12"/>
  <c r="P28" i="12"/>
  <c r="BT28" i="12"/>
  <c r="BD28" i="12"/>
  <c r="AB28" i="12"/>
  <c r="T28" i="12"/>
  <c r="AN28" i="12"/>
  <c r="CF28" i="12"/>
  <c r="BX28" i="12"/>
  <c r="AR28" i="12"/>
  <c r="BH28" i="12"/>
  <c r="BP28" i="12"/>
  <c r="AV28" i="12"/>
  <c r="AJ28" i="12"/>
  <c r="L28" i="12"/>
  <c r="CJ20" i="12"/>
  <c r="CB20" i="12"/>
  <c r="AF20" i="12"/>
  <c r="X20" i="12"/>
  <c r="P20" i="12"/>
  <c r="BD20" i="12"/>
  <c r="AB20" i="12"/>
  <c r="T20" i="12"/>
  <c r="AN20" i="12"/>
  <c r="AZ20" i="12"/>
  <c r="BH20" i="12"/>
  <c r="CF20" i="12"/>
  <c r="BX20" i="12"/>
  <c r="AR20" i="12"/>
  <c r="BT20" i="12"/>
  <c r="AJ20" i="12"/>
  <c r="L20" i="12"/>
  <c r="BP20" i="12"/>
  <c r="BL20" i="12"/>
  <c r="AV20" i="12"/>
  <c r="CJ12" i="12"/>
  <c r="CB12" i="12"/>
  <c r="AF12" i="12"/>
  <c r="X12" i="12"/>
  <c r="P12" i="12"/>
  <c r="BL12" i="12"/>
  <c r="BD12" i="12"/>
  <c r="AB12" i="12"/>
  <c r="T12" i="12"/>
  <c r="AN12" i="12"/>
  <c r="CF12" i="12"/>
  <c r="BX12" i="12"/>
  <c r="AR12" i="12"/>
  <c r="AJ12" i="12"/>
  <c r="AZ12" i="12"/>
  <c r="BH12" i="12"/>
  <c r="L12" i="12"/>
  <c r="BP12" i="12"/>
  <c r="AV12" i="12"/>
  <c r="BT12" i="12"/>
  <c r="BP21" i="12"/>
  <c r="AN21" i="12"/>
  <c r="CJ21" i="12"/>
  <c r="CB21" i="12"/>
  <c r="BT21" i="12"/>
  <c r="CF21" i="12"/>
  <c r="AV21" i="12"/>
  <c r="BX21" i="12"/>
  <c r="AF21" i="12"/>
  <c r="X21" i="12"/>
  <c r="P21" i="12"/>
  <c r="BL21" i="12"/>
  <c r="AR21" i="12"/>
  <c r="L21" i="12"/>
  <c r="AB21" i="12"/>
  <c r="T21" i="12"/>
  <c r="BH21" i="12"/>
  <c r="BD21" i="12"/>
  <c r="AJ21" i="12"/>
  <c r="AZ21" i="12"/>
  <c r="BH7" i="12"/>
  <c r="AN7" i="12"/>
  <c r="AR7" i="12"/>
  <c r="AB7" i="12"/>
  <c r="BD7" i="12"/>
  <c r="AZ7" i="12"/>
  <c r="BL7" i="12"/>
  <c r="CF7" i="12"/>
  <c r="BX7" i="12"/>
  <c r="AF7" i="12"/>
  <c r="X7" i="12"/>
  <c r="P7" i="12"/>
  <c r="BT7" i="12"/>
  <c r="AV7" i="12"/>
  <c r="L7" i="12"/>
  <c r="AJ7" i="12"/>
  <c r="CJ7" i="12"/>
  <c r="CB7" i="12"/>
  <c r="BP7" i="12"/>
  <c r="T7" i="12"/>
  <c r="AR27" i="12"/>
  <c r="BD27" i="12"/>
  <c r="AV27" i="12"/>
  <c r="AN27" i="12"/>
  <c r="P27" i="12"/>
  <c r="AJ27" i="12"/>
  <c r="BX27" i="12"/>
  <c r="CB27" i="12"/>
  <c r="AZ27" i="12"/>
  <c r="CJ27" i="12"/>
  <c r="X27" i="12"/>
  <c r="BP27" i="12"/>
  <c r="BL27" i="12"/>
  <c r="AF27" i="12"/>
  <c r="T27" i="12"/>
  <c r="CF27" i="12"/>
  <c r="AB27" i="12"/>
  <c r="BH27" i="12"/>
  <c r="BT27" i="12"/>
  <c r="L27" i="12"/>
  <c r="AV19" i="12"/>
  <c r="AN19" i="12"/>
  <c r="P19" i="12"/>
  <c r="AJ19" i="12"/>
  <c r="AZ19" i="12"/>
  <c r="BT19" i="12"/>
  <c r="BL19" i="12"/>
  <c r="X19" i="12"/>
  <c r="BP19" i="12"/>
  <c r="BD19" i="12"/>
  <c r="AF19" i="12"/>
  <c r="T19" i="12"/>
  <c r="CB19" i="12"/>
  <c r="CF19" i="12"/>
  <c r="AB19" i="12"/>
  <c r="L19" i="12"/>
  <c r="AR19" i="12"/>
  <c r="BX19" i="12"/>
  <c r="CJ19" i="12"/>
  <c r="BH19" i="12"/>
  <c r="AN11" i="12"/>
  <c r="P11" i="12"/>
  <c r="AJ11" i="12"/>
  <c r="AZ11" i="12"/>
  <c r="X11" i="12"/>
  <c r="BP11" i="12"/>
  <c r="BX11" i="12"/>
  <c r="CB11" i="12"/>
  <c r="BT11" i="12"/>
  <c r="AF11" i="12"/>
  <c r="T11" i="12"/>
  <c r="CF11" i="12"/>
  <c r="BD11" i="12"/>
  <c r="BL11" i="12"/>
  <c r="AB11" i="12"/>
  <c r="L11" i="12"/>
  <c r="BH11" i="12"/>
  <c r="AV11" i="12"/>
  <c r="CJ11" i="12"/>
  <c r="AR11" i="12"/>
  <c r="BX35" i="12"/>
  <c r="BH35" i="12"/>
  <c r="CJ35" i="12"/>
  <c r="AR35" i="12"/>
  <c r="CF35" i="12"/>
  <c r="BT35" i="12"/>
  <c r="AV35" i="12"/>
  <c r="AN35" i="12"/>
  <c r="P35" i="12"/>
  <c r="AJ35" i="12"/>
  <c r="AZ35" i="12"/>
  <c r="X35" i="12"/>
  <c r="CB35" i="12"/>
  <c r="BP35" i="12"/>
  <c r="AF35" i="12"/>
  <c r="T35" i="12"/>
  <c r="BD35" i="12"/>
  <c r="L35" i="12"/>
  <c r="BL35" i="12"/>
  <c r="AB35" i="12"/>
  <c r="CJ13" i="12"/>
  <c r="CB13" i="12"/>
  <c r="BT13" i="12"/>
  <c r="CF13" i="12"/>
  <c r="AF13" i="12"/>
  <c r="X13" i="12"/>
  <c r="P13" i="12"/>
  <c r="BL13" i="12"/>
  <c r="AR13" i="12"/>
  <c r="L13" i="12"/>
  <c r="AB13" i="12"/>
  <c r="T13" i="12"/>
  <c r="BH13" i="12"/>
  <c r="AJ13" i="12"/>
  <c r="BD13" i="12"/>
  <c r="AZ13" i="12"/>
  <c r="AV13" i="12"/>
  <c r="BP13" i="12"/>
  <c r="BX13" i="12"/>
  <c r="AN13" i="12"/>
  <c r="AN34" i="12"/>
  <c r="BD34" i="12"/>
  <c r="BX34" i="12"/>
  <c r="AJ34" i="12"/>
  <c r="CF34" i="12"/>
  <c r="BT34" i="12"/>
  <c r="CB34" i="12"/>
  <c r="BL34" i="12"/>
  <c r="AV34" i="12"/>
  <c r="BP34" i="12"/>
  <c r="P34" i="12"/>
  <c r="X34" i="12"/>
  <c r="AZ34" i="12"/>
  <c r="AR34" i="12"/>
  <c r="BH34" i="12"/>
  <c r="L34" i="12"/>
  <c r="AB34" i="12"/>
  <c r="T34" i="12"/>
  <c r="AF34" i="12"/>
  <c r="CJ34" i="12"/>
  <c r="BT26" i="12"/>
  <c r="P26" i="12"/>
  <c r="AR26" i="12"/>
  <c r="BX26" i="12"/>
  <c r="AJ26" i="12"/>
  <c r="CF26" i="12"/>
  <c r="BL26" i="12"/>
  <c r="BP26" i="12"/>
  <c r="X26" i="12"/>
  <c r="AV26" i="12"/>
  <c r="CJ26" i="12"/>
  <c r="CB26" i="12"/>
  <c r="AZ26" i="12"/>
  <c r="AN26" i="12"/>
  <c r="BD26" i="12"/>
  <c r="BH26" i="12"/>
  <c r="T26" i="12"/>
  <c r="L26" i="12"/>
  <c r="AF26" i="12"/>
  <c r="AB26" i="12"/>
  <c r="AJ18" i="12"/>
  <c r="CF18" i="12"/>
  <c r="BP18" i="12"/>
  <c r="AF18" i="12"/>
  <c r="BL18" i="12"/>
  <c r="AV18" i="12"/>
  <c r="P18" i="12"/>
  <c r="CJ18" i="12"/>
  <c r="CB18" i="12"/>
  <c r="AZ18" i="12"/>
  <c r="BT18" i="12"/>
  <c r="AN18" i="12"/>
  <c r="AR18" i="12"/>
  <c r="L18" i="12"/>
  <c r="AB18" i="12"/>
  <c r="T18" i="12"/>
  <c r="BD18" i="12"/>
  <c r="X18" i="12"/>
  <c r="BH18" i="12"/>
  <c r="BX18" i="12"/>
  <c r="CF10" i="12"/>
  <c r="BX10" i="12"/>
  <c r="X10" i="12"/>
  <c r="BT10" i="12"/>
  <c r="BL10" i="12"/>
  <c r="AV10" i="12"/>
  <c r="BH10" i="12"/>
  <c r="P10" i="12"/>
  <c r="CJ10" i="12"/>
  <c r="CB10" i="12"/>
  <c r="AZ10" i="12"/>
  <c r="BP10" i="12"/>
  <c r="AR10" i="12"/>
  <c r="AJ10" i="12"/>
  <c r="L10" i="12"/>
  <c r="AB10" i="12"/>
  <c r="T10" i="12"/>
  <c r="AF10" i="12"/>
  <c r="AN10" i="12"/>
  <c r="BD10" i="12"/>
  <c r="AV9" i="12"/>
  <c r="AR9" i="12"/>
  <c r="BH9" i="12"/>
  <c r="BL9" i="12"/>
  <c r="AN9" i="12"/>
  <c r="CF9" i="12"/>
  <c r="BX9" i="12"/>
  <c r="AJ9" i="12"/>
  <c r="BT9" i="12"/>
  <c r="L9" i="12"/>
  <c r="AB9" i="12"/>
  <c r="T9" i="12"/>
  <c r="CB9" i="12"/>
  <c r="BP9" i="12"/>
  <c r="AF9" i="12"/>
  <c r="X9" i="12"/>
  <c r="P9" i="12"/>
  <c r="AZ9" i="12"/>
  <c r="CJ9" i="12"/>
  <c r="BD9" i="12"/>
  <c r="BP33" i="12"/>
  <c r="AF33" i="12"/>
  <c r="X33" i="12"/>
  <c r="P33" i="12"/>
  <c r="AZ33" i="12"/>
  <c r="AN33" i="12"/>
  <c r="CJ33" i="12"/>
  <c r="BD33" i="12"/>
  <c r="AV33" i="12"/>
  <c r="BT33" i="12"/>
  <c r="AR33" i="12"/>
  <c r="BH33" i="12"/>
  <c r="CF33" i="12"/>
  <c r="BX33" i="12"/>
  <c r="AJ33" i="12"/>
  <c r="CB33" i="12"/>
  <c r="L33" i="12"/>
  <c r="AB33" i="12"/>
  <c r="T33" i="12"/>
  <c r="BL33" i="12"/>
  <c r="AZ25" i="12"/>
  <c r="AN25" i="12"/>
  <c r="CB25" i="12"/>
  <c r="CJ25" i="12"/>
  <c r="BD25" i="12"/>
  <c r="AV25" i="12"/>
  <c r="BT25" i="12"/>
  <c r="AR25" i="12"/>
  <c r="BH25" i="12"/>
  <c r="CF25" i="12"/>
  <c r="BP25" i="12"/>
  <c r="AF25" i="12"/>
  <c r="X25" i="12"/>
  <c r="P25" i="12"/>
  <c r="BX25" i="12"/>
  <c r="BL25" i="12"/>
  <c r="L25" i="12"/>
  <c r="AJ25" i="12"/>
  <c r="AB25" i="12"/>
  <c r="T25" i="12"/>
  <c r="CJ17" i="12"/>
  <c r="BD17" i="12"/>
  <c r="AV17" i="12"/>
  <c r="BL17" i="12"/>
  <c r="AR17" i="12"/>
  <c r="BH17" i="12"/>
  <c r="CB17" i="12"/>
  <c r="CF17" i="12"/>
  <c r="BX17" i="12"/>
  <c r="AJ17" i="12"/>
  <c r="AN17" i="12"/>
  <c r="L17" i="12"/>
  <c r="AB17" i="12"/>
  <c r="T17" i="12"/>
  <c r="AZ17" i="12"/>
  <c r="BT17" i="12"/>
  <c r="X17" i="12"/>
  <c r="P17" i="12"/>
  <c r="BP17" i="12"/>
  <c r="AF17" i="12"/>
  <c r="AV32" i="12"/>
  <c r="BL32" i="12"/>
  <c r="AR32" i="12"/>
  <c r="AF32" i="12"/>
  <c r="X32" i="12"/>
  <c r="P32" i="12"/>
  <c r="CJ32" i="12"/>
  <c r="CB32" i="12"/>
  <c r="AN32" i="12"/>
  <c r="L32" i="12"/>
  <c r="BT32" i="12"/>
  <c r="BD32" i="12"/>
  <c r="BP32" i="12"/>
  <c r="AJ32" i="12"/>
  <c r="CF32" i="12"/>
  <c r="BX32" i="12"/>
  <c r="AZ32" i="12"/>
  <c r="AB32" i="12"/>
  <c r="T32" i="12"/>
  <c r="BH32" i="12"/>
  <c r="CJ24" i="12"/>
  <c r="CB24" i="12"/>
  <c r="AN24" i="12"/>
  <c r="AZ24" i="12"/>
  <c r="BD24" i="12"/>
  <c r="BX24" i="12"/>
  <c r="BT24" i="12"/>
  <c r="BH24" i="12"/>
  <c r="BP24" i="12"/>
  <c r="CF24" i="12"/>
  <c r="AV24" i="12"/>
  <c r="BL24" i="12"/>
  <c r="AR24" i="12"/>
  <c r="AF24" i="12"/>
  <c r="X24" i="12"/>
  <c r="P24" i="12"/>
  <c r="L24" i="12"/>
  <c r="AB24" i="12"/>
  <c r="T24" i="12"/>
  <c r="AJ24" i="12"/>
  <c r="CJ16" i="12"/>
  <c r="CB16" i="12"/>
  <c r="AJ16" i="12"/>
  <c r="BT16" i="12"/>
  <c r="AN16" i="12"/>
  <c r="BP16" i="12"/>
  <c r="L16" i="12"/>
  <c r="BD16" i="12"/>
  <c r="AV16" i="12"/>
  <c r="BH16" i="12"/>
  <c r="CF16" i="12"/>
  <c r="BX16" i="12"/>
  <c r="AZ16" i="12"/>
  <c r="AB16" i="12"/>
  <c r="T16" i="12"/>
  <c r="AR16" i="12"/>
  <c r="BL16" i="12"/>
  <c r="P16" i="12"/>
  <c r="AF16" i="12"/>
  <c r="X16" i="12"/>
  <c r="AN8" i="12"/>
  <c r="BP8" i="12"/>
  <c r="BT8" i="12"/>
  <c r="L8" i="12"/>
  <c r="BD8" i="12"/>
  <c r="AJ8" i="12"/>
  <c r="AR8" i="12"/>
  <c r="BH8" i="12"/>
  <c r="CF8" i="12"/>
  <c r="BX8" i="12"/>
  <c r="AZ8" i="12"/>
  <c r="AB8" i="12"/>
  <c r="T8" i="12"/>
  <c r="AV8" i="12"/>
  <c r="BL8" i="12"/>
  <c r="AF8" i="12"/>
  <c r="X8" i="12"/>
  <c r="P8" i="12"/>
  <c r="CJ8" i="12"/>
  <c r="CB8" i="12"/>
  <c r="D31" i="12"/>
  <c r="H31" i="12"/>
  <c r="H23" i="12"/>
  <c r="D23" i="12"/>
  <c r="H15" i="12"/>
  <c r="D15" i="12"/>
  <c r="D30" i="12"/>
  <c r="H30" i="12"/>
  <c r="D22" i="12"/>
  <c r="H22" i="12"/>
  <c r="H14" i="12"/>
  <c r="D14" i="12"/>
  <c r="D35" i="12"/>
  <c r="H35" i="12"/>
  <c r="D29" i="12"/>
  <c r="H29" i="12"/>
  <c r="D21" i="12"/>
  <c r="H21" i="12"/>
  <c r="H13" i="12"/>
  <c r="D13" i="12"/>
  <c r="D28" i="12"/>
  <c r="H28" i="12"/>
  <c r="D20" i="12"/>
  <c r="H20" i="12"/>
  <c r="H12" i="12"/>
  <c r="J12" i="12" s="1"/>
  <c r="D12" i="12"/>
  <c r="D11" i="12"/>
  <c r="H11" i="12"/>
  <c r="D10" i="12"/>
  <c r="H10" i="12"/>
  <c r="H27" i="12"/>
  <c r="D27" i="12"/>
  <c r="H34" i="12"/>
  <c r="D34" i="12"/>
  <c r="H26" i="12"/>
  <c r="D26" i="12"/>
  <c r="D25" i="12"/>
  <c r="H25" i="12"/>
  <c r="H17" i="12"/>
  <c r="D17" i="12"/>
  <c r="D9" i="12"/>
  <c r="H9" i="12"/>
  <c r="H7" i="12"/>
  <c r="D7" i="12"/>
  <c r="D19" i="12"/>
  <c r="H19" i="12"/>
  <c r="H18" i="12"/>
  <c r="D18" i="12"/>
  <c r="H33" i="12"/>
  <c r="D33" i="12"/>
  <c r="D32" i="12"/>
  <c r="H32" i="12"/>
  <c r="H24" i="12"/>
  <c r="D24" i="12"/>
  <c r="H16" i="12"/>
  <c r="D16" i="12"/>
  <c r="D8" i="12"/>
  <c r="H8" i="12"/>
  <c r="B36" i="12"/>
  <c r="B37" i="20"/>
  <c r="D37" i="20" s="1"/>
  <c r="B35" i="20"/>
  <c r="D35" i="20" s="1"/>
  <c r="B37" i="12"/>
  <c r="K8" i="18"/>
  <c r="K9" i="18"/>
  <c r="K10" i="18"/>
  <c r="K11" i="18"/>
  <c r="K12" i="18"/>
  <c r="K13" i="18"/>
  <c r="K14" i="18"/>
  <c r="K15" i="18"/>
  <c r="K16" i="18"/>
  <c r="K17" i="18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7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7" i="18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7" i="12"/>
  <c r="G35" i="20" l="1"/>
  <c r="H35" i="20"/>
  <c r="F35" i="20"/>
  <c r="G36" i="20"/>
  <c r="H36" i="20"/>
  <c r="F36" i="20"/>
  <c r="G37" i="20"/>
  <c r="H37" i="20"/>
  <c r="F37" i="20"/>
  <c r="G34" i="20"/>
  <c r="H34" i="20"/>
  <c r="F34" i="20"/>
  <c r="CG16" i="12"/>
  <c r="CH16" i="12"/>
  <c r="CI16" i="12"/>
  <c r="BC17" i="12"/>
  <c r="BB17" i="12"/>
  <c r="BA17" i="12"/>
  <c r="CK9" i="12"/>
  <c r="CL9" i="12"/>
  <c r="CM9" i="12"/>
  <c r="BQ18" i="12"/>
  <c r="BR18" i="12"/>
  <c r="BS18" i="12"/>
  <c r="S13" i="12"/>
  <c r="Q13" i="12"/>
  <c r="R13" i="12"/>
  <c r="AG19" i="12"/>
  <c r="AH19" i="12"/>
  <c r="AI19" i="12"/>
  <c r="AD21" i="12"/>
  <c r="AE21" i="12"/>
  <c r="AC21" i="12"/>
  <c r="AK28" i="12"/>
  <c r="AL28" i="12"/>
  <c r="AM28" i="12"/>
  <c r="BU22" i="12"/>
  <c r="BV22" i="12"/>
  <c r="BW22" i="12"/>
  <c r="AM23" i="12"/>
  <c r="AK23" i="12"/>
  <c r="AL23" i="12"/>
  <c r="AZ37" i="12"/>
  <c r="BX37" i="12"/>
  <c r="BD37" i="12"/>
  <c r="AJ37" i="12"/>
  <c r="AV37" i="12"/>
  <c r="BP37" i="12"/>
  <c r="AN37" i="12"/>
  <c r="CJ37" i="12"/>
  <c r="CB37" i="12"/>
  <c r="BT37" i="12"/>
  <c r="CF37" i="12"/>
  <c r="AF37" i="12"/>
  <c r="X37" i="12"/>
  <c r="P37" i="12"/>
  <c r="BL37" i="12"/>
  <c r="AR37" i="12"/>
  <c r="L37" i="12"/>
  <c r="AB37" i="12"/>
  <c r="T37" i="12"/>
  <c r="BH37" i="12"/>
  <c r="AI8" i="12"/>
  <c r="AG8" i="12"/>
  <c r="AH8" i="12"/>
  <c r="BK8" i="12"/>
  <c r="BJ8" i="12"/>
  <c r="BI8" i="12"/>
  <c r="Y16" i="12"/>
  <c r="Z16" i="12"/>
  <c r="AA16" i="12"/>
  <c r="BZ16" i="12"/>
  <c r="BY16" i="12"/>
  <c r="CA16" i="12"/>
  <c r="BV16" i="12"/>
  <c r="BW16" i="12"/>
  <c r="BU16" i="12"/>
  <c r="S24" i="12"/>
  <c r="Q24" i="12"/>
  <c r="R24" i="12"/>
  <c r="BI24" i="12"/>
  <c r="BK24" i="12"/>
  <c r="BJ24" i="12"/>
  <c r="BK32" i="12"/>
  <c r="BI32" i="12"/>
  <c r="BJ32" i="12"/>
  <c r="BE32" i="12"/>
  <c r="BF32" i="12"/>
  <c r="BG32" i="12"/>
  <c r="AG32" i="12"/>
  <c r="AH32" i="12"/>
  <c r="AI32" i="12"/>
  <c r="BW17" i="12"/>
  <c r="BV17" i="12"/>
  <c r="BU17" i="12"/>
  <c r="CG17" i="12"/>
  <c r="CI17" i="12"/>
  <c r="CH17" i="12"/>
  <c r="V25" i="12"/>
  <c r="W25" i="12"/>
  <c r="U25" i="12"/>
  <c r="AG25" i="12"/>
  <c r="AH25" i="12"/>
  <c r="AI25" i="12"/>
  <c r="CK25" i="12"/>
  <c r="CL25" i="12"/>
  <c r="CM25" i="12"/>
  <c r="CC33" i="12"/>
  <c r="CE33" i="12"/>
  <c r="CD33" i="12"/>
  <c r="BG33" i="12"/>
  <c r="BE33" i="12"/>
  <c r="BF33" i="12"/>
  <c r="BF9" i="12"/>
  <c r="BE9" i="12"/>
  <c r="BG9" i="12"/>
  <c r="V9" i="12"/>
  <c r="U9" i="12"/>
  <c r="W9" i="12"/>
  <c r="BN9" i="12"/>
  <c r="BM9" i="12"/>
  <c r="BO9" i="12"/>
  <c r="AD10" i="12"/>
  <c r="AE10" i="12"/>
  <c r="AC10" i="12"/>
  <c r="S10" i="12"/>
  <c r="Q10" i="12"/>
  <c r="R10" i="12"/>
  <c r="BY18" i="12"/>
  <c r="BZ18" i="12"/>
  <c r="CA18" i="12"/>
  <c r="AO18" i="12"/>
  <c r="AQ18" i="12"/>
  <c r="AP18" i="12"/>
  <c r="AG18" i="12"/>
  <c r="AH18" i="12"/>
  <c r="AI18" i="12"/>
  <c r="BK26" i="12"/>
  <c r="BI26" i="12"/>
  <c r="BJ26" i="12"/>
  <c r="BQ26" i="12"/>
  <c r="BS26" i="12"/>
  <c r="BR26" i="12"/>
  <c r="CK34" i="12"/>
  <c r="CL34" i="12"/>
  <c r="CM34" i="12"/>
  <c r="Z34" i="12"/>
  <c r="AA34" i="12"/>
  <c r="Y34" i="12"/>
  <c r="AL34" i="12"/>
  <c r="AM34" i="12"/>
  <c r="AK34" i="12"/>
  <c r="BC13" i="12"/>
  <c r="BA13" i="12"/>
  <c r="BB13" i="12"/>
  <c r="BN13" i="12"/>
  <c r="BM13" i="12"/>
  <c r="BO13" i="12"/>
  <c r="AC35" i="12"/>
  <c r="AD35" i="12"/>
  <c r="AE35" i="12"/>
  <c r="Z35" i="12"/>
  <c r="AA35" i="12"/>
  <c r="Y35" i="12"/>
  <c r="AT35" i="12"/>
  <c r="AS35" i="12"/>
  <c r="AU35" i="12"/>
  <c r="M11" i="12"/>
  <c r="O11" i="12"/>
  <c r="N11" i="12"/>
  <c r="CC11" i="12"/>
  <c r="CD11" i="12"/>
  <c r="CE11" i="12"/>
  <c r="BI19" i="12"/>
  <c r="BJ19" i="12"/>
  <c r="BK19" i="12"/>
  <c r="U19" i="12"/>
  <c r="V19" i="12"/>
  <c r="W19" i="12"/>
  <c r="AM19" i="12"/>
  <c r="AL19" i="12"/>
  <c r="AK19" i="12"/>
  <c r="CG27" i="12"/>
  <c r="CI27" i="12"/>
  <c r="CH27" i="12"/>
  <c r="CC27" i="12"/>
  <c r="CD27" i="12"/>
  <c r="CE27" i="12"/>
  <c r="U7" i="12"/>
  <c r="V7" i="12"/>
  <c r="W7" i="12"/>
  <c r="R7" i="12"/>
  <c r="S7" i="12"/>
  <c r="Q7" i="12"/>
  <c r="AE7" i="12"/>
  <c r="AC7" i="12"/>
  <c r="AD7" i="12"/>
  <c r="V21" i="12"/>
  <c r="W21" i="12"/>
  <c r="U21" i="12"/>
  <c r="CA21" i="12"/>
  <c r="BZ21" i="12"/>
  <c r="BY21" i="12"/>
  <c r="BV12" i="12"/>
  <c r="BU12" i="12"/>
  <c r="BW12" i="12"/>
  <c r="BZ12" i="12"/>
  <c r="CA12" i="12"/>
  <c r="BY12" i="12"/>
  <c r="Z12" i="12"/>
  <c r="Y12" i="12"/>
  <c r="AA12" i="12"/>
  <c r="AL20" i="12"/>
  <c r="AM20" i="12"/>
  <c r="AK20" i="12"/>
  <c r="W20" i="12"/>
  <c r="U20" i="12"/>
  <c r="V20" i="12"/>
  <c r="M28" i="12"/>
  <c r="O28" i="12"/>
  <c r="N28" i="12"/>
  <c r="AQ28" i="12"/>
  <c r="AO28" i="12"/>
  <c r="AP28" i="12"/>
  <c r="CD28" i="12"/>
  <c r="CC28" i="12"/>
  <c r="CE28" i="12"/>
  <c r="AC14" i="12"/>
  <c r="AD14" i="12"/>
  <c r="AE14" i="12"/>
  <c r="BM14" i="12"/>
  <c r="BO14" i="12"/>
  <c r="BN14" i="12"/>
  <c r="AQ22" i="12"/>
  <c r="AO22" i="12"/>
  <c r="AP22" i="12"/>
  <c r="AL22" i="12"/>
  <c r="AM22" i="12"/>
  <c r="AK22" i="12"/>
  <c r="AG22" i="12"/>
  <c r="AH22" i="12"/>
  <c r="AI22" i="12"/>
  <c r="BO30" i="12"/>
  <c r="BN30" i="12"/>
  <c r="BM30" i="12"/>
  <c r="Z30" i="12"/>
  <c r="Y30" i="12"/>
  <c r="AA30" i="12"/>
  <c r="AX15" i="12"/>
  <c r="AW15" i="12"/>
  <c r="AY15" i="12"/>
  <c r="CC15" i="12"/>
  <c r="CE15" i="12"/>
  <c r="CD15" i="12"/>
  <c r="AK15" i="12"/>
  <c r="AM15" i="12"/>
  <c r="AL15" i="12"/>
  <c r="Q23" i="12"/>
  <c r="R23" i="12"/>
  <c r="S23" i="12"/>
  <c r="O23" i="12"/>
  <c r="N23" i="12"/>
  <c r="M23" i="12"/>
  <c r="CC31" i="12"/>
  <c r="CE31" i="12"/>
  <c r="CD31" i="12"/>
  <c r="BB31" i="12"/>
  <c r="BA31" i="12"/>
  <c r="BC31" i="12"/>
  <c r="BV31" i="12"/>
  <c r="BW31" i="12"/>
  <c r="BU31" i="12"/>
  <c r="AD29" i="12"/>
  <c r="AE29" i="12"/>
  <c r="AC29" i="12"/>
  <c r="BU29" i="12"/>
  <c r="BV29" i="12"/>
  <c r="BW29" i="12"/>
  <c r="BN8" i="12"/>
  <c r="BM8" i="12"/>
  <c r="BO8" i="12"/>
  <c r="AG16" i="12"/>
  <c r="AH16" i="12"/>
  <c r="AI16" i="12"/>
  <c r="W32" i="12"/>
  <c r="U32" i="12"/>
  <c r="V32" i="12"/>
  <c r="CC25" i="12"/>
  <c r="CE25" i="12"/>
  <c r="CD25" i="12"/>
  <c r="BJ10" i="12"/>
  <c r="BK10" i="12"/>
  <c r="BI10" i="12"/>
  <c r="BY34" i="12"/>
  <c r="BZ34" i="12"/>
  <c r="CA34" i="12"/>
  <c r="AE11" i="12"/>
  <c r="AC11" i="12"/>
  <c r="AD11" i="12"/>
  <c r="BS7" i="12"/>
  <c r="BR7" i="12"/>
  <c r="BQ7" i="12"/>
  <c r="BV20" i="12"/>
  <c r="BU20" i="12"/>
  <c r="BW20" i="12"/>
  <c r="BU14" i="12"/>
  <c r="BV14" i="12"/>
  <c r="BW14" i="12"/>
  <c r="BY15" i="12"/>
  <c r="BZ15" i="12"/>
  <c r="CA15" i="12"/>
  <c r="CE29" i="12"/>
  <c r="CC29" i="12"/>
  <c r="CD29" i="12"/>
  <c r="AY8" i="12"/>
  <c r="AX8" i="12"/>
  <c r="AW8" i="12"/>
  <c r="AK8" i="12"/>
  <c r="AM8" i="12"/>
  <c r="AL8" i="12"/>
  <c r="S16" i="12"/>
  <c r="Q16" i="12"/>
  <c r="R16" i="12"/>
  <c r="BI16" i="12"/>
  <c r="BK16" i="12"/>
  <c r="BJ16" i="12"/>
  <c r="CD16" i="12"/>
  <c r="CE16" i="12"/>
  <c r="CC16" i="12"/>
  <c r="AI24" i="12"/>
  <c r="AG24" i="12"/>
  <c r="AH24" i="12"/>
  <c r="BZ24" i="12"/>
  <c r="BY24" i="12"/>
  <c r="CA24" i="12"/>
  <c r="AD32" i="12"/>
  <c r="AE32" i="12"/>
  <c r="AC32" i="12"/>
  <c r="O32" i="12"/>
  <c r="N32" i="12"/>
  <c r="M32" i="12"/>
  <c r="BM32" i="12"/>
  <c r="BO32" i="12"/>
  <c r="BN32" i="12"/>
  <c r="U17" i="12"/>
  <c r="V17" i="12"/>
  <c r="W17" i="12"/>
  <c r="BJ17" i="12"/>
  <c r="BK17" i="12"/>
  <c r="BI17" i="12"/>
  <c r="AM25" i="12"/>
  <c r="AL25" i="12"/>
  <c r="AK25" i="12"/>
  <c r="CG25" i="12"/>
  <c r="CI25" i="12"/>
  <c r="CH25" i="12"/>
  <c r="AP25" i="12"/>
  <c r="AO25" i="12"/>
  <c r="AQ25" i="12"/>
  <c r="CA33" i="12"/>
  <c r="BY33" i="12"/>
  <c r="BZ33" i="12"/>
  <c r="AQ33" i="12"/>
  <c r="AP33" i="12"/>
  <c r="AO33" i="12"/>
  <c r="BC9" i="12"/>
  <c r="BB9" i="12"/>
  <c r="BA9" i="12"/>
  <c r="O9" i="12"/>
  <c r="N9" i="12"/>
  <c r="M9" i="12"/>
  <c r="AS9" i="12"/>
  <c r="AU9" i="12"/>
  <c r="AT9" i="12"/>
  <c r="AK10" i="12"/>
  <c r="AM10" i="12"/>
  <c r="AL10" i="12"/>
  <c r="AW10" i="12"/>
  <c r="AY10" i="12"/>
  <c r="AX10" i="12"/>
  <c r="Y18" i="12"/>
  <c r="Z18" i="12"/>
  <c r="AA18" i="12"/>
  <c r="BB18" i="12"/>
  <c r="BA18" i="12"/>
  <c r="BC18" i="12"/>
  <c r="CH18" i="12"/>
  <c r="CI18" i="12"/>
  <c r="CG18" i="12"/>
  <c r="AP26" i="12"/>
  <c r="AO26" i="12"/>
  <c r="AQ26" i="12"/>
  <c r="CH26" i="12"/>
  <c r="CI26" i="12"/>
  <c r="CG26" i="12"/>
  <c r="U34" i="12"/>
  <c r="V34" i="12"/>
  <c r="W34" i="12"/>
  <c r="BS34" i="12"/>
  <c r="BQ34" i="12"/>
  <c r="BR34" i="12"/>
  <c r="BG34" i="12"/>
  <c r="BE34" i="12"/>
  <c r="BF34" i="12"/>
  <c r="AM13" i="12"/>
  <c r="AL13" i="12"/>
  <c r="AK13" i="12"/>
  <c r="Y13" i="12"/>
  <c r="Z13" i="12"/>
  <c r="AA13" i="12"/>
  <c r="M35" i="12"/>
  <c r="N35" i="12"/>
  <c r="O35" i="12"/>
  <c r="AM35" i="12"/>
  <c r="AL35" i="12"/>
  <c r="AK35" i="12"/>
  <c r="BI35" i="12"/>
  <c r="BJ35" i="12"/>
  <c r="BK35" i="12"/>
  <c r="BN11" i="12"/>
  <c r="BM11" i="12"/>
  <c r="BO11" i="12"/>
  <c r="BR11" i="12"/>
  <c r="BS11" i="12"/>
  <c r="BQ11" i="12"/>
  <c r="BY19" i="12"/>
  <c r="CA19" i="12"/>
  <c r="BZ19" i="12"/>
  <c r="BE19" i="12"/>
  <c r="BG19" i="12"/>
  <c r="BF19" i="12"/>
  <c r="AO19" i="12"/>
  <c r="AQ19" i="12"/>
  <c r="AP19" i="12"/>
  <c r="AG27" i="12"/>
  <c r="AH27" i="12"/>
  <c r="AI27" i="12"/>
  <c r="AL27" i="12"/>
  <c r="AK27" i="12"/>
  <c r="AM27" i="12"/>
  <c r="CE7" i="12"/>
  <c r="CD7" i="12"/>
  <c r="CC7" i="12"/>
  <c r="AH7" i="12"/>
  <c r="AI7" i="12"/>
  <c r="AG7" i="12"/>
  <c r="AO7" i="12"/>
  <c r="AP7" i="12"/>
  <c r="AQ7" i="12"/>
  <c r="M21" i="12"/>
  <c r="O21" i="12"/>
  <c r="N21" i="12"/>
  <c r="CI21" i="12"/>
  <c r="CG21" i="12"/>
  <c r="CH21" i="12"/>
  <c r="BS12" i="12"/>
  <c r="BQ12" i="12"/>
  <c r="BR12" i="12"/>
  <c r="AP12" i="12"/>
  <c r="AO12" i="12"/>
  <c r="AQ12" i="12"/>
  <c r="CD12" i="12"/>
  <c r="CC12" i="12"/>
  <c r="CE12" i="12"/>
  <c r="AU20" i="12"/>
  <c r="AS20" i="12"/>
  <c r="AT20" i="12"/>
  <c r="BG20" i="12"/>
  <c r="BF20" i="12"/>
  <c r="BE20" i="12"/>
  <c r="AY28" i="12"/>
  <c r="AW28" i="12"/>
  <c r="AX28" i="12"/>
  <c r="AE28" i="12"/>
  <c r="AC28" i="12"/>
  <c r="AD28" i="12"/>
  <c r="BA28" i="12"/>
  <c r="BC28" i="12"/>
  <c r="BB28" i="12"/>
  <c r="CC14" i="12"/>
  <c r="CD14" i="12"/>
  <c r="CE14" i="12"/>
  <c r="U14" i="12"/>
  <c r="V14" i="12"/>
  <c r="W14" i="12"/>
  <c r="U22" i="12"/>
  <c r="V22" i="12"/>
  <c r="W22" i="12"/>
  <c r="AC22" i="12"/>
  <c r="AD22" i="12"/>
  <c r="AE22" i="12"/>
  <c r="BZ22" i="12"/>
  <c r="CA22" i="12"/>
  <c r="BY22" i="12"/>
  <c r="AC30" i="12"/>
  <c r="AD30" i="12"/>
  <c r="AE30" i="12"/>
  <c r="BU30" i="12"/>
  <c r="BW30" i="12"/>
  <c r="BV30" i="12"/>
  <c r="R15" i="12"/>
  <c r="Q15" i="12"/>
  <c r="S15" i="12"/>
  <c r="BU15" i="12"/>
  <c r="BV15" i="12"/>
  <c r="BW15" i="12"/>
  <c r="AI15" i="12"/>
  <c r="AG15" i="12"/>
  <c r="AH15" i="12"/>
  <c r="AQ23" i="12"/>
  <c r="AP23" i="12"/>
  <c r="AO23" i="12"/>
  <c r="BG23" i="12"/>
  <c r="BF23" i="12"/>
  <c r="BE23" i="12"/>
  <c r="AY31" i="12"/>
  <c r="AX31" i="12"/>
  <c r="AW31" i="12"/>
  <c r="BF31" i="12"/>
  <c r="BE31" i="12"/>
  <c r="BG31" i="12"/>
  <c r="Q31" i="12"/>
  <c r="R31" i="12"/>
  <c r="S31" i="12"/>
  <c r="AU29" i="12"/>
  <c r="AS29" i="12"/>
  <c r="AT29" i="12"/>
  <c r="CM29" i="12"/>
  <c r="CK29" i="12"/>
  <c r="CL29" i="12"/>
  <c r="BP36" i="12"/>
  <c r="BP38" i="12" s="1"/>
  <c r="AV36" i="12"/>
  <c r="AV38" i="12" s="1"/>
  <c r="AZ36" i="12"/>
  <c r="AZ38" i="12" s="1"/>
  <c r="BL36" i="12"/>
  <c r="BL38" i="12" s="1"/>
  <c r="BT36" i="12"/>
  <c r="BT38" i="12" s="1"/>
  <c r="CJ36" i="12"/>
  <c r="CJ38" i="12" s="1"/>
  <c r="CB36" i="12"/>
  <c r="CB38" i="12" s="1"/>
  <c r="AF36" i="12"/>
  <c r="AF38" i="12" s="1"/>
  <c r="X36" i="12"/>
  <c r="X38" i="12" s="1"/>
  <c r="P36" i="12"/>
  <c r="P38" i="12" s="1"/>
  <c r="BX36" i="12"/>
  <c r="BX38" i="12" s="1"/>
  <c r="AR36" i="12"/>
  <c r="AR38" i="12" s="1"/>
  <c r="BD36" i="12"/>
  <c r="BD38" i="12" s="1"/>
  <c r="AB36" i="12"/>
  <c r="AB38" i="12" s="1"/>
  <c r="T36" i="12"/>
  <c r="T38" i="12" s="1"/>
  <c r="AN36" i="12"/>
  <c r="AN38" i="12" s="1"/>
  <c r="AJ36" i="12"/>
  <c r="AJ38" i="12" s="1"/>
  <c r="BH36" i="12"/>
  <c r="BH38" i="12" s="1"/>
  <c r="L36" i="12"/>
  <c r="L38" i="12" s="1"/>
  <c r="CF36" i="12"/>
  <c r="CF38" i="12" s="1"/>
  <c r="BV24" i="12"/>
  <c r="BW24" i="12"/>
  <c r="BU24" i="12"/>
  <c r="AC25" i="12"/>
  <c r="AD25" i="12"/>
  <c r="AE25" i="12"/>
  <c r="M10" i="12"/>
  <c r="O10" i="12"/>
  <c r="N10" i="12"/>
  <c r="AI34" i="12"/>
  <c r="AG34" i="12"/>
  <c r="AH34" i="12"/>
  <c r="CK35" i="12"/>
  <c r="CL35" i="12"/>
  <c r="CM35" i="12"/>
  <c r="U27" i="12"/>
  <c r="V27" i="12"/>
  <c r="W27" i="12"/>
  <c r="CH12" i="12"/>
  <c r="CI12" i="12"/>
  <c r="CG12" i="12"/>
  <c r="BC14" i="12"/>
  <c r="BB14" i="12"/>
  <c r="BA14" i="12"/>
  <c r="AG30" i="12"/>
  <c r="AH30" i="12"/>
  <c r="AI30" i="12"/>
  <c r="N31" i="12"/>
  <c r="M31" i="12"/>
  <c r="O31" i="12"/>
  <c r="W8" i="12"/>
  <c r="V8" i="12"/>
  <c r="U8" i="12"/>
  <c r="BG8" i="12"/>
  <c r="BE8" i="12"/>
  <c r="BF8" i="12"/>
  <c r="BM16" i="12"/>
  <c r="BO16" i="12"/>
  <c r="BN16" i="12"/>
  <c r="AX16" i="12"/>
  <c r="AW16" i="12"/>
  <c r="AY16" i="12"/>
  <c r="CL16" i="12"/>
  <c r="CM16" i="12"/>
  <c r="CK16" i="12"/>
  <c r="AU24" i="12"/>
  <c r="AS24" i="12"/>
  <c r="AT24" i="12"/>
  <c r="BE24" i="12"/>
  <c r="BF24" i="12"/>
  <c r="BG24" i="12"/>
  <c r="BA32" i="12"/>
  <c r="BB32" i="12"/>
  <c r="BC32" i="12"/>
  <c r="AP32" i="12"/>
  <c r="AO32" i="12"/>
  <c r="AQ32" i="12"/>
  <c r="AX32" i="12"/>
  <c r="AW32" i="12"/>
  <c r="AY32" i="12"/>
  <c r="AC17" i="12"/>
  <c r="AE17" i="12"/>
  <c r="AD17" i="12"/>
  <c r="AU17" i="12"/>
  <c r="AS17" i="12"/>
  <c r="AT17" i="12"/>
  <c r="O25" i="12"/>
  <c r="N25" i="12"/>
  <c r="M25" i="12"/>
  <c r="BJ25" i="12"/>
  <c r="BI25" i="12"/>
  <c r="BK25" i="12"/>
  <c r="BC25" i="12"/>
  <c r="BA25" i="12"/>
  <c r="BB25" i="12"/>
  <c r="CG33" i="12"/>
  <c r="CI33" i="12"/>
  <c r="CH33" i="12"/>
  <c r="BB33" i="12"/>
  <c r="BC33" i="12"/>
  <c r="BA33" i="12"/>
  <c r="R9" i="12"/>
  <c r="S9" i="12"/>
  <c r="Q9" i="12"/>
  <c r="BW9" i="12"/>
  <c r="BU9" i="12"/>
  <c r="BV9" i="12"/>
  <c r="AY9" i="12"/>
  <c r="AX9" i="12"/>
  <c r="AW9" i="12"/>
  <c r="AU10" i="12"/>
  <c r="AS10" i="12"/>
  <c r="AT10" i="12"/>
  <c r="BO10" i="12"/>
  <c r="BN10" i="12"/>
  <c r="BM10" i="12"/>
  <c r="BF18" i="12"/>
  <c r="BE18" i="12"/>
  <c r="BG18" i="12"/>
  <c r="CD18" i="12"/>
  <c r="CC18" i="12"/>
  <c r="CE18" i="12"/>
  <c r="AK18" i="12"/>
  <c r="AM18" i="12"/>
  <c r="AL18" i="12"/>
  <c r="BA26" i="12"/>
  <c r="BB26" i="12"/>
  <c r="BC26" i="12"/>
  <c r="AM26" i="12"/>
  <c r="AL26" i="12"/>
  <c r="AK26" i="12"/>
  <c r="AD34" i="12"/>
  <c r="AC34" i="12"/>
  <c r="AE34" i="12"/>
  <c r="AY34" i="12"/>
  <c r="AW34" i="12"/>
  <c r="AX34" i="12"/>
  <c r="AP34" i="12"/>
  <c r="AQ34" i="12"/>
  <c r="AO34" i="12"/>
  <c r="BI13" i="12"/>
  <c r="BJ13" i="12"/>
  <c r="BK13" i="12"/>
  <c r="AH13" i="12"/>
  <c r="AI13" i="12"/>
  <c r="AG13" i="12"/>
  <c r="BF35" i="12"/>
  <c r="BG35" i="12"/>
  <c r="BE35" i="12"/>
  <c r="Q35" i="12"/>
  <c r="R35" i="12"/>
  <c r="S35" i="12"/>
  <c r="BY35" i="12"/>
  <c r="CA35" i="12"/>
  <c r="BZ35" i="12"/>
  <c r="BE11" i="12"/>
  <c r="BG11" i="12"/>
  <c r="BF11" i="12"/>
  <c r="Y11" i="12"/>
  <c r="Z11" i="12"/>
  <c r="AA11" i="12"/>
  <c r="AT19" i="12"/>
  <c r="AU19" i="12"/>
  <c r="AS19" i="12"/>
  <c r="BQ19" i="12"/>
  <c r="BS19" i="12"/>
  <c r="BR19" i="12"/>
  <c r="AY19" i="12"/>
  <c r="AW19" i="12"/>
  <c r="AX19" i="12"/>
  <c r="BM27" i="12"/>
  <c r="BO27" i="12"/>
  <c r="BN27" i="12"/>
  <c r="Q27" i="12"/>
  <c r="S27" i="12"/>
  <c r="R27" i="12"/>
  <c r="CM7" i="12"/>
  <c r="CL7" i="12"/>
  <c r="CK7" i="12"/>
  <c r="BZ7" i="12"/>
  <c r="BY7" i="12"/>
  <c r="CA7" i="12"/>
  <c r="BJ7" i="12"/>
  <c r="BK7" i="12"/>
  <c r="BI7" i="12"/>
  <c r="AS21" i="12"/>
  <c r="AU21" i="12"/>
  <c r="AT21" i="12"/>
  <c r="BW21" i="12"/>
  <c r="BU21" i="12"/>
  <c r="BV21" i="12"/>
  <c r="M12" i="12"/>
  <c r="O12" i="12"/>
  <c r="N12" i="12"/>
  <c r="V12" i="12"/>
  <c r="W12" i="12"/>
  <c r="U12" i="12"/>
  <c r="CK12" i="12"/>
  <c r="CL12" i="12"/>
  <c r="CM12" i="12"/>
  <c r="BZ20" i="12"/>
  <c r="CA20" i="12"/>
  <c r="BY20" i="12"/>
  <c r="R20" i="12"/>
  <c r="S20" i="12"/>
  <c r="Q20" i="12"/>
  <c r="BQ28" i="12"/>
  <c r="BS28" i="12"/>
  <c r="BR28" i="12"/>
  <c r="BE28" i="12"/>
  <c r="BG28" i="12"/>
  <c r="BF28" i="12"/>
  <c r="BN28" i="12"/>
  <c r="BM28" i="12"/>
  <c r="BO28" i="12"/>
  <c r="AQ14" i="12"/>
  <c r="AO14" i="12"/>
  <c r="AP14" i="12"/>
  <c r="M14" i="12"/>
  <c r="O14" i="12"/>
  <c r="N14" i="12"/>
  <c r="BF22" i="12"/>
  <c r="BE22" i="12"/>
  <c r="BG22" i="12"/>
  <c r="M22" i="12"/>
  <c r="O22" i="12"/>
  <c r="N22" i="12"/>
  <c r="CH22" i="12"/>
  <c r="CI22" i="12"/>
  <c r="CG22" i="12"/>
  <c r="U30" i="12"/>
  <c r="V30" i="12"/>
  <c r="W30" i="12"/>
  <c r="CK30" i="12"/>
  <c r="CL30" i="12"/>
  <c r="CM30" i="12"/>
  <c r="AA15" i="12"/>
  <c r="Y15" i="12"/>
  <c r="Z15" i="12"/>
  <c r="CK15" i="12"/>
  <c r="CL15" i="12"/>
  <c r="CM15" i="12"/>
  <c r="BO15" i="12"/>
  <c r="BN15" i="12"/>
  <c r="BM15" i="12"/>
  <c r="CK23" i="12"/>
  <c r="CL23" i="12"/>
  <c r="CM23" i="12"/>
  <c r="AG23" i="12"/>
  <c r="AH23" i="12"/>
  <c r="AI23" i="12"/>
  <c r="AU31" i="12"/>
  <c r="AS31" i="12"/>
  <c r="AT31" i="12"/>
  <c r="AH31" i="12"/>
  <c r="AI31" i="12"/>
  <c r="AG31" i="12"/>
  <c r="AE31" i="12"/>
  <c r="AC31" i="12"/>
  <c r="AD31" i="12"/>
  <c r="BO29" i="12"/>
  <c r="BN29" i="12"/>
  <c r="BM29" i="12"/>
  <c r="AQ29" i="12"/>
  <c r="AP29" i="12"/>
  <c r="AO29" i="12"/>
  <c r="AK16" i="12"/>
  <c r="AM16" i="12"/>
  <c r="AL16" i="12"/>
  <c r="AU32" i="12"/>
  <c r="AT32" i="12"/>
  <c r="AS32" i="12"/>
  <c r="CK33" i="12"/>
  <c r="CL33" i="12"/>
  <c r="CM33" i="12"/>
  <c r="BU18" i="12"/>
  <c r="BV18" i="12"/>
  <c r="BW18" i="12"/>
  <c r="BG13" i="12"/>
  <c r="BF13" i="12"/>
  <c r="BE13" i="12"/>
  <c r="CK19" i="12"/>
  <c r="CL19" i="12"/>
  <c r="CM19" i="12"/>
  <c r="AT7" i="12"/>
  <c r="AS7" i="12"/>
  <c r="AU7" i="12"/>
  <c r="AD20" i="12"/>
  <c r="AE20" i="12"/>
  <c r="AC20" i="12"/>
  <c r="BN22" i="12"/>
  <c r="BM22" i="12"/>
  <c r="BO22" i="12"/>
  <c r="BE15" i="12"/>
  <c r="BF15" i="12"/>
  <c r="BG15" i="12"/>
  <c r="N29" i="12"/>
  <c r="O29" i="12"/>
  <c r="M29" i="12"/>
  <c r="CD8" i="12"/>
  <c r="CE8" i="12"/>
  <c r="CC8" i="12"/>
  <c r="AC8" i="12"/>
  <c r="AD8" i="12"/>
  <c r="AE8" i="12"/>
  <c r="O8" i="12"/>
  <c r="M8" i="12"/>
  <c r="N8" i="12"/>
  <c r="AU16" i="12"/>
  <c r="AS16" i="12"/>
  <c r="AT16" i="12"/>
  <c r="BF16" i="12"/>
  <c r="BE16" i="12"/>
  <c r="BG16" i="12"/>
  <c r="AL24" i="12"/>
  <c r="AM24" i="12"/>
  <c r="AK24" i="12"/>
  <c r="BN24" i="12"/>
  <c r="BO24" i="12"/>
  <c r="BM24" i="12"/>
  <c r="BB24" i="12"/>
  <c r="BA24" i="12"/>
  <c r="BC24" i="12"/>
  <c r="BZ32" i="12"/>
  <c r="BY32" i="12"/>
  <c r="CA32" i="12"/>
  <c r="CD32" i="12"/>
  <c r="CE32" i="12"/>
  <c r="CC32" i="12"/>
  <c r="AG17" i="12"/>
  <c r="AH17" i="12"/>
  <c r="AI17" i="12"/>
  <c r="N17" i="12"/>
  <c r="M17" i="12"/>
  <c r="O17" i="12"/>
  <c r="BN17" i="12"/>
  <c r="BO17" i="12"/>
  <c r="BM17" i="12"/>
  <c r="BM25" i="12"/>
  <c r="BO25" i="12"/>
  <c r="BN25" i="12"/>
  <c r="AT25" i="12"/>
  <c r="AS25" i="12"/>
  <c r="AU25" i="12"/>
  <c r="BN33" i="12"/>
  <c r="BM33" i="12"/>
  <c r="BO33" i="12"/>
  <c r="BJ33" i="12"/>
  <c r="BI33" i="12"/>
  <c r="BK33" i="12"/>
  <c r="S33" i="12"/>
  <c r="Q33" i="12"/>
  <c r="R33" i="12"/>
  <c r="Z9" i="12"/>
  <c r="AA9" i="12"/>
  <c r="Y9" i="12"/>
  <c r="AM9" i="12"/>
  <c r="AL9" i="12"/>
  <c r="AK9" i="12"/>
  <c r="BE10" i="12"/>
  <c r="BG10" i="12"/>
  <c r="BF10" i="12"/>
  <c r="BQ10" i="12"/>
  <c r="BS10" i="12"/>
  <c r="BR10" i="12"/>
  <c r="BV10" i="12"/>
  <c r="BU10" i="12"/>
  <c r="BW10" i="12"/>
  <c r="U18" i="12"/>
  <c r="V18" i="12"/>
  <c r="W18" i="12"/>
  <c r="CK18" i="12"/>
  <c r="CL18" i="12"/>
  <c r="CM18" i="12"/>
  <c r="AC26" i="12"/>
  <c r="AD26" i="12"/>
  <c r="AE26" i="12"/>
  <c r="CD26" i="12"/>
  <c r="CC26" i="12"/>
  <c r="CE26" i="12"/>
  <c r="BY26" i="12"/>
  <c r="CA26" i="12"/>
  <c r="BZ26" i="12"/>
  <c r="M34" i="12"/>
  <c r="O34" i="12"/>
  <c r="N34" i="12"/>
  <c r="BM34" i="12"/>
  <c r="BO34" i="12"/>
  <c r="BN34" i="12"/>
  <c r="AP13" i="12"/>
  <c r="AO13" i="12"/>
  <c r="AQ13" i="12"/>
  <c r="W13" i="12"/>
  <c r="V13" i="12"/>
  <c r="U13" i="12"/>
  <c r="CI13" i="12"/>
  <c r="CG13" i="12"/>
  <c r="CH13" i="12"/>
  <c r="V35" i="12"/>
  <c r="W35" i="12"/>
  <c r="U35" i="12"/>
  <c r="AO35" i="12"/>
  <c r="AP35" i="12"/>
  <c r="AQ35" i="12"/>
  <c r="AU11" i="12"/>
  <c r="AT11" i="12"/>
  <c r="AS11" i="12"/>
  <c r="CG11" i="12"/>
  <c r="CI11" i="12"/>
  <c r="CH11" i="12"/>
  <c r="BB11" i="12"/>
  <c r="BA11" i="12"/>
  <c r="BC11" i="12"/>
  <c r="N19" i="12"/>
  <c r="M19" i="12"/>
  <c r="O19" i="12"/>
  <c r="Y19" i="12"/>
  <c r="Z19" i="12"/>
  <c r="AA19" i="12"/>
  <c r="M27" i="12"/>
  <c r="O27" i="12"/>
  <c r="N27" i="12"/>
  <c r="BQ27" i="12"/>
  <c r="BR27" i="12"/>
  <c r="BS27" i="12"/>
  <c r="AP27" i="12"/>
  <c r="AO27" i="12"/>
  <c r="AQ27" i="12"/>
  <c r="AL7" i="12"/>
  <c r="AK7" i="12"/>
  <c r="AM7" i="12"/>
  <c r="CH7" i="12"/>
  <c r="CI7" i="12"/>
  <c r="CG7" i="12"/>
  <c r="BA21" i="12"/>
  <c r="BC21" i="12"/>
  <c r="BB21" i="12"/>
  <c r="BO21" i="12"/>
  <c r="BN21" i="12"/>
  <c r="BM21" i="12"/>
  <c r="CE21" i="12"/>
  <c r="CC21" i="12"/>
  <c r="CD21" i="12"/>
  <c r="BJ12" i="12"/>
  <c r="BI12" i="12"/>
  <c r="BK12" i="12"/>
  <c r="AE12" i="12"/>
  <c r="AC12" i="12"/>
  <c r="AD12" i="12"/>
  <c r="AW20" i="12"/>
  <c r="AY20" i="12"/>
  <c r="AX20" i="12"/>
  <c r="CH20" i="12"/>
  <c r="CI20" i="12"/>
  <c r="CG20" i="12"/>
  <c r="Y20" i="12"/>
  <c r="Z20" i="12"/>
  <c r="AA20" i="12"/>
  <c r="BI28" i="12"/>
  <c r="BK28" i="12"/>
  <c r="BJ28" i="12"/>
  <c r="BV28" i="12"/>
  <c r="BW28" i="12"/>
  <c r="BU28" i="12"/>
  <c r="AT14" i="12"/>
  <c r="AS14" i="12"/>
  <c r="AU14" i="12"/>
  <c r="BI14" i="12"/>
  <c r="BJ14" i="12"/>
  <c r="BK14" i="12"/>
  <c r="AW14" i="12"/>
  <c r="AX14" i="12"/>
  <c r="AY14" i="12"/>
  <c r="BC22" i="12"/>
  <c r="BA22" i="12"/>
  <c r="BB22" i="12"/>
  <c r="AY22" i="12"/>
  <c r="AX22" i="12"/>
  <c r="AW22" i="12"/>
  <c r="BB30" i="12"/>
  <c r="BC30" i="12"/>
  <c r="BA30" i="12"/>
  <c r="O30" i="12"/>
  <c r="M30" i="12"/>
  <c r="N30" i="12"/>
  <c r="BZ30" i="12"/>
  <c r="BY30" i="12"/>
  <c r="CA30" i="12"/>
  <c r="AQ15" i="12"/>
  <c r="AO15" i="12"/>
  <c r="AP15" i="12"/>
  <c r="CG15" i="12"/>
  <c r="CH15" i="12"/>
  <c r="CI15" i="12"/>
  <c r="U23" i="12"/>
  <c r="V23" i="12"/>
  <c r="W23" i="12"/>
  <c r="BR23" i="12"/>
  <c r="BS23" i="12"/>
  <c r="BQ23" i="12"/>
  <c r="BM23" i="12"/>
  <c r="BO23" i="12"/>
  <c r="BN23" i="12"/>
  <c r="BY31" i="12"/>
  <c r="BZ31" i="12"/>
  <c r="CA31" i="12"/>
  <c r="BO31" i="12"/>
  <c r="BM31" i="12"/>
  <c r="BN31" i="12"/>
  <c r="BG29" i="12"/>
  <c r="BE29" i="12"/>
  <c r="BF29" i="12"/>
  <c r="Q29" i="12"/>
  <c r="R29" i="12"/>
  <c r="S29" i="12"/>
  <c r="BR29" i="12"/>
  <c r="BS29" i="12"/>
  <c r="BQ29" i="12"/>
  <c r="CC17" i="12"/>
  <c r="CE17" i="12"/>
  <c r="CD17" i="12"/>
  <c r="AC9" i="12"/>
  <c r="AD9" i="12"/>
  <c r="AE9" i="12"/>
  <c r="BG26" i="12"/>
  <c r="BF26" i="12"/>
  <c r="BE26" i="12"/>
  <c r="BN35" i="12"/>
  <c r="BM35" i="12"/>
  <c r="BO35" i="12"/>
  <c r="Q19" i="12"/>
  <c r="R19" i="12"/>
  <c r="S19" i="12"/>
  <c r="AW21" i="12"/>
  <c r="AX21" i="12"/>
  <c r="AY21" i="12"/>
  <c r="W28" i="12"/>
  <c r="U28" i="12"/>
  <c r="V28" i="12"/>
  <c r="BQ30" i="12"/>
  <c r="BR30" i="12"/>
  <c r="BS30" i="12"/>
  <c r="CK31" i="12"/>
  <c r="CL31" i="12"/>
  <c r="CM31" i="12"/>
  <c r="CL8" i="12"/>
  <c r="CM8" i="12"/>
  <c r="CK8" i="12"/>
  <c r="BA8" i="12"/>
  <c r="BB8" i="12"/>
  <c r="BC8" i="12"/>
  <c r="BV8" i="12"/>
  <c r="BW8" i="12"/>
  <c r="BU8" i="12"/>
  <c r="U16" i="12"/>
  <c r="V16" i="12"/>
  <c r="W16" i="12"/>
  <c r="O16" i="12"/>
  <c r="N16" i="12"/>
  <c r="M16" i="12"/>
  <c r="U24" i="12"/>
  <c r="V24" i="12"/>
  <c r="W24" i="12"/>
  <c r="AW24" i="12"/>
  <c r="AX24" i="12"/>
  <c r="AY24" i="12"/>
  <c r="AP24" i="12"/>
  <c r="AO24" i="12"/>
  <c r="AQ24" i="12"/>
  <c r="CG32" i="12"/>
  <c r="CH32" i="12"/>
  <c r="CI32" i="12"/>
  <c r="CL32" i="12"/>
  <c r="CM32" i="12"/>
  <c r="CK32" i="12"/>
  <c r="BR17" i="12"/>
  <c r="BS17" i="12"/>
  <c r="BQ17" i="12"/>
  <c r="AO17" i="12"/>
  <c r="AQ17" i="12"/>
  <c r="AP17" i="12"/>
  <c r="AY17" i="12"/>
  <c r="AX17" i="12"/>
  <c r="AW17" i="12"/>
  <c r="CA25" i="12"/>
  <c r="BY25" i="12"/>
  <c r="BZ25" i="12"/>
  <c r="BU25" i="12"/>
  <c r="BV25" i="12"/>
  <c r="BW25" i="12"/>
  <c r="U33" i="12"/>
  <c r="V33" i="12"/>
  <c r="W33" i="12"/>
  <c r="AT33" i="12"/>
  <c r="AS33" i="12"/>
  <c r="AU33" i="12"/>
  <c r="Z33" i="12"/>
  <c r="AA33" i="12"/>
  <c r="Y33" i="12"/>
  <c r="AI9" i="12"/>
  <c r="AH9" i="12"/>
  <c r="AG9" i="12"/>
  <c r="CA9" i="12"/>
  <c r="BY9" i="12"/>
  <c r="BZ9" i="12"/>
  <c r="AQ10" i="12"/>
  <c r="AP10" i="12"/>
  <c r="AO10" i="12"/>
  <c r="BC10" i="12"/>
  <c r="BB10" i="12"/>
  <c r="BA10" i="12"/>
  <c r="Z10" i="12"/>
  <c r="AA10" i="12"/>
  <c r="Y10" i="12"/>
  <c r="AC18" i="12"/>
  <c r="AD18" i="12"/>
  <c r="AE18" i="12"/>
  <c r="S18" i="12"/>
  <c r="Q18" i="12"/>
  <c r="R18" i="12"/>
  <c r="AI26" i="12"/>
  <c r="AG26" i="12"/>
  <c r="AH26" i="12"/>
  <c r="CK26" i="12"/>
  <c r="CL26" i="12"/>
  <c r="CM26" i="12"/>
  <c r="AU26" i="12"/>
  <c r="AT26" i="12"/>
  <c r="AS26" i="12"/>
  <c r="BJ34" i="12"/>
  <c r="BI34" i="12"/>
  <c r="BK34" i="12"/>
  <c r="CD34" i="12"/>
  <c r="CC34" i="12"/>
  <c r="CE34" i="12"/>
  <c r="CA13" i="12"/>
  <c r="BY13" i="12"/>
  <c r="BZ13" i="12"/>
  <c r="AD13" i="12"/>
  <c r="AE13" i="12"/>
  <c r="AC13" i="12"/>
  <c r="BW13" i="12"/>
  <c r="BU13" i="12"/>
  <c r="BV13" i="12"/>
  <c r="AI35" i="12"/>
  <c r="AG35" i="12"/>
  <c r="AH35" i="12"/>
  <c r="AY35" i="12"/>
  <c r="AX35" i="12"/>
  <c r="AW35" i="12"/>
  <c r="CK11" i="12"/>
  <c r="CL11" i="12"/>
  <c r="CM11" i="12"/>
  <c r="U11" i="12"/>
  <c r="W11" i="12"/>
  <c r="V11" i="12"/>
  <c r="AL11" i="12"/>
  <c r="AM11" i="12"/>
  <c r="AK11" i="12"/>
  <c r="AE19" i="12"/>
  <c r="AD19" i="12"/>
  <c r="AC19" i="12"/>
  <c r="BN19" i="12"/>
  <c r="BM19" i="12"/>
  <c r="BO19" i="12"/>
  <c r="BU27" i="12"/>
  <c r="BV27" i="12"/>
  <c r="BW27" i="12"/>
  <c r="Z27" i="12"/>
  <c r="Y27" i="12"/>
  <c r="AA27" i="12"/>
  <c r="AY27" i="12"/>
  <c r="AW27" i="12"/>
  <c r="AX27" i="12"/>
  <c r="O7" i="12"/>
  <c r="N7" i="12"/>
  <c r="M7" i="12"/>
  <c r="BO7" i="12"/>
  <c r="BM7" i="12"/>
  <c r="BN7" i="12"/>
  <c r="AL21" i="12"/>
  <c r="AK21" i="12"/>
  <c r="AM21" i="12"/>
  <c r="S21" i="12"/>
  <c r="Q21" i="12"/>
  <c r="R21" i="12"/>
  <c r="CM21" i="12"/>
  <c r="CK21" i="12"/>
  <c r="CL21" i="12"/>
  <c r="BC12" i="12"/>
  <c r="BA12" i="12"/>
  <c r="BB12" i="12"/>
  <c r="BF12" i="12"/>
  <c r="BE12" i="12"/>
  <c r="BG12" i="12"/>
  <c r="BN20" i="12"/>
  <c r="BO20" i="12"/>
  <c r="BM20" i="12"/>
  <c r="BJ20" i="12"/>
  <c r="BI20" i="12"/>
  <c r="BK20" i="12"/>
  <c r="AG20" i="12"/>
  <c r="AI20" i="12"/>
  <c r="AH20" i="12"/>
  <c r="AU28" i="12"/>
  <c r="AT28" i="12"/>
  <c r="AS28" i="12"/>
  <c r="Q28" i="12"/>
  <c r="R28" i="12"/>
  <c r="S28" i="12"/>
  <c r="BE14" i="12"/>
  <c r="BF14" i="12"/>
  <c r="BG14" i="12"/>
  <c r="BR14" i="12"/>
  <c r="BS14" i="12"/>
  <c r="BQ14" i="12"/>
  <c r="R14" i="12"/>
  <c r="Q14" i="12"/>
  <c r="S14" i="12"/>
  <c r="BQ22" i="12"/>
  <c r="BS22" i="12"/>
  <c r="BR22" i="12"/>
  <c r="CC22" i="12"/>
  <c r="CD22" i="12"/>
  <c r="CE22" i="12"/>
  <c r="AP30" i="12"/>
  <c r="AO30" i="12"/>
  <c r="AQ30" i="12"/>
  <c r="AU30" i="12"/>
  <c r="AS30" i="12"/>
  <c r="AT30" i="12"/>
  <c r="CH30" i="12"/>
  <c r="CI30" i="12"/>
  <c r="CG30" i="12"/>
  <c r="BK15" i="12"/>
  <c r="BJ15" i="12"/>
  <c r="BI15" i="12"/>
  <c r="BR15" i="12"/>
  <c r="BQ15" i="12"/>
  <c r="BS15" i="12"/>
  <c r="AW23" i="12"/>
  <c r="AY23" i="12"/>
  <c r="AX23" i="12"/>
  <c r="BU23" i="12"/>
  <c r="BW23" i="12"/>
  <c r="BV23" i="12"/>
  <c r="CC23" i="12"/>
  <c r="CE23" i="12"/>
  <c r="CD23" i="12"/>
  <c r="AP31" i="12"/>
  <c r="AO31" i="12"/>
  <c r="AQ31" i="12"/>
  <c r="AM31" i="12"/>
  <c r="AL31" i="12"/>
  <c r="AK31" i="12"/>
  <c r="BC29" i="12"/>
  <c r="BB29" i="12"/>
  <c r="BA29" i="12"/>
  <c r="AA29" i="12"/>
  <c r="Y29" i="12"/>
  <c r="Z29" i="12"/>
  <c r="CA29" i="12"/>
  <c r="BY29" i="12"/>
  <c r="BZ29" i="12"/>
  <c r="AT8" i="12"/>
  <c r="AU8" i="12"/>
  <c r="AS8" i="12"/>
  <c r="BW32" i="12"/>
  <c r="BU32" i="12"/>
  <c r="BV32" i="12"/>
  <c r="AM33" i="12"/>
  <c r="AL33" i="12"/>
  <c r="AK33" i="12"/>
  <c r="BJ18" i="12"/>
  <c r="BK18" i="12"/>
  <c r="BI18" i="12"/>
  <c r="Q34" i="12"/>
  <c r="R34" i="12"/>
  <c r="S34" i="12"/>
  <c r="BY11" i="12"/>
  <c r="CA11" i="12"/>
  <c r="BZ11" i="12"/>
  <c r="Y7" i="12"/>
  <c r="Z7" i="12"/>
  <c r="AA7" i="12"/>
  <c r="AG12" i="12"/>
  <c r="AH12" i="12"/>
  <c r="AI12" i="12"/>
  <c r="BJ22" i="12"/>
  <c r="BK22" i="12"/>
  <c r="BI22" i="12"/>
  <c r="AC23" i="12"/>
  <c r="AD23" i="12"/>
  <c r="AE23" i="12"/>
  <c r="Q8" i="12"/>
  <c r="S8" i="12"/>
  <c r="R8" i="12"/>
  <c r="BZ8" i="12"/>
  <c r="BY8" i="12"/>
  <c r="CA8" i="12"/>
  <c r="BR8" i="12"/>
  <c r="BS8" i="12"/>
  <c r="BQ8" i="12"/>
  <c r="AC16" i="12"/>
  <c r="AE16" i="12"/>
  <c r="AD16" i="12"/>
  <c r="BQ16" i="12"/>
  <c r="BS16" i="12"/>
  <c r="BR16" i="12"/>
  <c r="AC24" i="12"/>
  <c r="AD24" i="12"/>
  <c r="AE24" i="12"/>
  <c r="CG24" i="12"/>
  <c r="CH24" i="12"/>
  <c r="CI24" i="12"/>
  <c r="CD24" i="12"/>
  <c r="CE24" i="12"/>
  <c r="CC24" i="12"/>
  <c r="AK32" i="12"/>
  <c r="AL32" i="12"/>
  <c r="AM32" i="12"/>
  <c r="S32" i="12"/>
  <c r="Q32" i="12"/>
  <c r="R32" i="12"/>
  <c r="R17" i="12"/>
  <c r="S17" i="12"/>
  <c r="Q17" i="12"/>
  <c r="AL17" i="12"/>
  <c r="AM17" i="12"/>
  <c r="AK17" i="12"/>
  <c r="BG17" i="12"/>
  <c r="BF17" i="12"/>
  <c r="BE17" i="12"/>
  <c r="S25" i="12"/>
  <c r="Q25" i="12"/>
  <c r="R25" i="12"/>
  <c r="AX25" i="12"/>
  <c r="AY25" i="12"/>
  <c r="AW25" i="12"/>
  <c r="AE33" i="12"/>
  <c r="AD33" i="12"/>
  <c r="AC33" i="12"/>
  <c r="BU33" i="12"/>
  <c r="BW33" i="12"/>
  <c r="BV33" i="12"/>
  <c r="AH33" i="12"/>
  <c r="AG33" i="12"/>
  <c r="AI33" i="12"/>
  <c r="BQ9" i="12"/>
  <c r="BR9" i="12"/>
  <c r="BS9" i="12"/>
  <c r="CG9" i="12"/>
  <c r="CH9" i="12"/>
  <c r="CI9" i="12"/>
  <c r="AH10" i="12"/>
  <c r="AI10" i="12"/>
  <c r="AG10" i="12"/>
  <c r="CD10" i="12"/>
  <c r="CC10" i="12"/>
  <c r="CE10" i="12"/>
  <c r="BY10" i="12"/>
  <c r="CA10" i="12"/>
  <c r="BZ10" i="12"/>
  <c r="O18" i="12"/>
  <c r="N18" i="12"/>
  <c r="M18" i="12"/>
  <c r="AY18" i="12"/>
  <c r="AX18" i="12"/>
  <c r="AW18" i="12"/>
  <c r="O26" i="12"/>
  <c r="M26" i="12"/>
  <c r="N26" i="12"/>
  <c r="AY26" i="12"/>
  <c r="AX26" i="12"/>
  <c r="AW26" i="12"/>
  <c r="Q26" i="12"/>
  <c r="R26" i="12"/>
  <c r="S26" i="12"/>
  <c r="AU34" i="12"/>
  <c r="AT34" i="12"/>
  <c r="AS34" i="12"/>
  <c r="BV34" i="12"/>
  <c r="BW34" i="12"/>
  <c r="BU34" i="12"/>
  <c r="BQ13" i="12"/>
  <c r="BS13" i="12"/>
  <c r="BR13" i="12"/>
  <c r="M13" i="12"/>
  <c r="O13" i="12"/>
  <c r="N13" i="12"/>
  <c r="CE13" i="12"/>
  <c r="CC13" i="12"/>
  <c r="CD13" i="12"/>
  <c r="BQ35" i="12"/>
  <c r="BR35" i="12"/>
  <c r="BS35" i="12"/>
  <c r="BV35" i="12"/>
  <c r="BU35" i="12"/>
  <c r="BW35" i="12"/>
  <c r="AX11" i="12"/>
  <c r="AY11" i="12"/>
  <c r="AW11" i="12"/>
  <c r="AG11" i="12"/>
  <c r="AH11" i="12"/>
  <c r="AI11" i="12"/>
  <c r="S11" i="12"/>
  <c r="Q11" i="12"/>
  <c r="R11" i="12"/>
  <c r="CG19" i="12"/>
  <c r="CI19" i="12"/>
  <c r="CH19" i="12"/>
  <c r="BU19" i="12"/>
  <c r="BV19" i="12"/>
  <c r="BW19" i="12"/>
  <c r="BJ27" i="12"/>
  <c r="BI27" i="12"/>
  <c r="BK27" i="12"/>
  <c r="CK27" i="12"/>
  <c r="CL27" i="12"/>
  <c r="CM27" i="12"/>
  <c r="BG27" i="12"/>
  <c r="BE27" i="12"/>
  <c r="BF27" i="12"/>
  <c r="AY7" i="12"/>
  <c r="AW7" i="12"/>
  <c r="AX7" i="12"/>
  <c r="BA7" i="12"/>
  <c r="BC7" i="12"/>
  <c r="BB7" i="12"/>
  <c r="BE21" i="12"/>
  <c r="BG21" i="12"/>
  <c r="BF21" i="12"/>
  <c r="Y21" i="12"/>
  <c r="Z21" i="12"/>
  <c r="AA21" i="12"/>
  <c r="AP21" i="12"/>
  <c r="AQ21" i="12"/>
  <c r="AO21" i="12"/>
  <c r="AK12" i="12"/>
  <c r="AM12" i="12"/>
  <c r="AL12" i="12"/>
  <c r="BO12" i="12"/>
  <c r="BM12" i="12"/>
  <c r="BN12" i="12"/>
  <c r="BS20" i="12"/>
  <c r="BR20" i="12"/>
  <c r="BQ20" i="12"/>
  <c r="BC20" i="12"/>
  <c r="BB20" i="12"/>
  <c r="BA20" i="12"/>
  <c r="CD20" i="12"/>
  <c r="CC20" i="12"/>
  <c r="CE20" i="12"/>
  <c r="BZ28" i="12"/>
  <c r="CA28" i="12"/>
  <c r="BY28" i="12"/>
  <c r="Z28" i="12"/>
  <c r="AA28" i="12"/>
  <c r="Y28" i="12"/>
  <c r="BZ14" i="12"/>
  <c r="BY14" i="12"/>
  <c r="CA14" i="12"/>
  <c r="CK14" i="12"/>
  <c r="CL14" i="12"/>
  <c r="CM14" i="12"/>
  <c r="AA14" i="12"/>
  <c r="Y14" i="12"/>
  <c r="Z14" i="12"/>
  <c r="CK22" i="12"/>
  <c r="CL22" i="12"/>
  <c r="CM22" i="12"/>
  <c r="R22" i="12"/>
  <c r="Q22" i="12"/>
  <c r="S22" i="12"/>
  <c r="BJ30" i="12"/>
  <c r="BI30" i="12"/>
  <c r="BK30" i="12"/>
  <c r="AW30" i="12"/>
  <c r="AY30" i="12"/>
  <c r="AX30" i="12"/>
  <c r="CC30" i="12"/>
  <c r="CD30" i="12"/>
  <c r="CE30" i="12"/>
  <c r="U15" i="12"/>
  <c r="V15" i="12"/>
  <c r="W15" i="12"/>
  <c r="BC15" i="12"/>
  <c r="BB15" i="12"/>
  <c r="BA15" i="12"/>
  <c r="AU23" i="12"/>
  <c r="AT23" i="12"/>
  <c r="AS23" i="12"/>
  <c r="BC23" i="12"/>
  <c r="BB23" i="12"/>
  <c r="BA23" i="12"/>
  <c r="Y23" i="12"/>
  <c r="Z23" i="12"/>
  <c r="AA23" i="12"/>
  <c r="BR31" i="12"/>
  <c r="BQ31" i="12"/>
  <c r="BS31" i="12"/>
  <c r="Z31" i="12"/>
  <c r="AA31" i="12"/>
  <c r="Y31" i="12"/>
  <c r="BK29" i="12"/>
  <c r="BJ29" i="12"/>
  <c r="BI29" i="12"/>
  <c r="AH29" i="12"/>
  <c r="AI29" i="12"/>
  <c r="AG29" i="12"/>
  <c r="AL29" i="12"/>
  <c r="AM29" i="12"/>
  <c r="AK29" i="12"/>
  <c r="AA24" i="12"/>
  <c r="Y24" i="12"/>
  <c r="Z24" i="12"/>
  <c r="BQ25" i="12"/>
  <c r="BS25" i="12"/>
  <c r="BR25" i="12"/>
  <c r="BI9" i="12"/>
  <c r="BK9" i="12"/>
  <c r="BJ9" i="12"/>
  <c r="BM26" i="12"/>
  <c r="BN26" i="12"/>
  <c r="BO26" i="12"/>
  <c r="BC35" i="12"/>
  <c r="BB35" i="12"/>
  <c r="BA35" i="12"/>
  <c r="BY27" i="12"/>
  <c r="CA27" i="12"/>
  <c r="BZ27" i="12"/>
  <c r="AY12" i="12"/>
  <c r="AW12" i="12"/>
  <c r="AX12" i="12"/>
  <c r="CK28" i="12"/>
  <c r="CL28" i="12"/>
  <c r="CM28" i="12"/>
  <c r="AE15" i="12"/>
  <c r="AC15" i="12"/>
  <c r="AD15" i="12"/>
  <c r="V31" i="12"/>
  <c r="U31" i="12"/>
  <c r="W31" i="12"/>
  <c r="AA8" i="12"/>
  <c r="Y8" i="12"/>
  <c r="Z8" i="12"/>
  <c r="CG8" i="12"/>
  <c r="CH8" i="12"/>
  <c r="CI8" i="12"/>
  <c r="AO8" i="12"/>
  <c r="AQ8" i="12"/>
  <c r="AP8" i="12"/>
  <c r="BB16" i="12"/>
  <c r="BC16" i="12"/>
  <c r="BA16" i="12"/>
  <c r="AO16" i="12"/>
  <c r="AQ16" i="12"/>
  <c r="AP16" i="12"/>
  <c r="N24" i="12"/>
  <c r="M24" i="12"/>
  <c r="O24" i="12"/>
  <c r="BQ24" i="12"/>
  <c r="BR24" i="12"/>
  <c r="BS24" i="12"/>
  <c r="CL24" i="12"/>
  <c r="CM24" i="12"/>
  <c r="CK24" i="12"/>
  <c r="BQ32" i="12"/>
  <c r="BR32" i="12"/>
  <c r="BS32" i="12"/>
  <c r="AA32" i="12"/>
  <c r="Y32" i="12"/>
  <c r="Z32" i="12"/>
  <c r="Y17" i="12"/>
  <c r="Z17" i="12"/>
  <c r="AA17" i="12"/>
  <c r="CA17" i="12"/>
  <c r="BY17" i="12"/>
  <c r="BZ17" i="12"/>
  <c r="CK17" i="12"/>
  <c r="CL17" i="12"/>
  <c r="CM17" i="12"/>
  <c r="Z25" i="12"/>
  <c r="AA25" i="12"/>
  <c r="Y25" i="12"/>
  <c r="BE25" i="12"/>
  <c r="BF25" i="12"/>
  <c r="BG25" i="12"/>
  <c r="N33" i="12"/>
  <c r="M33" i="12"/>
  <c r="O33" i="12"/>
  <c r="AY33" i="12"/>
  <c r="AX33" i="12"/>
  <c r="AW33" i="12"/>
  <c r="BQ33" i="12"/>
  <c r="BR33" i="12"/>
  <c r="BS33" i="12"/>
  <c r="CC9" i="12"/>
  <c r="CE9" i="12"/>
  <c r="CD9" i="12"/>
  <c r="AP9" i="12"/>
  <c r="AQ9" i="12"/>
  <c r="AO9" i="12"/>
  <c r="W10" i="12"/>
  <c r="U10" i="12"/>
  <c r="V10" i="12"/>
  <c r="CK10" i="12"/>
  <c r="CL10" i="12"/>
  <c r="CM10" i="12"/>
  <c r="CH10" i="12"/>
  <c r="CI10" i="12"/>
  <c r="CG10" i="12"/>
  <c r="AT18" i="12"/>
  <c r="AS18" i="12"/>
  <c r="AU18" i="12"/>
  <c r="BM18" i="12"/>
  <c r="BO18" i="12"/>
  <c r="BN18" i="12"/>
  <c r="W26" i="12"/>
  <c r="U26" i="12"/>
  <c r="V26" i="12"/>
  <c r="Y26" i="12"/>
  <c r="Z26" i="12"/>
  <c r="AA26" i="12"/>
  <c r="BU26" i="12"/>
  <c r="BV26" i="12"/>
  <c r="BW26" i="12"/>
  <c r="BB34" i="12"/>
  <c r="BA34" i="12"/>
  <c r="BC34" i="12"/>
  <c r="CH34" i="12"/>
  <c r="CI34" i="12"/>
  <c r="CG34" i="12"/>
  <c r="AW13" i="12"/>
  <c r="AX13" i="12"/>
  <c r="AY13" i="12"/>
  <c r="AT13" i="12"/>
  <c r="AS13" i="12"/>
  <c r="AU13" i="12"/>
  <c r="CM13" i="12"/>
  <c r="CK13" i="12"/>
  <c r="CL13" i="12"/>
  <c r="CC35" i="12"/>
  <c r="CD35" i="12"/>
  <c r="CE35" i="12"/>
  <c r="CG35" i="12"/>
  <c r="CI35" i="12"/>
  <c r="CH35" i="12"/>
  <c r="BK11" i="12"/>
  <c r="BI11" i="12"/>
  <c r="BJ11" i="12"/>
  <c r="BU11" i="12"/>
  <c r="BV11" i="12"/>
  <c r="BW11" i="12"/>
  <c r="AP11" i="12"/>
  <c r="AQ11" i="12"/>
  <c r="AO11" i="12"/>
  <c r="CC19" i="12"/>
  <c r="CD19" i="12"/>
  <c r="CE19" i="12"/>
  <c r="BA19" i="12"/>
  <c r="BC19" i="12"/>
  <c r="BB19" i="12"/>
  <c r="AC27" i="12"/>
  <c r="AD27" i="12"/>
  <c r="AE27" i="12"/>
  <c r="BB27" i="12"/>
  <c r="BA27" i="12"/>
  <c r="BC27" i="12"/>
  <c r="AT27" i="12"/>
  <c r="AS27" i="12"/>
  <c r="AU27" i="12"/>
  <c r="BW7" i="12"/>
  <c r="BV7" i="12"/>
  <c r="BU7" i="12"/>
  <c r="BE7" i="12"/>
  <c r="BG7" i="12"/>
  <c r="BF7" i="12"/>
  <c r="BI21" i="12"/>
  <c r="BK21" i="12"/>
  <c r="BJ21" i="12"/>
  <c r="AG21" i="12"/>
  <c r="AH21" i="12"/>
  <c r="AI21" i="12"/>
  <c r="BQ21" i="12"/>
  <c r="BR21" i="12"/>
  <c r="BS21" i="12"/>
  <c r="AU12" i="12"/>
  <c r="AT12" i="12"/>
  <c r="AS12" i="12"/>
  <c r="S12" i="12"/>
  <c r="Q12" i="12"/>
  <c r="R12" i="12"/>
  <c r="M20" i="12"/>
  <c r="O20" i="12"/>
  <c r="N20" i="12"/>
  <c r="AP20" i="12"/>
  <c r="AQ20" i="12"/>
  <c r="AO20" i="12"/>
  <c r="CK20" i="12"/>
  <c r="CL20" i="12"/>
  <c r="CM20" i="12"/>
  <c r="CH28" i="12"/>
  <c r="CI28" i="12"/>
  <c r="CG28" i="12"/>
  <c r="AG28" i="12"/>
  <c r="AH28" i="12"/>
  <c r="AI28" i="12"/>
  <c r="CH14" i="12"/>
  <c r="CI14" i="12"/>
  <c r="CG14" i="12"/>
  <c r="AM14" i="12"/>
  <c r="AL14" i="12"/>
  <c r="AK14" i="12"/>
  <c r="AG14" i="12"/>
  <c r="AH14" i="12"/>
  <c r="AI14" i="12"/>
  <c r="AT22" i="12"/>
  <c r="AS22" i="12"/>
  <c r="AU22" i="12"/>
  <c r="Y22" i="12"/>
  <c r="Z22" i="12"/>
  <c r="AA22" i="12"/>
  <c r="AM30" i="12"/>
  <c r="AK30" i="12"/>
  <c r="AL30" i="12"/>
  <c r="Q30" i="12"/>
  <c r="R30" i="12"/>
  <c r="S30" i="12"/>
  <c r="BG30" i="12"/>
  <c r="BF30" i="12"/>
  <c r="BE30" i="12"/>
  <c r="AS15" i="12"/>
  <c r="AU15" i="12"/>
  <c r="AT15" i="12"/>
  <c r="M15" i="12"/>
  <c r="O15" i="12"/>
  <c r="N15" i="12"/>
  <c r="BY23" i="12"/>
  <c r="BZ23" i="12"/>
  <c r="CA23" i="12"/>
  <c r="CG23" i="12"/>
  <c r="CH23" i="12"/>
  <c r="CI23" i="12"/>
  <c r="BJ23" i="12"/>
  <c r="BK23" i="12"/>
  <c r="BI23" i="12"/>
  <c r="CG31" i="12"/>
  <c r="CH31" i="12"/>
  <c r="CI31" i="12"/>
  <c r="BJ31" i="12"/>
  <c r="BK31" i="12"/>
  <c r="BI31" i="12"/>
  <c r="W29" i="12"/>
  <c r="U29" i="12"/>
  <c r="V29" i="12"/>
  <c r="AX29" i="12"/>
  <c r="AW29" i="12"/>
  <c r="AY29" i="12"/>
  <c r="CI29" i="12"/>
  <c r="CG29" i="12"/>
  <c r="CH29" i="12"/>
  <c r="F27" i="12"/>
  <c r="G27" i="12"/>
  <c r="E27" i="12"/>
  <c r="J17" i="12"/>
  <c r="I17" i="12"/>
  <c r="K17" i="12"/>
  <c r="E24" i="12"/>
  <c r="F24" i="12"/>
  <c r="G24" i="12"/>
  <c r="J19" i="12"/>
  <c r="K19" i="12"/>
  <c r="I19" i="12"/>
  <c r="J25" i="12"/>
  <c r="I25" i="12"/>
  <c r="K25" i="12"/>
  <c r="K10" i="12"/>
  <c r="I10" i="12"/>
  <c r="J10" i="12"/>
  <c r="J28" i="12"/>
  <c r="K28" i="12"/>
  <c r="I28" i="12"/>
  <c r="K35" i="12"/>
  <c r="I35" i="12"/>
  <c r="J35" i="12"/>
  <c r="G15" i="12"/>
  <c r="E15" i="12"/>
  <c r="F15" i="12"/>
  <c r="I29" i="12"/>
  <c r="J29" i="12"/>
  <c r="K29" i="12"/>
  <c r="E30" i="12"/>
  <c r="F30" i="12"/>
  <c r="G30" i="12"/>
  <c r="D37" i="12"/>
  <c r="H37" i="12"/>
  <c r="K24" i="12"/>
  <c r="I24" i="12"/>
  <c r="J24" i="12"/>
  <c r="F19" i="12"/>
  <c r="E19" i="12"/>
  <c r="G19" i="12"/>
  <c r="G25" i="12"/>
  <c r="F25" i="12"/>
  <c r="E25" i="12"/>
  <c r="G10" i="12"/>
  <c r="E10" i="12"/>
  <c r="F10" i="12"/>
  <c r="G28" i="12"/>
  <c r="E28" i="12"/>
  <c r="F28" i="12"/>
  <c r="F35" i="12"/>
  <c r="E35" i="12"/>
  <c r="G35" i="12"/>
  <c r="I15" i="12"/>
  <c r="J15" i="12"/>
  <c r="K15" i="12"/>
  <c r="E16" i="12"/>
  <c r="F16" i="12"/>
  <c r="G16" i="12"/>
  <c r="I20" i="12"/>
  <c r="J20" i="12"/>
  <c r="K20" i="12"/>
  <c r="E29" i="12"/>
  <c r="F29" i="12"/>
  <c r="G29" i="12"/>
  <c r="K32" i="12"/>
  <c r="I32" i="12"/>
  <c r="J32" i="12"/>
  <c r="E7" i="12"/>
  <c r="F7" i="12"/>
  <c r="G7" i="12"/>
  <c r="G26" i="12"/>
  <c r="E26" i="12"/>
  <c r="F26" i="12"/>
  <c r="I11" i="12"/>
  <c r="J11" i="12"/>
  <c r="K11" i="12"/>
  <c r="E13" i="12"/>
  <c r="F13" i="12"/>
  <c r="G13" i="12"/>
  <c r="F14" i="12"/>
  <c r="G14" i="12"/>
  <c r="E14" i="12"/>
  <c r="E23" i="12"/>
  <c r="F23" i="12"/>
  <c r="G23" i="12"/>
  <c r="I30" i="12"/>
  <c r="K30" i="12"/>
  <c r="J30" i="12"/>
  <c r="E32" i="12"/>
  <c r="F32" i="12"/>
  <c r="G32" i="12"/>
  <c r="I7" i="12"/>
  <c r="K7" i="12"/>
  <c r="J7" i="12"/>
  <c r="K26" i="12"/>
  <c r="I26" i="12"/>
  <c r="J26" i="12"/>
  <c r="F11" i="12"/>
  <c r="E11" i="12"/>
  <c r="G11" i="12"/>
  <c r="I13" i="12"/>
  <c r="J13" i="12"/>
  <c r="K13" i="12"/>
  <c r="I14" i="12"/>
  <c r="J14" i="12"/>
  <c r="K14" i="12"/>
  <c r="I23" i="12"/>
  <c r="J23" i="12"/>
  <c r="K23" i="12"/>
  <c r="G17" i="12"/>
  <c r="E17" i="12"/>
  <c r="F17" i="12"/>
  <c r="J18" i="12"/>
  <c r="I18" i="12"/>
  <c r="K18" i="12"/>
  <c r="J27" i="12"/>
  <c r="K27" i="12"/>
  <c r="I27" i="12"/>
  <c r="D36" i="12"/>
  <c r="H36" i="12"/>
  <c r="K8" i="12"/>
  <c r="I8" i="12"/>
  <c r="J8" i="12"/>
  <c r="G33" i="12"/>
  <c r="E33" i="12"/>
  <c r="F33" i="12"/>
  <c r="J9" i="12"/>
  <c r="K9" i="12"/>
  <c r="I9" i="12"/>
  <c r="E34" i="12"/>
  <c r="F34" i="12"/>
  <c r="G34" i="12"/>
  <c r="G12" i="12"/>
  <c r="E12" i="12"/>
  <c r="F12" i="12"/>
  <c r="J21" i="12"/>
  <c r="K21" i="12"/>
  <c r="I21" i="12"/>
  <c r="K22" i="12"/>
  <c r="J22" i="12"/>
  <c r="I22" i="12"/>
  <c r="I31" i="12"/>
  <c r="J31" i="12"/>
  <c r="K31" i="12"/>
  <c r="E18" i="12"/>
  <c r="F18" i="12"/>
  <c r="G18" i="12"/>
  <c r="K16" i="12"/>
  <c r="I16" i="12"/>
  <c r="J16" i="12"/>
  <c r="F20" i="12"/>
  <c r="G20" i="12"/>
  <c r="E20" i="12"/>
  <c r="E8" i="12"/>
  <c r="F8" i="12"/>
  <c r="G8" i="12"/>
  <c r="J33" i="12"/>
  <c r="I33" i="12"/>
  <c r="K33" i="12"/>
  <c r="G9" i="12"/>
  <c r="F9" i="12"/>
  <c r="E9" i="12"/>
  <c r="J34" i="12"/>
  <c r="I34" i="12"/>
  <c r="K34" i="12"/>
  <c r="I12" i="12"/>
  <c r="K12" i="12"/>
  <c r="E21" i="12"/>
  <c r="G21" i="12"/>
  <c r="F21" i="12"/>
  <c r="F22" i="12"/>
  <c r="G22" i="12"/>
  <c r="E22" i="12"/>
  <c r="F31" i="12"/>
  <c r="G31" i="12"/>
  <c r="E31" i="12"/>
  <c r="L14" i="18"/>
  <c r="L35" i="18"/>
  <c r="L22" i="18"/>
  <c r="L30" i="18"/>
  <c r="L20" i="18"/>
  <c r="L26" i="18"/>
  <c r="L21" i="18"/>
  <c r="L27" i="18"/>
  <c r="L12" i="18"/>
  <c r="L28" i="18"/>
  <c r="L34" i="18"/>
  <c r="L10" i="18"/>
  <c r="L29" i="18"/>
  <c r="L19" i="18"/>
  <c r="L11" i="18"/>
  <c r="L36" i="18"/>
  <c r="L13" i="18"/>
  <c r="L18" i="18"/>
  <c r="L37" i="18"/>
  <c r="H38" i="12" l="1"/>
  <c r="L15" i="18"/>
  <c r="M14" i="20"/>
  <c r="I7" i="20"/>
  <c r="K7" i="20" s="1"/>
  <c r="M7" i="20"/>
  <c r="AD37" i="12"/>
  <c r="AC37" i="12"/>
  <c r="AE37" i="12"/>
  <c r="BV37" i="12"/>
  <c r="BW37" i="12"/>
  <c r="BU37" i="12"/>
  <c r="CA37" i="12"/>
  <c r="BZ37" i="12"/>
  <c r="BY37" i="12"/>
  <c r="M37" i="12"/>
  <c r="N37" i="12"/>
  <c r="O37" i="12"/>
  <c r="CE37" i="12"/>
  <c r="CC37" i="12"/>
  <c r="CD37" i="12"/>
  <c r="BA37" i="12"/>
  <c r="BB37" i="12"/>
  <c r="BC37" i="12"/>
  <c r="AS37" i="12"/>
  <c r="AU37" i="12"/>
  <c r="AT37" i="12"/>
  <c r="CM37" i="12"/>
  <c r="CK37" i="12"/>
  <c r="CL37" i="12"/>
  <c r="AS36" i="12"/>
  <c r="AT36" i="12"/>
  <c r="AU36" i="12"/>
  <c r="O36" i="12"/>
  <c r="O38" i="12" s="1"/>
  <c r="O39" i="12" s="1"/>
  <c r="N36" i="12"/>
  <c r="M36" i="12"/>
  <c r="BB36" i="12"/>
  <c r="BA36" i="12"/>
  <c r="BA38" i="12" s="1"/>
  <c r="BC36" i="12"/>
  <c r="Q36" i="12"/>
  <c r="R36" i="12"/>
  <c r="S36" i="12"/>
  <c r="AA36" i="12"/>
  <c r="Y36" i="12"/>
  <c r="Z36" i="12"/>
  <c r="AQ36" i="12"/>
  <c r="AO36" i="12"/>
  <c r="AP36" i="12"/>
  <c r="BM37" i="12"/>
  <c r="BN37" i="12"/>
  <c r="BO37" i="12"/>
  <c r="AQ37" i="12"/>
  <c r="AP37" i="12"/>
  <c r="AO37" i="12"/>
  <c r="Q37" i="12"/>
  <c r="R37" i="12"/>
  <c r="S37" i="12"/>
  <c r="BR37" i="12"/>
  <c r="BS37" i="12"/>
  <c r="BQ37" i="12"/>
  <c r="CH36" i="12"/>
  <c r="CG36" i="12"/>
  <c r="CI36" i="12"/>
  <c r="BO36" i="12"/>
  <c r="BM36" i="12"/>
  <c r="BN36" i="12"/>
  <c r="BN38" i="12" s="1"/>
  <c r="BZ36" i="12"/>
  <c r="CA36" i="12"/>
  <c r="BY36" i="12"/>
  <c r="BK36" i="12"/>
  <c r="BJ36" i="12"/>
  <c r="BI36" i="12"/>
  <c r="AX36" i="12"/>
  <c r="AW36" i="12"/>
  <c r="AY36" i="12"/>
  <c r="AM36" i="12"/>
  <c r="AK36" i="12"/>
  <c r="AL36" i="12"/>
  <c r="BQ36" i="12"/>
  <c r="BS36" i="12"/>
  <c r="BR36" i="12"/>
  <c r="AH36" i="12"/>
  <c r="AI36" i="12"/>
  <c r="AG36" i="12"/>
  <c r="W36" i="12"/>
  <c r="U36" i="12"/>
  <c r="V36" i="12"/>
  <c r="CD36" i="12"/>
  <c r="CC36" i="12"/>
  <c r="CE36" i="12"/>
  <c r="AC36" i="12"/>
  <c r="AE36" i="12"/>
  <c r="AD36" i="12"/>
  <c r="CK36" i="12"/>
  <c r="CL36" i="12"/>
  <c r="CM36" i="12"/>
  <c r="BG36" i="12"/>
  <c r="BE36" i="12"/>
  <c r="BF36" i="12"/>
  <c r="BU36" i="12"/>
  <c r="BW36" i="12"/>
  <c r="BV36" i="12"/>
  <c r="Y37" i="12"/>
  <c r="Z37" i="12"/>
  <c r="AA37" i="12"/>
  <c r="AY37" i="12"/>
  <c r="AW37" i="12"/>
  <c r="AX37" i="12"/>
  <c r="BI37" i="12"/>
  <c r="BK37" i="12"/>
  <c r="BJ37" i="12"/>
  <c r="AG37" i="12"/>
  <c r="AH37" i="12"/>
  <c r="AI37" i="12"/>
  <c r="AK37" i="12"/>
  <c r="AM37" i="12"/>
  <c r="AL37" i="12"/>
  <c r="V37" i="12"/>
  <c r="W37" i="12"/>
  <c r="U37" i="12"/>
  <c r="CI37" i="12"/>
  <c r="CG37" i="12"/>
  <c r="CH37" i="12"/>
  <c r="BG37" i="12"/>
  <c r="BE37" i="12"/>
  <c r="BF37" i="12"/>
  <c r="L23" i="18"/>
  <c r="L16" i="18"/>
  <c r="F36" i="12"/>
  <c r="G36" i="12"/>
  <c r="E36" i="12"/>
  <c r="J37" i="12"/>
  <c r="K37" i="12"/>
  <c r="I37" i="12"/>
  <c r="E37" i="12"/>
  <c r="G37" i="12"/>
  <c r="F37" i="12"/>
  <c r="J36" i="12"/>
  <c r="K36" i="12"/>
  <c r="I36" i="12"/>
  <c r="L9" i="18"/>
  <c r="L8" i="18"/>
  <c r="L7" i="18"/>
  <c r="M29" i="20"/>
  <c r="M22" i="20"/>
  <c r="M25" i="20"/>
  <c r="M27" i="20"/>
  <c r="M11" i="20"/>
  <c r="M17" i="20"/>
  <c r="M9" i="20"/>
  <c r="M24" i="20"/>
  <c r="L33" i="18"/>
  <c r="M16" i="20"/>
  <c r="M19" i="20"/>
  <c r="L17" i="18"/>
  <c r="M34" i="20"/>
  <c r="I8" i="20"/>
  <c r="I9" i="20" s="1"/>
  <c r="M31" i="20"/>
  <c r="M21" i="20"/>
  <c r="M26" i="20"/>
  <c r="L31" i="18"/>
  <c r="L32" i="18"/>
  <c r="M23" i="20"/>
  <c r="M13" i="20"/>
  <c r="M18" i="20"/>
  <c r="L25" i="18"/>
  <c r="M15" i="20"/>
  <c r="M28" i="20"/>
  <c r="M10" i="20"/>
  <c r="L24" i="18"/>
  <c r="M8" i="20"/>
  <c r="M20" i="20"/>
  <c r="M33" i="20"/>
  <c r="M32" i="20"/>
  <c r="M30" i="20"/>
  <c r="M12" i="20"/>
  <c r="J7" i="20"/>
  <c r="L7" i="20" s="1"/>
  <c r="M37" i="20"/>
  <c r="M35" i="20"/>
  <c r="M36" i="20"/>
  <c r="I3" i="20"/>
  <c r="BM38" i="12" l="1"/>
  <c r="CL38" i="12"/>
  <c r="BZ38" i="12"/>
  <c r="CE38" i="12"/>
  <c r="CE39" i="12" s="1"/>
  <c r="BC38" i="12"/>
  <c r="BC39" i="12" s="1"/>
  <c r="M38" i="12"/>
  <c r="AC38" i="12"/>
  <c r="E38" i="12"/>
  <c r="BW38" i="12"/>
  <c r="BW39" i="12" s="1"/>
  <c r="AD38" i="12"/>
  <c r="G38" i="12"/>
  <c r="G39" i="12" s="1"/>
  <c r="BS38" i="12"/>
  <c r="BS39" i="12" s="1"/>
  <c r="BO38" i="12"/>
  <c r="BO39" i="12" s="1"/>
  <c r="AT38" i="12"/>
  <c r="BY38" i="12"/>
  <c r="BB38" i="12"/>
  <c r="I38" i="12"/>
  <c r="F38" i="12"/>
  <c r="BG38" i="12"/>
  <c r="BG39" i="12" s="1"/>
  <c r="CC38" i="12"/>
  <c r="BR38" i="12"/>
  <c r="AX38" i="12"/>
  <c r="R38" i="12"/>
  <c r="AU38" i="12"/>
  <c r="AU39" i="12" s="1"/>
  <c r="CM38" i="12"/>
  <c r="CM39" i="12" s="1"/>
  <c r="CD38" i="12"/>
  <c r="AP38" i="12"/>
  <c r="CA38" i="12"/>
  <c r="CA39" i="12" s="1"/>
  <c r="J38" i="12"/>
  <c r="BQ38" i="12"/>
  <c r="AO38" i="12"/>
  <c r="BU38" i="12"/>
  <c r="BV38" i="12"/>
  <c r="CK38" i="12"/>
  <c r="K38" i="12"/>
  <c r="K39" i="12" s="1"/>
  <c r="BI38" i="12"/>
  <c r="Q38" i="12"/>
  <c r="V38" i="12"/>
  <c r="BJ38" i="12"/>
  <c r="CI38" i="12"/>
  <c r="CI39" i="12" s="1"/>
  <c r="AS38" i="12"/>
  <c r="U38" i="12"/>
  <c r="AL38" i="12"/>
  <c r="BK38" i="12"/>
  <c r="BK39" i="12" s="1"/>
  <c r="CG38" i="12"/>
  <c r="AQ38" i="12"/>
  <c r="AQ39" i="12" s="1"/>
  <c r="W38" i="12"/>
  <c r="W39" i="12" s="1"/>
  <c r="AK38" i="12"/>
  <c r="CH38" i="12"/>
  <c r="Z38" i="12"/>
  <c r="AE38" i="12"/>
  <c r="AE39" i="12" s="1"/>
  <c r="AG38" i="12"/>
  <c r="AM38" i="12"/>
  <c r="AM39" i="12" s="1"/>
  <c r="Y38" i="12"/>
  <c r="BF38" i="12"/>
  <c r="AI38" i="12"/>
  <c r="AI39" i="12" s="1"/>
  <c r="AY38" i="12"/>
  <c r="AY39" i="12" s="1"/>
  <c r="AA38" i="12"/>
  <c r="AA39" i="12" s="1"/>
  <c r="N38" i="12"/>
  <c r="BE38" i="12"/>
  <c r="AH38" i="12"/>
  <c r="AW38" i="12"/>
  <c r="S38" i="12"/>
  <c r="S39" i="12" s="1"/>
  <c r="J8" i="20"/>
  <c r="L8" i="20" s="1"/>
  <c r="K8" i="20"/>
  <c r="J9" i="20"/>
  <c r="L9" i="20" s="1"/>
  <c r="I10" i="20"/>
  <c r="K9" i="20"/>
  <c r="N3" i="12" l="1"/>
  <c r="J3" i="12"/>
  <c r="K10" i="20"/>
  <c r="I11" i="20"/>
  <c r="J10" i="20"/>
  <c r="L10" i="20" s="1"/>
  <c r="J11" i="20" l="1"/>
  <c r="L11" i="20" s="1"/>
  <c r="K11" i="20"/>
  <c r="I12" i="20"/>
  <c r="I13" i="20" l="1"/>
  <c r="J12" i="20"/>
  <c r="L12" i="20" s="1"/>
  <c r="K12" i="20"/>
  <c r="J13" i="20" l="1"/>
  <c r="L13" i="20" s="1"/>
  <c r="K13" i="20"/>
  <c r="I14" i="20"/>
  <c r="K14" i="20" l="1"/>
  <c r="J14" i="20"/>
  <c r="L14" i="20" s="1"/>
  <c r="I15" i="20"/>
  <c r="J15" i="20" l="1"/>
  <c r="L15" i="20" s="1"/>
  <c r="K15" i="20"/>
  <c r="I16" i="20"/>
  <c r="I17" i="20" l="1"/>
  <c r="J16" i="20"/>
  <c r="L16" i="20" s="1"/>
  <c r="K16" i="20"/>
  <c r="J17" i="20" l="1"/>
  <c r="L17" i="20" s="1"/>
  <c r="K17" i="20"/>
  <c r="I18" i="20"/>
  <c r="I19" i="20" l="1"/>
  <c r="K18" i="20"/>
  <c r="J18" i="20"/>
  <c r="L18" i="20" s="1"/>
  <c r="J19" i="20" l="1"/>
  <c r="L19" i="20" s="1"/>
  <c r="I20" i="20"/>
  <c r="K19" i="20"/>
  <c r="I21" i="20" l="1"/>
  <c r="J20" i="20"/>
  <c r="L20" i="20" s="1"/>
  <c r="K20" i="20"/>
  <c r="J21" i="20" l="1"/>
  <c r="L21" i="20" s="1"/>
  <c r="K21" i="20"/>
  <c r="I22" i="20"/>
  <c r="I23" i="20" l="1"/>
  <c r="K22" i="20"/>
  <c r="J22" i="20"/>
  <c r="L22" i="20" s="1"/>
  <c r="J23" i="20" l="1"/>
  <c r="L23" i="20" s="1"/>
  <c r="I24" i="20"/>
  <c r="K23" i="20"/>
  <c r="I25" i="20" l="1"/>
  <c r="J24" i="20"/>
  <c r="L24" i="20" s="1"/>
  <c r="K24" i="20"/>
  <c r="J25" i="20" l="1"/>
  <c r="L25" i="20" s="1"/>
  <c r="I26" i="20"/>
  <c r="K25" i="20"/>
  <c r="I27" i="20" l="1"/>
  <c r="K26" i="20"/>
  <c r="J26" i="20"/>
  <c r="L26" i="20" s="1"/>
  <c r="J27" i="20" l="1"/>
  <c r="L27" i="20" s="1"/>
  <c r="I28" i="20"/>
  <c r="K27" i="20"/>
  <c r="K28" i="20" l="1"/>
  <c r="I29" i="20"/>
  <c r="J28" i="20"/>
  <c r="L28" i="20" s="1"/>
  <c r="J29" i="20" l="1"/>
  <c r="L29" i="20" s="1"/>
  <c r="K29" i="20"/>
  <c r="I30" i="20"/>
  <c r="I31" i="20" l="1"/>
  <c r="K30" i="20"/>
  <c r="J30" i="20"/>
  <c r="L30" i="20" s="1"/>
  <c r="J31" i="20" l="1"/>
  <c r="L31" i="20" s="1"/>
  <c r="I32" i="20"/>
  <c r="K31" i="20"/>
  <c r="K32" i="20" l="1"/>
  <c r="I33" i="20"/>
  <c r="J32" i="20"/>
  <c r="L32" i="20" s="1"/>
  <c r="J33" i="20" l="1"/>
  <c r="L33" i="20" s="1"/>
  <c r="I34" i="20"/>
  <c r="K33" i="20"/>
  <c r="I35" i="20" l="1"/>
  <c r="K34" i="20"/>
  <c r="J34" i="20"/>
  <c r="L34" i="20" s="1"/>
  <c r="J35" i="20" l="1"/>
  <c r="L35" i="20" s="1"/>
  <c r="I36" i="20"/>
  <c r="I37" i="20" s="1"/>
  <c r="K35" i="20"/>
  <c r="K37" i="20" l="1"/>
  <c r="J37" i="20"/>
  <c r="L37" i="20" s="1"/>
  <c r="K36" i="20"/>
  <c r="J36" i="20"/>
  <c r="L36" i="2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E12D12-5871-48D7-BF6D-A04EF18579FE}" keepAlive="1" name="FRA_Store Report" type="5" refreshedVersion="7" refreshOnLoad="1" saveData="1">
    <dbPr connection="Provider=MSOLAP.8;Integrated Security=ClaimsToken;Persist Security Info=True;Initial Catalog=sobe_wowvirtualserver-fcb79e60-1724-447f-8aee-01ad01230631;Data Source=pbiazure://api.powerbi.com;MDX Compatibility=1;Safety Options=2;MDX Missing Member Mode=Error;Identity Provider=https://login.microsoftonline.com/common, https://analysis.windows.net/powerbi/api, 929d0ec0-7a41-4b1e-bc7c-b754a28bddcc;Update Isolation Level=2" command="Model" commandType="1"/>
    <olapPr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">
    <s v="FRA_Store Report"/>
    <s v="{[VW_EMEA_FRA_TX_SALES].[Type].&amp;[Owned]}"/>
    <s v="{[VW_EMEA_FRA_TX_SALES].[Level].[All]}"/>
    <s v="{[VW_EMEA_FRA_TX_SALES].[Category].[All]}"/>
    <s v="{[VW_EMEA_FRA_TX_SALES].[Class].&amp;[MLLG],[VW_EMEA_FRA_TX_SALES].[Class].&amp;[MRTW],[VW_EMEA_FRA_TX_SALES].[Class].&amp;[MSLG],[VW_EMEA_FRA_TX_SALES].[Class].&amp;[MBelts],[VW_EMEA_FRA_TX_SALES].[Class].&amp;[MShoes],[VW_EMEA_FRA_TX_SALES].[Class].&amp;[M Belts],[VW_EMEA_FRA_TX_SALES].[Class].&amp;[MScarves],[VW_EMEA_FRA_TX_SALES].[Class].&amp;[MGifts &amp; Accs]}"/>
  </metadataStrings>
  <mdxMetadata count="4">
    <mdx n="0" f="s">
      <ms ns="1" c="0"/>
    </mdx>
    <mdx n="0" f="s">
      <ms ns="2" c="0"/>
    </mdx>
    <mdx n="0" f="s">
      <ms ns="3" c="0"/>
    </mdx>
    <mdx n="0" f="s">
      <ms ns="4" c="0"/>
    </mdx>
  </mdx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<sst xmlns="http://schemas.openxmlformats.org/spreadsheetml/2006/main" count="11843" uniqueCount="2284">
  <si>
    <t>Type</t>
  </si>
  <si>
    <t>Owned</t>
  </si>
  <si>
    <t>Level</t>
  </si>
  <si>
    <t>All</t>
  </si>
  <si>
    <t>Date</t>
  </si>
  <si>
    <t>(Multiple Items)</t>
  </si>
  <si>
    <t>Category</t>
  </si>
  <si>
    <t>Class</t>
  </si>
  <si>
    <t>Brand</t>
  </si>
  <si>
    <t>Off-White</t>
  </si>
  <si>
    <t>Units_</t>
  </si>
  <si>
    <t>Transactions</t>
  </si>
  <si>
    <t>Net Sales</t>
  </si>
  <si>
    <t>Moncler</t>
  </si>
  <si>
    <t>Polo Ralph Lauren</t>
  </si>
  <si>
    <t>YSL</t>
  </si>
  <si>
    <t>Balenciaga</t>
  </si>
  <si>
    <t>Stone Island</t>
  </si>
  <si>
    <t>Burberry</t>
  </si>
  <si>
    <t>Thom Browne</t>
  </si>
  <si>
    <t>Kenzo</t>
  </si>
  <si>
    <t>Givenchy</t>
  </si>
  <si>
    <t>Salvatore Ferragamo</t>
  </si>
  <si>
    <t>Lacoste</t>
  </si>
  <si>
    <t>Maison Margiela</t>
  </si>
  <si>
    <t>Acne</t>
  </si>
  <si>
    <t>Versace</t>
  </si>
  <si>
    <t>Balmain</t>
  </si>
  <si>
    <t>Bottega Veneta</t>
  </si>
  <si>
    <t>Anderson's</t>
  </si>
  <si>
    <t>Bleu De Chauffe</t>
  </si>
  <si>
    <t>Alfred Dunhill</t>
  </si>
  <si>
    <t>Smythson</t>
  </si>
  <si>
    <t>Bally</t>
  </si>
  <si>
    <t>Grand Total</t>
  </si>
  <si>
    <t>SA_ID</t>
  </si>
  <si>
    <t>David Sivilay</t>
  </si>
  <si>
    <t>Zora Slassi</t>
  </si>
  <si>
    <t>Zhen Zeng</t>
  </si>
  <si>
    <t>Yuting Liu</t>
  </si>
  <si>
    <t>Jeremy Campos</t>
  </si>
  <si>
    <t>Nikita Millet</t>
  </si>
  <si>
    <t>Sofiane Kendjouh</t>
  </si>
  <si>
    <t>Evgenia Dvoryanchikova</t>
  </si>
  <si>
    <t>Maurizio Arena</t>
  </si>
  <si>
    <t>Hong YI Fan Devalois (Flora)</t>
  </si>
  <si>
    <t>Frederic Guiridarane</t>
  </si>
  <si>
    <t>Andréa Capron</t>
  </si>
  <si>
    <t>Zoe Enault</t>
  </si>
  <si>
    <t>Ruben Martins Neto</t>
  </si>
  <si>
    <t>Laurent Comtesse</t>
  </si>
  <si>
    <t>Marie Salanoubat</t>
  </si>
  <si>
    <t>Angeline Bai</t>
  </si>
  <si>
    <t>Ismael Timera</t>
  </si>
  <si>
    <t>Megumi Soyer</t>
  </si>
  <si>
    <t>Lin Cao</t>
  </si>
  <si>
    <t>Ha Lamb Lee</t>
  </si>
  <si>
    <t>Taline Tachdjian</t>
  </si>
  <si>
    <t>Sarah Devilliere</t>
  </si>
  <si>
    <t>Shanshan Dreyfus (Huang)</t>
  </si>
  <si>
    <t>Lukas Zouareg</t>
  </si>
  <si>
    <t>Zeyi Wong</t>
  </si>
  <si>
    <t>Cecile Lieu</t>
  </si>
  <si>
    <t>Laetitia Messi Manga</t>
  </si>
  <si>
    <t>Floriane Procyk</t>
  </si>
  <si>
    <t>Eric Lim</t>
  </si>
  <si>
    <t>Faisal Bidar</t>
  </si>
  <si>
    <t>Patricia Batki</t>
  </si>
  <si>
    <t>Patricia Louis Joseph Dogue</t>
  </si>
  <si>
    <t>Djamila Fellahi</t>
  </si>
  <si>
    <t>Jean-Florian Gnaly</t>
  </si>
  <si>
    <t>Bouna Sakho</t>
  </si>
  <si>
    <t>Marvin Kamara</t>
  </si>
  <si>
    <t>Muaadh Pandore</t>
  </si>
  <si>
    <t>Henri-Martial Assie</t>
  </si>
  <si>
    <t>Dolly Belhomme</t>
  </si>
  <si>
    <t>Yanis Bekkal</t>
  </si>
  <si>
    <t>Charlotte Chevallier</t>
  </si>
  <si>
    <t>Richard Castaner</t>
  </si>
  <si>
    <t>Huiyuan Wang</t>
  </si>
  <si>
    <t>Aiko Angouillant</t>
  </si>
  <si>
    <t>Mile Manojlovic</t>
  </si>
  <si>
    <t>Lan Mione</t>
  </si>
  <si>
    <t>Tom Revelant</t>
  </si>
  <si>
    <t>Jean-Michel Remande</t>
  </si>
  <si>
    <t>Shabell Koussan</t>
  </si>
  <si>
    <t>Gulshat Gataullina</t>
  </si>
  <si>
    <t>Tringa Muhaxheri</t>
  </si>
  <si>
    <t>Miao Lacarelle</t>
  </si>
  <si>
    <t>Karen Villarreal Sola</t>
  </si>
  <si>
    <t>Cyrielle Le Saule</t>
  </si>
  <si>
    <t>Madina Toumi</t>
  </si>
  <si>
    <t>Melanie Lin</t>
  </si>
  <si>
    <t>Elfried Ekoue</t>
  </si>
  <si>
    <t>Thomas Chiolo</t>
  </si>
  <si>
    <t>Alexandra Liddell</t>
  </si>
  <si>
    <t>Alain Imbert</t>
  </si>
  <si>
    <t>Alexandra Guichard</t>
  </si>
  <si>
    <t>Shu-Chen Auvray</t>
  </si>
  <si>
    <t>Syed Guyen</t>
  </si>
  <si>
    <t>Marianna Olhandeguy</t>
  </si>
  <si>
    <t>Jelena Mustiere</t>
  </si>
  <si>
    <t>Beixi Robert</t>
  </si>
  <si>
    <t>Prisca Manuella Fansy Neuta</t>
  </si>
  <si>
    <t>Aurelie Mornandji</t>
  </si>
  <si>
    <t>Emily Migdal</t>
  </si>
  <si>
    <t>Ying Yang</t>
  </si>
  <si>
    <t>TOTAL</t>
  </si>
  <si>
    <t>1</t>
  </si>
  <si>
    <t>10011187</t>
  </si>
  <si>
    <t>10011589</t>
  </si>
  <si>
    <t>10011435</t>
  </si>
  <si>
    <t>10010925</t>
  </si>
  <si>
    <t>10011226</t>
  </si>
  <si>
    <t>M</t>
  </si>
  <si>
    <t>4000020</t>
  </si>
  <si>
    <t>10011448</t>
  </si>
  <si>
    <t>10011166</t>
  </si>
  <si>
    <t>10011248</t>
  </si>
  <si>
    <t>10012040</t>
  </si>
  <si>
    <t>10012024</t>
  </si>
  <si>
    <t>10012017</t>
  </si>
  <si>
    <t>10011165</t>
  </si>
  <si>
    <t>10011268</t>
  </si>
  <si>
    <t>10011216</t>
  </si>
  <si>
    <t>Employee ID</t>
  </si>
  <si>
    <t>Full Name</t>
  </si>
  <si>
    <t>Preferred Name / 
Known As</t>
  </si>
  <si>
    <t>First Name</t>
  </si>
  <si>
    <t>Last Name</t>
  </si>
  <si>
    <t>Gender</t>
  </si>
  <si>
    <t>Sub Area / Dept</t>
  </si>
  <si>
    <t>Position</t>
  </si>
  <si>
    <t>Départment</t>
  </si>
  <si>
    <t>Floor</t>
  </si>
  <si>
    <t>Team Leader</t>
  </si>
  <si>
    <t>PSM</t>
  </si>
  <si>
    <t>AGM</t>
  </si>
  <si>
    <t>Nb H/sem</t>
  </si>
  <si>
    <t>Aimee Guyon</t>
  </si>
  <si>
    <t>Aimee</t>
  </si>
  <si>
    <t>Guyon</t>
  </si>
  <si>
    <t>F</t>
  </si>
  <si>
    <t>Sales (La Samaritaine)</t>
  </si>
  <si>
    <t>Sales associate</t>
  </si>
  <si>
    <t>Beauty</t>
  </si>
  <si>
    <t>Audrey Detoul</t>
  </si>
  <si>
    <t>François DHALLUIN</t>
  </si>
  <si>
    <t>Sylvain COURAULT</t>
  </si>
  <si>
    <t xml:space="preserve">ACQUA DI PARMA </t>
  </si>
  <si>
    <t>Valerie Lebaindre</t>
  </si>
  <si>
    <t>Valerie</t>
  </si>
  <si>
    <t>Lebaindre</t>
  </si>
  <si>
    <t>Amandine Vialle</t>
  </si>
  <si>
    <t>Amandine</t>
  </si>
  <si>
    <t>Vialle</t>
  </si>
  <si>
    <t>Annabelle LAFER</t>
  </si>
  <si>
    <t>ANNICK GOUTAL</t>
  </si>
  <si>
    <t>Fedoua Bouacha</t>
  </si>
  <si>
    <t>Fedoua</t>
  </si>
  <si>
    <t>Bouacha</t>
  </si>
  <si>
    <t>Audrey DETOUL</t>
  </si>
  <si>
    <t>ATELIER COLOGNE / MUGLER / PRADA</t>
  </si>
  <si>
    <t>Muriel Foury</t>
  </si>
  <si>
    <t>Muriel</t>
  </si>
  <si>
    <t>Foury</t>
  </si>
  <si>
    <t>Sabah Rizki</t>
  </si>
  <si>
    <t>Krystel NEHME</t>
  </si>
  <si>
    <t>BIOTHERM</t>
  </si>
  <si>
    <t>Rani Grove</t>
  </si>
  <si>
    <t>Rani</t>
  </si>
  <si>
    <t>Grove</t>
  </si>
  <si>
    <t>Laure Geens</t>
  </si>
  <si>
    <t>Diane CERDOR</t>
  </si>
  <si>
    <t>BOBBI BROWN</t>
  </si>
  <si>
    <t>Safa Abderrahmane Habib</t>
  </si>
  <si>
    <t>Safa</t>
  </si>
  <si>
    <t>Abderrahmane Habib</t>
  </si>
  <si>
    <t>BULGARI</t>
  </si>
  <si>
    <t>Laura Keng-Weng</t>
  </si>
  <si>
    <t>Laura</t>
  </si>
  <si>
    <t>Keng-Weng</t>
  </si>
  <si>
    <t>Laetitia Chen</t>
  </si>
  <si>
    <t>BURBERRY / CHLOE</t>
  </si>
  <si>
    <t>Alice Deligeard</t>
  </si>
  <si>
    <t>Alice</t>
  </si>
  <si>
    <t>Deligeard</t>
  </si>
  <si>
    <t>BY TERRY</t>
  </si>
  <si>
    <t>Yann Lacroix Larose</t>
  </si>
  <si>
    <t>Yann</t>
  </si>
  <si>
    <t>Lacroix Larose</t>
  </si>
  <si>
    <t>Magdalena Gorczynska</t>
  </si>
  <si>
    <t>Gorczynska</t>
  </si>
  <si>
    <t>Magdalena</t>
  </si>
  <si>
    <t>BYREDO</t>
  </si>
  <si>
    <t>Henny Sinardi Lavagne Dortigue</t>
  </si>
  <si>
    <t>Henny</t>
  </si>
  <si>
    <t>Sinardi Lavagne Dortigue</t>
  </si>
  <si>
    <t>Kathia Foullon</t>
  </si>
  <si>
    <t>Vanessa</t>
  </si>
  <si>
    <t>Kathia</t>
  </si>
  <si>
    <t>Foullon</t>
  </si>
  <si>
    <t xml:space="preserve">CARTIER </t>
  </si>
  <si>
    <t>Marlene Dogo</t>
  </si>
  <si>
    <t>Eva</t>
  </si>
  <si>
    <t>Marlene</t>
  </si>
  <si>
    <t>Dogo</t>
  </si>
  <si>
    <t>Louis Ancel</t>
  </si>
  <si>
    <t>CAUDALIE / MULTIBRAND SKINCARE</t>
  </si>
  <si>
    <t>Linda Aissani-Benaziza</t>
  </si>
  <si>
    <t>Linda</t>
  </si>
  <si>
    <t>Aissani-Benaziza</t>
  </si>
  <si>
    <t>CHANTECAILLE</t>
  </si>
  <si>
    <t>Judith Saad</t>
  </si>
  <si>
    <t>Judith</t>
  </si>
  <si>
    <t>Saad</t>
  </si>
  <si>
    <t>Melissa De Souza</t>
  </si>
  <si>
    <t>Melissa</t>
  </si>
  <si>
    <t>De Souza</t>
  </si>
  <si>
    <t>CHARLOTTE TILBURY</t>
  </si>
  <si>
    <t>Thomas Lehmann</t>
  </si>
  <si>
    <t>Tom</t>
  </si>
  <si>
    <t>Thomas</t>
  </si>
  <si>
    <t>Lehmann</t>
  </si>
  <si>
    <t>Anais Renard</t>
  </si>
  <si>
    <t>Anais</t>
  </si>
  <si>
    <t>Renard</t>
  </si>
  <si>
    <t>Fahima Kaloum</t>
  </si>
  <si>
    <t>Fahima</t>
  </si>
  <si>
    <t>Kaloum</t>
  </si>
  <si>
    <t>CLARINS</t>
  </si>
  <si>
    <t>Gwladys Smite</t>
  </si>
  <si>
    <t>Gwladys</t>
  </si>
  <si>
    <t>Smite</t>
  </si>
  <si>
    <t>Fang Liu</t>
  </si>
  <si>
    <t>Fiona</t>
  </si>
  <si>
    <t>Fang</t>
  </si>
  <si>
    <t>Liu</t>
  </si>
  <si>
    <t>CLE DE PEAU</t>
  </si>
  <si>
    <t>Veejayantee Vinteanu</t>
  </si>
  <si>
    <t>Veejayantee</t>
  </si>
  <si>
    <t>Vinteanu</t>
  </si>
  <si>
    <t>CLINIQUE</t>
  </si>
  <si>
    <t>Nathalie Greuzat-Francois</t>
  </si>
  <si>
    <t>Nathalie</t>
  </si>
  <si>
    <t>Greuzat-Francois</t>
  </si>
  <si>
    <t>CREME DE LA MER</t>
  </si>
  <si>
    <t>Catherine Souvannavong</t>
  </si>
  <si>
    <t>Catherine</t>
  </si>
  <si>
    <t>Souvannavong</t>
  </si>
  <si>
    <t>Irene Truong</t>
  </si>
  <si>
    <t>Irene</t>
  </si>
  <si>
    <t>Truong</t>
  </si>
  <si>
    <t>Fatou Gueye</t>
  </si>
  <si>
    <t>Fatou</t>
  </si>
  <si>
    <t>Gueye</t>
  </si>
  <si>
    <t>DECIEM</t>
  </si>
  <si>
    <t>Cynthia Noirot</t>
  </si>
  <si>
    <t>Cynthia</t>
  </si>
  <si>
    <t>Noirot</t>
  </si>
  <si>
    <t>françois DHALLUIN</t>
  </si>
  <si>
    <t>Oceane Alonzo</t>
  </si>
  <si>
    <t>Oceane</t>
  </si>
  <si>
    <t>Alonzo</t>
  </si>
  <si>
    <t xml:space="preserve">Audrey Detoul </t>
  </si>
  <si>
    <t>Jing Gridelet</t>
  </si>
  <si>
    <t>Jing</t>
  </si>
  <si>
    <t>Gridelet</t>
  </si>
  <si>
    <t xml:space="preserve">DIPTYQUE </t>
  </si>
  <si>
    <t>Magali Hauguel</t>
  </si>
  <si>
    <t>Magali</t>
  </si>
  <si>
    <t>Hauguel</t>
  </si>
  <si>
    <t>Ines Cheblal</t>
  </si>
  <si>
    <t>Ines</t>
  </si>
  <si>
    <t>Cheblal</t>
  </si>
  <si>
    <t>DIPTYQUE/ MAISON FRANCIS KURKDJIAN</t>
  </si>
  <si>
    <t>Yasmine Al Khayat</t>
  </si>
  <si>
    <t>Yasmine</t>
  </si>
  <si>
    <t>Al Khayat</t>
  </si>
  <si>
    <t>DOLCE &amp; GABANNA</t>
  </si>
  <si>
    <t>Marion Iwanski</t>
  </si>
  <si>
    <t>Marion</t>
  </si>
  <si>
    <t>Iwanski</t>
  </si>
  <si>
    <t>Sales Associate</t>
  </si>
  <si>
    <t>Angélique Ragueneau</t>
  </si>
  <si>
    <t>ESTEE LAUDER</t>
  </si>
  <si>
    <t>Yunxia Li</t>
  </si>
  <si>
    <t>Yunxia</t>
  </si>
  <si>
    <t>Li</t>
  </si>
  <si>
    <t>Mariciel Ngoma Meinga</t>
  </si>
  <si>
    <t>Mariciel</t>
  </si>
  <si>
    <t>Ngoma Meinga</t>
  </si>
  <si>
    <t>Marie-Ly Suzuki</t>
  </si>
  <si>
    <t>Marie-Ly</t>
  </si>
  <si>
    <t>Suzuki</t>
  </si>
  <si>
    <t>Imene Chabaane</t>
  </si>
  <si>
    <t>Zairi</t>
  </si>
  <si>
    <t>Imene</t>
  </si>
  <si>
    <t>Chabaane</t>
  </si>
  <si>
    <t>ESTEE LAUDER/DARPHIN</t>
  </si>
  <si>
    <t>Magdalena Cao</t>
  </si>
  <si>
    <t>Cao</t>
  </si>
  <si>
    <t>EX-NIHILO</t>
  </si>
  <si>
    <t>Aissatou Soumah</t>
  </si>
  <si>
    <t>Aissatou</t>
  </si>
  <si>
    <t>Soumah</t>
  </si>
  <si>
    <t>FILORGA</t>
  </si>
  <si>
    <t>Kaoutare Ait Abdellah</t>
  </si>
  <si>
    <t>Kaoutare</t>
  </si>
  <si>
    <t>Ait Abdellah</t>
  </si>
  <si>
    <t>FLOATTING STAFF</t>
  </si>
  <si>
    <t>Adriana Corbana</t>
  </si>
  <si>
    <t>Adriana</t>
  </si>
  <si>
    <t>Corbana</t>
  </si>
  <si>
    <t>Philippe Dana</t>
  </si>
  <si>
    <t>Philippe</t>
  </si>
  <si>
    <t>Dana</t>
  </si>
  <si>
    <t>Justine Dumetz</t>
  </si>
  <si>
    <t>Justine</t>
  </si>
  <si>
    <t>Dumetz</t>
  </si>
  <si>
    <t>Laury Middleton</t>
  </si>
  <si>
    <t>Laury</t>
  </si>
  <si>
    <t>Middleton</t>
  </si>
  <si>
    <t>Manon Milhet</t>
  </si>
  <si>
    <t>Manon</t>
  </si>
  <si>
    <t>Milhet</t>
  </si>
  <si>
    <t xml:space="preserve">Angélique Ragueneau </t>
  </si>
  <si>
    <t>Marion Peyri</t>
  </si>
  <si>
    <t>Peyri</t>
  </si>
  <si>
    <t>Amanda Rhouma</t>
  </si>
  <si>
    <t>Amanda</t>
  </si>
  <si>
    <t>Rhouma</t>
  </si>
  <si>
    <t>Sofiane Toumi</t>
  </si>
  <si>
    <t>Sofiane</t>
  </si>
  <si>
    <t>Toumi</t>
  </si>
  <si>
    <t>Andressa D Ascensao</t>
  </si>
  <si>
    <t>Negrao</t>
  </si>
  <si>
    <t>Andressa</t>
  </si>
  <si>
    <t>D Ascensao</t>
  </si>
  <si>
    <t>FRAGONARD</t>
  </si>
  <si>
    <t>Kaipeng Yu</t>
  </si>
  <si>
    <t>Kaipeng</t>
  </si>
  <si>
    <t>Yu</t>
  </si>
  <si>
    <t xml:space="preserve">FRAGONARD </t>
  </si>
  <si>
    <t>Camille Bariguian</t>
  </si>
  <si>
    <t>Camille</t>
  </si>
  <si>
    <t>Bariguian</t>
  </si>
  <si>
    <t>FREDERIC MALLE</t>
  </si>
  <si>
    <t>Wenwen Debaecker</t>
  </si>
  <si>
    <t>Wenwen</t>
  </si>
  <si>
    <t>Debaecker</t>
  </si>
  <si>
    <t>Louis ANCEL</t>
  </si>
  <si>
    <t>FRESH</t>
  </si>
  <si>
    <t>Imene Hazgui</t>
  </si>
  <si>
    <t>Almi</t>
  </si>
  <si>
    <t>Hazgui</t>
  </si>
  <si>
    <t>Loumia Abdourahamane</t>
  </si>
  <si>
    <t>Loumia</t>
  </si>
  <si>
    <t>Abdourahamane</t>
  </si>
  <si>
    <t>GENERAL FRAGRANCE</t>
  </si>
  <si>
    <t>Adriana Iacob</t>
  </si>
  <si>
    <t>Iacob</t>
  </si>
  <si>
    <t>Lisa Lavallee</t>
  </si>
  <si>
    <t>Lisa</t>
  </si>
  <si>
    <t>Lavallee</t>
  </si>
  <si>
    <t>Laetitia Ouzeau</t>
  </si>
  <si>
    <t>Laetitia</t>
  </si>
  <si>
    <t>Ouzeau</t>
  </si>
  <si>
    <t>Ghylaine Pery</t>
  </si>
  <si>
    <t>Ghylaine</t>
  </si>
  <si>
    <t>Pery</t>
  </si>
  <si>
    <t>Tidandie Thiane</t>
  </si>
  <si>
    <t>Tidandie</t>
  </si>
  <si>
    <t>Thiane</t>
  </si>
  <si>
    <t xml:space="preserve">Julia Yende Mayaya </t>
  </si>
  <si>
    <t>Julia</t>
  </si>
  <si>
    <t>Yende Mayaya</t>
  </si>
  <si>
    <t>Alexandrine Carle</t>
  </si>
  <si>
    <t>Alexandrine</t>
  </si>
  <si>
    <t>Carle</t>
  </si>
  <si>
    <t>GIANNI VERSACE</t>
  </si>
  <si>
    <t>Juliette Lapille</t>
  </si>
  <si>
    <t>Juliette</t>
  </si>
  <si>
    <t>Lapille</t>
  </si>
  <si>
    <t>GIORGIO ARMANI</t>
  </si>
  <si>
    <t>Man Chun Woo</t>
  </si>
  <si>
    <t>Man Chun</t>
  </si>
  <si>
    <t>Woo</t>
  </si>
  <si>
    <t>Jianhua Hu</t>
  </si>
  <si>
    <t>Jianhua</t>
  </si>
  <si>
    <t>Hu</t>
  </si>
  <si>
    <t>GIVENCHY</t>
  </si>
  <si>
    <t>Magali Suave</t>
  </si>
  <si>
    <t>Suave</t>
  </si>
  <si>
    <t>Bodomanitra Robert</t>
  </si>
  <si>
    <t>Bodomanitra</t>
  </si>
  <si>
    <t>Robert</t>
  </si>
  <si>
    <t xml:space="preserve">GIVENCHY </t>
  </si>
  <si>
    <t>Naomi Angama</t>
  </si>
  <si>
    <t>Naomi</t>
  </si>
  <si>
    <t>Angama</t>
  </si>
  <si>
    <t xml:space="preserve">GIVENCHY / MULTIBRAND SKINCARE </t>
  </si>
  <si>
    <t>Anais Contreras</t>
  </si>
  <si>
    <t>Contreras</t>
  </si>
  <si>
    <t>GREEN RIVOLI</t>
  </si>
  <si>
    <t>Marion Kartes</t>
  </si>
  <si>
    <t>Kartes</t>
  </si>
  <si>
    <t>Nana Konate</t>
  </si>
  <si>
    <t>Nana</t>
  </si>
  <si>
    <t>Konate</t>
  </si>
  <si>
    <t>Nadegda Nedjar</t>
  </si>
  <si>
    <t>SONIA</t>
  </si>
  <si>
    <t>Nadegda</t>
  </si>
  <si>
    <t>Nedjar</t>
  </si>
  <si>
    <t>Lyvia Reman</t>
  </si>
  <si>
    <t>Lyvia</t>
  </si>
  <si>
    <t>Reman</t>
  </si>
  <si>
    <t>Nicolas Stavroulakis</t>
  </si>
  <si>
    <t>Nicolas</t>
  </si>
  <si>
    <t>Stavroulakis</t>
  </si>
  <si>
    <t>Emma Wissemberg</t>
  </si>
  <si>
    <t>Emma</t>
  </si>
  <si>
    <t>Wissemberg</t>
  </si>
  <si>
    <t>Diane Dequivre</t>
  </si>
  <si>
    <t>Diane</t>
  </si>
  <si>
    <t>Dequivre</t>
  </si>
  <si>
    <t>GUCCI</t>
  </si>
  <si>
    <t>Elodie Le Roux</t>
  </si>
  <si>
    <t>Elodie</t>
  </si>
  <si>
    <t>Le Roux</t>
  </si>
  <si>
    <t>Pascale Casanova</t>
  </si>
  <si>
    <t>Pascale</t>
  </si>
  <si>
    <t>Casanova</t>
  </si>
  <si>
    <t>HELENA RUBINSTEIN</t>
  </si>
  <si>
    <t>Ruo Cheng</t>
  </si>
  <si>
    <t>Ruo</t>
  </si>
  <si>
    <t>Cheng</t>
  </si>
  <si>
    <t>HELENA RUBINSTEIN / KIEHLS</t>
  </si>
  <si>
    <t>Heidy Quintanilla Espinoza</t>
  </si>
  <si>
    <t>Karina</t>
  </si>
  <si>
    <t>Heidy</t>
  </si>
  <si>
    <t>Quintanilla Espinoza</t>
  </si>
  <si>
    <t>HERMES</t>
  </si>
  <si>
    <t>Daria Vilkova</t>
  </si>
  <si>
    <t>Daria</t>
  </si>
  <si>
    <t>Vilkova</t>
  </si>
  <si>
    <t>Mathieu Sanchez Pombo</t>
  </si>
  <si>
    <t>Mathieu</t>
  </si>
  <si>
    <t>Sanchez Pombo</t>
  </si>
  <si>
    <t>Angélique Ragueneau (TBC)</t>
  </si>
  <si>
    <t xml:space="preserve">HERMES / FLOATTING STAFF </t>
  </si>
  <si>
    <t>Remi Lauby</t>
  </si>
  <si>
    <t>Remi</t>
  </si>
  <si>
    <t>Lauby</t>
  </si>
  <si>
    <t>HOURGLASS</t>
  </si>
  <si>
    <t>Noria Benlenguer</t>
  </si>
  <si>
    <t>Noria</t>
  </si>
  <si>
    <t>Benlenguer</t>
  </si>
  <si>
    <t>JO MALONE</t>
  </si>
  <si>
    <t>Fang Zhang</t>
  </si>
  <si>
    <t>Zhang</t>
  </si>
  <si>
    <t>Sajana Bullee</t>
  </si>
  <si>
    <t>Sajana</t>
  </si>
  <si>
    <t>Bullee</t>
  </si>
  <si>
    <t>KIEHL'S</t>
  </si>
  <si>
    <t>Yao Lam</t>
  </si>
  <si>
    <t>Yao</t>
  </si>
  <si>
    <t>Lam</t>
  </si>
  <si>
    <t>Tatiana Motorina</t>
  </si>
  <si>
    <t>Tatiana</t>
  </si>
  <si>
    <t>Motorina</t>
  </si>
  <si>
    <t xml:space="preserve">KILIAN </t>
  </si>
  <si>
    <t>Jean Baptiste Andre Michelet</t>
  </si>
  <si>
    <t>Jean Baptiste</t>
  </si>
  <si>
    <t>Andre Michelet</t>
  </si>
  <si>
    <t>KILIAN/FREDERIC MALLE</t>
  </si>
  <si>
    <t>Luxi Liu</t>
  </si>
  <si>
    <t>Luxi</t>
  </si>
  <si>
    <t>LA PRAIRIE</t>
  </si>
  <si>
    <t>Julien Thiong-Kay</t>
  </si>
  <si>
    <t>Julien</t>
  </si>
  <si>
    <t>Thiong-Kay</t>
  </si>
  <si>
    <t>Sofian Bouktit</t>
  </si>
  <si>
    <t>Sofian</t>
  </si>
  <si>
    <t>Bouktit</t>
  </si>
  <si>
    <t>LANCOME</t>
  </si>
  <si>
    <t>Fang Guo</t>
  </si>
  <si>
    <t>Guo</t>
  </si>
  <si>
    <t>Thi Hong Linh Nguyen</t>
  </si>
  <si>
    <t>Linh</t>
  </si>
  <si>
    <t>Thi Hong Linh</t>
  </si>
  <si>
    <t>Nguyen</t>
  </si>
  <si>
    <t>Richar Toros</t>
  </si>
  <si>
    <t>Richar</t>
  </si>
  <si>
    <t>Toros</t>
  </si>
  <si>
    <t>Angélique RAGUENEAU</t>
  </si>
  <si>
    <t>Daba Niangane</t>
  </si>
  <si>
    <t>Daba</t>
  </si>
  <si>
    <t>Niangane</t>
  </si>
  <si>
    <t>L'ARTISAN PARFUMEUR</t>
  </si>
  <si>
    <t>Sophie Phelippeau</t>
  </si>
  <si>
    <t>Sophie</t>
  </si>
  <si>
    <t>Phelippeau</t>
  </si>
  <si>
    <t>LAURA MERCIER</t>
  </si>
  <si>
    <t>Kavita Loyal</t>
  </si>
  <si>
    <t>Kavita</t>
  </si>
  <si>
    <t>Loyal</t>
  </si>
  <si>
    <t xml:space="preserve">L'OCCITANE </t>
  </si>
  <si>
    <t>Kitumba Muntubila</t>
  </si>
  <si>
    <t>Kitumba</t>
  </si>
  <si>
    <t>Muntubila</t>
  </si>
  <si>
    <t>L'OREAL</t>
  </si>
  <si>
    <t>Yvonne Pingisi</t>
  </si>
  <si>
    <t>Yvonne Yolande</t>
  </si>
  <si>
    <t>Yvonne</t>
  </si>
  <si>
    <t>Pingisi</t>
  </si>
  <si>
    <t>Chiara Ballano</t>
  </si>
  <si>
    <t>Chiara</t>
  </si>
  <si>
    <t>Ballano</t>
  </si>
  <si>
    <t>LOUBOUTIN</t>
  </si>
  <si>
    <t>Zina Bouaoune</t>
  </si>
  <si>
    <t>Zina</t>
  </si>
  <si>
    <t>Bouaoune</t>
  </si>
  <si>
    <t>Brittany Techer</t>
  </si>
  <si>
    <t>Brittany</t>
  </si>
  <si>
    <t>Techer</t>
  </si>
  <si>
    <t>Kanouga Cherif</t>
  </si>
  <si>
    <t>Kanouga</t>
  </si>
  <si>
    <t>Cherif</t>
  </si>
  <si>
    <t>LRP / VICHY / SKINCEUTICALS</t>
  </si>
  <si>
    <t>Jessica Dauchy</t>
  </si>
  <si>
    <t>Jessica</t>
  </si>
  <si>
    <t>Dauchy</t>
  </si>
  <si>
    <t>Antoine Pierrard</t>
  </si>
  <si>
    <t>Antoine</t>
  </si>
  <si>
    <t>Pierrard</t>
  </si>
  <si>
    <t>MAISON FRANCIS KURKDJIAN</t>
  </si>
  <si>
    <t>Lanie Tiaore</t>
  </si>
  <si>
    <t>Lanie</t>
  </si>
  <si>
    <t>Tiaore</t>
  </si>
  <si>
    <t>Armelle Rabillon</t>
  </si>
  <si>
    <t>Armelle</t>
  </si>
  <si>
    <t>Rabillon</t>
  </si>
  <si>
    <t>MEMO</t>
  </si>
  <si>
    <t>Ophelie Laballe</t>
  </si>
  <si>
    <t>Ophelie</t>
  </si>
  <si>
    <t>Laballe</t>
  </si>
  <si>
    <t>MULTIBRAND SKINCARE</t>
  </si>
  <si>
    <t>Yuchun Liu</t>
  </si>
  <si>
    <t>Yuchun</t>
  </si>
  <si>
    <t>Catherine Ughetti</t>
  </si>
  <si>
    <t>Ughetti</t>
  </si>
  <si>
    <t>Lea Vidot</t>
  </si>
  <si>
    <t>Lea</t>
  </si>
  <si>
    <t>Vidot</t>
  </si>
  <si>
    <t>Warda Abdallah</t>
  </si>
  <si>
    <t>Warda</t>
  </si>
  <si>
    <t>Abdallah</t>
  </si>
  <si>
    <t>NARS</t>
  </si>
  <si>
    <t>Alexine Ali Kaddour</t>
  </si>
  <si>
    <t>Alexine</t>
  </si>
  <si>
    <t>Ali Kaddour</t>
  </si>
  <si>
    <t>ORVEDA</t>
  </si>
  <si>
    <t>Lea Poixblanc</t>
  </si>
  <si>
    <t>Poixblanc</t>
  </si>
  <si>
    <t>Camille Goncalves</t>
  </si>
  <si>
    <t>Goncalves</t>
  </si>
  <si>
    <t>PACO RABANNE</t>
  </si>
  <si>
    <t>Sergen Turan</t>
  </si>
  <si>
    <t>Sergen</t>
  </si>
  <si>
    <t>Turan</t>
  </si>
  <si>
    <t>PENHALIGONS</t>
  </si>
  <si>
    <t>Virginie Marquer</t>
  </si>
  <si>
    <t>Virginie</t>
  </si>
  <si>
    <t>Marquer</t>
  </si>
  <si>
    <t>RITUALS</t>
  </si>
  <si>
    <t>Maria Basile</t>
  </si>
  <si>
    <t>Maria</t>
  </si>
  <si>
    <t>Basile</t>
  </si>
  <si>
    <t>SERGE LUTENS</t>
  </si>
  <si>
    <t>Christelle Salmon</t>
  </si>
  <si>
    <t>Christelle</t>
  </si>
  <si>
    <t>Salmon</t>
  </si>
  <si>
    <t>SHISEIDO</t>
  </si>
  <si>
    <t>Liyan Chu</t>
  </si>
  <si>
    <t>Liyan</t>
  </si>
  <si>
    <t>Chu</t>
  </si>
  <si>
    <t>SISLEY</t>
  </si>
  <si>
    <t>Salome Haziza</t>
  </si>
  <si>
    <t>Salome</t>
  </si>
  <si>
    <t>Haziza</t>
  </si>
  <si>
    <t>Huiling Ge</t>
  </si>
  <si>
    <t>Huiling</t>
  </si>
  <si>
    <t>Ge</t>
  </si>
  <si>
    <t xml:space="preserve">Louis Ancel </t>
  </si>
  <si>
    <t>SK-II</t>
  </si>
  <si>
    <t>Hui Huynh</t>
  </si>
  <si>
    <t>Hui</t>
  </si>
  <si>
    <t>Huynh</t>
  </si>
  <si>
    <t>Ellada Avanessian</t>
  </si>
  <si>
    <t>Ellada</t>
  </si>
  <si>
    <t>Avanessian</t>
  </si>
  <si>
    <t>SULWHASOO</t>
  </si>
  <si>
    <t>Jia Truong</t>
  </si>
  <si>
    <t>Jia</t>
  </si>
  <si>
    <t>Elodie Bessodes-Beth</t>
  </si>
  <si>
    <t>Lily</t>
  </si>
  <si>
    <t>Bessodes-Beth</t>
  </si>
  <si>
    <t>TOM FORD</t>
  </si>
  <si>
    <t>Megane Ribeiro Da Fonte</t>
  </si>
  <si>
    <t>Megane</t>
  </si>
  <si>
    <t>Ribeiro Da Fonte</t>
  </si>
  <si>
    <t>Khira Aissaoui</t>
  </si>
  <si>
    <t>Khira</t>
  </si>
  <si>
    <t>Aissaoui</t>
  </si>
  <si>
    <t>VALENTINO / VIKTOR &amp; ROLF / POLO RALPH LAUREN</t>
  </si>
  <si>
    <t>Nichanan Redjdal</t>
  </si>
  <si>
    <t>Redjdal</t>
  </si>
  <si>
    <t>Nichanan</t>
  </si>
  <si>
    <t>VALMONT</t>
  </si>
  <si>
    <t>Axinie Mihaela</t>
  </si>
  <si>
    <t>Axinie</t>
  </si>
  <si>
    <t>Mihaela</t>
  </si>
  <si>
    <t xml:space="preserve">VALMONT </t>
  </si>
  <si>
    <t>Lina Xu</t>
  </si>
  <si>
    <t>Lina</t>
  </si>
  <si>
    <t>Xu</t>
  </si>
  <si>
    <t>VALMONT / FILORGA</t>
  </si>
  <si>
    <t>Coraline Cantet</t>
  </si>
  <si>
    <t>Coraline</t>
  </si>
  <si>
    <t>Cantet</t>
  </si>
  <si>
    <t>Lukas Cormier</t>
  </si>
  <si>
    <t>Lukas</t>
  </si>
  <si>
    <t>Cormier</t>
  </si>
  <si>
    <t>Julia Godin</t>
  </si>
  <si>
    <t>Godin</t>
  </si>
  <si>
    <t>Samia Akif</t>
  </si>
  <si>
    <t>Samia</t>
  </si>
  <si>
    <t>Akif</t>
  </si>
  <si>
    <t>YSL / GIORGIO ARMANI</t>
  </si>
  <si>
    <t>Jessica Pera</t>
  </si>
  <si>
    <t>Pera</t>
  </si>
  <si>
    <t>Louis</t>
  </si>
  <si>
    <t>Ancel</t>
  </si>
  <si>
    <t>Paris La Samaritaine</t>
  </si>
  <si>
    <t>Team Lead</t>
  </si>
  <si>
    <t>Diane Cerdor</t>
  </si>
  <si>
    <t>Cerdor</t>
  </si>
  <si>
    <t>Product Sales Manager</t>
  </si>
  <si>
    <t>Chen</t>
  </si>
  <si>
    <t>Sylvain Courault</t>
  </si>
  <si>
    <t>Sylvain</t>
  </si>
  <si>
    <t>Courault</t>
  </si>
  <si>
    <t>Assistant General Manager Sales</t>
  </si>
  <si>
    <t>Audrey</t>
  </si>
  <si>
    <t>Detoul</t>
  </si>
  <si>
    <t>Francois Dhalluin</t>
  </si>
  <si>
    <t>Francois</t>
  </si>
  <si>
    <t>Dhalluin</t>
  </si>
  <si>
    <t>Laure-Nirina Geens</t>
  </si>
  <si>
    <t>Laure</t>
  </si>
  <si>
    <t>Laure-Nirina</t>
  </si>
  <si>
    <t>Geens</t>
  </si>
  <si>
    <t>Annabelle Lafer</t>
  </si>
  <si>
    <t>Annabelle</t>
  </si>
  <si>
    <t>Lafer</t>
  </si>
  <si>
    <t>Krystel Nehme</t>
  </si>
  <si>
    <t>Krystel</t>
  </si>
  <si>
    <t>Nehme</t>
  </si>
  <si>
    <t>Angelique Ragueneau</t>
  </si>
  <si>
    <t>Angelique</t>
  </si>
  <si>
    <t>Ragueneau</t>
  </si>
  <si>
    <t>Cedric Pinero</t>
  </si>
  <si>
    <t>Cedric</t>
  </si>
  <si>
    <t>Pinero</t>
  </si>
  <si>
    <t>Sabah</t>
  </si>
  <si>
    <t>Rizki</t>
  </si>
  <si>
    <t>Tania GOYO</t>
  </si>
  <si>
    <t>Tania</t>
  </si>
  <si>
    <t>Goyo</t>
  </si>
  <si>
    <t>Operations (La Samaritaine)</t>
  </si>
  <si>
    <t>Opératrice de caisse</t>
  </si>
  <si>
    <t>Cash Management</t>
  </si>
  <si>
    <t>Ewan Jordan Peltereau</t>
  </si>
  <si>
    <t>Mourad KHATI</t>
  </si>
  <si>
    <t>Laurence DAVID</t>
  </si>
  <si>
    <t>Eugénie Jougleux</t>
  </si>
  <si>
    <t>Eugénie</t>
  </si>
  <si>
    <t>Jougleux</t>
  </si>
  <si>
    <t>Mourad Khati</t>
  </si>
  <si>
    <t>Mourad</t>
  </si>
  <si>
    <t>Khati</t>
  </si>
  <si>
    <t>Cash Manager</t>
  </si>
  <si>
    <t>Julienne Huynh</t>
  </si>
  <si>
    <t>Julienne</t>
  </si>
  <si>
    <t>Ewan, Jordan Peltereau</t>
  </si>
  <si>
    <t>Ewan</t>
  </si>
  <si>
    <t>Peltereau</t>
  </si>
  <si>
    <t>Olga Brion</t>
  </si>
  <si>
    <t>Olga</t>
  </si>
  <si>
    <t>Brion</t>
  </si>
  <si>
    <t>Champagne</t>
  </si>
  <si>
    <t>Samia TISSIER</t>
  </si>
  <si>
    <t>Carla PINTO</t>
  </si>
  <si>
    <t>DOM PERIGNON</t>
  </si>
  <si>
    <t>Carlos Perez</t>
  </si>
  <si>
    <t>Carlos</t>
  </si>
  <si>
    <t>Perez</t>
  </si>
  <si>
    <t>HENNESSY</t>
  </si>
  <si>
    <t>Pharanie Biret</t>
  </si>
  <si>
    <t>Pharanie</t>
  </si>
  <si>
    <t>Biret</t>
  </si>
  <si>
    <t>MOET &amp; CHANDON</t>
  </si>
  <si>
    <t>Manuel Borel</t>
  </si>
  <si>
    <t>Manuel</t>
  </si>
  <si>
    <t>Borel</t>
  </si>
  <si>
    <t>RUINART</t>
  </si>
  <si>
    <t>Sofienne Djenna</t>
  </si>
  <si>
    <t>Sofienne</t>
  </si>
  <si>
    <t>Djenna</t>
  </si>
  <si>
    <t>VEUVE CLICQUOT</t>
  </si>
  <si>
    <t>Claire Szekely</t>
  </si>
  <si>
    <t>Claire</t>
  </si>
  <si>
    <t>Szekely</t>
  </si>
  <si>
    <t xml:space="preserve">Victor Gastaldi </t>
  </si>
  <si>
    <t>Victor</t>
  </si>
  <si>
    <t>Gastaldi</t>
  </si>
  <si>
    <t>Leo Szymanski</t>
  </si>
  <si>
    <t>Leo</t>
  </si>
  <si>
    <t>Szymanski</t>
  </si>
  <si>
    <t>Samia Tissier</t>
  </si>
  <si>
    <t>Tissier</t>
  </si>
  <si>
    <t>Champagne &amp; WS</t>
  </si>
  <si>
    <t>Gisele Bessac Ozounguet</t>
  </si>
  <si>
    <t>Nadia</t>
  </si>
  <si>
    <t>Gisele</t>
  </si>
  <si>
    <t>Bessac Ozounguet</t>
  </si>
  <si>
    <t>Client Relationship Management (France)</t>
  </si>
  <si>
    <t>Concierge Rivoli</t>
  </si>
  <si>
    <t>Customer Service</t>
  </si>
  <si>
    <t>Richard CASTANER</t>
  </si>
  <si>
    <t>Amine Bounar</t>
  </si>
  <si>
    <t>Amine</t>
  </si>
  <si>
    <t>Bounar</t>
  </si>
  <si>
    <t>Concierge Pont neuf</t>
  </si>
  <si>
    <t>Daria Callet</t>
  </si>
  <si>
    <t>Callet</t>
  </si>
  <si>
    <t>Lounge Attendant</t>
  </si>
  <si>
    <t>Richard</t>
  </si>
  <si>
    <t>Castaner</t>
  </si>
  <si>
    <t>Assistant General Manager Operations</t>
  </si>
  <si>
    <t>Lindsay Cypria</t>
  </si>
  <si>
    <t>Lindsay</t>
  </si>
  <si>
    <t>Cypria</t>
  </si>
  <si>
    <t>Gulshat</t>
  </si>
  <si>
    <t>Gataullina</t>
  </si>
  <si>
    <t>Concierge Customer service</t>
  </si>
  <si>
    <t>Anne Gateau</t>
  </si>
  <si>
    <t>Anne</t>
  </si>
  <si>
    <t>Gateau</t>
  </si>
  <si>
    <t>Alain</t>
  </si>
  <si>
    <t>Imbert</t>
  </si>
  <si>
    <t>Dorma Kpekouma</t>
  </si>
  <si>
    <t>Enzo</t>
  </si>
  <si>
    <t>Dorma</t>
  </si>
  <si>
    <t>Kpekouma</t>
  </si>
  <si>
    <t>Pierrick Leroy</t>
  </si>
  <si>
    <t>Pierrick</t>
  </si>
  <si>
    <t>Leroy</t>
  </si>
  <si>
    <t>Retoucheur</t>
  </si>
  <si>
    <t>Hung-Ling Lin</t>
  </si>
  <si>
    <t>Hung-Ling</t>
  </si>
  <si>
    <t>Lin</t>
  </si>
  <si>
    <t>Patricia</t>
  </si>
  <si>
    <t>Louis Joseph Dogue</t>
  </si>
  <si>
    <t>Mile</t>
  </si>
  <si>
    <t>Manojlovic</t>
  </si>
  <si>
    <t>Francine Pan</t>
  </si>
  <si>
    <t>Francine</t>
  </si>
  <si>
    <t>Pan</t>
  </si>
  <si>
    <t>Qiang Wei Qiao</t>
  </si>
  <si>
    <t>Qiangwei</t>
  </si>
  <si>
    <t>Qiang Wei</t>
  </si>
  <si>
    <t>Qiao</t>
  </si>
  <si>
    <t>Bouna</t>
  </si>
  <si>
    <t>Sakho</t>
  </si>
  <si>
    <t>Kendjouh</t>
  </si>
  <si>
    <t>Fashion Men</t>
  </si>
  <si>
    <t>Bilal GUYEN</t>
  </si>
  <si>
    <t>Charlotte CHEVALLIER</t>
  </si>
  <si>
    <t>Christophe DE VIZCAYA</t>
  </si>
  <si>
    <t>BALENCIAGA</t>
  </si>
  <si>
    <t>Cecile</t>
  </si>
  <si>
    <t>Lieu</t>
  </si>
  <si>
    <t>Marie</t>
  </si>
  <si>
    <t>Salanoubat</t>
  </si>
  <si>
    <t>Flora</t>
  </si>
  <si>
    <t>Hong YI</t>
  </si>
  <si>
    <t>Fan Devalois</t>
  </si>
  <si>
    <t>BOTTEGA VENETA</t>
  </si>
  <si>
    <t>Batki</t>
  </si>
  <si>
    <t>BURBERRY</t>
  </si>
  <si>
    <t>Nisrine Benkrii</t>
  </si>
  <si>
    <t>Nisrine</t>
  </si>
  <si>
    <t>Benkrii</t>
  </si>
  <si>
    <t>Evgenia</t>
  </si>
  <si>
    <t>Dvoryanchikova</t>
  </si>
  <si>
    <t>Andréa</t>
  </si>
  <si>
    <t>Capron</t>
  </si>
  <si>
    <t>CARRE AUXERROIS</t>
  </si>
  <si>
    <t>Laurent</t>
  </si>
  <si>
    <t>Comtesse</t>
  </si>
  <si>
    <t>Zoe</t>
  </si>
  <si>
    <t>Enault</t>
  </si>
  <si>
    <t>Nikita</t>
  </si>
  <si>
    <t>Millet</t>
  </si>
  <si>
    <t>CARRE PONT NEUF</t>
  </si>
  <si>
    <t>Zhen</t>
  </si>
  <si>
    <t>Zeng</t>
  </si>
  <si>
    <t>Ha Lamb</t>
  </si>
  <si>
    <t>Lee</t>
  </si>
  <si>
    <t>David YILDIZ</t>
  </si>
  <si>
    <t>Eric</t>
  </si>
  <si>
    <t>Lim</t>
  </si>
  <si>
    <t>Taline</t>
  </si>
  <si>
    <t>Tachdjian</t>
  </si>
  <si>
    <t>Zouareg</t>
  </si>
  <si>
    <t>Faisal</t>
  </si>
  <si>
    <t>Bidar</t>
  </si>
  <si>
    <t>CŒUR ACCESS</t>
  </si>
  <si>
    <t>Sarah</t>
  </si>
  <si>
    <t>Devilliere</t>
  </si>
  <si>
    <t>Ismael</t>
  </si>
  <si>
    <t>Timera</t>
  </si>
  <si>
    <t>Shanshan</t>
  </si>
  <si>
    <t>Dreyfus</t>
  </si>
  <si>
    <t>Ruben</t>
  </si>
  <si>
    <t>Martins Neto</t>
  </si>
  <si>
    <t>Floriane</t>
  </si>
  <si>
    <t>Procyk</t>
  </si>
  <si>
    <t>SALVATORE FERRAGAMO</t>
  </si>
  <si>
    <t>Marvin</t>
  </si>
  <si>
    <t>Kamara</t>
  </si>
  <si>
    <t>KENZO</t>
  </si>
  <si>
    <t>Jeremy</t>
  </si>
  <si>
    <t>Campos</t>
  </si>
  <si>
    <t>Messi Manga</t>
  </si>
  <si>
    <t>Maurizio</t>
  </si>
  <si>
    <t>Arena</t>
  </si>
  <si>
    <t>MONCLER</t>
  </si>
  <si>
    <t>Pierre Fonseca</t>
  </si>
  <si>
    <t>Pierre</t>
  </si>
  <si>
    <t>Fonseca</t>
  </si>
  <si>
    <t>Megumi</t>
  </si>
  <si>
    <t>Soyer</t>
  </si>
  <si>
    <t>Angeline</t>
  </si>
  <si>
    <t>Xiaohua</t>
  </si>
  <si>
    <t>Bai</t>
  </si>
  <si>
    <t>OFF WHITE</t>
  </si>
  <si>
    <t>Frederic</t>
  </si>
  <si>
    <t>Guiridarane</t>
  </si>
  <si>
    <t>David</t>
  </si>
  <si>
    <t>Sivilay</t>
  </si>
  <si>
    <t>Yuting</t>
  </si>
  <si>
    <t>Djamila</t>
  </si>
  <si>
    <t>Fellahi</t>
  </si>
  <si>
    <t>Zora</t>
  </si>
  <si>
    <t>Slassi</t>
  </si>
  <si>
    <t>Zeyi</t>
  </si>
  <si>
    <t>Wong</t>
  </si>
  <si>
    <t>Loic Bouguet</t>
  </si>
  <si>
    <t>Loic</t>
  </si>
  <si>
    <t>Bouguet</t>
  </si>
  <si>
    <t>Charlotte</t>
  </si>
  <si>
    <t>Chevallier</t>
  </si>
  <si>
    <t>Bilal</t>
  </si>
  <si>
    <t>Syed</t>
  </si>
  <si>
    <t>Guyen</t>
  </si>
  <si>
    <t>David Yildiz</t>
  </si>
  <si>
    <t>Yildiz</t>
  </si>
  <si>
    <t>Alexandra</t>
  </si>
  <si>
    <t>Guichard</t>
  </si>
  <si>
    <t>Fashion Women</t>
  </si>
  <si>
    <t>Caroline HIBON</t>
  </si>
  <si>
    <t>Sophie Clement</t>
  </si>
  <si>
    <t>ASSOULINE</t>
  </si>
  <si>
    <t>Nadine Schwartz</t>
  </si>
  <si>
    <t>Aurore</t>
  </si>
  <si>
    <t>Nadine</t>
  </si>
  <si>
    <t>Schwartz</t>
  </si>
  <si>
    <t>Dolly</t>
  </si>
  <si>
    <t>Belhomme</t>
  </si>
  <si>
    <t>Marie Muresianu</t>
  </si>
  <si>
    <t>BABV</t>
  </si>
  <si>
    <t>Ekaterina Buisson</t>
  </si>
  <si>
    <t>Ekaterina</t>
  </si>
  <si>
    <t>Buisson</t>
  </si>
  <si>
    <t>Miao</t>
  </si>
  <si>
    <t>Lacarelle</t>
  </si>
  <si>
    <t>Tringa</t>
  </si>
  <si>
    <t>Muhaxheri</t>
  </si>
  <si>
    <t>Loicka Biampandou</t>
  </si>
  <si>
    <t>Loicka</t>
  </si>
  <si>
    <t>Biampandou</t>
  </si>
  <si>
    <t>Mathilde Bellenger</t>
  </si>
  <si>
    <t>Clémence Foutieau</t>
  </si>
  <si>
    <t>Sarah Lackmy</t>
  </si>
  <si>
    <t>Lackmy</t>
  </si>
  <si>
    <t>Alele Mistoul Adjara</t>
  </si>
  <si>
    <t>Belica</t>
  </si>
  <si>
    <t>Alele</t>
  </si>
  <si>
    <t>Mistoul Adjara</t>
  </si>
  <si>
    <t>Konstantin Nikiforov</t>
  </si>
  <si>
    <t>Konstantin</t>
  </si>
  <si>
    <t>Nikiforov</t>
  </si>
  <si>
    <t>Christian Tsou</t>
  </si>
  <si>
    <t>Christian</t>
  </si>
  <si>
    <t>Tsou</t>
  </si>
  <si>
    <t>Julien Abad</t>
  </si>
  <si>
    <t>Abad</t>
  </si>
  <si>
    <t>Morgan Pioger-Rocaboy</t>
  </si>
  <si>
    <t>David KIM</t>
  </si>
  <si>
    <t>Yi Liu</t>
  </si>
  <si>
    <t>Yi</t>
  </si>
  <si>
    <t>Jianxin Men</t>
  </si>
  <si>
    <t>Jianxin</t>
  </si>
  <si>
    <t>Men</t>
  </si>
  <si>
    <t>Claire Sanchez</t>
  </si>
  <si>
    <t>Sanchez</t>
  </si>
  <si>
    <t>Jade Chandoo-Tixier</t>
  </si>
  <si>
    <t>Jade</t>
  </si>
  <si>
    <t>Chandoo-Tixier</t>
  </si>
  <si>
    <t>CHLOE</t>
  </si>
  <si>
    <t>Tabitha Malanda</t>
  </si>
  <si>
    <t>Tabitha</t>
  </si>
  <si>
    <t>Malanda</t>
  </si>
  <si>
    <t>Rui Mercier</t>
  </si>
  <si>
    <t>Rui</t>
  </si>
  <si>
    <t>Mercier</t>
  </si>
  <si>
    <t>Ringsy Canevari</t>
  </si>
  <si>
    <t>Ringsy</t>
  </si>
  <si>
    <t>Canevari</t>
  </si>
  <si>
    <t>Min Ai</t>
  </si>
  <si>
    <t>CONTEMPORARY BAGS</t>
  </si>
  <si>
    <t>Qianhui Chen</t>
  </si>
  <si>
    <t>Qianhui</t>
  </si>
  <si>
    <t>Rim Ezzeddine</t>
  </si>
  <si>
    <t>Rim</t>
  </si>
  <si>
    <t>Ezzeddine</t>
  </si>
  <si>
    <t>Yassin Ghazel</t>
  </si>
  <si>
    <t>Yassin</t>
  </si>
  <si>
    <t>Ghazel</t>
  </si>
  <si>
    <t>Pascal Pelletier</t>
  </si>
  <si>
    <t>Pascal</t>
  </si>
  <si>
    <t>Pelletier</t>
  </si>
  <si>
    <t>Arzina Ballou</t>
  </si>
  <si>
    <t>Arzina</t>
  </si>
  <si>
    <t>Ballou</t>
  </si>
  <si>
    <t>DESIGNER RTW</t>
  </si>
  <si>
    <t>Alexia Claverie</t>
  </si>
  <si>
    <t xml:space="preserve">Alexia </t>
  </si>
  <si>
    <t>Alexia</t>
  </si>
  <si>
    <t>Claverie</t>
  </si>
  <si>
    <t>Shengjing Grandemange</t>
  </si>
  <si>
    <t>Shengjing</t>
  </si>
  <si>
    <t>Grandemange</t>
  </si>
  <si>
    <t>Cedric N'golo</t>
  </si>
  <si>
    <t>N'golo</t>
  </si>
  <si>
    <t>Claire Tieng</t>
  </si>
  <si>
    <t>Tieng</t>
  </si>
  <si>
    <t>Felicia Montane</t>
  </si>
  <si>
    <t>Felicia</t>
  </si>
  <si>
    <t>Montane</t>
  </si>
  <si>
    <t>Jean-Michel</t>
  </si>
  <si>
    <t>Remande</t>
  </si>
  <si>
    <t>Jiayao Wang</t>
  </si>
  <si>
    <t>Jiayao</t>
  </si>
  <si>
    <t>Wang</t>
  </si>
  <si>
    <t>Tianlin Chen</t>
  </si>
  <si>
    <t>Tianlin</t>
  </si>
  <si>
    <t>IT ACCESSORIES</t>
  </si>
  <si>
    <t>Soraya Lalaoui</t>
  </si>
  <si>
    <t>Soraya</t>
  </si>
  <si>
    <t>Lalaoui</t>
  </si>
  <si>
    <t>Helene Lin</t>
  </si>
  <si>
    <t>Helene</t>
  </si>
  <si>
    <t>Ayoub Benider</t>
  </si>
  <si>
    <t>Ayoub</t>
  </si>
  <si>
    <t>Benider</t>
  </si>
  <si>
    <t>IT BAGS</t>
  </si>
  <si>
    <t>Mounir Gordou</t>
  </si>
  <si>
    <t>Mounir</t>
  </si>
  <si>
    <t>Gordou</t>
  </si>
  <si>
    <t>Celine Huynh</t>
  </si>
  <si>
    <t>Celine</t>
  </si>
  <si>
    <t>Jofel Do Nascimento</t>
  </si>
  <si>
    <t>Jofel</t>
  </si>
  <si>
    <t>Do Nascimento</t>
  </si>
  <si>
    <t>LOEWE</t>
  </si>
  <si>
    <t>Marjan Hakami Gilani</t>
  </si>
  <si>
    <t>Marjan</t>
  </si>
  <si>
    <t>Hakami Gilani</t>
  </si>
  <si>
    <t>Sen Jin</t>
  </si>
  <si>
    <t>Jin</t>
  </si>
  <si>
    <t>Sen</t>
  </si>
  <si>
    <t>Iskra Pirkova</t>
  </si>
  <si>
    <t>Iskra</t>
  </si>
  <si>
    <t>Pirkova</t>
  </si>
  <si>
    <t>Jean-Paul Torres</t>
  </si>
  <si>
    <t>Jean-Paul</t>
  </si>
  <si>
    <t>Torres</t>
  </si>
  <si>
    <t>Ying</t>
  </si>
  <si>
    <t>Yang</t>
  </si>
  <si>
    <t>Suzanne Laroche</t>
  </si>
  <si>
    <t>Suzanne</t>
  </si>
  <si>
    <t>Laroche</t>
  </si>
  <si>
    <t xml:space="preserve">LOEWE </t>
  </si>
  <si>
    <t>Adib Berriri</t>
  </si>
  <si>
    <t>Adib</t>
  </si>
  <si>
    <t>Berriri</t>
  </si>
  <si>
    <t>Maud Estevenon</t>
  </si>
  <si>
    <t>LOULOU</t>
  </si>
  <si>
    <t>Amira Betari</t>
  </si>
  <si>
    <t>Amira</t>
  </si>
  <si>
    <t>Betari</t>
  </si>
  <si>
    <t>Amel Boudrouane</t>
  </si>
  <si>
    <t>Amel</t>
  </si>
  <si>
    <t>Boudrouane</t>
  </si>
  <si>
    <t>Fatmah Djire</t>
  </si>
  <si>
    <t>Fatmah</t>
  </si>
  <si>
    <t>Djire</t>
  </si>
  <si>
    <t>Lina Houriez</t>
  </si>
  <si>
    <t>Houriez</t>
  </si>
  <si>
    <t>Joanella Kone</t>
  </si>
  <si>
    <t>Joanella</t>
  </si>
  <si>
    <t>Kone</t>
  </si>
  <si>
    <t>Koko Nina Esther Kouassi</t>
  </si>
  <si>
    <t>Koko Nina Esther</t>
  </si>
  <si>
    <t>Kouassi</t>
  </si>
  <si>
    <t>Emilie-Flore Libong</t>
  </si>
  <si>
    <t>Emilie</t>
  </si>
  <si>
    <t>Emilie-Flore</t>
  </si>
  <si>
    <t>Libong</t>
  </si>
  <si>
    <t>Emily</t>
  </si>
  <si>
    <t>Migdal</t>
  </si>
  <si>
    <t>Olga Nisenbaum</t>
  </si>
  <si>
    <t>Nisenbaum</t>
  </si>
  <si>
    <t>Maria Olmier</t>
  </si>
  <si>
    <t>Olmier</t>
  </si>
  <si>
    <t>Cyril Ruksza</t>
  </si>
  <si>
    <t>Cyril</t>
  </si>
  <si>
    <t>Ruksza</t>
  </si>
  <si>
    <t>Weronika Zawalinska</t>
  </si>
  <si>
    <t>Weronika</t>
  </si>
  <si>
    <t>Zawalinska</t>
  </si>
  <si>
    <t>Julien Zerath</t>
  </si>
  <si>
    <t>Zerath</t>
  </si>
  <si>
    <t>Zhen Zhong</t>
  </si>
  <si>
    <t>Zhong</t>
  </si>
  <si>
    <t>Stanley Barthelemy</t>
  </si>
  <si>
    <t>Stanley</t>
  </si>
  <si>
    <t>Barthelemy</t>
  </si>
  <si>
    <t>LUXURY BAGS</t>
  </si>
  <si>
    <t>Adeline Chandet</t>
  </si>
  <si>
    <t>Adeline</t>
  </si>
  <si>
    <t>Chandet</t>
  </si>
  <si>
    <t>Melissa Crapez</t>
  </si>
  <si>
    <t>Crapez</t>
  </si>
  <si>
    <t>Eleni Gouguidis</t>
  </si>
  <si>
    <t>Elena</t>
  </si>
  <si>
    <t>Eleni</t>
  </si>
  <si>
    <t>Gouguidis</t>
  </si>
  <si>
    <t>Slim Mamou</t>
  </si>
  <si>
    <t>Slim</t>
  </si>
  <si>
    <t>Mamou</t>
  </si>
  <si>
    <t>Daria Martynow</t>
  </si>
  <si>
    <t>Martynow</t>
  </si>
  <si>
    <t>Shana-Elisabeth Mongwanga-Eloko</t>
  </si>
  <si>
    <t>Shana-Elisabeth</t>
  </si>
  <si>
    <t>Mongwanga-Eloko</t>
  </si>
  <si>
    <t>Jia Thor</t>
  </si>
  <si>
    <t>Thor</t>
  </si>
  <si>
    <t>Jikira Toure</t>
  </si>
  <si>
    <t>Jikira</t>
  </si>
  <si>
    <t>Toure</t>
  </si>
  <si>
    <t>Henri Martial</t>
  </si>
  <si>
    <t>Henri-Martial</t>
  </si>
  <si>
    <t>Assie</t>
  </si>
  <si>
    <t>LUXURY RTW</t>
  </si>
  <si>
    <t>Prisca</t>
  </si>
  <si>
    <t>Prisca Manuella</t>
  </si>
  <si>
    <t>Fansy Neuta</t>
  </si>
  <si>
    <t>Jelena</t>
  </si>
  <si>
    <t>Mustiere</t>
  </si>
  <si>
    <t>Marianna</t>
  </si>
  <si>
    <t>Olhandeguy</t>
  </si>
  <si>
    <t>Beixi</t>
  </si>
  <si>
    <t>Shu-Chen</t>
  </si>
  <si>
    <t>Auvray</t>
  </si>
  <si>
    <t>Mouhamad Diaby</t>
  </si>
  <si>
    <t>Mouhamad</t>
  </si>
  <si>
    <t>Diaby</t>
  </si>
  <si>
    <t>Tetiana Andreu</t>
  </si>
  <si>
    <t>Tetiana</t>
  </si>
  <si>
    <t>Andreu</t>
  </si>
  <si>
    <t>MULTI ACCESS NICHE</t>
  </si>
  <si>
    <t>Rosa Lepetit</t>
  </si>
  <si>
    <t>Rosa</t>
  </si>
  <si>
    <t>Lepetit</t>
  </si>
  <si>
    <t>Veeneshwarsingh Markoo</t>
  </si>
  <si>
    <t>Veen</t>
  </si>
  <si>
    <t>Veeneshwarsingh</t>
  </si>
  <si>
    <t>Markoo</t>
  </si>
  <si>
    <t>Florence Yang</t>
  </si>
  <si>
    <t>Florence</t>
  </si>
  <si>
    <t>Myriam Bulathsinghalage</t>
  </si>
  <si>
    <t>Myriam</t>
  </si>
  <si>
    <t>Bulathsinghalage</t>
  </si>
  <si>
    <t>Juan Du</t>
  </si>
  <si>
    <t>Juan</t>
  </si>
  <si>
    <t>Du</t>
  </si>
  <si>
    <t>Isabelle Chou</t>
  </si>
  <si>
    <t>Isabelle</t>
  </si>
  <si>
    <t>Chou</t>
  </si>
  <si>
    <t>Anissa Dehmej</t>
  </si>
  <si>
    <t>Anissa</t>
  </si>
  <si>
    <t>Dehmej</t>
  </si>
  <si>
    <t>Hye Lee Kim</t>
  </si>
  <si>
    <t>Hye Lee</t>
  </si>
  <si>
    <t>Kim</t>
  </si>
  <si>
    <t>Cyrielle</t>
  </si>
  <si>
    <t>Le Saule</t>
  </si>
  <si>
    <t>Muaadh</t>
  </si>
  <si>
    <t>Pandore</t>
  </si>
  <si>
    <t>David Pereira Rodrigues</t>
  </si>
  <si>
    <t>Pereira Rodrigues</t>
  </si>
  <si>
    <t>Dorine Tiono</t>
  </si>
  <si>
    <t>Dorine</t>
  </si>
  <si>
    <t>Tiono</t>
  </si>
  <si>
    <t>Karen</t>
  </si>
  <si>
    <t>Villarreal Sola</t>
  </si>
  <si>
    <t>Huiyuan</t>
  </si>
  <si>
    <t>Min AI</t>
  </si>
  <si>
    <t>Min</t>
  </si>
  <si>
    <t>AI</t>
  </si>
  <si>
    <t>Francesca Attisano</t>
  </si>
  <si>
    <t>Francesca</t>
  </si>
  <si>
    <t>Attisano</t>
  </si>
  <si>
    <t>Personal Shopper</t>
  </si>
  <si>
    <t>Mathilde</t>
  </si>
  <si>
    <t>Bellenger</t>
  </si>
  <si>
    <t>Sophie Isabelle Caroline Clement</t>
  </si>
  <si>
    <t>Clement</t>
  </si>
  <si>
    <t>Maud</t>
  </si>
  <si>
    <t>Estevenon</t>
  </si>
  <si>
    <t>Clemence Foutieau</t>
  </si>
  <si>
    <t>Clemence</t>
  </si>
  <si>
    <t>Foutieau</t>
  </si>
  <si>
    <t>Caroline Hibon</t>
  </si>
  <si>
    <t>Caroline</t>
  </si>
  <si>
    <t>Hibon</t>
  </si>
  <si>
    <t>Dong Youn Kim</t>
  </si>
  <si>
    <t>Dong Youn</t>
  </si>
  <si>
    <t>Anna Kobylianskaia</t>
  </si>
  <si>
    <t>Anna</t>
  </si>
  <si>
    <t>Kobylianskaia</t>
  </si>
  <si>
    <t>Carla Mateus Pinto</t>
  </si>
  <si>
    <t>Carla</t>
  </si>
  <si>
    <t>Mateus Pinto</t>
  </si>
  <si>
    <t>Muresianu</t>
  </si>
  <si>
    <t>Morgan</t>
  </si>
  <si>
    <t>Pioger-Rocaboy</t>
  </si>
  <si>
    <t>Natalie Abecassis</t>
  </si>
  <si>
    <t>Natalie</t>
  </si>
  <si>
    <t>Abecassis</t>
  </si>
  <si>
    <t>Product Support Manager</t>
  </si>
  <si>
    <t>Logistic</t>
  </si>
  <si>
    <t>Inass Atmane</t>
  </si>
  <si>
    <t>Inass</t>
  </si>
  <si>
    <t>Atmane</t>
  </si>
  <si>
    <t>Product Support Stock</t>
  </si>
  <si>
    <t>Natalie ABECASSIS</t>
  </si>
  <si>
    <t>Elhadj Bah</t>
  </si>
  <si>
    <t>Elhadj</t>
  </si>
  <si>
    <t>Bah</t>
  </si>
  <si>
    <t>Chris Bahouka Debat</t>
  </si>
  <si>
    <t>Chris</t>
  </si>
  <si>
    <t>Bahouka Debat</t>
  </si>
  <si>
    <t>Faustin Basse</t>
  </si>
  <si>
    <t>Faustin</t>
  </si>
  <si>
    <t>Basse</t>
  </si>
  <si>
    <t>Wilfried Brevet</t>
  </si>
  <si>
    <t>Wilfried</t>
  </si>
  <si>
    <t>Brevet</t>
  </si>
  <si>
    <t>Product Support Runner</t>
  </si>
  <si>
    <t>Bakary Cisse</t>
  </si>
  <si>
    <t>Bakary</t>
  </si>
  <si>
    <t>Cisse</t>
  </si>
  <si>
    <t>Charles Delangue Nlebe</t>
  </si>
  <si>
    <t>Charles</t>
  </si>
  <si>
    <t>Delangue Nlebe</t>
  </si>
  <si>
    <t>Galadie Diawara</t>
  </si>
  <si>
    <t>Galadie</t>
  </si>
  <si>
    <t>Diawara</t>
  </si>
  <si>
    <t>Maatew Diop</t>
  </si>
  <si>
    <t>Maatew</t>
  </si>
  <si>
    <t>Diop</t>
  </si>
  <si>
    <t>Mathias Eira</t>
  </si>
  <si>
    <t>Mathias</t>
  </si>
  <si>
    <t>Eira</t>
  </si>
  <si>
    <t>Mourad El Mouadan</t>
  </si>
  <si>
    <t>El Mouadan</t>
  </si>
  <si>
    <t>Papa Ngor Fortes</t>
  </si>
  <si>
    <t>Papa N Gor</t>
  </si>
  <si>
    <t>Papa Ngor</t>
  </si>
  <si>
    <t>Fortes</t>
  </si>
  <si>
    <t>Fareed Jhingoor</t>
  </si>
  <si>
    <t>Fareed</t>
  </si>
  <si>
    <t>Jhingoor</t>
  </si>
  <si>
    <t>El Ouassini Kidari</t>
  </si>
  <si>
    <t>El Ouassini</t>
  </si>
  <si>
    <t>Kidari</t>
  </si>
  <si>
    <t>Product Support Dock</t>
  </si>
  <si>
    <t>Habib Lachheb</t>
  </si>
  <si>
    <t>Habib</t>
  </si>
  <si>
    <t>Lachheb</t>
  </si>
  <si>
    <t>Franck Lasne</t>
  </si>
  <si>
    <t>Franck</t>
  </si>
  <si>
    <t>Lasne</t>
  </si>
  <si>
    <t>Olivier Lazic</t>
  </si>
  <si>
    <t>Olivier</t>
  </si>
  <si>
    <t>Lazic</t>
  </si>
  <si>
    <t>Pey-Hsin Lee (Maxime)</t>
  </si>
  <si>
    <t>Maxime</t>
  </si>
  <si>
    <t>Pey-Hsin</t>
  </si>
  <si>
    <t>Mehdi Mahouni</t>
  </si>
  <si>
    <t>Mehdi</t>
  </si>
  <si>
    <t>Mahouni</t>
  </si>
  <si>
    <t>Maria Margol</t>
  </si>
  <si>
    <t>Margol</t>
  </si>
  <si>
    <t>Steven Montout</t>
  </si>
  <si>
    <t>Steven</t>
  </si>
  <si>
    <t>Montout</t>
  </si>
  <si>
    <t>Jeremie Moya Mokalanza</t>
  </si>
  <si>
    <t>Jeremie</t>
  </si>
  <si>
    <t>Moya Mokalanza</t>
  </si>
  <si>
    <t>Keedjan N Diaye</t>
  </si>
  <si>
    <t>Keedjan</t>
  </si>
  <si>
    <t>N Diaye</t>
  </si>
  <si>
    <t>Hamid Nait Makhlouf</t>
  </si>
  <si>
    <t>Hamid</t>
  </si>
  <si>
    <t>Nait Makhlouf</t>
  </si>
  <si>
    <t>Oussama Nsir</t>
  </si>
  <si>
    <t>Oussama</t>
  </si>
  <si>
    <t>Nsir</t>
  </si>
  <si>
    <t>Logistic Officer</t>
  </si>
  <si>
    <t>PANALPINA</t>
  </si>
  <si>
    <t>Flory Ntima Kasiwa</t>
  </si>
  <si>
    <t>Flory</t>
  </si>
  <si>
    <t>Ntima Kasiwa</t>
  </si>
  <si>
    <t xml:space="preserve">Boris Joseph </t>
  </si>
  <si>
    <t>Boris</t>
  </si>
  <si>
    <t>Joseph</t>
  </si>
  <si>
    <t>Zakaria Valrin</t>
  </si>
  <si>
    <t>Zakaria</t>
  </si>
  <si>
    <t xml:space="preserve">Zakaria </t>
  </si>
  <si>
    <t>Nicolas Hamilcaro</t>
  </si>
  <si>
    <t>Hamilcaro</t>
  </si>
  <si>
    <t>Fatima Ouaddah</t>
  </si>
  <si>
    <t>Fatima</t>
  </si>
  <si>
    <t>Ouddah</t>
  </si>
  <si>
    <t>Bienvenu Pohla</t>
  </si>
  <si>
    <t>Bienvenu</t>
  </si>
  <si>
    <t>Pohla</t>
  </si>
  <si>
    <t>Aaron Quenum</t>
  </si>
  <si>
    <t>Aaron</t>
  </si>
  <si>
    <t>Quenum</t>
  </si>
  <si>
    <t>Hermann Sangaret</t>
  </si>
  <si>
    <t>Hermann</t>
  </si>
  <si>
    <t>Sangaret</t>
  </si>
  <si>
    <t>Francis Selva</t>
  </si>
  <si>
    <t>Francis</t>
  </si>
  <si>
    <t>Selva</t>
  </si>
  <si>
    <t>Alexandre Seyer</t>
  </si>
  <si>
    <t>Alexandre</t>
  </si>
  <si>
    <t>Seyer</t>
  </si>
  <si>
    <t>Brunette Sinsurin</t>
  </si>
  <si>
    <t>Brunette</t>
  </si>
  <si>
    <t>Sinsurin</t>
  </si>
  <si>
    <t>Mustapha Smaki</t>
  </si>
  <si>
    <t>Mustapha</t>
  </si>
  <si>
    <t>Smaki</t>
  </si>
  <si>
    <t>Remy Tea</t>
  </si>
  <si>
    <t>Remy</t>
  </si>
  <si>
    <t>Tea</t>
  </si>
  <si>
    <t>Fabien Trieste</t>
  </si>
  <si>
    <t>Fabien</t>
  </si>
  <si>
    <t>Trieste</t>
  </si>
  <si>
    <t>Aminata Vickers</t>
  </si>
  <si>
    <t>Aminata</t>
  </si>
  <si>
    <t>Vickers</t>
  </si>
  <si>
    <t>Kevin Ben Ahmed</t>
  </si>
  <si>
    <t>Kevin</t>
  </si>
  <si>
    <t>Ahmed</t>
  </si>
  <si>
    <t>Sirine Ben Abdesslem</t>
  </si>
  <si>
    <t>Sirine</t>
  </si>
  <si>
    <t>Ben Abdesslem</t>
  </si>
  <si>
    <t>Stagiaire</t>
  </si>
  <si>
    <t>Office</t>
  </si>
  <si>
    <t xml:space="preserve">Margot Boucher </t>
  </si>
  <si>
    <t>Margot</t>
  </si>
  <si>
    <t>Boucher</t>
  </si>
  <si>
    <t>Siège</t>
  </si>
  <si>
    <t>Sophie Boulanger</t>
  </si>
  <si>
    <t>Boulanger</t>
  </si>
  <si>
    <t xml:space="preserve">Jade Bouniol </t>
  </si>
  <si>
    <t>Bouniol</t>
  </si>
  <si>
    <t xml:space="preserve">Fouhed Bouzir </t>
  </si>
  <si>
    <t>Fouhed</t>
  </si>
  <si>
    <t>Bouzir</t>
  </si>
  <si>
    <t xml:space="preserve">Jonathan Collart Dutilleul </t>
  </si>
  <si>
    <t>Jonathan</t>
  </si>
  <si>
    <t>Collart Dutilleul</t>
  </si>
  <si>
    <t>Clémentine Convers</t>
  </si>
  <si>
    <t>Clémentine</t>
  </si>
  <si>
    <t>Convers</t>
  </si>
  <si>
    <t xml:space="preserve">Chrystal Desitter </t>
  </si>
  <si>
    <t>Chrystal</t>
  </si>
  <si>
    <t>Desitter</t>
  </si>
  <si>
    <t xml:space="preserve">Lauren Fatalot </t>
  </si>
  <si>
    <t>Lauren</t>
  </si>
  <si>
    <t>Fatalot</t>
  </si>
  <si>
    <t xml:space="preserve">Clara Ferrand  </t>
  </si>
  <si>
    <t>Clara</t>
  </si>
  <si>
    <t>Ferrand</t>
  </si>
  <si>
    <t xml:space="preserve">Madeleine Franck </t>
  </si>
  <si>
    <t>Madeleine</t>
  </si>
  <si>
    <t xml:space="preserve">Etienne Giannesini Bizot </t>
  </si>
  <si>
    <t>Etienne</t>
  </si>
  <si>
    <t>Giannesini Bizot</t>
  </si>
  <si>
    <t>Cecilia Hollender</t>
  </si>
  <si>
    <t>Cecilia</t>
  </si>
  <si>
    <t>Hollender</t>
  </si>
  <si>
    <t>Laureen Hubert</t>
  </si>
  <si>
    <t>Laureen</t>
  </si>
  <si>
    <t>Hubert</t>
  </si>
  <si>
    <t xml:space="preserve">Oissilat Imamo </t>
  </si>
  <si>
    <t>Oissilat</t>
  </si>
  <si>
    <t>Imamo</t>
  </si>
  <si>
    <t>Manon Lorgouillous</t>
  </si>
  <si>
    <t>Lorgouillous</t>
  </si>
  <si>
    <t>Yannong Ma Poncelet née Ma</t>
  </si>
  <si>
    <t>Yannong</t>
  </si>
  <si>
    <t>Ma Poncelet</t>
  </si>
  <si>
    <t xml:space="preserve">Yousra Mabrouk </t>
  </si>
  <si>
    <t>Yousra</t>
  </si>
  <si>
    <t>Mabrouk</t>
  </si>
  <si>
    <t xml:space="preserve">Inès Pereira </t>
  </si>
  <si>
    <t>Inès</t>
  </si>
  <si>
    <t>Pereira</t>
  </si>
  <si>
    <t xml:space="preserve">Lucie Plancon </t>
  </si>
  <si>
    <t>Lucie</t>
  </si>
  <si>
    <t>Plancon</t>
  </si>
  <si>
    <t xml:space="preserve">Nawal Raab </t>
  </si>
  <si>
    <t>Nawal</t>
  </si>
  <si>
    <t>Raab</t>
  </si>
  <si>
    <t>Giulia Sabatini</t>
  </si>
  <si>
    <t>Giulia</t>
  </si>
  <si>
    <t>Sabatini</t>
  </si>
  <si>
    <t xml:space="preserve">Margaux Trogneux </t>
  </si>
  <si>
    <t>Margaux</t>
  </si>
  <si>
    <t>Trogneux</t>
  </si>
  <si>
    <t>Fanny Zaoui</t>
  </si>
  <si>
    <t>Fanny</t>
  </si>
  <si>
    <t>Zaoui</t>
  </si>
  <si>
    <t>Eva Petithalgatte</t>
  </si>
  <si>
    <t>Petithalgatte</t>
  </si>
  <si>
    <t>Aiko</t>
  </si>
  <si>
    <t>Angouillant</t>
  </si>
  <si>
    <t>Plateau</t>
  </si>
  <si>
    <t>Yanis BEKKAL</t>
  </si>
  <si>
    <t>Timothée LERAT</t>
  </si>
  <si>
    <t>Jimmy Husson</t>
  </si>
  <si>
    <t>Jimmy</t>
  </si>
  <si>
    <t>Husson</t>
  </si>
  <si>
    <t>Katarzyna Karolina Kaminska</t>
  </si>
  <si>
    <t>Katarzyna Karolina</t>
  </si>
  <si>
    <t>Kaminska</t>
  </si>
  <si>
    <t>Melanie</t>
  </si>
  <si>
    <t>Lan</t>
  </si>
  <si>
    <t>Mione</t>
  </si>
  <si>
    <t>Liddell</t>
  </si>
  <si>
    <t>Florian LABOUREAU</t>
  </si>
  <si>
    <t>ISABEL MARANT</t>
  </si>
  <si>
    <t>Carolina Moy</t>
  </si>
  <si>
    <t>Carolina</t>
  </si>
  <si>
    <t>Moy</t>
  </si>
  <si>
    <t>Olga Totolyan</t>
  </si>
  <si>
    <t>Totolyan</t>
  </si>
  <si>
    <t>Shadyn El Moubariki</t>
  </si>
  <si>
    <t>Shadyn</t>
  </si>
  <si>
    <t>El Moubariki</t>
  </si>
  <si>
    <t>Madina</t>
  </si>
  <si>
    <t>Emmanuel Ze</t>
  </si>
  <si>
    <t>Emmanuel</t>
  </si>
  <si>
    <t>Ze</t>
  </si>
  <si>
    <t>Harouna Chabi Yiro</t>
  </si>
  <si>
    <t>Harouna</t>
  </si>
  <si>
    <t>Chabi Yiro</t>
  </si>
  <si>
    <t>MARNI</t>
  </si>
  <si>
    <t>Virginie De Parseval</t>
  </si>
  <si>
    <t>De Parseval</t>
  </si>
  <si>
    <t>Sophie Double Cazanave</t>
  </si>
  <si>
    <t>Double Cazanave</t>
  </si>
  <si>
    <t>Sebastien Bakkar</t>
  </si>
  <si>
    <t>Sebastien</t>
  </si>
  <si>
    <t>Bakkar</t>
  </si>
  <si>
    <t>MULTI BRAND</t>
  </si>
  <si>
    <t>Sofia Berrich</t>
  </si>
  <si>
    <t>Sofia</t>
  </si>
  <si>
    <t>Berrich</t>
  </si>
  <si>
    <t>Nathalie Paul</t>
  </si>
  <si>
    <t>Paul</t>
  </si>
  <si>
    <t>Jinane Sahraoui</t>
  </si>
  <si>
    <t>Jinane</t>
  </si>
  <si>
    <t>Sahraoui</t>
  </si>
  <si>
    <t>Joana Sossou</t>
  </si>
  <si>
    <t>Joana</t>
  </si>
  <si>
    <t>Sossou</t>
  </si>
  <si>
    <t>Elisabeth Amekudi</t>
  </si>
  <si>
    <t>Elisabeth</t>
  </si>
  <si>
    <t>Amekudi</t>
  </si>
  <si>
    <t>Rivoli</t>
  </si>
  <si>
    <t>Princess LUNKOMBO</t>
  </si>
  <si>
    <t>ATHLEISURE</t>
  </si>
  <si>
    <t>Mia Kashmiri</t>
  </si>
  <si>
    <t>Mia</t>
  </si>
  <si>
    <t>Kashmiri</t>
  </si>
  <si>
    <t>Emma Morales</t>
  </si>
  <si>
    <t>Morales</t>
  </si>
  <si>
    <t>Anwar Ounaim</t>
  </si>
  <si>
    <t>Anwar</t>
  </si>
  <si>
    <t>Ounaim</t>
  </si>
  <si>
    <t>Leo Buchet</t>
  </si>
  <si>
    <t>Buchet</t>
  </si>
  <si>
    <t>CONTEMPORARY</t>
  </si>
  <si>
    <t>Adam Geay</t>
  </si>
  <si>
    <t>Adam</t>
  </si>
  <si>
    <t>Geay</t>
  </si>
  <si>
    <t>Gildas Herman Yepe Kore</t>
  </si>
  <si>
    <t>Gildas</t>
  </si>
  <si>
    <t>Kore</t>
  </si>
  <si>
    <t>Laura Lada</t>
  </si>
  <si>
    <t>Lada</t>
  </si>
  <si>
    <t>Christopher-Jones Mahoukou</t>
  </si>
  <si>
    <t>Christopher-Jones</t>
  </si>
  <si>
    <t>Mahoukou</t>
  </si>
  <si>
    <t>Victoria Rosso</t>
  </si>
  <si>
    <t>Victoria</t>
  </si>
  <si>
    <t>Rosso</t>
  </si>
  <si>
    <t>Zhujun Serre</t>
  </si>
  <si>
    <t>Zhujun</t>
  </si>
  <si>
    <t>Serre</t>
  </si>
  <si>
    <t>Anne-Sophie ZENG</t>
  </si>
  <si>
    <t>Anne-Sophie</t>
  </si>
  <si>
    <t>ZENG</t>
  </si>
  <si>
    <t>DEVIALET</t>
  </si>
  <si>
    <t>Geoffrey Albouze</t>
  </si>
  <si>
    <t>Geoffrey</t>
  </si>
  <si>
    <t>Albouze</t>
  </si>
  <si>
    <t>OUTERWEAR</t>
  </si>
  <si>
    <t>Lewis Jehron</t>
  </si>
  <si>
    <t>Lewis</t>
  </si>
  <si>
    <t>Jehron</t>
  </si>
  <si>
    <t>Shila Kostaniak</t>
  </si>
  <si>
    <t>Shila</t>
  </si>
  <si>
    <t>Kostaniak</t>
  </si>
  <si>
    <t>Stephane Trinh</t>
  </si>
  <si>
    <t>Stephane</t>
  </si>
  <si>
    <t>Trinh</t>
  </si>
  <si>
    <t>Arnaud Coesy</t>
  </si>
  <si>
    <t>Arnaud</t>
  </si>
  <si>
    <t>Coesy</t>
  </si>
  <si>
    <t>STREETWEAR</t>
  </si>
  <si>
    <t>Eric Grosjean</t>
  </si>
  <si>
    <t>Grosjean</t>
  </si>
  <si>
    <t>Sosthene Hugues Guei</t>
  </si>
  <si>
    <t>Sosthene Hugues</t>
  </si>
  <si>
    <t>Guei</t>
  </si>
  <si>
    <t>Noah Jourson</t>
  </si>
  <si>
    <t>Noah</t>
  </si>
  <si>
    <t>Jourson</t>
  </si>
  <si>
    <t>Thibaut Boyeldieu</t>
  </si>
  <si>
    <t>Thibaut</t>
  </si>
  <si>
    <t>Boyeldieu</t>
  </si>
  <si>
    <t>Anaïs FAVRE</t>
  </si>
  <si>
    <t>URBAN DESIGNER MEN</t>
  </si>
  <si>
    <t>Camille Changues</t>
  </si>
  <si>
    <t>Changues</t>
  </si>
  <si>
    <t>Chiolo</t>
  </si>
  <si>
    <t>Julien Collette</t>
  </si>
  <si>
    <t>Collette</t>
  </si>
  <si>
    <t>Kevin Lajara</t>
  </si>
  <si>
    <t>Lajara</t>
  </si>
  <si>
    <t>Romane Mouillseaux</t>
  </si>
  <si>
    <t>Romane</t>
  </si>
  <si>
    <t>Mouillseaux</t>
  </si>
  <si>
    <t>Mihran Ben Slama</t>
  </si>
  <si>
    <t>Mihran</t>
  </si>
  <si>
    <t>Ben Slama</t>
  </si>
  <si>
    <t>URBAN DESIGNER WOMEN</t>
  </si>
  <si>
    <t>Azatuhi Catanasian</t>
  </si>
  <si>
    <t>Azatuhi</t>
  </si>
  <si>
    <t>Catanasian</t>
  </si>
  <si>
    <t>Karim Dahite</t>
  </si>
  <si>
    <t>Karim</t>
  </si>
  <si>
    <t>Dahite</t>
  </si>
  <si>
    <t>Robin El-Tayar</t>
  </si>
  <si>
    <t>Robin</t>
  </si>
  <si>
    <t>El-Tayar</t>
  </si>
  <si>
    <t>Marie-Josephe Mariotti</t>
  </si>
  <si>
    <t>Marie-Josephe</t>
  </si>
  <si>
    <t>Mariotti</t>
  </si>
  <si>
    <t>Johan Molan</t>
  </si>
  <si>
    <t>Johan</t>
  </si>
  <si>
    <t>Molan</t>
  </si>
  <si>
    <t>Petronelle Mpanzu-Selisita</t>
  </si>
  <si>
    <t>Petronelle</t>
  </si>
  <si>
    <t>Mpanzu-Selisita</t>
  </si>
  <si>
    <t>Xiaolei Yu</t>
  </si>
  <si>
    <t>Xiaolei</t>
  </si>
  <si>
    <t>Yanis</t>
  </si>
  <si>
    <t>Bekkal</t>
  </si>
  <si>
    <t>Rivoli &amp; Plateau</t>
  </si>
  <si>
    <t>Christophe Coubasch De Vizcaya</t>
  </si>
  <si>
    <t>Christophe</t>
  </si>
  <si>
    <t>Coubasch De Vizcaya</t>
  </si>
  <si>
    <t>Anais Favre</t>
  </si>
  <si>
    <t>Favre</t>
  </si>
  <si>
    <t>Florian Laboureau</t>
  </si>
  <si>
    <t>Florian</t>
  </si>
  <si>
    <t>Laboureau</t>
  </si>
  <si>
    <t>Timothee Lerat</t>
  </si>
  <si>
    <t>Timothee</t>
  </si>
  <si>
    <t>Lerat</t>
  </si>
  <si>
    <t>Princess Lukombo Lhu</t>
  </si>
  <si>
    <t>Princess</t>
  </si>
  <si>
    <t>Lukombo Lhu</t>
  </si>
  <si>
    <t>Shih Yun Heurtebise</t>
  </si>
  <si>
    <t>Ally</t>
  </si>
  <si>
    <t>Shih Yun</t>
  </si>
  <si>
    <t>Heurtebise</t>
  </si>
  <si>
    <t>Travel Industry Marketing (France)</t>
  </si>
  <si>
    <t>PRC AMBASSADORS</t>
  </si>
  <si>
    <t>Travel Industry Marketing</t>
  </si>
  <si>
    <t>Jo TRAN</t>
  </si>
  <si>
    <t>Linda HO-CAPPELLE</t>
  </si>
  <si>
    <t>Jiawen Liu</t>
  </si>
  <si>
    <t>Jiawen</t>
  </si>
  <si>
    <t>Hongmei Sun</t>
  </si>
  <si>
    <t>Hongmei</t>
  </si>
  <si>
    <t>Sun</t>
  </si>
  <si>
    <t>Yue Sun</t>
  </si>
  <si>
    <t>Yue</t>
  </si>
  <si>
    <t>Chi Yin Tran (Jo)</t>
  </si>
  <si>
    <t>Jo</t>
  </si>
  <si>
    <t>Chi Yin</t>
  </si>
  <si>
    <t>Tran</t>
  </si>
  <si>
    <t>Jia Pei Danielle Woo</t>
  </si>
  <si>
    <t>Danielle</t>
  </si>
  <si>
    <t>Cecile Xiang</t>
  </si>
  <si>
    <t>Charlie</t>
  </si>
  <si>
    <t>Xiang</t>
  </si>
  <si>
    <t>Jiongzhen Zhou</t>
  </si>
  <si>
    <t>Joe</t>
  </si>
  <si>
    <t>Jiongzhen</t>
  </si>
  <si>
    <t>Zhou</t>
  </si>
  <si>
    <t>TIM Manager PRC / B.O</t>
  </si>
  <si>
    <t>Boulakhras Aymeric</t>
  </si>
  <si>
    <t>Aymeric</t>
  </si>
  <si>
    <t>Boulakhras</t>
  </si>
  <si>
    <t>Visuel Merchandiser</t>
  </si>
  <si>
    <t>Visual Merchandiser</t>
  </si>
  <si>
    <t>Visual Merchandising</t>
  </si>
  <si>
    <t xml:space="preserve">Annabel Roche </t>
  </si>
  <si>
    <t>Hiroki AMANO</t>
  </si>
  <si>
    <t>BEAUTE</t>
  </si>
  <si>
    <t>Roche Annabel</t>
  </si>
  <si>
    <t>Roche</t>
  </si>
  <si>
    <t>Responsable équipe Merchandising Visuel</t>
  </si>
  <si>
    <t>BEAUTE/W&amp;J/LOULOU</t>
  </si>
  <si>
    <t>Bafleur Benjamin</t>
  </si>
  <si>
    <t>Benjamin</t>
  </si>
  <si>
    <t>Bafleur</t>
  </si>
  <si>
    <t xml:space="preserve">Marion Durand </t>
  </si>
  <si>
    <t xml:space="preserve">FASHION HOMME FEMME </t>
  </si>
  <si>
    <t>Durand Marion</t>
  </si>
  <si>
    <t>Durand</t>
  </si>
  <si>
    <t>Tune Jerome</t>
  </si>
  <si>
    <t>Jérome</t>
  </si>
  <si>
    <t>Tune</t>
  </si>
  <si>
    <t>Brulard Manon</t>
  </si>
  <si>
    <t>Brulard</t>
  </si>
  <si>
    <t xml:space="preserve"> Julien Madec</t>
  </si>
  <si>
    <t>RIVOLI/SHOES</t>
  </si>
  <si>
    <t>Madec Julien</t>
  </si>
  <si>
    <t>Madec</t>
  </si>
  <si>
    <t>Somat Sebastien</t>
  </si>
  <si>
    <t>Somat</t>
  </si>
  <si>
    <t>Journee Agathe</t>
  </si>
  <si>
    <t>Agathe</t>
  </si>
  <si>
    <t>Journee</t>
  </si>
  <si>
    <t>W&amp;J</t>
  </si>
  <si>
    <t>Amano Hiroki</t>
  </si>
  <si>
    <t>Amano</t>
  </si>
  <si>
    <t>Hiroki</t>
  </si>
  <si>
    <t>Responsable Senior Merchandising Visuel</t>
  </si>
  <si>
    <t>AGM Visual Merchandising</t>
  </si>
  <si>
    <t>Marianne Salvador</t>
  </si>
  <si>
    <t>Marianne</t>
  </si>
  <si>
    <t>Salvador</t>
  </si>
  <si>
    <t>Gael Maubert</t>
  </si>
  <si>
    <t>Gael</t>
  </si>
  <si>
    <t>Maubert</t>
  </si>
  <si>
    <t>Watch &amp; Jewelry</t>
  </si>
  <si>
    <t>Dhamir Al Saadi</t>
  </si>
  <si>
    <t xml:space="preserve">Amélie De Carvalho </t>
  </si>
  <si>
    <t>Yu Xi</t>
  </si>
  <si>
    <t>BREGUET/VACHERON CONSTANTIN</t>
  </si>
  <si>
    <t>Yue Song</t>
  </si>
  <si>
    <t>Song</t>
  </si>
  <si>
    <t>Lu Wang</t>
  </si>
  <si>
    <t>Lu</t>
  </si>
  <si>
    <t>Amelie De Carvalho</t>
  </si>
  <si>
    <t>Amelie</t>
  </si>
  <si>
    <t>De Carvalho</t>
  </si>
  <si>
    <t>Breguet/Vacheron/BP/Omega/Watch Makers/Fine Watches</t>
  </si>
  <si>
    <t>Esme Attiori</t>
  </si>
  <si>
    <t>Blandine</t>
  </si>
  <si>
    <t>Esme</t>
  </si>
  <si>
    <t>Attiori</t>
  </si>
  <si>
    <t>Océane Groschene</t>
  </si>
  <si>
    <t>Celine Tan-Jouvray</t>
  </si>
  <si>
    <t>Mohan Brun</t>
  </si>
  <si>
    <t>Mohan</t>
  </si>
  <si>
    <t>Brun</t>
  </si>
  <si>
    <t>Anne Sophie Froment</t>
  </si>
  <si>
    <t>Anne Sophie</t>
  </si>
  <si>
    <t>Froment</t>
  </si>
  <si>
    <t>Tatia Mahieu</t>
  </si>
  <si>
    <t>Tatia</t>
  </si>
  <si>
    <t>Mahieu</t>
  </si>
  <si>
    <t>Lan Molay Gao</t>
  </si>
  <si>
    <t>Molay Gao</t>
  </si>
  <si>
    <t>Luting Sharp</t>
  </si>
  <si>
    <t>Luting</t>
  </si>
  <si>
    <t>Sharp</t>
  </si>
  <si>
    <t>Yi Caron</t>
  </si>
  <si>
    <t>Caron</t>
  </si>
  <si>
    <t>Caroline Hoareau</t>
  </si>
  <si>
    <t>CHAUMET</t>
  </si>
  <si>
    <t>Anastasia Delandemare</t>
  </si>
  <si>
    <t>Anastasia</t>
  </si>
  <si>
    <t>Delandemare</t>
  </si>
  <si>
    <t>Petros Delotis</t>
  </si>
  <si>
    <t>Petros</t>
  </si>
  <si>
    <t>Delotis</t>
  </si>
  <si>
    <t>Weina Beurel</t>
  </si>
  <si>
    <t>Weina</t>
  </si>
  <si>
    <t>Beurel</t>
  </si>
  <si>
    <t>COSTUME JEWELRY</t>
  </si>
  <si>
    <t>Pauliana Chatard</t>
  </si>
  <si>
    <t>Pauliana</t>
  </si>
  <si>
    <t>Chatard</t>
  </si>
  <si>
    <t>Tissia Kabaya Kasongo Mutombo</t>
  </si>
  <si>
    <t>Tissia</t>
  </si>
  <si>
    <t>Kabaya Kasongo Mutombo</t>
  </si>
  <si>
    <t>Katerina Koteska</t>
  </si>
  <si>
    <t>Katerina</t>
  </si>
  <si>
    <t>Koteska</t>
  </si>
  <si>
    <t>Yu Bao</t>
  </si>
  <si>
    <t>Bao</t>
  </si>
  <si>
    <t>FASHION W&amp;J</t>
  </si>
  <si>
    <t>Han Gao</t>
  </si>
  <si>
    <t>Han</t>
  </si>
  <si>
    <t>Gao</t>
  </si>
  <si>
    <t>Cuifang Hourdiaux</t>
  </si>
  <si>
    <t>Cuifang</t>
  </si>
  <si>
    <t>Hourdiaux</t>
  </si>
  <si>
    <t>Elaura Sevrin</t>
  </si>
  <si>
    <t>Elaura</t>
  </si>
  <si>
    <t>Sevrin</t>
  </si>
  <si>
    <t>Qian Yang</t>
  </si>
  <si>
    <t>Qian</t>
  </si>
  <si>
    <t>Ruimeng Yang</t>
  </si>
  <si>
    <t>Ruimeng</t>
  </si>
  <si>
    <t>Jeffrey Zaire</t>
  </si>
  <si>
    <t>Jeffrey</t>
  </si>
  <si>
    <t>Zaire</t>
  </si>
  <si>
    <t>Hoareau</t>
  </si>
  <si>
    <t>Fashion WJ/Piaget/Chopard/Luxe Jewelry/Costume/Chaumet/Swavorski/Swatch/Mens</t>
  </si>
  <si>
    <t>Dalila Amani</t>
  </si>
  <si>
    <t>Dalila</t>
  </si>
  <si>
    <t>Amani</t>
  </si>
  <si>
    <t>Damien Rebuffati</t>
  </si>
  <si>
    <t>FINE JEWELRY</t>
  </si>
  <si>
    <t>Nika Bergeau</t>
  </si>
  <si>
    <t>Nika</t>
  </si>
  <si>
    <t>Bergeau</t>
  </si>
  <si>
    <t>Fatima Bouazdia</t>
  </si>
  <si>
    <t>Bouazdia</t>
  </si>
  <si>
    <t>Darya Chemavonian</t>
  </si>
  <si>
    <t>Darya</t>
  </si>
  <si>
    <t>Chemavonian</t>
  </si>
  <si>
    <t>Wei Delnevo</t>
  </si>
  <si>
    <t>Wei</t>
  </si>
  <si>
    <t>Delnevo</t>
  </si>
  <si>
    <t>Lilla Fulop</t>
  </si>
  <si>
    <t>Lilla</t>
  </si>
  <si>
    <t>Fulop</t>
  </si>
  <si>
    <t>Natalia Lacusta</t>
  </si>
  <si>
    <t>Natalia</t>
  </si>
  <si>
    <t>Lacusta</t>
  </si>
  <si>
    <t>Enisa Pejovic</t>
  </si>
  <si>
    <t>Enisa</t>
  </si>
  <si>
    <t>Pejovic</t>
  </si>
  <si>
    <t>Yen-Li CHEN</t>
  </si>
  <si>
    <t>Yen-Li</t>
  </si>
  <si>
    <t>CHEN</t>
  </si>
  <si>
    <t>Sadia Lachguar</t>
  </si>
  <si>
    <t>FINE WATCHES</t>
  </si>
  <si>
    <t>Julien Dufief</t>
  </si>
  <si>
    <t>Dufief</t>
  </si>
  <si>
    <t>Zhishuai Liu</t>
  </si>
  <si>
    <t>Zhishuai</t>
  </si>
  <si>
    <t>Su Rogier</t>
  </si>
  <si>
    <t>Su</t>
  </si>
  <si>
    <t>Rogier</t>
  </si>
  <si>
    <t>Yazhu Wang</t>
  </si>
  <si>
    <t>Yazhu</t>
  </si>
  <si>
    <t>Albane De Rochechouart de Mortemart</t>
  </si>
  <si>
    <t>Albane</t>
  </si>
  <si>
    <t>De Rochechouart de Mortemart</t>
  </si>
  <si>
    <t>LUXE JEWELRY</t>
  </si>
  <si>
    <t>Ayoub El Mouhib</t>
  </si>
  <si>
    <t>El Mouhib</t>
  </si>
  <si>
    <t>Audrey Freyd</t>
  </si>
  <si>
    <t>Freyd</t>
  </si>
  <si>
    <t>Clement Merieau</t>
  </si>
  <si>
    <t>Merieau</t>
  </si>
  <si>
    <t>Valerie Pierrat</t>
  </si>
  <si>
    <t>Pierrat</t>
  </si>
  <si>
    <t>Gregory Samy</t>
  </si>
  <si>
    <t>Gregory</t>
  </si>
  <si>
    <t>Samy</t>
  </si>
  <si>
    <t>Banzouzi Biniakounou-Samba</t>
  </si>
  <si>
    <t>Banzouzi</t>
  </si>
  <si>
    <t>Biniakounou-Samba</t>
  </si>
  <si>
    <t>MENS JEWELRY</t>
  </si>
  <si>
    <t>Shabell</t>
  </si>
  <si>
    <t>Koussan</t>
  </si>
  <si>
    <t>Kathleen Longmore</t>
  </si>
  <si>
    <t>Kathleen</t>
  </si>
  <si>
    <t>Longmore</t>
  </si>
  <si>
    <t>Fabien Bui-The</t>
  </si>
  <si>
    <t>Bui-The</t>
  </si>
  <si>
    <t>Atiat Dahbi</t>
  </si>
  <si>
    <t xml:space="preserve">MESSIKA/FRED/BOUCHERON </t>
  </si>
  <si>
    <t>Romeo Chassefiere</t>
  </si>
  <si>
    <t>Romeo</t>
  </si>
  <si>
    <t>Chassefiere</t>
  </si>
  <si>
    <t>Valerie Anne Close</t>
  </si>
  <si>
    <t>Valerie Anne</t>
  </si>
  <si>
    <t>Close</t>
  </si>
  <si>
    <t>Erena Paultre</t>
  </si>
  <si>
    <t>Erena</t>
  </si>
  <si>
    <t>Paultre</t>
  </si>
  <si>
    <t>Stephane Bourry</t>
  </si>
  <si>
    <t>Bourry</t>
  </si>
  <si>
    <t>OMEGA / BLANCPAIN</t>
  </si>
  <si>
    <t>Abdel Charane</t>
  </si>
  <si>
    <t>Abdel</t>
  </si>
  <si>
    <t>Charane</t>
  </si>
  <si>
    <t>Alexandre Cheng</t>
  </si>
  <si>
    <t>Arnaud Dutel</t>
  </si>
  <si>
    <t>Dutel</t>
  </si>
  <si>
    <t>Hongjin Lanotte</t>
  </si>
  <si>
    <t>Hongjin</t>
  </si>
  <si>
    <t>Lanotte</t>
  </si>
  <si>
    <t>Nassim Mekki</t>
  </si>
  <si>
    <t>Nassim</t>
  </si>
  <si>
    <t>Mekki</t>
  </si>
  <si>
    <t>Remy Sanchez</t>
  </si>
  <si>
    <t>Yan Baradel</t>
  </si>
  <si>
    <t>Yan</t>
  </si>
  <si>
    <t>Baradel</t>
  </si>
  <si>
    <t>PIAGET / CHOPARD / POP UP</t>
  </si>
  <si>
    <t>Zarah Choumane</t>
  </si>
  <si>
    <t>Zarah</t>
  </si>
  <si>
    <t>Choumane</t>
  </si>
  <si>
    <t>Marie Christine Druet</t>
  </si>
  <si>
    <t>Marie Christine</t>
  </si>
  <si>
    <t>Druet</t>
  </si>
  <si>
    <t>Chong Feng</t>
  </si>
  <si>
    <t>Chong</t>
  </si>
  <si>
    <t>Feng</t>
  </si>
  <si>
    <t>Samuel Loric</t>
  </si>
  <si>
    <t>Samuel</t>
  </si>
  <si>
    <t>Loric</t>
  </si>
  <si>
    <t>RIVOLI WJ</t>
  </si>
  <si>
    <t>Hursel Frychnel Otsala Ngapoula</t>
  </si>
  <si>
    <t>Hursel Frychnel</t>
  </si>
  <si>
    <t>Otsala Ngapoula</t>
  </si>
  <si>
    <t>Faaki Tchabi</t>
  </si>
  <si>
    <t>Faaki</t>
  </si>
  <si>
    <t>Tchabi</t>
  </si>
  <si>
    <t>Diego DARRIEUTORT</t>
  </si>
  <si>
    <t>Diego</t>
  </si>
  <si>
    <t>DARRIEUTORT</t>
  </si>
  <si>
    <t>Stagiaire SA</t>
  </si>
  <si>
    <t>Tue Dang</t>
  </si>
  <si>
    <t>Tue</t>
  </si>
  <si>
    <t>Dang</t>
  </si>
  <si>
    <t>TIFFANY</t>
  </si>
  <si>
    <t>Elodie Delas</t>
  </si>
  <si>
    <t>Delas</t>
  </si>
  <si>
    <t>Carla Geny</t>
  </si>
  <si>
    <t>Geny</t>
  </si>
  <si>
    <t>Marina Gulnitskaya</t>
  </si>
  <si>
    <t>Marina</t>
  </si>
  <si>
    <t>Gulnitskaya</t>
  </si>
  <si>
    <t>Xiaojun Huang</t>
  </si>
  <si>
    <t>Xiaojun</t>
  </si>
  <si>
    <t>Huang</t>
  </si>
  <si>
    <t>Xin Wang</t>
  </si>
  <si>
    <t>Xin</t>
  </si>
  <si>
    <t>Maxime Descler</t>
  </si>
  <si>
    <t>Descler</t>
  </si>
  <si>
    <t>Maxime Mochamps</t>
  </si>
  <si>
    <t xml:space="preserve">Maxime </t>
  </si>
  <si>
    <t>Mochamps</t>
  </si>
  <si>
    <t>Shilin Celine Tan Jouvray</t>
  </si>
  <si>
    <t>Tan Jouvray</t>
  </si>
  <si>
    <t>Tiffany/Bvlgari/Rivoli Fashion Watches/Fine Jewelry</t>
  </si>
  <si>
    <t>Bashar Aziz</t>
  </si>
  <si>
    <t>Bashar</t>
  </si>
  <si>
    <t>Aziz</t>
  </si>
  <si>
    <t>WATCHMAKER</t>
  </si>
  <si>
    <t>Thierry Dufraisse</t>
  </si>
  <si>
    <t>Thierry</t>
  </si>
  <si>
    <t>Dufraisse</t>
  </si>
  <si>
    <t>Kentin Hourt</t>
  </si>
  <si>
    <t>Kentin</t>
  </si>
  <si>
    <t>Hourt</t>
  </si>
  <si>
    <t>Xinyao Lin</t>
  </si>
  <si>
    <t>Xinyao</t>
  </si>
  <si>
    <t>Gregory Lubin</t>
  </si>
  <si>
    <t>Lubin</t>
  </si>
  <si>
    <t>Jing Mao</t>
  </si>
  <si>
    <t>Mao</t>
  </si>
  <si>
    <t>Yasmina ROY</t>
  </si>
  <si>
    <t>Yasmina</t>
  </si>
  <si>
    <t>ROY</t>
  </si>
  <si>
    <t>Dhamir</t>
  </si>
  <si>
    <t>Al Saadi</t>
  </si>
  <si>
    <t>Amélie DE CARVALHO</t>
  </si>
  <si>
    <t>Yu XI</t>
  </si>
  <si>
    <t>Atiat</t>
  </si>
  <si>
    <t>Dahbi</t>
  </si>
  <si>
    <t>Caroline HOAREAU</t>
  </si>
  <si>
    <t>Qi Groschene (Océane)</t>
  </si>
  <si>
    <t>Qi</t>
  </si>
  <si>
    <t>Groschene</t>
  </si>
  <si>
    <t>Sadia</t>
  </si>
  <si>
    <t>Lachguar</t>
  </si>
  <si>
    <t>Damien Rebuffatti</t>
  </si>
  <si>
    <t>Damien</t>
  </si>
  <si>
    <t>Rebuffatti</t>
  </si>
  <si>
    <t>Xi Yu</t>
  </si>
  <si>
    <t>Xi</t>
  </si>
  <si>
    <t>Biao Jiang</t>
  </si>
  <si>
    <t>Rafael</t>
  </si>
  <si>
    <t>Biao</t>
  </si>
  <si>
    <t>Jiang</t>
  </si>
  <si>
    <t>Women's shoes</t>
  </si>
  <si>
    <t>Jérémy MERDA</t>
  </si>
  <si>
    <t>Lynda Tezkratt</t>
  </si>
  <si>
    <t>Lynda</t>
  </si>
  <si>
    <t>Tezkratt</t>
  </si>
  <si>
    <t>Salim Benzemrane</t>
  </si>
  <si>
    <t>Salim</t>
  </si>
  <si>
    <t>Benzemrane</t>
  </si>
  <si>
    <t>Wun I Kok</t>
  </si>
  <si>
    <t>Wun I</t>
  </si>
  <si>
    <t>Kok</t>
  </si>
  <si>
    <t>Aurelie</t>
  </si>
  <si>
    <t>Mornandji</t>
  </si>
  <si>
    <t>Qingying Sagueton (Sara MOU)</t>
  </si>
  <si>
    <t>Qingying</t>
  </si>
  <si>
    <t>Sagueton</t>
  </si>
  <si>
    <t>Florence Chan</t>
  </si>
  <si>
    <t>Chan</t>
  </si>
  <si>
    <t>Pierre-Louis Le Pahun</t>
  </si>
  <si>
    <t>Pierre-Louis</t>
  </si>
  <si>
    <t>Le Pahun</t>
  </si>
  <si>
    <t>Anna Nalbandian</t>
  </si>
  <si>
    <t>Nalbandian</t>
  </si>
  <si>
    <t>Hanane Pauwels</t>
  </si>
  <si>
    <t>Hanane</t>
  </si>
  <si>
    <t>Pauwels</t>
  </si>
  <si>
    <t>Sélim Mourtada</t>
  </si>
  <si>
    <t>Sélim</t>
  </si>
  <si>
    <t>Moutarda</t>
  </si>
  <si>
    <t>Stevan Augusto</t>
  </si>
  <si>
    <t>Stevan</t>
  </si>
  <si>
    <t>Augusto</t>
  </si>
  <si>
    <t>SOUTH LUXURY</t>
  </si>
  <si>
    <t>Erika Ishii</t>
  </si>
  <si>
    <t>Erika</t>
  </si>
  <si>
    <t>Ishii</t>
  </si>
  <si>
    <t>Wassila Khelifa</t>
  </si>
  <si>
    <t>Wassila</t>
  </si>
  <si>
    <t>Khelifa</t>
  </si>
  <si>
    <t>Mohamed Salhi</t>
  </si>
  <si>
    <t>Mohamed</t>
  </si>
  <si>
    <t>Salhi</t>
  </si>
  <si>
    <t>Elfried</t>
  </si>
  <si>
    <t>Ekoue</t>
  </si>
  <si>
    <t>Olga Verejan</t>
  </si>
  <si>
    <t>Verejan</t>
  </si>
  <si>
    <t>Jawad Wali</t>
  </si>
  <si>
    <t>Jawad</t>
  </si>
  <si>
    <t>Wali</t>
  </si>
  <si>
    <t>Jeremy Merda</t>
  </si>
  <si>
    <t>Merda</t>
  </si>
  <si>
    <t>Laurence David</t>
  </si>
  <si>
    <t>Laurence</t>
  </si>
  <si>
    <t>AGM Operations</t>
  </si>
  <si>
    <t>Clarisse De Chauton</t>
  </si>
  <si>
    <t>Clarisse</t>
  </si>
  <si>
    <t>De Chauton</t>
  </si>
  <si>
    <t>Administrative Assistant Merchandising</t>
  </si>
  <si>
    <t>Léa Tesseraud</t>
  </si>
  <si>
    <t>Léa</t>
  </si>
  <si>
    <t>Tesseraud</t>
  </si>
  <si>
    <t>Pauline San Juan</t>
  </si>
  <si>
    <t>Pauline</t>
  </si>
  <si>
    <t>San Juan</t>
  </si>
  <si>
    <t>Coordinatrice de la signalétique visuelle – affichage et écrans</t>
  </si>
  <si>
    <t>Wagner Kimberly</t>
  </si>
  <si>
    <t>Kimberly</t>
  </si>
  <si>
    <t>Wagner</t>
  </si>
  <si>
    <t>Thak Antony</t>
  </si>
  <si>
    <t>Antony</t>
  </si>
  <si>
    <t>Thak</t>
  </si>
  <si>
    <t>FangFang Xie</t>
  </si>
  <si>
    <t xml:space="preserve">Fang Fang </t>
  </si>
  <si>
    <t>Xie</t>
  </si>
  <si>
    <t>Alexia Granvau</t>
  </si>
  <si>
    <t>Granvau</t>
  </si>
  <si>
    <t>Content Manager</t>
  </si>
  <si>
    <t>Nolwenn Le Fellic</t>
  </si>
  <si>
    <t>Nolween</t>
  </si>
  <si>
    <t>Nolwenn</t>
  </si>
  <si>
    <t>Le Fellic</t>
  </si>
  <si>
    <t>Revelant</t>
  </si>
  <si>
    <t>Zichen Zhu</t>
  </si>
  <si>
    <t>Zichen</t>
  </si>
  <si>
    <t>Zhu</t>
  </si>
  <si>
    <t>Sophie Mahe</t>
  </si>
  <si>
    <t>Mahe</t>
  </si>
  <si>
    <t>Astiana Gaston</t>
  </si>
  <si>
    <t>Astiana</t>
  </si>
  <si>
    <t>Gaston</t>
  </si>
  <si>
    <t xml:space="preserve">Marika </t>
  </si>
  <si>
    <t>Mensah</t>
  </si>
  <si>
    <t>Stagiaire Assistante Manager</t>
  </si>
  <si>
    <t>Women's Shoes</t>
  </si>
  <si>
    <t>Stagiaire Asstistant Manager</t>
  </si>
  <si>
    <t>Arnaud Gutierrez</t>
  </si>
  <si>
    <t>Gutierrez</t>
  </si>
  <si>
    <t>Hind Hachemi</t>
  </si>
  <si>
    <t>Hind</t>
  </si>
  <si>
    <t>Hachemi</t>
  </si>
  <si>
    <t>Zakaria Najem</t>
  </si>
  <si>
    <t>Najem</t>
  </si>
  <si>
    <t xml:space="preserve">Jean-Florian </t>
  </si>
  <si>
    <t>Gnaly</t>
  </si>
  <si>
    <t>Yemeng (Harmonie) Liu (TCHA)</t>
  </si>
  <si>
    <t>Harmonie</t>
  </si>
  <si>
    <t>Yemeng</t>
  </si>
  <si>
    <t>Liu TCHA</t>
  </si>
  <si>
    <t>Malika Benali</t>
  </si>
  <si>
    <t>Malika</t>
  </si>
  <si>
    <t>Benali</t>
  </si>
  <si>
    <t>TingTing Sun</t>
  </si>
  <si>
    <t>Ting Ting</t>
  </si>
  <si>
    <t>Adrita CHOWDHURY</t>
  </si>
  <si>
    <t>Adrita</t>
  </si>
  <si>
    <t>CHOWDHURY</t>
  </si>
  <si>
    <t>Constance LECLERC</t>
  </si>
  <si>
    <t>Constance</t>
  </si>
  <si>
    <t>LECLERC</t>
  </si>
  <si>
    <t>Aisata KANTE</t>
  </si>
  <si>
    <t>Aisata</t>
  </si>
  <si>
    <t>KANTE</t>
  </si>
  <si>
    <t>Sonia GROSSEMY</t>
  </si>
  <si>
    <t>Sonia</t>
  </si>
  <si>
    <t>GROSSEMY</t>
  </si>
  <si>
    <t>Xingjie CHEN</t>
  </si>
  <si>
    <t>Xingjie</t>
  </si>
  <si>
    <t>Yousra Rami</t>
  </si>
  <si>
    <t xml:space="preserve">Yousra </t>
  </si>
  <si>
    <t>Rami</t>
  </si>
  <si>
    <t>Yang Guo</t>
  </si>
  <si>
    <t>Beth Saint Lanne</t>
  </si>
  <si>
    <t>Beth</t>
  </si>
  <si>
    <t>Saint Lanne</t>
  </si>
  <si>
    <t>Antony Thak</t>
  </si>
  <si>
    <t>Sinthyia Stalin</t>
  </si>
  <si>
    <t>Sinthyia</t>
  </si>
  <si>
    <t>Stalin</t>
  </si>
  <si>
    <t>CLARINS/SISLEY</t>
  </si>
  <si>
    <t>Hamid Tetu</t>
  </si>
  <si>
    <t>Tetu</t>
  </si>
  <si>
    <t>Margot Traore</t>
  </si>
  <si>
    <t>Traore</t>
  </si>
  <si>
    <t>Sarah Malek</t>
  </si>
  <si>
    <t>Malek</t>
  </si>
  <si>
    <t>Eliott Hebert</t>
  </si>
  <si>
    <t>Eliott</t>
  </si>
  <si>
    <t>Hebert</t>
  </si>
  <si>
    <t>Jennifer Tcheng</t>
  </si>
  <si>
    <t>Jennifer</t>
  </si>
  <si>
    <t>Tcheng</t>
  </si>
  <si>
    <t>YSL RDC</t>
  </si>
  <si>
    <t>Ludovic Raffour</t>
  </si>
  <si>
    <t>Ludovic</t>
  </si>
  <si>
    <t>Raffour</t>
  </si>
  <si>
    <t>Sidaroth Kong</t>
  </si>
  <si>
    <t>Sidaroth</t>
  </si>
  <si>
    <t>Kong</t>
  </si>
  <si>
    <t>Maroquinerie</t>
  </si>
  <si>
    <t>Malik El Hassouni</t>
  </si>
  <si>
    <t>Malik</t>
  </si>
  <si>
    <t>El Hassouni</t>
  </si>
  <si>
    <t>H</t>
  </si>
  <si>
    <t>Miguel Peixe</t>
  </si>
  <si>
    <t>Miguel</t>
  </si>
  <si>
    <t>Peixe</t>
  </si>
  <si>
    <t>Hugo Caminati</t>
  </si>
  <si>
    <t>Hugo</t>
  </si>
  <si>
    <t>Caminati</t>
  </si>
  <si>
    <t>Louneda Josilmon</t>
  </si>
  <si>
    <t>Louneda</t>
  </si>
  <si>
    <t>Josilmon</t>
  </si>
  <si>
    <t>Irene Panichi</t>
  </si>
  <si>
    <t>Panichi</t>
  </si>
  <si>
    <t>Alexis Barsus</t>
  </si>
  <si>
    <t>Alexis</t>
  </si>
  <si>
    <t>Barsus</t>
  </si>
  <si>
    <t>Tom Karsenty</t>
  </si>
  <si>
    <t>Karsenty</t>
  </si>
  <si>
    <t>Aminata Koma</t>
  </si>
  <si>
    <t>Koma</t>
  </si>
  <si>
    <t>Sacha Barrier</t>
  </si>
  <si>
    <t>Sacha</t>
  </si>
  <si>
    <t>Barrier</t>
  </si>
  <si>
    <t>Romina Rezmives</t>
  </si>
  <si>
    <t>Romina</t>
  </si>
  <si>
    <t>Rezmives</t>
  </si>
  <si>
    <t>Andrea Kelley</t>
  </si>
  <si>
    <t>Andrea</t>
  </si>
  <si>
    <t>Kelley</t>
  </si>
  <si>
    <t>Constance Devismes</t>
  </si>
  <si>
    <t>Devismes</t>
  </si>
  <si>
    <t>Laure Demilly</t>
  </si>
  <si>
    <t>Jun Long</t>
  </si>
  <si>
    <t>01/07/2021</t>
  </si>
  <si>
    <t>02/07/2021</t>
  </si>
  <si>
    <t>03/07/2021</t>
  </si>
  <si>
    <t>04/07/2021</t>
  </si>
  <si>
    <t>05/07/2021</t>
  </si>
  <si>
    <t>06/07/2021</t>
  </si>
  <si>
    <t>07/07/2021</t>
  </si>
  <si>
    <t>08/07/2021</t>
  </si>
  <si>
    <t>09/07/2021</t>
  </si>
  <si>
    <t>10/07/2021</t>
  </si>
  <si>
    <t>11/07/2021</t>
  </si>
  <si>
    <t>12/07/2021</t>
  </si>
  <si>
    <t>13/07/2021</t>
  </si>
  <si>
    <t>14/07/2021</t>
  </si>
  <si>
    <t>15/07/2021</t>
  </si>
  <si>
    <t>16/07/2021</t>
  </si>
  <si>
    <t>17/07/2021</t>
  </si>
  <si>
    <t>18/07/2021</t>
  </si>
  <si>
    <t>19/07/2021</t>
  </si>
  <si>
    <t>20/07/2021</t>
  </si>
  <si>
    <t>21/07/2021</t>
  </si>
  <si>
    <t>22/07/2021</t>
  </si>
  <si>
    <t>23/07/2021</t>
  </si>
  <si>
    <t>24/07/2021</t>
  </si>
  <si>
    <t>25/07/2021</t>
  </si>
  <si>
    <t>26/07/2021</t>
  </si>
  <si>
    <t>27/07/2021</t>
  </si>
  <si>
    <t>28/07/2021</t>
  </si>
  <si>
    <t>29/07/2021</t>
  </si>
  <si>
    <t>30/07/2021</t>
  </si>
  <si>
    <t>31/07/2021</t>
  </si>
  <si>
    <t>10010684</t>
  </si>
  <si>
    <t>10010959</t>
  </si>
  <si>
    <t>10011223</t>
  </si>
  <si>
    <t>10011297</t>
  </si>
  <si>
    <t>10011453</t>
  </si>
  <si>
    <t>10011415</t>
  </si>
  <si>
    <t>10011211</t>
  </si>
  <si>
    <t>3000005</t>
  </si>
  <si>
    <t>10010947</t>
  </si>
  <si>
    <t>10011411</t>
  </si>
  <si>
    <t>10011567</t>
  </si>
  <si>
    <t>10011256</t>
  </si>
  <si>
    <t>11268</t>
  </si>
  <si>
    <t>11448</t>
  </si>
  <si>
    <t>10011252</t>
  </si>
  <si>
    <t>10011481</t>
  </si>
  <si>
    <t>10011587</t>
  </si>
  <si>
    <t>10011168</t>
  </si>
  <si>
    <t>10011155</t>
  </si>
  <si>
    <t>10011262</t>
  </si>
  <si>
    <t>10011270</t>
  </si>
  <si>
    <t>10011490</t>
  </si>
  <si>
    <t>10012042</t>
  </si>
  <si>
    <t>10011159</t>
  </si>
  <si>
    <t>10011319</t>
  </si>
  <si>
    <t>10012003</t>
  </si>
  <si>
    <t>10012051</t>
  </si>
  <si>
    <t>10010544</t>
  </si>
  <si>
    <t>10010839</t>
  </si>
  <si>
    <t>10011396</t>
  </si>
  <si>
    <t>10012157</t>
  </si>
  <si>
    <t>10011380</t>
  </si>
  <si>
    <t>4000009</t>
  </si>
  <si>
    <t>10010985</t>
  </si>
  <si>
    <t>10011449</t>
  </si>
  <si>
    <t>10011474</t>
  </si>
  <si>
    <t>10011464</t>
  </si>
  <si>
    <t>10011125</t>
  </si>
  <si>
    <t>10011618</t>
  </si>
  <si>
    <t>10011305</t>
  </si>
  <si>
    <t>10011236</t>
  </si>
  <si>
    <t>10011594</t>
  </si>
  <si>
    <t>10011139</t>
  </si>
  <si>
    <t>10011370</t>
  </si>
  <si>
    <t>90000030</t>
  </si>
  <si>
    <t>10011215</t>
  </si>
  <si>
    <t>10011193</t>
  </si>
  <si>
    <t>10011285</t>
  </si>
  <si>
    <t>10012453</t>
  </si>
  <si>
    <t>10011018</t>
  </si>
  <si>
    <t>10011423</t>
  </si>
  <si>
    <t>10010998</t>
  </si>
  <si>
    <t>10011329</t>
  </si>
  <si>
    <t>10011222</t>
  </si>
  <si>
    <t>4000015</t>
  </si>
  <si>
    <t>10011489</t>
  </si>
  <si>
    <t>10011422</t>
  </si>
  <si>
    <t>10012067</t>
  </si>
  <si>
    <t>10010816</t>
  </si>
  <si>
    <t>10011540</t>
  </si>
  <si>
    <t>10011199</t>
  </si>
  <si>
    <t>10011478</t>
  </si>
  <si>
    <t>10011114</t>
  </si>
  <si>
    <t>10011232</t>
  </si>
  <si>
    <t>10011523</t>
  </si>
  <si>
    <t>10010984</t>
  </si>
  <si>
    <t>10010954</t>
  </si>
  <si>
    <t>10011260</t>
  </si>
  <si>
    <t>10011393</t>
  </si>
  <si>
    <t>01/08/2021</t>
  </si>
  <si>
    <t>02/08/2021</t>
  </si>
  <si>
    <t>03/08/2021</t>
  </si>
  <si>
    <t>04/08/2021</t>
  </si>
  <si>
    <t>05/08/2021</t>
  </si>
  <si>
    <t>06/08/2021</t>
  </si>
  <si>
    <t>07/08/2021</t>
  </si>
  <si>
    <t>08/08/2021</t>
  </si>
  <si>
    <t>10/08/2021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</si>
  <si>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</si>
  <si>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</si>
  <si>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</si>
  <si>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</si>
  <si>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</si>
  <si>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</si>
  <si>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</si>
  <si>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</si>
  <si>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</si>
  <si>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</si>
  <si>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</si>
  <si>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</si>
  <si>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</si>
  <si>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</si>
  <si>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JOUR</t>
  </si>
  <si>
    <t>JOURNEE</t>
  </si>
  <si>
    <t>09/08/2021</t>
  </si>
  <si>
    <t>MOYENNE</t>
  </si>
  <si>
    <t>OBJ</t>
  </si>
  <si>
    <t>Cumulatif</t>
  </si>
  <si>
    <t>CA restant</t>
  </si>
  <si>
    <t>Réal</t>
  </si>
  <si>
    <t>CA/jour</t>
  </si>
  <si>
    <t>OBJ/jour</t>
  </si>
  <si>
    <t>Estimation du CA final</t>
  </si>
  <si>
    <t>11/08/2021</t>
  </si>
  <si>
    <t>LéoSzymanski</t>
  </si>
  <si>
    <t>10012266</t>
  </si>
  <si>
    <t>10011363</t>
  </si>
  <si>
    <t>10012160</t>
  </si>
  <si>
    <t>10839</t>
  </si>
  <si>
    <t>11137</t>
  </si>
  <si>
    <t>11594</t>
  </si>
  <si>
    <t>4000019</t>
  </si>
  <si>
    <t>10010968</t>
  </si>
  <si>
    <t>10011176</t>
  </si>
  <si>
    <t>10011475</t>
  </si>
  <si>
    <t>SA</t>
  </si>
  <si>
    <t>ID</t>
  </si>
  <si>
    <t>T</t>
  </si>
  <si>
    <t>Bleu de Chauffe</t>
  </si>
  <si>
    <t>Sales HT</t>
  </si>
  <si>
    <t>Units</t>
  </si>
  <si>
    <t>Total CA</t>
  </si>
  <si>
    <t>12/08/2021</t>
  </si>
  <si>
    <t>Commission</t>
  </si>
  <si>
    <t>Jour off</t>
  </si>
  <si>
    <t>Monday</t>
  </si>
  <si>
    <t>Tuesday</t>
  </si>
  <si>
    <t>Wednesday</t>
  </si>
  <si>
    <t>Thursday</t>
  </si>
  <si>
    <t>Friday</t>
  </si>
  <si>
    <t>Saturday</t>
  </si>
  <si>
    <t>Sunday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</si>
  <si>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</si>
  <si>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</si>
  <si>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</si>
  <si>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</si>
  <si>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</si>
  <si>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</si>
  <si>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</si>
  <si>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</si>
  <si>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b</t>
  </si>
  <si>
    <t>c</t>
  </si>
  <si>
    <t>e</t>
  </si>
  <si>
    <t>d</t>
  </si>
  <si>
    <t>f</t>
  </si>
  <si>
    <t>g</t>
  </si>
  <si>
    <t>h</t>
  </si>
  <si>
    <t>j</t>
  </si>
  <si>
    <t>kl</t>
  </si>
  <si>
    <t>i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</si>
  <si>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</si>
  <si>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</si>
  <si>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</si>
  <si>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</si>
  <si>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</si>
  <si>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</si>
  <si>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</si>
  <si>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</si>
  <si>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</si>
  <si>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</si>
  <si>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r</t>
  </si>
  <si>
    <t>v</t>
  </si>
  <si>
    <t>x</t>
  </si>
  <si>
    <t>y</t>
  </si>
  <si>
    <t>ab</t>
  </si>
  <si>
    <t>z</t>
  </si>
  <si>
    <t>bc</t>
  </si>
  <si>
    <t>cd</t>
  </si>
  <si>
    <t>de</t>
  </si>
  <si>
    <t>ef</t>
  </si>
  <si>
    <t>fg</t>
  </si>
  <si>
    <t>gh</t>
  </si>
  <si>
    <t>hi</t>
  </si>
  <si>
    <t>ij</t>
  </si>
  <si>
    <t>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</si>
</sst>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[$€-40C]_-;\-* #,##0\ [$€-40C]_-;_-* &quot;-&quot;??\ [$€-40C]_-;_-@_-"/>
    <numFmt numFmtId="165" formatCode="dddd"/>
    <numFmt numFmtId="166" formatCode="_-* #,##0.00\ [$€-40C]_-;\-* #,##0.00\ [$€-40C]_-;_-* &quot;-&quot;??\ [$€-40C]_-;_-@_-"/>
    <numFmt numFmtId="167" formatCode="\+0%;\-0%"/>
    <numFmt numFmtId="168" formatCode="0.0%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1" applyFont="1"/>
    <xf numFmtId="3" fontId="2" fillId="0" borderId="0" xfId="1" applyNumberFormat="1" applyFont="1"/>
    <xf numFmtId="0" fontId="1" fillId="0" borderId="0" xfId="1"/>
    <xf numFmtId="0" fontId="2" fillId="0" borderId="0" xfId="0" pivotButton="1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4" fillId="4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 wrapText="1"/>
    </xf>
    <xf numFmtId="0" fontId="1" fillId="0" borderId="0" xfId="1" applyAlignment="1">
      <alignment horizontal="center"/>
    </xf>
    <xf numFmtId="1" fontId="1" fillId="0" borderId="2" xfId="1" applyNumberFormat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5" borderId="2" xfId="1" applyFill="1" applyBorder="1" applyAlignment="1">
      <alignment horizontal="center"/>
    </xf>
    <xf numFmtId="0" fontId="1" fillId="3" borderId="2" xfId="1" applyFill="1" applyBorder="1" applyAlignment="1">
      <alignment horizontal="center"/>
    </xf>
    <xf numFmtId="0" fontId="1" fillId="6" borderId="2" xfId="1" applyFill="1" applyBorder="1" applyAlignment="1">
      <alignment horizontal="center"/>
    </xf>
    <xf numFmtId="0" fontId="5" fillId="6" borderId="2" xfId="1" applyFont="1" applyFill="1" applyBorder="1" applyAlignment="1">
      <alignment horizontal="center" vertical="center"/>
    </xf>
    <xf numFmtId="1" fontId="6" fillId="0" borderId="2" xfId="1" applyNumberFormat="1" applyFont="1" applyBorder="1" applyAlignment="1">
      <alignment horizontal="center"/>
    </xf>
    <xf numFmtId="1" fontId="1" fillId="0" borderId="0" xfId="1" applyNumberFormat="1" applyAlignment="1">
      <alignment horizontal="center"/>
    </xf>
    <xf numFmtId="0" fontId="7" fillId="0" borderId="2" xfId="1" applyFont="1" applyBorder="1" applyAlignment="1">
      <alignment horizontal="center"/>
    </xf>
    <xf numFmtId="1" fontId="1" fillId="0" borderId="2" xfId="1" applyNumberFormat="1" applyBorder="1" applyAlignment="1">
      <alignment horizontal="center" vertical="center" wrapText="1"/>
    </xf>
    <xf numFmtId="1" fontId="1" fillId="0" borderId="3" xfId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1" fontId="1" fillId="0" borderId="4" xfId="1" applyNumberFormat="1" applyBorder="1" applyAlignment="1">
      <alignment horizontal="center"/>
    </xf>
    <xf numFmtId="0" fontId="1" fillId="6" borderId="3" xfId="1" applyFill="1" applyBorder="1" applyAlignment="1">
      <alignment horizontal="center"/>
    </xf>
    <xf numFmtId="1" fontId="1" fillId="0" borderId="5" xfId="1" applyNumberFormat="1" applyBorder="1" applyAlignment="1">
      <alignment horizontal="center"/>
    </xf>
    <xf numFmtId="1" fontId="1" fillId="3" borderId="2" xfId="1" applyNumberFormat="1" applyFill="1" applyBorder="1" applyAlignment="1">
      <alignment horizontal="center"/>
    </xf>
    <xf numFmtId="0" fontId="1" fillId="0" borderId="5" xfId="1" applyBorder="1" applyAlignment="1">
      <alignment horizontal="center"/>
    </xf>
    <xf numFmtId="0" fontId="6" fillId="5" borderId="2" xfId="1" applyFont="1" applyFill="1" applyBorder="1" applyAlignment="1">
      <alignment horizontal="center"/>
    </xf>
    <xf numFmtId="0" fontId="1" fillId="0" borderId="4" xfId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9" fontId="0" fillId="0" borderId="0" xfId="3" applyFont="1" applyAlignment="1">
      <alignment horizontal="center"/>
    </xf>
    <xf numFmtId="167" fontId="0" fillId="0" borderId="0" xfId="3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9" fillId="0" borderId="8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14" fontId="0" fillId="7" borderId="10" xfId="0" applyNumberFormat="1" applyFill="1" applyBorder="1" applyAlignment="1">
      <alignment horizontal="center"/>
    </xf>
    <xf numFmtId="165" fontId="0" fillId="7" borderId="10" xfId="0" applyNumberForma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165" fontId="0" fillId="7" borderId="6" xfId="0" applyNumberForma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0" fontId="0" fillId="0" borderId="0" xfId="0" applyNumberFormat="1" applyAlignment="1">
      <alignment horizontal="center"/>
    </xf>
    <xf numFmtId="168" fontId="0" fillId="0" borderId="0" xfId="3" applyNumberFormat="1" applyFont="1"/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</cellXfs>
  <cellStyles count="4">
    <cellStyle name="Normal" xfId="0" builtinId="0"/>
    <cellStyle name="Normal 2" xfId="1" xr:uid="{AA9D89A3-452D-422D-BBC1-487EA92D1DEB}"/>
    <cellStyle name="Percent" xfId="3" builtinId="5"/>
    <cellStyle name="Percent 2" xfId="2" xr:uid="{CDEB6F2A-3110-417E-9003-70909AB9130A}"/>
  </cellStyles>
  <dxfs count="37"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numFmt numFmtId="3" formatCode="#,##0"/>
    </dxf>
    <dxf>
      <numFmt numFmtId="3" formatCode="#,##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9" formatCode="dd/mm/yyyy"/>
    </dxf>
    <dxf>
      <font>
        <color theme="0"/>
      </font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numFmt numFmtId="19" formatCode="dd/mm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numFmt numFmtId="3" formatCode="#,##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31" fmlaLink="E1" fmlaRange="DATA!$A$2:$A$13" noThreeD="1" sel="7" val="4"/>
</file>

<file path=xl/ctrlProps/ctrlProp2.xml><?xml version="1.0" encoding="utf-8"?>
<formControlPr xmlns="http://schemas.microsoft.com/office/spreadsheetml/2009/9/main" objectType="Drop" dropStyle="combo" dx="31" fmlaLink="F1" fmlaRange="DATA!$A$2:$A$13" noThreeD="1" sel="8" val="4"/>
</file>

<file path=xl/ctrlProps/ctrlProp3.xml><?xml version="1.0" encoding="utf-8"?>
<formControlPr xmlns="http://schemas.microsoft.com/office/spreadsheetml/2009/9/main" objectType="Drop" dropStyle="combo" dx="31" fmlaLink="D1" fmlaRange="DATA!$A$2:$A$13" noThreeD="1" sel="7" val="4"/>
</file>

<file path=xl/ctrlProps/ctrlProp4.xml><?xml version="1.0" encoding="utf-8"?>
<formControlPr xmlns="http://schemas.microsoft.com/office/spreadsheetml/2009/9/main" objectType="Drop" dropStyle="combo" dx="31" fmlaLink="$J$5" fmlaRange="DATA!$A$2:$A$13" noThreeD="1" sel="8" val="4"/>
</file>

<file path=xl/ctrlProps/ctrlProp5.xml><?xml version="1.0" encoding="utf-8"?>
<formControlPr xmlns="http://schemas.microsoft.com/office/spreadsheetml/2009/9/main" objectType="Drop" dropStyle="combo" dx="31" fmlaLink="E1" fmlaRange="DATA!$A$2:$A$13" noThreeD="1" sel="9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0</xdr:row>
          <xdr:rowOff>0</xdr:rowOff>
        </xdr:from>
        <xdr:to>
          <xdr:col>4</xdr:col>
          <xdr:colOff>400050</xdr:colOff>
          <xdr:row>1</xdr:row>
          <xdr:rowOff>19050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0</xdr:row>
          <xdr:rowOff>0</xdr:rowOff>
        </xdr:from>
        <xdr:to>
          <xdr:col>3</xdr:col>
          <xdr:colOff>469900</xdr:colOff>
          <xdr:row>1</xdr:row>
          <xdr:rowOff>19050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3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50800</xdr:colOff>
          <xdr:row>0</xdr:row>
          <xdr:rowOff>0</xdr:rowOff>
        </xdr:from>
        <xdr:to>
          <xdr:col>3</xdr:col>
          <xdr:colOff>469900</xdr:colOff>
          <xdr:row>1</xdr:row>
          <xdr:rowOff>19050</xdr:rowOff>
        </xdr:to>
        <xdr:sp macro="" textlink="">
          <xdr:nvSpPr>
            <xdr:cNvPr id="9217" name="Drop Dow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25400</xdr:colOff>
          <xdr:row>4</xdr:row>
          <xdr:rowOff>6350</xdr:rowOff>
        </xdr:from>
        <xdr:to>
          <xdr:col>9</xdr:col>
          <xdr:colOff>508000</xdr:colOff>
          <xdr:row>5</xdr:row>
          <xdr:rowOff>31750</xdr:rowOff>
        </xdr:to>
        <xdr:sp macro="" textlink="">
          <xdr:nvSpPr>
            <xdr:cNvPr id="9218" name="Drop Dow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0</xdr:row>
          <xdr:rowOff>0</xdr:rowOff>
        </xdr:from>
        <xdr:to>
          <xdr:col>4</xdr:col>
          <xdr:colOff>469900</xdr:colOff>
          <xdr:row>1</xdr:row>
          <xdr:rowOff>19050</xdr:rowOff>
        </xdr:to>
        <xdr:sp macro="" textlink="">
          <xdr:nvSpPr>
            <xdr:cNvPr id="19457" name="Drop Dow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5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David YILDIZ" refreshedDate="44421.948222222221" createdVersion="7" refreshedVersion="7" minRefreshableVersion="3" recordCount="0" supportSubquery="1" supportAdvancedDrill="1" xr:uid="{CD4CB2EA-099F-4B1B-95FD-57E9FDE0D040}">
  <cacheSource type="external" connectionId="1"/>
  <cacheFields count="10">
    <cacheField name="[VW_EMEA_FRA_TX_SALES].[Level].[Level]" caption="Level" numFmtId="0" hierarchy="13" level="1">
      <sharedItems containsSemiMixedTypes="0" containsString="0"/>
    </cacheField>
    <cacheField name="[VW_EMEA_FRA_TX_SALES].[Brand].[Brand]" caption="Brand" numFmtId="0" hierarchy="6" level="1">
      <sharedItems count="79">
        <s v="[VW_EMEA_FRA_TX_SALES].[Brand].&amp;[Acne]" c="Acne"/>
        <s v="[VW_EMEA_FRA_TX_SALES].[Brand].&amp;[Alfred Dunhill]" c="Alfred Dunhill"/>
        <s v="[VW_EMEA_FRA_TX_SALES].[Brand].&amp;[Anderson's]" c="Anderson's"/>
        <s v="[VW_EMEA_FRA_TX_SALES].[Brand].&amp;[Balenciaga]" c="Balenciaga"/>
        <s v="[VW_EMEA_FRA_TX_SALES].[Brand].&amp;[Bally]" c="Bally"/>
        <s v="[VW_EMEA_FRA_TX_SALES].[Brand].&amp;[Balmain]" c="Balmain"/>
        <s v="[VW_EMEA_FRA_TX_SALES].[Brand].&amp;[Bleu De Chauffe]" c="Bleu De Chauffe"/>
        <s v="[VW_EMEA_FRA_TX_SALES].[Brand].&amp;[Bottega Veneta]" c="Bottega Veneta"/>
        <s v="[VW_EMEA_FRA_TX_SALES].[Brand].&amp;[Burberry]" c="Burberry"/>
        <s v="[VW_EMEA_FRA_TX_SALES].[Brand].&amp;[Givenchy]" c="Givenchy"/>
        <s v="[VW_EMEA_FRA_TX_SALES].[Brand].&amp;[Kenzo]" c="Kenzo"/>
        <s v="[VW_EMEA_FRA_TX_SALES].[Brand].&amp;[Lacoste]" c="Lacoste"/>
        <s v="[VW_EMEA_FRA_TX_SALES].[Brand].&amp;[Maison Margiela]" c="Maison Margiela"/>
        <s v="[VW_EMEA_FRA_TX_SALES].[Brand].&amp;[Moncler]" c="Moncler"/>
        <s v="[VW_EMEA_FRA_TX_SALES].[Brand].&amp;[Off-White]" c="Off-White"/>
        <s v="[VW_EMEA_FRA_TX_SALES].[Brand].&amp;[Polo Ralph Lauren]" c="Polo Ralph Lauren"/>
        <s v="[VW_EMEA_FRA_TX_SALES].[Brand].&amp;[Salvatore Ferragamo]" c="Salvatore Ferragamo"/>
        <s v="[VW_EMEA_FRA_TX_SALES].[Brand].&amp;[Smythson]" c="Smythson"/>
        <s v="[VW_EMEA_FRA_TX_SALES].[Brand].&amp;[Stone Island]" c="Stone Island"/>
        <s v="[VW_EMEA_FRA_TX_SALES].[Brand].&amp;[Thom Browne]" c="Thom Browne"/>
        <s v="[VW_EMEA_FRA_TX_SALES].[Brand].&amp;[Versace]" c="Versace"/>
        <s v="[VW_EMEA_FRA_TX_SALES].[Brand].&amp;[YSL]" c="YSL"/>
        <s v="[VW_EMEA_FRA_TX_SALES].[Brand].&amp;[A.P.C.]" u="1" c="A.P.C."/>
        <s v="[VW_EMEA_FRA_TX_SALES].[Brand].&amp;[Billionaire Boys]" u="1" c="Billionaire Boys"/>
        <s v="[VW_EMEA_FRA_TX_SALES].[Brand].&amp;[Boy London]" u="1" c="Boy London"/>
        <s v="[VW_EMEA_FRA_TX_SALES].[Brand].&amp;[Bricktown World]" u="1" c="Bricktown World"/>
        <s v="[VW_EMEA_FRA_TX_SALES].[Brand].&amp;[Carne Bollente]" u="1" c="Carne Bollente"/>
        <s v="[VW_EMEA_FRA_TX_SALES].[Brand].&amp;[Cdg Play]" u="1" c="Cdg Play"/>
        <s v="[VW_EMEA_FRA_TX_SALES].[Brand].&amp;[Champion]" u="1" c="Champion"/>
        <s v="[VW_EMEA_FRA_TX_SALES].[Brand].&amp;[Cp Company]" u="1" c="Cp Company"/>
        <s v="[VW_EMEA_FRA_TX_SALES].[Brand].&amp;[Frankie Shop]" u="1" c="Frankie Shop"/>
        <s v="[VW_EMEA_FRA_TX_SALES].[Brand].&amp;[Lafont]" u="1" c="Lafont"/>
        <s v="[VW_EMEA_FRA_TX_SALES].[Brand].&amp;[Loreak]" u="1" c="Loreak"/>
        <s v="[VW_EMEA_FRA_TX_SALES].[Brand].&amp;[Marni]" u="1" c="Marni"/>
        <s v="[VW_EMEA_FRA_TX_SALES].[Brand].&amp;[New Era]" u="1" c="New Era"/>
        <s v="[VW_EMEA_FRA_TX_SALES].[Brand].&amp;[Noon Goons]" u="1" c="Noon Goons"/>
        <s v="[VW_EMEA_FRA_TX_SALES].[Brand].&amp;[North Face]" u="1" c="North Face"/>
        <s v="[VW_EMEA_FRA_TX_SALES].[Brand].&amp;[Puma]" u="1" c="Puma"/>
        <s v="[VW_EMEA_FRA_TX_SALES].[Brand].&amp;[Facetasm]" u="1" c="Facetasm"/>
        <s v="[VW_EMEA_FRA_TX_SALES].[Brand].&amp;[Ganni]" u="1" c="Ganni"/>
        <s v="[VW_EMEA_FRA_TX_SALES].[Brand].&amp;[JW Anderson]" u="1" c="JW Anderson"/>
        <s v="[VW_EMEA_FRA_TX_SALES].[Brand].&amp;[Maison Kitsune]" u="1" c="Maison Kitsune"/>
        <s v="[VW_EMEA_FRA_TX_SALES].[Brand].&amp;[Nanushka]" u="1" c="Nanushka"/>
        <s v="[VW_EMEA_FRA_TX_SALES].[Brand].&amp;[3.Paradis]" u="1" c="3.Paradis"/>
        <s v="[VW_EMEA_FRA_TX_SALES].[Brand].&amp;[Adidas by Stella McCartney]" u="1" c="Adidas by Stella McCartney"/>
        <s v="[VW_EMEA_FRA_TX_SALES].[Brand].&amp;[Adidas Y-3]" u="1" c="Adidas Y-3"/>
        <s v="[VW_EMEA_FRA_TX_SALES].[Brand].&amp;[Agoldie]" u="1" c="Agoldie"/>
        <s v="[VW_EMEA_FRA_TX_SALES].[Brand].&amp;[Arcteryx]" u="1" c="Arcteryx"/>
        <s v="[VW_EMEA_FRA_TX_SALES].[Brand].&amp;[Arizona Love]" u="1" c="Arizona Love"/>
        <s v="[VW_EMEA_FRA_TX_SALES].[Brand].&amp;[Ateliers De Nimes]" u="1" c="Ateliers De Nimes"/>
        <s v="[VW_EMEA_FRA_TX_SALES].[Brand].&amp;[Canada Goose]" u="1" c="Canada Goose"/>
        <s v="[VW_EMEA_FRA_TX_SALES].[Brand].&amp;[Carhartt]" u="1" c="Carhartt"/>
        <s v="[VW_EMEA_FRA_TX_SALES].[Brand].&amp;[Cdg Black]" u="1" c="Cdg Black"/>
        <s v="[VW_EMEA_FRA_TX_SALES].[Brand].&amp;[Clot]" u="1" c="Clot"/>
        <s v="[VW_EMEA_FRA_TX_SALES].[Brand].&amp;[Domrebel]" u="1" c="Domrebel"/>
        <s v="[VW_EMEA_FRA_TX_SALES].[Brand].&amp;[Drole De Monsieur]" u="1" c="Drole De Monsieur"/>
        <s v="[VW_EMEA_FRA_TX_SALES].[Brand].&amp;[Ecoalf]" u="1" c="Ecoalf"/>
        <s v="[VW_EMEA_FRA_TX_SALES].[Brand].&amp;[Egonlab]" u="1" c="Egonlab"/>
        <s v="[VW_EMEA_FRA_TX_SALES].[Brand].&amp;[Etudes]" u="1" c="Etudes"/>
        <s v="[VW_EMEA_FRA_TX_SALES].[Brand].&amp;[Fjall Raven]" u="1" c="Fjall Raven"/>
        <s v="[VW_EMEA_FRA_TX_SALES].[Brand].&amp;[Gili's]" u="1" c="Gili's"/>
        <s v="[VW_EMEA_FRA_TX_SALES].[Brand].&amp;[Marcelo Burlon]" u="1" c="Marcelo Burlon"/>
        <s v="[VW_EMEA_FRA_TX_SALES].[Brand].&amp;[Marques Almeida]" u="1" c="Marques Almeida"/>
        <s v="[VW_EMEA_FRA_TX_SALES].[Brand].&amp;[Moschino]" u="1" c="Moschino"/>
        <s v="[VW_EMEA_FRA_TX_SALES].[Brand].&amp;[Mostly Heard Rarely Seen]" u="1" c="Mostly Heard Rarely Seen"/>
        <s v="[VW_EMEA_FRA_TX_SALES].[Brand].&amp;[Nana-Nana]" u="1" c="Nana-Nana"/>
        <s v="[VW_EMEA_FRA_TX_SALES].[Brand].&amp;[Norse Projects]" u="1" c="Norse Projects"/>
        <s v="[VW_EMEA_FRA_TX_SALES].[Brand].&amp;[Overlover]" u="1" c="Overlover"/>
        <s v="[VW_EMEA_FRA_TX_SALES].[Brand].&amp;[Palm Angels]" u="1" c="Palm Angels"/>
        <s v="[VW_EMEA_FRA_TX_SALES].[Brand].&amp;[PAM]" u="1" c="PAM"/>
        <s v="[VW_EMEA_FRA_TX_SALES].[Brand].&amp;[Patagonia]" u="1" c="Patagonia"/>
        <s v="[VW_EMEA_FRA_TX_SALES].[Brand].&amp;[Pushbutton]" u="1" c="Pushbutton"/>
        <s v="[VW_EMEA_FRA_TX_SALES].[Brand].&amp;[Qasimi]" u="1" c="Qasimi"/>
        <s v="[VW_EMEA_FRA_TX_SALES].[Brand].&amp;[Rains]" u="1" c="Rains"/>
        <s v="[VW_EMEA_FRA_TX_SALES].[Brand].&amp;[Reebok]" u="1" c="Reebok"/>
        <s v="[VW_EMEA_FRA_TX_SALES].[Brand].&amp;[Rhude]" u="1" c="Rhude"/>
        <s v="[VW_EMEA_FRA_TX_SALES].[Brand].&amp;[White Mountaineering]" u="1" c="White Mountaineering"/>
        <s v="[VW_EMEA_FRA_TX_SALES].[Brand].&amp;[Wood Wood]" u="1" c="Wood Wood"/>
        <s v="[VW_EMEA_FRA_TX_SALES].[Brand].&amp;[Tom Ford]" u="1" c="Tom Ford"/>
      </sharedItems>
    </cacheField>
    <cacheField name="[VW_EMEA_FRA_TX_SALES].[Date].[Date]" caption="Date" numFmtId="0" hierarchy="63" level="1">
      <sharedItems count="43">
        <s v="[VW_EMEA_FRA_TX_SALES].[Date].&amp;[2021-07-09T00:00:00]" c="09/07/2021"/>
        <s v="[VW_EMEA_FRA_TX_SALES].[Date].&amp;[2021-07-04T00:00:00]" c="04/07/2021"/>
        <s v="[VW_EMEA_FRA_TX_SALES].[Date].&amp;[2021-07-05T00:00:00]" c="05/07/2021"/>
        <s v="[VW_EMEA_FRA_TX_SALES].[Date].&amp;[2021-07-10T00:00:00]" c="10/07/2021"/>
        <s v="[VW_EMEA_FRA_TX_SALES].[Date].&amp;[2021-07-15T00:00:00]" c="15/07/2021"/>
        <s v="[VW_EMEA_FRA_TX_SALES].[Date].&amp;[2021-07-19T00:00:00]" c="19/07/2021"/>
        <s v="[VW_EMEA_FRA_TX_SALES].[Date].&amp;[2021-08-08T00:00:00]" c="08/08/2021"/>
        <s v="[VW_EMEA_FRA_TX_SALES].[Date].&amp;[2021-07-06T00:00:00]" c="06/07/2021"/>
        <s v="[VW_EMEA_FRA_TX_SALES].[Date].&amp;[2021-07-08T00:00:00]" c="08/07/2021"/>
        <s v="[VW_EMEA_FRA_TX_SALES].[Date].&amp;[2021-07-11T00:00:00]" c="11/07/2021"/>
        <s v="[VW_EMEA_FRA_TX_SALES].[Date].&amp;[2021-07-24T00:00:00]" c="24/07/2021"/>
        <s v="[VW_EMEA_FRA_TX_SALES].[Date].&amp;[2021-08-04T00:00:00]" c="04/08/2021"/>
        <s v="[VW_EMEA_FRA_TX_SALES].[Date].&amp;[2021-07-03T00:00:00]" c="03/07/2021"/>
        <s v="[VW_EMEA_FRA_TX_SALES].[Date].&amp;[2021-07-20T00:00:00]" c="20/07/2021"/>
        <s v="[VW_EMEA_FRA_TX_SALES].[Date].&amp;[2021-07-21T00:00:00]" c="21/07/2021"/>
        <s v="[VW_EMEA_FRA_TX_SALES].[Date].&amp;[2021-07-23T00:00:00]" c="23/07/2021"/>
        <s v="[VW_EMEA_FRA_TX_SALES].[Date].&amp;[2021-07-26T00:00:00]" c="26/07/2021"/>
        <s v="[VW_EMEA_FRA_TX_SALES].[Date].&amp;[2021-07-27T00:00:00]" c="27/07/2021"/>
        <s v="[VW_EMEA_FRA_TX_SALES].[Date].&amp;[2021-07-31T00:00:00]" c="31/07/2021"/>
        <s v="[VW_EMEA_FRA_TX_SALES].[Date].&amp;[2021-08-03T00:00:00]" c="03/08/2021"/>
        <s v="[VW_EMEA_FRA_TX_SALES].[Date].&amp;[2021-08-07T00:00:00]" c="07/08/2021"/>
        <s v="[VW_EMEA_FRA_TX_SALES].[Date].&amp;[2021-07-13T00:00:00]" c="13/07/2021"/>
        <s v="[VW_EMEA_FRA_TX_SALES].[Date].&amp;[2021-07-02T00:00:00]" c="02/07/2021"/>
        <s v="[VW_EMEA_FRA_TX_SALES].[Date].&amp;[2021-07-30T00:00:00]" c="30/07/2021"/>
        <s v="[VW_EMEA_FRA_TX_SALES].[Date].&amp;[2021-08-10T00:00:00]" c="10/08/2021"/>
        <s v="[VW_EMEA_FRA_TX_SALES].[Date].&amp;[2021-07-12T00:00:00]" c="12/07/2021"/>
        <s v="[VW_EMEA_FRA_TX_SALES].[Date].&amp;[2021-07-18T00:00:00]" c="18/07/2021"/>
        <s v="[VW_EMEA_FRA_TX_SALES].[Date].&amp;[2021-07-25T00:00:00]" c="25/07/2021"/>
        <s v="[VW_EMEA_FRA_TX_SALES].[Date].&amp;[2021-08-09T00:00:00]" c="09/08/2021"/>
        <s v="[VW_EMEA_FRA_TX_SALES].[Date].&amp;[2021-07-22T00:00:00]" c="22/07/2021"/>
        <s v="[VW_EMEA_FRA_TX_SALES].[Date].&amp;[2021-07-01T00:00:00]" c="01/07/2021"/>
        <s v="[VW_EMEA_FRA_TX_SALES].[Date].&amp;[2021-07-07T00:00:00]" c="07/07/2021"/>
        <s v="[VW_EMEA_FRA_TX_SALES].[Date].&amp;[2021-07-17T00:00:00]" c="17/07/2021"/>
        <s v="[VW_EMEA_FRA_TX_SALES].[Date].&amp;[2021-08-12T00:00:00]" c="12/08/2021"/>
        <s v="[VW_EMEA_FRA_TX_SALES].[Date].&amp;[2021-07-14T00:00:00]" c="14/07/2021"/>
        <s v="[VW_EMEA_FRA_TX_SALES].[Date].&amp;[2021-08-02T00:00:00]" c="02/08/2021"/>
        <s v="[VW_EMEA_FRA_TX_SALES].[Date].&amp;[2021-07-16T00:00:00]" c="16/07/2021"/>
        <s v="[VW_EMEA_FRA_TX_SALES].[Date].&amp;[2021-08-01T00:00:00]" c="01/08/2021"/>
        <s v="[VW_EMEA_FRA_TX_SALES].[Date].&amp;[2021-07-28T00:00:00]" c="28/07/2021"/>
        <s v="[VW_EMEA_FRA_TX_SALES].[Date].&amp;[2021-08-05T00:00:00]" c="05/08/2021"/>
        <s v="[VW_EMEA_FRA_TX_SALES].[Date].&amp;[2021-08-06T00:00:00]" c="06/08/2021"/>
        <s v="[VW_EMEA_FRA_TX_SALES].[Date].&amp;[2021-07-29T00:00:00]" c="29/07/2021"/>
        <s v="[VW_EMEA_FRA_TX_SALES].[Date].&amp;[2021-08-11T00:00:00]" c="11/08/2021"/>
      </sharedItems>
    </cacheField>
    <cacheField name="[Measures].[Net Sales]" caption="Net Sales" numFmtId="0" hierarchy="103" level="32767"/>
    <cacheField name="[Measures].[Units_]" caption="Units_" numFmtId="0" hierarchy="111" level="32767"/>
    <cacheField name="[Measures].[Transactions]" caption="Transactions" numFmtId="0" hierarchy="100" level="32767"/>
    <cacheField name="[VW_EMEA_FRA_TX_SALES].[Category].[Category]" caption="Category" numFmtId="0" hierarchy="8" level="1">
      <sharedItems containsSemiMixedTypes="0" containsString="0"/>
    </cacheField>
    <cacheField name="[VW_EMEA_FRA_TX_SALES].[Type].[Type]" caption="Type" numFmtId="0" hierarchy="25" level="1">
      <sharedItems containsSemiMixedTypes="0" containsString="0"/>
    </cacheField>
    <cacheField name="[VW_EMEA_FRA_TX_SALES].[Class].[Class]" caption="Class" numFmtId="0" hierarchy="9" level="1">
      <sharedItems containsSemiMixedTypes="0" containsString="0"/>
    </cacheField>
    <cacheField name="[VW_EMEA_FRA_TX_SALES].[SA_ID].[SA_ID]" caption="SA_ID" numFmtId="0" hierarchy="18" level="1">
      <sharedItems count="95">
        <s v="[VW_EMEA_FRA_TX_SALES].[SA_ID].&amp;[10010684]" c="10010684"/>
        <s v="[VW_EMEA_FRA_TX_SALES].[SA_ID].&amp;[10010959]" c="10010959"/>
        <s v="[VW_EMEA_FRA_TX_SALES].[SA_ID].&amp;[10011211]" c="10011211"/>
        <s v="[VW_EMEA_FRA_TX_SALES].[SA_ID].&amp;[10011216]" c="10011216"/>
        <s v="[VW_EMEA_FRA_TX_SALES].[SA_ID].&amp;[10011248]" c="10011248"/>
        <s v="[VW_EMEA_FRA_TX_SALES].[SA_ID].&amp;[10011260]" c="10011260"/>
        <s v="[VW_EMEA_FRA_TX_SALES].[SA_ID].&amp;[10011268]" c="10011268"/>
        <s v="[VW_EMEA_FRA_TX_SALES].[SA_ID].&amp;[10011297]" c="10011297"/>
        <s v="[VW_EMEA_FRA_TX_SALES].[SA_ID].&amp;[10011411]" c="10011411"/>
        <s v="[VW_EMEA_FRA_TX_SALES].[SA_ID].&amp;[10011415]" c="10011415"/>
        <s v="[VW_EMEA_FRA_TX_SALES].[SA_ID].&amp;[10011448]" c="10011448"/>
        <s v="[VW_EMEA_FRA_TX_SALES].[SA_ID].&amp;[10011453]" c="10011453"/>
        <s v="[VW_EMEA_FRA_TX_SALES].[SA_ID].&amp;[10011481]" c="10011481"/>
        <s v="[VW_EMEA_FRA_TX_SALES].[SA_ID].&amp;[10012024]" c="10012024"/>
        <s v="[VW_EMEA_FRA_TX_SALES].[SA_ID].&amp;[10012040]" c="10012040"/>
        <s v="[VW_EMEA_FRA_TX_SALES].[SA_ID].&amp;[3000005]" c="3000005"/>
        <s v="[VW_EMEA_FRA_TX_SALES].[SA_ID].&amp;[10011262]" c="10011262"/>
        <s v="[VW_EMEA_FRA_TX_SALES].[SA_ID].&amp;[10011319]" c="10011319"/>
        <s v="[VW_EMEA_FRA_TX_SALES].[SA_ID].&amp;[10011490]" c="10011490"/>
        <s v="[VW_EMEA_FRA_TX_SALES].[SA_ID].&amp;[10011594]" c="10011594"/>
        <s v="[VW_EMEA_FRA_TX_SALES].[SA_ID].&amp;[10012003]" c="10012003"/>
        <s v="[VW_EMEA_FRA_TX_SALES].[SA_ID].&amp;[10012017]" c="10012017"/>
        <s v="[VW_EMEA_FRA_TX_SALES].[SA_ID].&amp;[1]" c="1"/>
        <s v="[VW_EMEA_FRA_TX_SALES].[SA_ID].&amp;[10011159]" c="10011159"/>
        <s v="[VW_EMEA_FRA_TX_SALES].[SA_ID].&amp;[10011270]" c="10011270"/>
        <s v="[VW_EMEA_FRA_TX_SALES].[SA_ID].&amp;[10012042]" c="10012042"/>
        <s v="[VW_EMEA_FRA_TX_SALES].[SA_ID].&amp;[10012051]" c="10012051"/>
        <s v="[VW_EMEA_FRA_TX_SALES].[SA_ID].&amp;[10012157]" c="10012157"/>
        <s v="[VW_EMEA_FRA_TX_SALES].[SA_ID].&amp;[90000030]" c="90000030"/>
        <s v="[VW_EMEA_FRA_TX_SALES].[SA_ID].&amp;[10011139]" c="10011139"/>
        <s v="[VW_EMEA_FRA_TX_SALES].[SA_ID].&amp;[10011155]" c="10011155"/>
        <s v="[VW_EMEA_FRA_TX_SALES].[SA_ID].&amp;[10011166]" c="10011166"/>
        <s v="[VW_EMEA_FRA_TX_SALES].[SA_ID].&amp;[10011236]" c="10011236"/>
        <s v="[VW_EMEA_FRA_TX_SALES].[SA_ID].&amp;[10011305]" c="10011305"/>
        <s v="[VW_EMEA_FRA_TX_SALES].[SA_ID].&amp;[10011370]" c="10011370"/>
        <s v="[VW_EMEA_FRA_TX_SALES].[SA_ID].&amp;[10011380]" c="10011380"/>
        <s v="[VW_EMEA_FRA_TX_SALES].[SA_ID].&amp;[10012160]" c="10012160"/>
        <s v="[VW_EMEA_FRA_TX_SALES].[SA_ID].&amp;[10839]" c="10839"/>
        <s v="[VW_EMEA_FRA_TX_SALES].[SA_ID].&amp;[11137]" c="11137"/>
        <s v="[VW_EMEA_FRA_TX_SALES].[SA_ID].&amp;[10011618]" c="10011618"/>
        <s v="[VW_EMEA_FRA_TX_SALES].[SA_ID].&amp;[10010954]" c="10010954"/>
        <s v="[VW_EMEA_FRA_TX_SALES].[SA_ID].&amp;[10011114]" c="10011114"/>
        <s v="[VW_EMEA_FRA_TX_SALES].[SA_ID].&amp;[10011223]" c="10011223"/>
        <s v="[VW_EMEA_FRA_TX_SALES].[SA_ID].&amp;[10011435]" c="10011435"/>
        <s v="[VW_EMEA_FRA_TX_SALES].[SA_ID].&amp;[10011567]" c="10011567"/>
        <s v="[VW_EMEA_FRA_TX_SALES].[SA_ID].&amp;[10012067]" c="10012067"/>
        <s v="[VW_EMEA_FRA_TX_SALES].[SA_ID].&amp;[10011176]" c="10011176"/>
        <s v="[VW_EMEA_FRA_TX_SALES].[SA_ID].&amp;[10011475]" c="10011475"/>
        <s v="[VW_EMEA_FRA_TX_SALES].[SA_ID].&amp;[10010839]" c="10010839"/>
        <s v="[VW_EMEA_FRA_TX_SALES].[SA_ID].&amp;[10011193]" c="10011193"/>
        <s v="[VW_EMEA_FRA_TX_SALES].[SA_ID].&amp;[10011215]" c="10011215"/>
        <s v="[VW_EMEA_FRA_TX_SALES].[SA_ID].&amp;[10011285]" c="10011285"/>
        <s v="[VW_EMEA_FRA_TX_SALES].[SA_ID].&amp;[10011363]" c="10011363"/>
        <s v="[VW_EMEA_FRA_TX_SALES].[SA_ID].&amp;[10011587]" c="10011587"/>
        <s v="[VW_EMEA_FRA_TX_SALES].[SA_ID].&amp;[10010998]" c="10010998"/>
        <s v="[VW_EMEA_FRA_TX_SALES].[SA_ID].&amp;[10011187]" c="10011187"/>
        <s v="[VW_EMEA_FRA_TX_SALES].[SA_ID].&amp;[10011222]" c="10011222"/>
        <s v="[VW_EMEA_FRA_TX_SALES].[SA_ID].&amp;[10011226]" c="10011226"/>
        <s v="[VW_EMEA_FRA_TX_SALES].[SA_ID].&amp;[10011329]" c="10011329"/>
        <s v="[VW_EMEA_FRA_TX_SALES].[SA_ID].&amp;[10011423]" c="10011423"/>
        <s v="[VW_EMEA_FRA_TX_SALES].[SA_ID].&amp;[10011589]" c="10011589"/>
        <s v="[VW_EMEA_FRA_TX_SALES].[SA_ID].&amp;[4000015]" c="4000015"/>
        <s v="[VW_EMEA_FRA_TX_SALES].[SA_ID].&amp;[4000019]" c="4000019"/>
        <s v="[VW_EMEA_FRA_TX_SALES].[SA_ID].&amp;[10010816]" c="10010816"/>
        <s v="[VW_EMEA_FRA_TX_SALES].[SA_ID].&amp;[10010968]" c="10010968"/>
        <s v="[VW_EMEA_FRA_TX_SALES].[SA_ID].&amp;[10011252]" c="10011252"/>
        <s v="[VW_EMEA_FRA_TX_SALES].[SA_ID].&amp;[10011422]" c="10011422"/>
        <s v="[VW_EMEA_FRA_TX_SALES].[SA_ID].&amp;[10011489]" c="10011489"/>
        <s v="[VW_EMEA_FRA_TX_SALES].[SA_ID].&amp;[4000009]" c="4000009"/>
        <s v="[VW_EMEA_FRA_TX_SALES].[SA_ID].&amp;[4000020]" c="4000020"/>
        <s v="[VW_EMEA_FRA_TX_SALES].[SA_ID].&amp;[10010984]" c="10010984"/>
        <s v="[VW_EMEA_FRA_TX_SALES].[SA_ID].&amp;[10011199]" c="10011199"/>
        <s v="[VW_EMEA_FRA_TX_SALES].[SA_ID].&amp;[10011232]" c="10011232"/>
        <s v="[VW_EMEA_FRA_TX_SALES].[SA_ID].&amp;[10011478]" c="10011478"/>
        <s v="[VW_EMEA_FRA_TX_SALES].[SA_ID].&amp;[10011523]" c="10011523"/>
        <s v="[VW_EMEA_FRA_TX_SALES].[SA_ID].&amp;[10011540]" c="10011540"/>
        <s v="[VW_EMEA_FRA_TX_SALES].[SA_ID].&amp;[10010925]" c="10010925"/>
        <s v="[VW_EMEA_FRA_TX_SALES].[SA_ID].&amp;[10011165]" c="10011165"/>
        <s v="[VW_EMEA_FRA_TX_SALES].[SA_ID].&amp;[10012266]" c="10012266"/>
        <s v="[VW_EMEA_FRA_TX_SALES].[SA_ID].&amp;[10010947]" c="10010947"/>
        <s v="[VW_EMEA_FRA_TX_SALES].[SA_ID].&amp;[10011168]" c="10011168"/>
        <s v="[VW_EMEA_FRA_TX_SALES].[SA_ID].&amp;[10011256]" c="10011256"/>
        <s v="[VW_EMEA_FRA_TX_SALES].[SA_ID].&amp;[11268]" c="11268"/>
        <s v="[VW_EMEA_FRA_TX_SALES].[SA_ID].&amp;[11448]" c="11448"/>
        <s v="[VW_EMEA_FRA_TX_SALES].[SA_ID].&amp;[10010544]" c="10010544"/>
        <s v="[VW_EMEA_FRA_TX_SALES].[SA_ID].&amp;[10011396]" c="10011396"/>
        <s v="[VW_EMEA_FRA_TX_SALES].[SA_ID].&amp;[10011393]" c="10011393"/>
        <s v="[VW_EMEA_FRA_TX_SALES].[SA_ID].&amp;[11594]" c="11594"/>
        <s v="[VW_EMEA_FRA_TX_SALES].[SA_ID].&amp;[10010985]" c="10010985"/>
        <s v="[VW_EMEA_FRA_TX_SALES].[SA_ID].&amp;[10011018]" c="10011018"/>
        <s v="[VW_EMEA_FRA_TX_SALES].[SA_ID].&amp;[10012453]" c="10012453"/>
        <s v="[VW_EMEA_FRA_TX_SALES].[SA_ID].&amp;[10011125]" c="10011125"/>
        <s v="[VW_EMEA_FRA_TX_SALES].[SA_ID].&amp;[10011449]" c="10011449"/>
        <s v="[VW_EMEA_FRA_TX_SALES].[SA_ID].&amp;[10011464]" c="10011464"/>
        <s v="[VW_EMEA_FRA_TX_SALES].[SA_ID].&amp;[10011474]" c="10011474"/>
      </sharedItems>
    </cacheField>
  </cacheFields>
  <cacheHierarchies count="115">
    <cacheHierarchy uniqueName="[DIM_DATE].[Date]" caption="Date" attribute="1" defaultMemberUniqueName="[DIM_DATE].[Date].[All]" allUniqueName="[DIM_DATE].[Date].[All]" dimensionUniqueName="[DIM_DATE]" displayFolder="" count="0" unbalanced="0"/>
    <cacheHierarchy uniqueName="[DIM_DATE].[Month]" caption="Month" attribute="1" defaultMemberUniqueName="[DIM_DATE].[Month].[All]" allUniqueName="[DIM_DATE].[Month].[All]" dimensionUniqueName="[DIM_DATE]" displayFolder="" count="0" unbalanced="0"/>
    <cacheHierarchy uniqueName="[DIM_DATE].[Month Number]" caption="Month Number" attribute="1" defaultMemberUniqueName="[DIM_DATE].[Month Number].[All]" allUniqueName="[DIM_DATE].[Month Number].[All]" dimensionUniqueName="[DIM_DATE]" displayFolder="" count="0" unbalanced="0"/>
    <cacheHierarchy uniqueName="[DIM_DATE].[Week]" caption="Week" attribute="1" defaultMemberUniqueName="[DIM_DATE].[Week].[All]" allUniqueName="[DIM_DATE].[Week].[All]" dimensionUniqueName="[DIM_DATE]" displayFolder="" count="0" unbalanced="0"/>
    <cacheHierarchy uniqueName="[DIM_DATE].[WK_DSCRPTN]" caption="WK_DSCRPTN" attribute="1" defaultMemberUniqueName="[DIM_DATE].[WK_DSCRPTN].[All]" allUniqueName="[DIM_DATE].[WK_DSCRPTN].[All]" dimensionUniqueName="[DIM_DATE]" displayFolder="" count="0" unbalanced="0"/>
    <cacheHierarchy uniqueName="[DIM_DATE].[Year]" caption="Year" attribute="1" defaultMemberUniqueName="[DIM_DATE].[Year].[All]" allUniqueName="[DIM_DATE].[Year].[All]" dimensionUniqueName="[DIM_DATE]" displayFolder="" count="0" unbalanced="0"/>
    <cacheHierarchy uniqueName="[VW_EMEA_FRA_TX_SALES].[Brand]" caption="Brand" attribute="1" defaultMemberUniqueName="[VW_EMEA_FRA_TX_SALES].[Brand].[All]" allUniqueName="[VW_EMEA_FRA_TX_SALES].[Brand].[All]" dimensionUniqueName="[VW_EMEA_FRA_TX_SALES]" displayFolder="" count="2" unbalanced="0">
      <fieldsUsage count="2">
        <fieldUsage x="-1"/>
        <fieldUsage x="1"/>
      </fieldsUsage>
    </cacheHierarchy>
    <cacheHierarchy uniqueName="[VW_EMEA_FRA_TX_SALES].[CASHIER_NBR]" caption="CASHIER_NBR" attribute="1" defaultMemberUniqueName="[VW_EMEA_FRA_TX_SALES].[CASHIER_NBR].[All]" allUniqueName="[VW_EMEA_FRA_TX_SALES].[CASHIER_NBR].[All]" dimensionUniqueName="[VW_EMEA_FRA_TX_SALES]" displayFolder="" count="0" unbalanced="0"/>
    <cacheHierarchy uniqueName="[VW_EMEA_FRA_TX_SALES].[Category]" caption="Category" attribute="1" defaultMemberUniqueName="[VW_EMEA_FRA_TX_SALES].[Category].[All]" allUniqueName="[VW_EMEA_FRA_TX_SALES].[Category].[All]" dimensionUniqueName="[VW_EMEA_FRA_TX_SALES]" displayFolder="" count="2" unbalanced="0">
      <fieldsUsage count="2">
        <fieldUsage x="-1"/>
        <fieldUsage x="6"/>
      </fieldsUsage>
    </cacheHierarchy>
    <cacheHierarchy uniqueName="[VW_EMEA_FRA_TX_SALES].[Class]" caption="Class" attribute="1" defaultMemberUniqueName="[VW_EMEA_FRA_TX_SALES].[Class].[All]" allUniqueName="[VW_EMEA_FRA_TX_SALES].[Class].[All]" dimensionUniqueName="[VW_EMEA_FRA_TX_SALES]" displayFolder="" count="2" unbalanced="0">
      <fieldsUsage count="2">
        <fieldUsage x="-1"/>
        <fieldUsage x="8"/>
      </fieldsUsage>
    </cacheHierarchy>
    <cacheHierarchy uniqueName="[VW_EMEA_FRA_TX_SALES].[Color]" caption="Color" attribute="1" defaultMemberUniqueName="[VW_EMEA_FRA_TX_SALES].[Color].[All]" allUniqueName="[VW_EMEA_FRA_TX_SALES].[Color].[All]" dimensionUniqueName="[VW_EMEA_FRA_TX_SALES]" displayFolder="" count="0" unbalanced="0"/>
    <cacheHierarchy uniqueName="[VW_EMEA_FRA_TX_SALES].[CSKU]" caption="CSKU" attribute="1" defaultMemberUniqueName="[VW_EMEA_FRA_TX_SALES].[CSKU].[All]" allUniqueName="[VW_EMEA_FRA_TX_SALES].[CSKU].[All]" dimensionUniqueName="[VW_EMEA_FRA_TX_SALES]" displayFolder="" count="0" unbalanced="0"/>
    <cacheHierarchy uniqueName="[VW_EMEA_FRA_TX_SALES].[DPRTMNT_UPDATED]" caption="DPRTMNT_UPDATED" attribute="1" defaultMemberUniqueName="[VW_EMEA_FRA_TX_SALES].[DPRTMNT_UPDATED].[All]" allUniqueName="[VW_EMEA_FRA_TX_SALES].[DPRTMNT_UPDATED].[All]" dimensionUniqueName="[VW_EMEA_FRA_TX_SALES]" displayFolder="" count="0" unbalanced="0"/>
    <cacheHierarchy uniqueName="[VW_EMEA_FRA_TX_SALES].[Level]" caption="Level" attribute="1" defaultMemberUniqueName="[VW_EMEA_FRA_TX_SALES].[Level].[All]" allUniqueName="[VW_EMEA_FRA_TX_SALES].[Level].[All]" dimensionUniqueName="[VW_EMEA_FRA_TX_SALES]" displayFolder="" count="2" unbalanced="0">
      <fieldsUsage count="2">
        <fieldUsage x="-1"/>
        <fieldUsage x="0"/>
      </fieldsUsage>
    </cacheHierarchy>
    <cacheHierarchy uniqueName="[VW_EMEA_FRA_TX_SALES].[ORGNL_PRICE]" caption="ORGNL_PRICE" attribute="1" defaultMemberUniqueName="[VW_EMEA_FRA_TX_SALES].[ORGNL_PRICE].[All]" allUniqueName="[VW_EMEA_FRA_TX_SALES].[ORGNL_PRICE].[All]" dimensionUniqueName="[VW_EMEA_FRA_TX_SALES]" displayFolder="" count="0" unbalanced="0"/>
    <cacheHierarchy uniqueName="[VW_EMEA_FRA_TX_SALES].[ORGNL_SA_ID]" caption="ORGNL_SA_ID" attribute="1" defaultMemberUniqueName="[VW_EMEA_FRA_TX_SALES].[ORGNL_SA_ID].[All]" allUniqueName="[VW_EMEA_FRA_TX_SALES].[ORGNL_SA_ID].[All]" dimensionUniqueName="[VW_EMEA_FRA_TX_SALES]" displayFolder="" count="0" unbalanced="0"/>
    <cacheHierarchy uniqueName="[VW_EMEA_FRA_TX_SALES].[PRDCT_DPRTMNT_NBR]" caption="PRDCT_DPRTMNT_NBR" attribute="1" defaultMemberUniqueName="[VW_EMEA_FRA_TX_SALES].[PRDCT_DPRTMNT_NBR].[All]" allUniqueName="[VW_EMEA_FRA_TX_SALES].[PRDCT_DPRTMNT_NBR].[All]" dimensionUniqueName="[VW_EMEA_FRA_TX_SALES]" displayFolder="" count="0" unbalanced="0"/>
    <cacheHierarchy uniqueName="[VW_EMEA_FRA_TX_SALES].[RSKU_VRNT_ID]" caption="RSKU_VRNT_ID" attribute="1" defaultMemberUniqueName="[VW_EMEA_FRA_TX_SALES].[RSKU_VRNT_ID].[All]" allUniqueName="[VW_EMEA_FRA_TX_SALES].[RSKU_VRNT_ID].[All]" dimensionUniqueName="[VW_EMEA_FRA_TX_SALES]" displayFolder="" count="0" unbalanced="0"/>
    <cacheHierarchy uniqueName="[VW_EMEA_FRA_TX_SALES].[SA_ID]" caption="SA_ID" attribute="1" defaultMemberUniqueName="[VW_EMEA_FRA_TX_SALES].[SA_ID].[All]" allUniqueName="[VW_EMEA_FRA_TX_SALES].[SA_ID].[All]" dimensionUniqueName="[VW_EMEA_FRA_TX_SALES]" displayFolder="" count="2" unbalanced="0">
      <fieldsUsage count="2">
        <fieldUsage x="-1"/>
        <fieldUsage x="9"/>
      </fieldsUsage>
    </cacheHierarchy>
    <cacheHierarchy uniqueName="[VW_EMEA_FRA_TX_SALES].[Size]" caption="Size" attribute="1" defaultMemberUniqueName="[VW_EMEA_FRA_TX_SALES].[Size].[All]" allUniqueName="[VW_EMEA_FRA_TX_SALES].[Size].[All]" dimensionUniqueName="[VW_EMEA_FRA_TX_SALES]" displayFolder="" count="0" unbalanced="0"/>
    <cacheHierarchy uniqueName="[VW_EMEA_FRA_TX_SALES].[Sub Class]" caption="Sub Class" attribute="1" defaultMemberUniqueName="[VW_EMEA_FRA_TX_SALES].[Sub Class].[All]" allUniqueName="[VW_EMEA_FRA_TX_SALES].[Sub Class].[All]" dimensionUniqueName="[VW_EMEA_FRA_TX_SALES]" displayFolder="" count="0" unbalanced="0"/>
    <cacheHierarchy uniqueName="[VW_EMEA_FRA_TX_SALES].[TRMNL_NBR]" caption="TRMNL_NBR" attribute="1" defaultMemberUniqueName="[VW_EMEA_FRA_TX_SALES].[TRMNL_NBR].[All]" allUniqueName="[VW_EMEA_FRA_TX_SALES].[TRMNL_NBR].[All]" dimensionUniqueName="[VW_EMEA_FRA_TX_SALES]" displayFolder="" count="0" unbalanced="0"/>
    <cacheHierarchy uniqueName="[VW_EMEA_FRA_TX_SALES].[TX_HR_24]" caption="TX_HR_24" attribute="1" defaultMemberUniqueName="[VW_EMEA_FRA_TX_SALES].[TX_HR_24].[All]" allUniqueName="[VW_EMEA_FRA_TX_SALES].[TX_HR_24].[All]" dimensionUniqueName="[VW_EMEA_FRA_TX_SALES]" displayFolder="" count="0" unbalanced="0"/>
    <cacheHierarchy uniqueName="[VW_EMEA_FRA_TX_SALES].[TX_NBR]" caption="TX_NBR" attribute="1" defaultMemberUniqueName="[VW_EMEA_FRA_TX_SALES].[TX_NBR].[All]" allUniqueName="[VW_EMEA_FRA_TX_SALES].[TX_NBR].[All]" dimensionUniqueName="[VW_EMEA_FRA_TX_SALES]" displayFolder="" count="0" unbalanced="0"/>
    <cacheHierarchy uniqueName="[VW_EMEA_FRA_TX_SALES].[TX_TYPE]" caption="TX_TYPE" attribute="1" defaultMemberUniqueName="[VW_EMEA_FRA_TX_SALES].[TX_TYPE].[All]" allUniqueName="[VW_EMEA_FRA_TX_SALES].[TX_TYPE].[All]" dimensionUniqueName="[VW_EMEA_FRA_TX_SALES]" displayFolder="" count="0" unbalanced="0"/>
    <cacheHierarchy uniqueName="[VW_EMEA_FRA_TX_SALES].[Type]" caption="Type" attribute="1" defaultMemberUniqueName="[VW_EMEA_FRA_TX_SALES].[Type].[All]" allUniqueName="[VW_EMEA_FRA_TX_SALES].[Type].[All]" dimensionUniqueName="[VW_EMEA_FRA_TX_SALES]" displayFolder="" count="2" unbalanced="0">
      <fieldsUsage count="2">
        <fieldUsage x="-1"/>
        <fieldUsage x="7"/>
      </fieldsUsage>
    </cacheHierarchy>
    <cacheHierarchy uniqueName="[VW_EMEA_FRA_TX_SALES].[UPC]" caption="UPC" attribute="1" defaultMemberUniqueName="[VW_EMEA_FRA_TX_SALES].[UPC].[All]" allUniqueName="[VW_EMEA_FRA_TX_SALES].[UPC].[All]" dimensionUniqueName="[VW_EMEA_FRA_TX_SALES]" displayFolder="" count="0" unbalanced="0"/>
    <cacheHierarchy uniqueName="[VW_EMEA_FRA_TX_SALES].[Vendor description]" caption="Vendor description" attribute="1" defaultMemberUniqueName="[VW_EMEA_FRA_TX_SALES].[Vendor description].[All]" allUniqueName="[VW_EMEA_FRA_TX_SALES].[Vendor description].[All]" dimensionUniqueName="[VW_EMEA_FRA_TX_SALES]" displayFolder="" count="0" unbalanced="0"/>
    <cacheHierarchy uniqueName="[VW_EMEA_FRA_TX_SALES].[VNDR_STYL_NBR]" caption="VNDR_STYL_NBR" attribute="1" defaultMemberUniqueName="[VW_EMEA_FRA_TX_SALES].[VNDR_STYL_NBR].[All]" allUniqueName="[VW_EMEA_FRA_TX_SALES].[VNDR_STYL_NBR].[All]" dimensionUniqueName="[VW_EMEA_FRA_TX_SALES]" displayFolder="" count="0" unbalanced="0"/>
    <cacheHierarchy uniqueName="[WJA mapping].[Espace Multi Brand]" caption="Espace Multi Brand" attribute="1" defaultMemberUniqueName="[WJA mapping].[Espace Multi Brand].[All]" allUniqueName="[WJA mapping].[Espace Multi Brand].[All]" dimensionUniqueName="[WJA mapping]" displayFolder="" count="0" unbalanced="0"/>
    <cacheHierarchy uniqueName="[WJA mapping].[Espace Multi Brand (groups)]" caption="Espace Multi Brand (groups)" attribute="1" defaultMemberUniqueName="[WJA mapping].[Espace Multi Brand (groups)].[All]" allUniqueName="[WJA mapping].[Espace Multi Brand (groups)].[All]" dimensionUniqueName="[WJA mapping]" displayFolder="" count="0" unbalanced="0"/>
    <cacheHierarchy uniqueName="[WJA mapping].[Global/Local]" caption="Global/Local" attribute="1" defaultMemberUniqueName="[WJA mapping].[Global/Local].[All]" allUniqueName="[WJA mapping].[Global/Local].[All]" dimensionUniqueName="[WJA mapping]" displayFolder="" count="0" unbalanced="0"/>
    <cacheHierarchy uniqueName="[DateTableTemplate_267a122b-ef94-4b63-8e37-ec997d5c5b8b].[Date]" caption="Date" attribute="1" defaultMemberUniqueName="[DateTableTemplate_267a122b-ef94-4b63-8e37-ec997d5c5b8b].[Date].[All]" allUniqueName="[DateTableTemplate_267a122b-ef94-4b63-8e37-ec997d5c5b8b].[Date].[All]" dimensionUniqueName="[DateTableTemplate_267a122b-ef94-4b63-8e37-ec997d5c5b8b]" displayFolder="" count="0" unbalanced="0" hidden="1"/>
    <cacheHierarchy uniqueName="[DateTableTemplate_267a122b-ef94-4b63-8e37-ec997d5c5b8b].[Date Hierarchy]" caption="Date Hierarchy" defaultMemberUniqueName="[DateTableTemplate_267a122b-ef94-4b63-8e37-ec997d5c5b8b].[Date Hierarchy].[All]" allUniqueName="[DateTableTemplate_267a122b-ef94-4b63-8e37-ec997d5c5b8b].[Date Hierarchy].[All]" dimensionUniqueName="[DateTableTemplate_267a122b-ef94-4b63-8e37-ec997d5c5b8b]" displayFolder="" count="0" unbalanced="0" hidden="1"/>
    <cacheHierarchy uniqueName="[DateTableTemplate_267a122b-ef94-4b63-8e37-ec997d5c5b8b].[Day]" caption="Day" attribute="1" defaultMemberUniqueName="[DateTableTemplate_267a122b-ef94-4b63-8e37-ec997d5c5b8b].[Day].[All]" allUniqueName="[DateTableTemplate_267a122b-ef94-4b63-8e37-ec997d5c5b8b].[Day].[All]" dimensionUniqueName="[DateTableTemplate_267a122b-ef94-4b63-8e37-ec997d5c5b8b]" displayFolder="" count="0" unbalanced="0" hidden="1"/>
    <cacheHierarchy uniqueName="[DateTableTemplate_267a122b-ef94-4b63-8e37-ec997d5c5b8b].[Month]" caption="Month" attribute="1" defaultMemberUniqueName="[DateTableTemplate_267a122b-ef94-4b63-8e37-ec997d5c5b8b].[Month].[All]" allUniqueName="[DateTableTemplate_267a122b-ef94-4b63-8e37-ec997d5c5b8b].[Month].[All]" dimensionUniqueName="[DateTableTemplate_267a122b-ef94-4b63-8e37-ec997d5c5b8b]" displayFolder="" count="0" unbalanced="0" hidden="1"/>
    <cacheHierarchy uniqueName="[DateTableTemplate_267a122b-ef94-4b63-8e37-ec997d5c5b8b].[MonthNo]" caption="MonthNo" attribute="1" defaultMemberUniqueName="[DateTableTemplate_267a122b-ef94-4b63-8e37-ec997d5c5b8b].[MonthNo].[All]" allUniqueName="[DateTableTemplate_267a122b-ef94-4b63-8e37-ec997d5c5b8b].[MonthNo].[All]" dimensionUniqueName="[DateTableTemplate_267a122b-ef94-4b63-8e37-ec997d5c5b8b]" displayFolder="" count="0" unbalanced="0" hidden="1"/>
    <cacheHierarchy uniqueName="[DateTableTemplate_267a122b-ef94-4b63-8e37-ec997d5c5b8b].[Quarter]" caption="Quarter" attribute="1" defaultMemberUniqueName="[DateTableTemplate_267a122b-ef94-4b63-8e37-ec997d5c5b8b].[Quarter].[All]" allUniqueName="[DateTableTemplate_267a122b-ef94-4b63-8e37-ec997d5c5b8b].[Quarter].[All]" dimensionUniqueName="[DateTableTemplate_267a122b-ef94-4b63-8e37-ec997d5c5b8b]" displayFolder="" count="0" unbalanced="0" hidden="1"/>
    <cacheHierarchy uniqueName="[DateTableTemplate_267a122b-ef94-4b63-8e37-ec997d5c5b8b].[QuarterNo]" caption="QuarterNo" attribute="1" defaultMemberUniqueName="[DateTableTemplate_267a122b-ef94-4b63-8e37-ec997d5c5b8b].[QuarterNo].[All]" allUniqueName="[DateTableTemplate_267a122b-ef94-4b63-8e37-ec997d5c5b8b].[QuarterNo].[All]" dimensionUniqueName="[DateTableTemplate_267a122b-ef94-4b63-8e37-ec997d5c5b8b]" displayFolder="" count="0" unbalanced="0" hidden="1"/>
    <cacheHierarchy uniqueName="[DateTableTemplate_267a122b-ef94-4b63-8e37-ec997d5c5b8b].[Year]" caption="Year" attribute="1" defaultMemberUniqueName="[DateTableTemplate_267a122b-ef94-4b63-8e37-ec997d5c5b8b].[Year].[All]" allUniqueName="[DateTableTemplate_267a122b-ef94-4b63-8e37-ec997d5c5b8b].[Year].[All]" dimensionUniqueName="[DateTableTemplate_267a122b-ef94-4b63-8e37-ec997d5c5b8b]" displayFolder="" count="0" unbalanced="0" hidden="1"/>
    <cacheHierarchy uniqueName="[DIM_CAT].[Brand]" caption="Brand" attribute="1" defaultMemberUniqueName="[DIM_CAT].[Brand].[All]" allUniqueName="[DIM_CAT].[Brand].[All]" dimensionUniqueName="[DIM_CAT]" displayFolder="" count="0" unbalanced="0" hidden="1"/>
    <cacheHierarchy uniqueName="[DIM_CAT].[CAT]" caption="CAT" attribute="1" defaultMemberUniqueName="[DIM_CAT].[CAT].[All]" allUniqueName="[DIM_CAT].[CAT].[All]" dimensionUniqueName="[DIM_CAT]" displayFolder="" count="0" unbalanced="0" hidden="1"/>
    <cacheHierarchy uniqueName="[DIM_CAT].[MRCHNDS_GRP_DSCRPTN]" caption="MRCHNDS_GRP_DSCRPTN" attribute="1" defaultMemberUniqueName="[DIM_CAT].[MRCHNDS_GRP_DSCRPTN].[All]" allUniqueName="[DIM_CAT].[MRCHNDS_GRP_DSCRPTN].[All]" dimensionUniqueName="[DIM_CAT]" displayFolder="" count="0" unbalanced="0" hidden="1"/>
    <cacheHierarchy uniqueName="[DIM_CAT].[VNDR_NBR]" caption="VNDR_NBR" attribute="1" defaultMemberUniqueName="[DIM_CAT].[VNDR_NBR].[All]" allUniqueName="[DIM_CAT].[VNDR_NBR].[All]" dimensionUniqueName="[DIM_CAT]" displayFolder="" count="0" unbalanced="0" hidden="1"/>
    <cacheHierarchy uniqueName="[DIM_DATE].[WK_NM]" caption="WK_NM" attribute="1" defaultMemberUniqueName="[DIM_DATE].[WK_NM].[All]" allUniqueName="[DIM_DATE].[WK_NM].[All]" dimensionUniqueName="[DIM_DATE]" displayFolder="" count="0" unbalanced="0" hidden="1"/>
    <cacheHierarchy uniqueName="[DIM_DATE].[WK_RANGE]" caption="WK_RANGE" attribute="1" defaultMemberUniqueName="[DIM_DATE].[WK_RANGE].[All]" allUniqueName="[DIM_DATE].[WK_RANGE].[All]" dimensionUniqueName="[DIM_DATE]" displayFolder="" count="0" unbalanced="0" hidden="1"/>
    <cacheHierarchy uniqueName="[DIM_NAT].[LOCAL_NTNLTY_DSCRPTN]" caption="LOCAL_NTNLTY_DSCRPTN" attribute="1" defaultMemberUniqueName="[DIM_NAT].[LOCAL_NTNLTY_DSCRPTN].[All]" allUniqueName="[DIM_NAT].[LOCAL_NTNLTY_DSCRPTN].[All]" dimensionUniqueName="[DIM_NAT]" displayFolder="" count="0" unbalanced="0" hidden="1"/>
    <cacheHierarchy uniqueName="[DIM_NAT].[Nationality]" caption="Nationality" attribute="1" defaultMemberUniqueName="[DIM_NAT].[Nationality].[All]" allUniqueName="[DIM_NAT].[Nationality].[All]" dimensionUniqueName="[DIM_NAT]" displayFolder="" count="0" unbalanced="0" hidden="1"/>
    <cacheHierarchy uniqueName="[LocalDateTable_a4841923-e227-4664-bb28-376661e09674].[Date]" caption="Date" attribute="1" defaultMemberUniqueName="[LocalDateTable_a4841923-e227-4664-bb28-376661e09674].[Date].[All]" allUniqueName="[LocalDateTable_a4841923-e227-4664-bb28-376661e09674].[Date].[All]" dimensionUniqueName="[LocalDateTable_a4841923-e227-4664-bb28-376661e09674]" displayFolder="" count="0" unbalanced="0" hidden="1"/>
    <cacheHierarchy uniqueName="[LocalDateTable_a4841923-e227-4664-bb28-376661e09674].[Date Hierarchy]" caption="Date Hierarchy" defaultMemberUniqueName="[LocalDateTable_a4841923-e227-4664-bb28-376661e09674].[Date Hierarchy].[All]" allUniqueName="[LocalDateTable_a4841923-e227-4664-bb28-376661e09674].[Date Hierarchy].[All]" dimensionUniqueName="[LocalDateTable_a4841923-e227-4664-bb28-376661e09674]" displayFolder="" count="0" unbalanced="0" hidden="1"/>
    <cacheHierarchy uniqueName="[LocalDateTable_a4841923-e227-4664-bb28-376661e09674].[Day]" caption="Day" attribute="1" defaultMemberUniqueName="[LocalDateTable_a4841923-e227-4664-bb28-376661e09674].[Day].[All]" allUniqueName="[LocalDateTable_a4841923-e227-4664-bb28-376661e09674].[Day].[All]" dimensionUniqueName="[LocalDateTable_a4841923-e227-4664-bb28-376661e09674]" displayFolder="" count="0" unbalanced="0" hidden="1"/>
    <cacheHierarchy uniqueName="[LocalDateTable_a4841923-e227-4664-bb28-376661e09674].[Month]" caption="Month" attribute="1" defaultMemberUniqueName="[LocalDateTable_a4841923-e227-4664-bb28-376661e09674].[Month].[All]" allUniqueName="[LocalDateTable_a4841923-e227-4664-bb28-376661e09674].[Month].[All]" dimensionUniqueName="[LocalDateTable_a4841923-e227-4664-bb28-376661e09674]" displayFolder="" count="0" unbalanced="0" hidden="1"/>
    <cacheHierarchy uniqueName="[LocalDateTable_a4841923-e227-4664-bb28-376661e09674].[MonthNo]" caption="MonthNo" attribute="1" defaultMemberUniqueName="[LocalDateTable_a4841923-e227-4664-bb28-376661e09674].[MonthNo].[All]" allUniqueName="[LocalDateTable_a4841923-e227-4664-bb28-376661e09674].[MonthNo].[All]" dimensionUniqueName="[LocalDateTable_a4841923-e227-4664-bb28-376661e09674]" displayFolder="" count="0" unbalanced="0" hidden="1"/>
    <cacheHierarchy uniqueName="[LocalDateTable_a4841923-e227-4664-bb28-376661e09674].[Quarter]" caption="Quarter" attribute="1" defaultMemberUniqueName="[LocalDateTable_a4841923-e227-4664-bb28-376661e09674].[Quarter].[All]" allUniqueName="[LocalDateTable_a4841923-e227-4664-bb28-376661e09674].[Quarter].[All]" dimensionUniqueName="[LocalDateTable_a4841923-e227-4664-bb28-376661e09674]" displayFolder="" count="0" unbalanced="0" hidden="1"/>
    <cacheHierarchy uniqueName="[LocalDateTable_a4841923-e227-4664-bb28-376661e09674].[QuarterNo]" caption="QuarterNo" attribute="1" defaultMemberUniqueName="[LocalDateTable_a4841923-e227-4664-bb28-376661e09674].[QuarterNo].[All]" allUniqueName="[LocalDateTable_a4841923-e227-4664-bb28-376661e09674].[QuarterNo].[All]" dimensionUniqueName="[LocalDateTable_a4841923-e227-4664-bb28-376661e09674]" displayFolder="" count="0" unbalanced="0" hidden="1"/>
    <cacheHierarchy uniqueName="[LocalDateTable_a4841923-e227-4664-bb28-376661e09674].[Year]" caption="Year" attribute="1" defaultMemberUniqueName="[LocalDateTable_a4841923-e227-4664-bb28-376661e09674].[Year].[All]" allUniqueName="[LocalDateTable_a4841923-e227-4664-bb28-376661e09674].[Year].[All]" dimensionUniqueName="[LocalDateTable_a4841923-e227-4664-bb28-376661e09674]" displayFolder="" count="0" unbalanced="0" hidden="1"/>
    <cacheHierarchy uniqueName="[VW_EMEA_FRA_TX_SALES].[BIZ_DT_KEY]" caption="BIZ_DT_KEY" attribute="1" defaultMemberUniqueName="[VW_EMEA_FRA_TX_SALES].[BIZ_DT_KEY].[All]" allUniqueName="[VW_EMEA_FRA_TX_SALES].[BIZ_DT_KEY].[All]" dimensionUniqueName="[VW_EMEA_FRA_TX_SALES]" displayFolder="" count="0" unbalanced="0" hidden="1"/>
    <cacheHierarchy uniqueName="[VW_EMEA_FRA_TX_SALES].[Brand Mapping]" caption="Brand Mapping" attribute="1" defaultMemberUniqueName="[VW_EMEA_FRA_TX_SALES].[Brand Mapping].[All]" allUniqueName="[VW_EMEA_FRA_TX_SALES].[Brand Mapping].[All]" dimensionUniqueName="[VW_EMEA_FRA_TX_SALES]" displayFolder="" count="0" unbalanced="0" hidden="1"/>
    <cacheHierarchy uniqueName="[VW_EMEA_FRA_TX_SALES].[Bridge CAT]" caption="Bridge CAT" attribute="1" defaultMemberUniqueName="[VW_EMEA_FRA_TX_SALES].[Bridge CAT].[All]" allUniqueName="[VW_EMEA_FRA_TX_SALES].[Bridge CAT].[All]" dimensionUniqueName="[VW_EMEA_FRA_TX_SALES]" displayFolder="" count="0" unbalanced="0" hidden="1"/>
    <cacheHierarchy uniqueName="[VW_EMEA_FRA_TX_SALES].[BRND_NBR]" caption="BRND_NBR" attribute="1" defaultMemberUniqueName="[VW_EMEA_FRA_TX_SALES].[BRND_NBR].[All]" allUniqueName="[VW_EMEA_FRA_TX_SALES].[BRND_NBR].[All]" dimensionUniqueName="[VW_EMEA_FRA_TX_SALES]" displayFolder="" count="0" unbalanced="0" hidden="1"/>
    <cacheHierarchy uniqueName="[VW_EMEA_FRA_TX_SALES].[COGS]" caption="COGS" attribute="1" defaultMemberUniqueName="[VW_EMEA_FRA_TX_SALES].[COGS].[All]" allUniqueName="[VW_EMEA_FRA_TX_SALES].[COGS].[All]" dimensionUniqueName="[VW_EMEA_FRA_TX_SALES]" displayFolder="" count="0" unbalanced="0" hidden="1"/>
    <cacheHierarchy uniqueName="[VW_EMEA_FRA_TX_SALES].[CSTMR_ID]" caption="CSTMR_ID" attribute="1" defaultMemberUniqueName="[VW_EMEA_FRA_TX_SALES].[CSTMR_ID].[All]" allUniqueName="[VW_EMEA_FRA_TX_SALES].[CSTMR_ID].[All]" dimensionUniqueName="[VW_EMEA_FRA_TX_SALES]" displayFolder="" count="0" unbalanced="0" hidden="1"/>
    <cacheHierarchy uniqueName="[VW_EMEA_FRA_TX_SALES].[CSTMR_TYP]" caption="CSTMR_TYP" attribute="1" defaultMemberUniqueName="[VW_EMEA_FRA_TX_SALES].[CSTMR_TYP].[All]" allUniqueName="[VW_EMEA_FRA_TX_SALES].[CSTMR_TYP].[All]" dimensionUniqueName="[VW_EMEA_FRA_TX_SALES]" displayFolder="" count="0" unbalanced="0" hidden="1"/>
    <cacheHierarchy uniqueName="[VW_EMEA_FRA_TX_SALES].[Date]" caption="Date" attribute="1" defaultMemberUniqueName="[VW_EMEA_FRA_TX_SALES].[Date].[All]" allUniqueName="[VW_EMEA_FRA_TX_SALES].[Date].[All]" dimensionUniqueName="[VW_EMEA_FRA_TX_SALES]" displayFolder="" count="2" unbalanced="0" hidden="1">
      <fieldsUsage count="2">
        <fieldUsage x="-1"/>
        <fieldUsage x="2"/>
      </fieldsUsage>
    </cacheHierarchy>
    <cacheHierarchy uniqueName="[VW_EMEA_FRA_TX_SALES].[Department]" caption="Department" attribute="1" defaultMemberUniqueName="[VW_EMEA_FRA_TX_SALES].[Department].[All]" allUniqueName="[VW_EMEA_FRA_TX_SALES].[Department].[All]" dimensionUniqueName="[VW_EMEA_FRA_TX_SALES]" displayFolder="" count="0" unbalanced="0" hidden="1"/>
    <cacheHierarchy uniqueName="[VW_EMEA_FRA_TX_SALES].[DVSN_NAME]" caption="DVSN_NAME" attribute="1" defaultMemberUniqueName="[VW_EMEA_FRA_TX_SALES].[DVSN_NAME].[All]" allUniqueName="[VW_EMEA_FRA_TX_SALES].[DVSN_NAME].[All]" dimensionUniqueName="[VW_EMEA_FRA_TX_SALES]" displayFolder="" count="0" unbalanced="0" hidden="1"/>
    <cacheHierarchy uniqueName="[VW_EMEA_FRA_TX_SALES].[DVSN_NBR]" caption="DVSN_NBR" attribute="1" defaultMemberUniqueName="[VW_EMEA_FRA_TX_SALES].[DVSN_NBR].[All]" allUniqueName="[VW_EMEA_FRA_TX_SALES].[DVSN_NBR].[All]" dimensionUniqueName="[VW_EMEA_FRA_TX_SALES]" displayFolder="" count="0" unbalanced="0" hidden="1"/>
    <cacheHierarchy uniqueName="[VW_EMEA_FRA_TX_SALES].[EDI_VNDR_STYL_TXT]" caption="EDI_VNDR_STYL_TXT" attribute="1" defaultMemberUniqueName="[VW_EMEA_FRA_TX_SALES].[EDI_VNDR_STYL_TXT].[All]" allUniqueName="[VW_EMEA_FRA_TX_SALES].[EDI_VNDR_STYL_TXT].[All]" dimensionUniqueName="[VW_EMEA_FRA_TX_SALES]" displayFolder="" count="0" unbalanced="0" hidden="1"/>
    <cacheHierarchy uniqueName="[VW_EMEA_FRA_TX_SALES].[GROSS_MARGIN]" caption="GROSS_MARGIN" attribute="1" defaultMemberUniqueName="[VW_EMEA_FRA_TX_SALES].[GROSS_MARGIN].[All]" allUniqueName="[VW_EMEA_FRA_TX_SALES].[GROSS_MARGIN].[All]" dimensionUniqueName="[VW_EMEA_FRA_TX_SALES]" displayFolder="" count="0" unbalanced="0" hidden="1"/>
    <cacheHierarchy uniqueName="[VW_EMEA_FRA_TX_SALES].[ID_NBR]" caption="ID_NBR" attribute="1" defaultMemberUniqueName="[VW_EMEA_FRA_TX_SALES].[ID_NBR].[All]" allUniqueName="[VW_EMEA_FRA_TX_SALES].[ID_NBR].[All]" dimensionUniqueName="[VW_EMEA_FRA_TX_SALES]" displayFolder="" count="0" unbalanced="0" hidden="1"/>
    <cacheHierarchy uniqueName="[VW_EMEA_FRA_TX_SALES].[LCTN_DSCRPTN]" caption="LCTN_DSCRPTN" attribute="1" defaultMemberUniqueName="[VW_EMEA_FRA_TX_SALES].[LCTN_DSCRPTN].[All]" allUniqueName="[VW_EMEA_FRA_TX_SALES].[LCTN_DSCRPTN].[All]" dimensionUniqueName="[VW_EMEA_FRA_TX_SALES]" displayFolder="" count="0" unbalanced="0" hidden="1"/>
    <cacheHierarchy uniqueName="[VW_EMEA_FRA_TX_SALES].[LOCAL_NTNLTY_DSCRPTN]" caption="LOCAL_NTNLTY_DSCRPTN" attribute="1" defaultMemberUniqueName="[VW_EMEA_FRA_TX_SALES].[LOCAL_NTNLTY_DSCRPTN].[All]" allUniqueName="[VW_EMEA_FRA_TX_SALES].[LOCAL_NTNLTY_DSCRPTN].[All]" dimensionUniqueName="[VW_EMEA_FRA_TX_SALES]" displayFolder="" count="0" unbalanced="0" hidden="1"/>
    <cacheHierarchy uniqueName="[VW_EMEA_FRA_TX_SALES].[LVL_DSCRPTN (groups)]" caption="LVL_DSCRPTN (groups)" attribute="1" defaultMemberUniqueName="[VW_EMEA_FRA_TX_SALES].[LVL_DSCRPTN (groups)].[All]" allUniqueName="[VW_EMEA_FRA_TX_SALES].[LVL_DSCRPTN (groups)].[All]" dimensionUniqueName="[VW_EMEA_FRA_TX_SALES]" displayFolder="" count="0" unbalanced="0" hidden="1"/>
    <cacheHierarchy uniqueName="[VW_EMEA_FRA_TX_SALES].[MMBRSHP_CARD_ID]" caption="MMBRSHP_CARD_ID" attribute="1" defaultMemberUniqueName="[VW_EMEA_FRA_TX_SALES].[MMBRSHP_CARD_ID].[All]" allUniqueName="[VW_EMEA_FRA_TX_SALES].[MMBRSHP_CARD_ID].[All]" dimensionUniqueName="[VW_EMEA_FRA_TX_SALES]" displayFolder="" count="0" unbalanced="0" hidden="1"/>
    <cacheHierarchy uniqueName="[VW_EMEA_FRA_TX_SALES].[MRCHNDS_GRP_DSCRPTN]" caption="MRCHNDS_GRP_DSCRPTN" attribute="1" defaultMemberUniqueName="[VW_EMEA_FRA_TX_SALES].[MRCHNDS_GRP_DSCRPTN].[All]" allUniqueName="[VW_EMEA_FRA_TX_SALES].[MRCHNDS_GRP_DSCRPTN].[All]" dimensionUniqueName="[VW_EMEA_FRA_TX_SALES]" displayFolder="" count="0" unbalanced="0" hidden="1"/>
    <cacheHierarchy uniqueName="[VW_EMEA_FRA_TX_SALES].[MRCHNDS_TX_CATEGORY]" caption="MRCHNDS_TX_CATEGORY" attribute="1" defaultMemberUniqueName="[VW_EMEA_FRA_TX_SALES].[MRCHNDS_TX_CATEGORY].[All]" allUniqueName="[VW_EMEA_FRA_TX_SALES].[MRCHNDS_TX_CATEGORY].[All]" dimensionUniqueName="[VW_EMEA_FRA_TX_SALES]" displayFolder="" count="0" unbalanced="0" hidden="1"/>
    <cacheHierarchy uniqueName="[VW_EMEA_FRA_TX_SALES].[NET_SALES_AMOUNT]" caption="NET_SALES_AMOUNT" attribute="1" defaultMemberUniqueName="[VW_EMEA_FRA_TX_SALES].[NET_SALES_AMOUNT].[All]" allUniqueName="[VW_EMEA_FRA_TX_SALES].[NET_SALES_AMOUNT].[All]" dimensionUniqueName="[VW_EMEA_FRA_TX_SALES]" displayFolder="" count="0" unbalanced="0" hidden="1"/>
    <cacheHierarchy uniqueName="[VW_EMEA_FRA_TX_SALES].[PD_DISCOUNT]" caption="PD_DISCOUNT" attribute="1" defaultMemberUniqueName="[VW_EMEA_FRA_TX_SALES].[PD_DISCOUNT].[All]" allUniqueName="[VW_EMEA_FRA_TX_SALES].[PD_DISCOUNT].[All]" dimensionUniqueName="[VW_EMEA_FRA_TX_SALES]" displayFolder="" count="0" unbalanced="0" hidden="1"/>
    <cacheHierarchy uniqueName="[VW_EMEA_FRA_TX_SALES].[POS_DISCOUNT]" caption="POS_DISCOUNT" attribute="1" defaultMemberUniqueName="[VW_EMEA_FRA_TX_SALES].[POS_DISCOUNT].[All]" allUniqueName="[VW_EMEA_FRA_TX_SALES].[POS_DISCOUNT].[All]" dimensionUniqueName="[VW_EMEA_FRA_TX_SALES]" displayFolder="" count="0" unbalanced="0" hidden="1"/>
    <cacheHierarchy uniqueName="[VW_EMEA_FRA_TX_SALES].[POS_LCTN_ID]" caption="POS_LCTN_ID" attribute="1" defaultMemberUniqueName="[VW_EMEA_FRA_TX_SALES].[POS_LCTN_ID].[All]" allUniqueName="[VW_EMEA_FRA_TX_SALES].[POS_LCTN_ID].[All]" dimensionUniqueName="[VW_EMEA_FRA_TX_SALES]" displayFolder="" count="0" unbalanced="0" hidden="1"/>
    <cacheHierarchy uniqueName="[VW_EMEA_FRA_TX_SALES].[PRC_OVERRIDE]" caption="PRC_OVERRIDE" attribute="1" defaultMemberUniqueName="[VW_EMEA_FRA_TX_SALES].[PRC_OVERRIDE].[All]" allUniqueName="[VW_EMEA_FRA_TX_SALES].[PRC_OVERRIDE].[All]" dimensionUniqueName="[VW_EMEA_FRA_TX_SALES]" displayFolder="" count="0" unbalanced="0" hidden="1"/>
    <cacheHierarchy uniqueName="[VW_EMEA_FRA_TX_SALES].[PRCSSNG_DT_KEY]" caption="PRCSSNG_DT_KEY" attribute="1" defaultMemberUniqueName="[VW_EMEA_FRA_TX_SALES].[PRCSSNG_DT_KEY].[All]" allUniqueName="[VW_EMEA_FRA_TX_SALES].[PRCSSNG_DT_KEY].[All]" dimensionUniqueName="[VW_EMEA_FRA_TX_SALES]" displayFolder="" count="0" unbalanced="0" hidden="1"/>
    <cacheHierarchy uniqueName="[VW_EMEA_FRA_TX_SALES].[PRCSSNG_WK_KEY]" caption="PRCSSNG_WK_KEY" attribute="1" defaultMemberUniqueName="[VW_EMEA_FRA_TX_SALES].[PRCSSNG_WK_KEY].[All]" allUniqueName="[VW_EMEA_FRA_TX_SALES].[PRCSSNG_WK_KEY].[All]" dimensionUniqueName="[VW_EMEA_FRA_TX_SALES]" displayFolder="" count="0" unbalanced="0" hidden="1"/>
    <cacheHierarchy uniqueName="[VW_EMEA_FRA_TX_SALES].[PRDCT_DPRTMNT_GRP_DSCRPTN]" caption="PRDCT_DPRTMNT_GRP_DSCRPTN" attribute="1" defaultMemberUniqueName="[VW_EMEA_FRA_TX_SALES].[PRDCT_DPRTMNT_GRP_DSCRPTN].[All]" allUniqueName="[VW_EMEA_FRA_TX_SALES].[PRDCT_DPRTMNT_GRP_DSCRPTN].[All]" dimensionUniqueName="[VW_EMEA_FRA_TX_SALES]" displayFolder="" count="0" unbalanced="0" hidden="1"/>
    <cacheHierarchy uniqueName="[VW_EMEA_FRA_TX_SALES].[PRDCT_DPRTMNT_SHRT_DSCRPTN]" caption="PRDCT_DPRTMNT_SHRT_DSCRPTN" attribute="1" defaultMemberUniqueName="[VW_EMEA_FRA_TX_SALES].[PRDCT_DPRTMNT_SHRT_DSCRPTN].[All]" allUniqueName="[VW_EMEA_FRA_TX_SALES].[PRDCT_DPRTMNT_SHRT_DSCRPTN].[All]" dimensionUniqueName="[VW_EMEA_FRA_TX_SALES]" displayFolder="" count="0" unbalanced="0" hidden="1"/>
    <cacheHierarchy uniqueName="[VW_EMEA_FRA_TX_SALES].[PSPRT_NBR_TXT]" caption="PSPRT_NBR_TXT" attribute="1" defaultMemberUniqueName="[VW_EMEA_FRA_TX_SALES].[PSPRT_NBR_TXT].[All]" allUniqueName="[VW_EMEA_FRA_TX_SALES].[PSPRT_NBR_TXT].[All]" dimensionUniqueName="[VW_EMEA_FRA_TX_SALES]" displayFolder="" count="0" unbalanced="0" hidden="1"/>
    <cacheHierarchy uniqueName="[VW_EMEA_FRA_TX_SALES].[RSKU_VRNT_SRRGT_KEY]" caption="RSKU_VRNT_SRRGT_KEY" attribute="1" defaultMemberUniqueName="[VW_EMEA_FRA_TX_SALES].[RSKU_VRNT_SRRGT_KEY].[All]" allUniqueName="[VW_EMEA_FRA_TX_SALES].[RSKU_VRNT_SRRGT_KEY].[All]" dimensionUniqueName="[VW_EMEA_FRA_TX_SALES]" displayFolder="" count="0" unbalanced="0" hidden="1"/>
    <cacheHierarchy uniqueName="[VW_EMEA_FRA_TX_SALES].[SALE_LINE_NBR]" caption="SALE_LINE_NBR" attribute="1" defaultMemberUniqueName="[VW_EMEA_FRA_TX_SALES].[SALE_LINE_NBR].[All]" allUniqueName="[VW_EMEA_FRA_TX_SALES].[SALE_LINE_NBR].[All]" dimensionUniqueName="[VW_EMEA_FRA_TX_SALES]" displayFolder="" count="0" unbalanced="0" hidden="1"/>
    <cacheHierarchy uniqueName="[VW_EMEA_FRA_TX_SALES].[STORE_DSCRPTN]" caption="STORE_DSCRPTN" attribute="1" defaultMemberUniqueName="[VW_EMEA_FRA_TX_SALES].[STORE_DSCRPTN].[All]" allUniqueName="[VW_EMEA_FRA_TX_SALES].[STORE_DSCRPTN].[All]" dimensionUniqueName="[VW_EMEA_FRA_TX_SALES]" displayFolder="" count="0" unbalanced="0" hidden="1"/>
    <cacheHierarchy uniqueName="[VW_EMEA_FRA_TX_SALES].[TX_CSTMR_FRST_NM_TXT]" caption="TX_CSTMR_FRST_NM_TXT" attribute="1" defaultMemberUniqueName="[VW_EMEA_FRA_TX_SALES].[TX_CSTMR_FRST_NM_TXT].[All]" allUniqueName="[VW_EMEA_FRA_TX_SALES].[TX_CSTMR_FRST_NM_TXT].[All]" dimensionUniqueName="[VW_EMEA_FRA_TX_SALES]" displayFolder="" count="0" unbalanced="0" hidden="1"/>
    <cacheHierarchy uniqueName="[VW_EMEA_FRA_TX_SALES].[TX_CSTMR_GNDR_CD]" caption="TX_CSTMR_GNDR_CD" attribute="1" defaultMemberUniqueName="[VW_EMEA_FRA_TX_SALES].[TX_CSTMR_GNDR_CD].[All]" allUniqueName="[VW_EMEA_FRA_TX_SALES].[TX_CSTMR_GNDR_CD].[All]" dimensionUniqueName="[VW_EMEA_FRA_TX_SALES]" displayFolder="" count="0" unbalanced="0" hidden="1"/>
    <cacheHierarchy uniqueName="[VW_EMEA_FRA_TX_SALES].[TX_CSTMR_LST_NM_TXT]" caption="TX_CSTMR_LST_NM_TXT" attribute="1" defaultMemberUniqueName="[VW_EMEA_FRA_TX_SALES].[TX_CSTMR_LST_NM_TXT].[All]" allUniqueName="[VW_EMEA_FRA_TX_SALES].[TX_CSTMR_LST_NM_TXT].[All]" dimensionUniqueName="[VW_EMEA_FRA_TX_SALES]" displayFolder="" count="0" unbalanced="0" hidden="1"/>
    <cacheHierarchy uniqueName="[VW_EMEA_FRA_TX_SALES].[TX_SRRGT_KEY]" caption="TX_SRRGT_KEY" attribute="1" defaultMemberUniqueName="[VW_EMEA_FRA_TX_SALES].[TX_SRRGT_KEY].[All]" allUniqueName="[VW_EMEA_FRA_TX_SALES].[TX_SRRGT_KEY].[All]" dimensionUniqueName="[VW_EMEA_FRA_TX_SALES]" displayFolder="" count="0" unbalanced="0" hidden="1"/>
    <cacheHierarchy uniqueName="[VW_EMEA_FRA_TX_SALES].[TX_TIME]" caption="TX_TIME" attribute="1" defaultMemberUniqueName="[VW_EMEA_FRA_TX_SALES].[TX_TIME].[All]" allUniqueName="[VW_EMEA_FRA_TX_SALES].[TX_TIME].[All]" dimensionUniqueName="[VW_EMEA_FRA_TX_SALES]" displayFolder="" count="0" unbalanced="0" hidden="1"/>
    <cacheHierarchy uniqueName="[VW_EMEA_FRA_TX_SALES].[UNIT_PRICE]" caption="UNIT_PRICE" attribute="1" defaultMemberUniqueName="[VW_EMEA_FRA_TX_SALES].[UNIT_PRICE].[All]" allUniqueName="[VW_EMEA_FRA_TX_SALES].[UNIT_PRICE].[All]" dimensionUniqueName="[VW_EMEA_FRA_TX_SALES]" displayFolder="" count="0" unbalanced="0" hidden="1"/>
    <cacheHierarchy uniqueName="[VW_EMEA_FRA_TX_SALES].[UNITS]" caption="UNITS" attribute="1" defaultMemberUniqueName="[VW_EMEA_FRA_TX_SALES].[UNITS].[All]" allUniqueName="[VW_EMEA_FRA_TX_SALES].[UNITS].[All]" dimensionUniqueName="[VW_EMEA_FRA_TX_SALES]" displayFolder="" count="0" unbalanced="0" hidden="1"/>
    <cacheHierarchy uniqueName="[VW_EMEA_FRA_TX_SALES].[VAT_AMOUNT]" caption="VAT_AMOUNT" attribute="1" defaultMemberUniqueName="[VW_EMEA_FRA_TX_SALES].[VAT_AMOUNT].[All]" allUniqueName="[VW_EMEA_FRA_TX_SALES].[VAT_AMOUNT].[All]" dimensionUniqueName="[VW_EMEA_FRA_TX_SALES]" displayFolder="" count="0" unbalanced="0" hidden="1"/>
    <cacheHierarchy uniqueName="[VW_EMEA_FRA_TX_SALES].[VNDR_CLR_NM]" caption="VNDR_CLR_NM" attribute="1" defaultMemberUniqueName="[VW_EMEA_FRA_TX_SALES].[VNDR_CLR_NM].[All]" allUniqueName="[VW_EMEA_FRA_TX_SALES].[VNDR_CLR_NM].[All]" dimensionUniqueName="[VW_EMEA_FRA_TX_SALES]" displayFolder="" count="0" unbalanced="0" hidden="1"/>
    <cacheHierarchy uniqueName="[VW_EMEA_FRA_TX_SALES].[VNDR_NBR]" caption="VNDR_NBR" attribute="1" defaultMemberUniqueName="[VW_EMEA_FRA_TX_SALES].[VNDR_NBR].[All]" allUniqueName="[VW_EMEA_FRA_TX_SALES].[VNDR_NBR].[All]" dimensionUniqueName="[VW_EMEA_FRA_TX_SALES]" displayFolder="" count="0" unbalanced="0" hidden="1"/>
    <cacheHierarchy uniqueName="[WJA mapping].[Brand Mapping]" caption="Brand Mapping" attribute="1" defaultMemberUniqueName="[WJA mapping].[Brand Mapping].[All]" allUniqueName="[WJA mapping].[Brand Mapping].[All]" dimensionUniqueName="[WJA mapping]" displayFolder="" count="0" unbalanced="0" hidden="1"/>
    <cacheHierarchy uniqueName="[Measures].[Transactions]" caption="Transactions" measure="1" displayFolder="" measureGroup="VW_EMEA_FRA_TX_SALES" count="0" oneField="1">
      <fieldsUsage count="1">
        <fieldUsage x="5"/>
      </fieldsUsage>
    </cacheHierarchy>
    <cacheHierarchy uniqueName="[Measures].[Ticket Spend]" caption="Ticket Spend" measure="1" displayFolder="" measureGroup="VW_EMEA_FRA_TX_SALES" count="0"/>
    <cacheHierarchy uniqueName="[Measures].[UPT]" caption="UPT" measure="1" displayFolder="" measureGroup="VW_EMEA_FRA_TX_SALES" count="0"/>
    <cacheHierarchy uniqueName="[Measures].[Net Sales]" caption="Net Sales" measure="1" displayFolder="" measureGroup="VW_EMEA_FRA_TX_SALES" count="0" oneField="1">
      <fieldsUsage count="1">
        <fieldUsage x="3"/>
      </fieldsUsage>
    </cacheHierarchy>
    <cacheHierarchy uniqueName="[Measures].[Net Sales WTD]" caption="Net Sales WTD" measure="1" displayFolder="" measureGroup="VW_EMEA_FRA_TX_SALES" count="0"/>
    <cacheHierarchy uniqueName="[Measures].[Net Sales LWTD]" caption="Net Sales LWTD" measure="1" displayFolder="" measureGroup="VW_EMEA_FRA_TX_SALES" count="0"/>
    <cacheHierarchy uniqueName="[Measures].[Net Sales MTD]" caption="Net Sales MTD" measure="1" displayFolder="" measureGroup="VW_EMEA_FRA_TX_SALES" count="0"/>
    <cacheHierarchy uniqueName="[Measures].[Net Sales LMTD]" caption="Net Sales LMTD" measure="1" displayFolder="" measureGroup="VW_EMEA_FRA_TX_SALES" count="0"/>
    <cacheHierarchy uniqueName="[Measures].[Net Sales YTD]" caption="Net Sales YTD" measure="1" displayFolder="" measureGroup="VW_EMEA_FRA_TX_SALES" count="0"/>
    <cacheHierarchy uniqueName="[Measures].[PD Discount]" caption="PD Discount" measure="1" displayFolder="" measureGroup="VW_EMEA_FRA_TX_SALES" count="0"/>
    <cacheHierarchy uniqueName="[Measures].[POS Discount]" caption="POS Discount" measure="1" displayFolder="" measureGroup="VW_EMEA_FRA_TX_SALES" count="0"/>
    <cacheHierarchy uniqueName="[Measures].[Units_]" caption="Units_" measure="1" displayFolder="" measureGroup="VW_EMEA_FRA_TX_SALES" count="0" oneField="1">
      <fieldsUsage count="1">
        <fieldUsage x="4"/>
      </fieldsUsage>
    </cacheHierarchy>
    <cacheHierarchy uniqueName="[Measures].[SALES_EVOL_LW]" caption="SALES_EVOL_LW" measure="1" displayFolder="" measureGroup="VW_EMEA_FRA_TX_SALES" count="0"/>
    <cacheHierarchy uniqueName="[Measures].[__Default measure]" caption="__Default measure" measure="1" displayFolder="" count="0" hidden="1"/>
    <cacheHierarchy uniqueName="[Measures].[GM]" caption="GM" measure="1" displayFolder="" measureGroup="DIM_NAT" count="0" hidden="1"/>
  </cacheHierarchies>
  <kpis count="0"/>
  <dimensions count="4">
    <dimension name="DIM_DATE" uniqueName="[DIM_DATE]" caption="DIM_DATE"/>
    <dimension measure="1" name="Measures" uniqueName="[Measures]" caption="Measures"/>
    <dimension name="VW_EMEA_FRA_TX_SALES" uniqueName="[VW_EMEA_FRA_TX_SALES]" caption="VW_EMEA_FRA_TX_SALES"/>
    <dimension name="WJA mapping" uniqueName="[WJA mapping]" caption="WJA mapping"/>
  </dimensions>
  <measureGroups count="7">
    <measureGroup name="DateTableTemplate_267a122b-ef94-4b63-8e37-ec997d5c5b8b" caption="DateTableTemplate_267a122b-ef94-4b63-8e37-ec997d5c5b8b"/>
    <measureGroup name="DIM_CAT" caption="DIM_CAT"/>
    <measureGroup name="DIM_DATE" caption="DIM_DATE"/>
    <measureGroup name="DIM_NAT" caption="DIM_NAT"/>
    <measureGroup name="LocalDateTable_a4841923-e227-4664-bb28-376661e09674" caption="LocalDateTable_a4841923-e227-4664-bb28-376661e09674"/>
    <measureGroup name="VW_EMEA_FRA_TX_SALES" caption="VW_EMEA_FRA_TX_SALES"/>
    <measureGroup name="WJA mapping" caption="WJA mapping"/>
  </measureGroups>
  <maps count="5">
    <map measureGroup="2" dimension="0"/>
    <map measureGroup="5" dimension="0"/>
    <map measureGroup="5" dimension="2"/>
    <map measureGroup="5" dimension="3"/>
    <map measureGroup="6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D33B21-B497-4369-82DF-9695DB6570E1}" name="FRA_Store Report" cacheId="57" applyNumberFormats="0" applyBorderFormats="0" applyFontFormats="0" applyPatternFormats="0" applyAlignmentFormats="0" applyWidthHeightFormats="1" dataCaption="Values" updatedVersion="7" minRefreshableVersion="3" useAutoFormatting="1" subtotalHiddenItems="1" itemPrintTitles="1" createdVersion="7" indent="0" showEmptyRow="1" showEmptyCol="1" compact="0" compactData="0" multipleFieldFilters="0" fieldListSortAscending="1">
  <location ref="A6:F1509" firstHeaderRow="0" firstDataRow="1" firstDataCol="3" rowPageCount="4" colPageCount="1"/>
  <pivotFields count="10">
    <pivotField axis="axisPage" compact="0" allDrilled="1" outline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sortType="descending" defaultSubtotal="0" defaultAttributeDrillState="1">
      <items count="79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>
      <items count="43">
        <item s="1" x="0" e="0"/>
        <item s="1" x="1" e="0"/>
        <item s="1" x="2" e="0"/>
        <item s="1" x="3" e="0"/>
        <item s="1" x="4" e="0"/>
        <item s="1" x="5" e="0"/>
        <item s="1" x="6" e="0"/>
        <item s="1" x="7" e="0"/>
        <item s="1" x="8" e="0"/>
        <item s="1" x="9" e="0"/>
        <item s="1" x="10" e="0"/>
        <item s="1" x="11" e="0"/>
        <item s="1" x="12" e="0"/>
        <item s="1" x="13" e="0"/>
        <item s="1" x="14" e="0"/>
        <item s="1" x="15" e="0"/>
        <item s="1" x="16" e="0"/>
        <item s="1" x="17" e="0"/>
        <item s="1" x="18" e="0"/>
        <item s="1" x="19" e="0"/>
        <item s="1" x="20" e="0"/>
        <item s="1" x="21" e="0"/>
        <item s="1" x="22" e="0"/>
        <item s="1" x="23" e="0"/>
        <item s="1" x="24" e="0"/>
        <item s="1" x="25" e="0"/>
        <item s="1" x="26" e="0"/>
        <item s="1" x="27" e="0"/>
        <item s="1" x="28" e="0"/>
        <item s="1" x="29" e="0"/>
        <item s="1" x="30" e="0"/>
        <item s="1" x="31" e="0"/>
        <item s="1" x="32" e="0"/>
        <item s="1" x="33" e="0"/>
        <item s="1" x="34" e="0"/>
        <item s="1" x="35" e="0"/>
        <item s="1" x="36" e="0"/>
        <item s="1" x="37" e="0"/>
        <item s="1" x="38" e="0"/>
        <item s="1" x="39" e="0"/>
        <item s="1" x="40" e="0"/>
        <item s="1" x="41" e="0"/>
        <item s="1" x="42" e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ubtotalTop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ubtotalTop="0" showAll="0" dataSourceSort="1" defaultSubtotal="0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9"/>
    <field x="2"/>
  </rowFields>
  <rowItems count="1503">
    <i>
      <x v="13"/>
      <x v="76"/>
      <x v="13"/>
    </i>
    <i r="1">
      <x v="1"/>
      <x v="35"/>
    </i>
    <i r="1">
      <x v="77"/>
      <x v="17"/>
    </i>
    <i r="2">
      <x v="28"/>
    </i>
    <i r="1">
      <x v="31"/>
      <x v="2"/>
    </i>
    <i r="1">
      <x v="55"/>
      <x v="22"/>
    </i>
    <i r="2">
      <x v="12"/>
    </i>
    <i r="2">
      <x v="7"/>
    </i>
    <i r="2">
      <x v="31"/>
    </i>
    <i r="2">
      <x v="8"/>
    </i>
    <i r="2">
      <x/>
    </i>
    <i r="2">
      <x v="3"/>
    </i>
    <i r="2">
      <x v="34"/>
    </i>
    <i r="2">
      <x v="36"/>
    </i>
    <i r="2">
      <x v="26"/>
    </i>
    <i r="2">
      <x v="15"/>
    </i>
    <i r="2">
      <x v="10"/>
    </i>
    <i r="2">
      <x v="27"/>
    </i>
    <i r="2">
      <x v="18"/>
    </i>
    <i r="1">
      <x v="2"/>
      <x v="37"/>
    </i>
    <i r="1">
      <x v="3"/>
      <x v="5"/>
    </i>
    <i r="1">
      <x v="42"/>
      <x v="24"/>
    </i>
    <i r="1">
      <x v="57"/>
      <x v="12"/>
    </i>
    <i r="2">
      <x v="2"/>
    </i>
    <i r="2">
      <x v="7"/>
    </i>
    <i r="2">
      <x v="3"/>
    </i>
    <i r="2">
      <x v="9"/>
    </i>
    <i r="2">
      <x v="17"/>
    </i>
    <i r="2">
      <x v="38"/>
    </i>
    <i r="2">
      <x v="41"/>
    </i>
    <i r="2">
      <x v="18"/>
    </i>
    <i r="2">
      <x v="19"/>
    </i>
    <i r="2">
      <x v="28"/>
    </i>
    <i r="2">
      <x v="24"/>
    </i>
    <i r="1">
      <x v="4"/>
      <x v="13"/>
    </i>
    <i r="2">
      <x v="14"/>
    </i>
    <i r="2">
      <x v="10"/>
    </i>
    <i r="1">
      <x v="6"/>
      <x v="4"/>
    </i>
    <i r="1">
      <x v="43"/>
      <x v="21"/>
    </i>
    <i r="1">
      <x v="10"/>
      <x v="26"/>
    </i>
    <i r="2">
      <x v="16"/>
    </i>
    <i r="2">
      <x v="37"/>
    </i>
    <i r="2">
      <x v="28"/>
    </i>
    <i r="1">
      <x v="60"/>
      <x v="30"/>
    </i>
    <i r="2">
      <x v="12"/>
    </i>
    <i r="2">
      <x v="1"/>
    </i>
    <i r="2">
      <x v="21"/>
    </i>
    <i r="2">
      <x v="36"/>
    </i>
    <i r="2">
      <x v="26"/>
    </i>
    <i r="2">
      <x v="5"/>
    </i>
    <i r="2">
      <x v="13"/>
    </i>
    <i r="2">
      <x v="29"/>
    </i>
    <i r="2">
      <x v="18"/>
    </i>
    <i r="2">
      <x v="28"/>
    </i>
    <i r="2">
      <x v="24"/>
    </i>
    <i r="2">
      <x v="33"/>
    </i>
    <i r="1">
      <x v="13"/>
      <x v="5"/>
    </i>
    <i r="2">
      <x v="37"/>
    </i>
    <i r="2">
      <x v="35"/>
    </i>
    <i r="2">
      <x v="19"/>
    </i>
    <i r="2">
      <x v="20"/>
    </i>
    <i r="1">
      <x v="14"/>
      <x/>
    </i>
    <i r="2">
      <x v="9"/>
    </i>
    <i r="2">
      <x v="34"/>
    </i>
    <i r="2">
      <x v="4"/>
    </i>
    <i r="2">
      <x v="27"/>
    </i>
    <i r="2">
      <x v="37"/>
    </i>
    <i r="2">
      <x v="6"/>
    </i>
    <i r="1">
      <x v="78"/>
      <x v="42"/>
    </i>
    <i r="1">
      <x v="69"/>
      <x v="18"/>
    </i>
    <i>
      <x v="14"/>
      <x/>
      <x v="30"/>
    </i>
    <i r="2">
      <x/>
    </i>
    <i r="2">
      <x v="38"/>
    </i>
    <i r="1">
      <x v="79"/>
      <x v="9"/>
    </i>
    <i r="1">
      <x v="1"/>
      <x v="30"/>
    </i>
    <i r="2">
      <x v="2"/>
    </i>
    <i r="2">
      <x v="8"/>
    </i>
    <i r="2">
      <x v="36"/>
    </i>
    <i r="2">
      <x v="14"/>
    </i>
    <i r="1">
      <x v="31"/>
      <x v="5"/>
    </i>
    <i r="1">
      <x v="80"/>
      <x v="18"/>
    </i>
    <i r="1">
      <x v="2"/>
      <x v="8"/>
    </i>
    <i r="2">
      <x v="4"/>
    </i>
    <i r="2">
      <x v="29"/>
    </i>
    <i r="1">
      <x v="3"/>
      <x v="1"/>
    </i>
    <i r="2">
      <x v="13"/>
    </i>
    <i r="2">
      <x v="10"/>
    </i>
    <i r="2">
      <x v="11"/>
    </i>
    <i r="1">
      <x v="42"/>
      <x v="30"/>
    </i>
    <i r="2">
      <x v="22"/>
    </i>
    <i r="2">
      <x v="12"/>
    </i>
    <i r="2">
      <x v="1"/>
    </i>
    <i r="2">
      <x v="2"/>
    </i>
    <i r="2">
      <x v="7"/>
    </i>
    <i r="2">
      <x/>
    </i>
    <i r="2">
      <x v="3"/>
    </i>
    <i r="2">
      <x v="9"/>
    </i>
    <i r="2">
      <x v="16"/>
    </i>
    <i r="2">
      <x v="17"/>
    </i>
    <i r="2">
      <x v="23"/>
    </i>
    <i r="2">
      <x v="18"/>
    </i>
    <i r="2">
      <x v="37"/>
    </i>
    <i r="2">
      <x v="35"/>
    </i>
    <i r="2">
      <x v="19"/>
    </i>
    <i r="2">
      <x v="39"/>
    </i>
    <i r="2">
      <x v="40"/>
    </i>
    <i r="2">
      <x v="20"/>
    </i>
    <i r="1">
      <x v="4"/>
      <x v="1"/>
    </i>
    <i r="2">
      <x v="2"/>
    </i>
    <i r="2">
      <x/>
    </i>
    <i r="2">
      <x v="10"/>
    </i>
    <i r="1">
      <x v="65"/>
      <x v="13"/>
    </i>
    <i r="1">
      <x v="81"/>
      <x v="34"/>
    </i>
    <i r="1">
      <x v="6"/>
      <x v="30"/>
    </i>
    <i r="2">
      <x v="12"/>
    </i>
    <i r="2">
      <x v="1"/>
    </i>
    <i r="2">
      <x v="7"/>
    </i>
    <i r="2">
      <x v="31"/>
    </i>
    <i r="2">
      <x/>
    </i>
    <i r="2">
      <x v="3"/>
    </i>
    <i r="2">
      <x v="34"/>
    </i>
    <i r="2">
      <x v="4"/>
    </i>
    <i r="2">
      <x v="36"/>
    </i>
    <i r="2">
      <x v="32"/>
    </i>
    <i r="2">
      <x v="26"/>
    </i>
    <i r="2">
      <x v="14"/>
    </i>
    <i r="2">
      <x v="29"/>
    </i>
    <i r="2">
      <x v="15"/>
    </i>
    <i r="2">
      <x v="10"/>
    </i>
    <i r="2">
      <x v="27"/>
    </i>
    <i r="2">
      <x v="17"/>
    </i>
    <i r="2">
      <x v="38"/>
    </i>
    <i r="2">
      <x v="41"/>
    </i>
    <i r="2">
      <x v="11"/>
    </i>
    <i r="2">
      <x v="39"/>
    </i>
    <i r="2">
      <x v="20"/>
    </i>
    <i r="2">
      <x v="6"/>
    </i>
    <i r="2">
      <x v="33"/>
    </i>
    <i r="1">
      <x v="7"/>
      <x v="22"/>
    </i>
    <i r="1">
      <x v="8"/>
      <x v="9"/>
    </i>
    <i r="2">
      <x v="21"/>
    </i>
    <i r="2">
      <x v="5"/>
    </i>
    <i r="2">
      <x v="10"/>
    </i>
    <i r="1">
      <x v="9"/>
      <x v="7"/>
    </i>
    <i r="2">
      <x/>
    </i>
    <i r="2">
      <x v="29"/>
    </i>
    <i r="2">
      <x v="27"/>
    </i>
    <i r="2">
      <x v="11"/>
    </i>
    <i r="2">
      <x v="39"/>
    </i>
    <i r="2">
      <x v="40"/>
    </i>
    <i r="2">
      <x v="33"/>
    </i>
    <i r="1">
      <x v="10"/>
      <x v="22"/>
    </i>
    <i r="2">
      <x v="12"/>
    </i>
    <i r="2">
      <x v="2"/>
    </i>
    <i r="2">
      <x v="31"/>
    </i>
    <i r="2">
      <x v="3"/>
    </i>
    <i r="2">
      <x v="9"/>
    </i>
    <i r="2">
      <x v="25"/>
    </i>
    <i r="2">
      <x v="21"/>
    </i>
    <i r="2">
      <x v="34"/>
    </i>
    <i r="2">
      <x v="32"/>
    </i>
    <i r="2">
      <x v="26"/>
    </i>
    <i r="2">
      <x v="5"/>
    </i>
    <i r="2">
      <x v="13"/>
    </i>
    <i r="2">
      <x v="14"/>
    </i>
    <i r="2">
      <x v="10"/>
    </i>
    <i r="2">
      <x v="27"/>
    </i>
    <i r="2">
      <x v="16"/>
    </i>
    <i r="2">
      <x v="17"/>
    </i>
    <i r="2">
      <x v="38"/>
    </i>
    <i r="2">
      <x v="18"/>
    </i>
    <i r="2">
      <x v="37"/>
    </i>
    <i r="2">
      <x v="35"/>
    </i>
    <i r="2">
      <x v="19"/>
    </i>
    <i r="2">
      <x v="11"/>
    </i>
    <i r="2">
      <x v="6"/>
    </i>
    <i r="2">
      <x v="24"/>
    </i>
    <i r="1">
      <x v="11"/>
      <x v="1"/>
    </i>
    <i r="2">
      <x v="5"/>
    </i>
    <i r="2">
      <x v="15"/>
    </i>
    <i r="1">
      <x v="12"/>
      <x v="15"/>
    </i>
    <i r="2">
      <x v="27"/>
    </i>
    <i r="2">
      <x v="16"/>
    </i>
    <i r="2">
      <x v="41"/>
    </i>
    <i r="2">
      <x v="40"/>
    </i>
    <i r="1">
      <x v="44"/>
      <x v="25"/>
    </i>
    <i r="2">
      <x v="36"/>
    </i>
    <i r="2">
      <x v="29"/>
    </i>
    <i r="2">
      <x v="18"/>
    </i>
    <i r="1">
      <x v="53"/>
      <x v="23"/>
    </i>
    <i r="1">
      <x v="20"/>
      <x v="42"/>
    </i>
    <i r="1">
      <x v="13"/>
      <x v="1"/>
    </i>
    <i r="2">
      <x v="9"/>
    </i>
    <i r="2">
      <x v="29"/>
    </i>
    <i r="1">
      <x v="14"/>
      <x v="30"/>
    </i>
    <i r="2">
      <x v="12"/>
    </i>
    <i r="2">
      <x v="8"/>
    </i>
    <i r="2">
      <x v="32"/>
    </i>
    <i r="2">
      <x v="27"/>
    </i>
    <i r="1">
      <x v="82"/>
      <x v="5"/>
    </i>
    <i r="1">
      <x v="83"/>
      <x v="5"/>
    </i>
    <i r="1">
      <x v="15"/>
      <x v="8"/>
    </i>
    <i>
      <x v="21"/>
      <x v="88"/>
      <x v="22"/>
    </i>
    <i r="2">
      <x v="12"/>
    </i>
    <i r="2">
      <x v="32"/>
    </i>
    <i r="2">
      <x v="26"/>
    </i>
    <i r="2">
      <x v="40"/>
    </i>
    <i r="2">
      <x v="20"/>
    </i>
    <i r="2">
      <x v="6"/>
    </i>
    <i r="2">
      <x v="28"/>
    </i>
    <i r="1">
      <x v="91"/>
      <x v="10"/>
    </i>
    <i r="1">
      <x v="31"/>
      <x v="22"/>
    </i>
    <i r="2">
      <x v="2"/>
    </i>
    <i r="2">
      <x v="31"/>
    </i>
    <i r="2">
      <x v="26"/>
    </i>
    <i r="2">
      <x v="37"/>
    </i>
    <i r="1">
      <x v="65"/>
      <x v="14"/>
    </i>
    <i r="2">
      <x v="27"/>
    </i>
    <i r="2">
      <x v="41"/>
    </i>
    <i r="1">
      <x v="52"/>
      <x v="40"/>
    </i>
    <i r="1">
      <x v="8"/>
      <x v="12"/>
    </i>
    <i r="2">
      <x v="1"/>
    </i>
    <i r="2">
      <x v="7"/>
    </i>
    <i r="2">
      <x v="3"/>
    </i>
    <i r="2">
      <x v="21"/>
    </i>
    <i r="2">
      <x v="34"/>
    </i>
    <i r="2">
      <x v="32"/>
    </i>
    <i r="2">
      <x v="26"/>
    </i>
    <i r="2">
      <x v="5"/>
    </i>
    <i r="2">
      <x v="13"/>
    </i>
    <i r="2">
      <x v="27"/>
    </i>
    <i r="2">
      <x v="17"/>
    </i>
    <i r="2">
      <x v="18"/>
    </i>
    <i r="1">
      <x v="9"/>
      <x v="30"/>
    </i>
    <i r="2">
      <x v="22"/>
    </i>
    <i r="2">
      <x v="12"/>
    </i>
    <i r="2">
      <x v="8"/>
    </i>
    <i r="2">
      <x v="3"/>
    </i>
    <i r="2">
      <x v="17"/>
    </i>
    <i r="2">
      <x v="41"/>
    </i>
    <i r="2">
      <x v="23"/>
    </i>
    <i r="2">
      <x v="18"/>
    </i>
    <i r="2">
      <x v="37"/>
    </i>
    <i r="2">
      <x v="19"/>
    </i>
    <i r="2">
      <x v="11"/>
    </i>
    <i r="2">
      <x v="40"/>
    </i>
    <i r="2">
      <x v="20"/>
    </i>
    <i r="2">
      <x v="24"/>
    </i>
    <i r="2">
      <x v="42"/>
    </i>
    <i r="2">
      <x v="33"/>
    </i>
    <i r="1">
      <x v="43"/>
      <x v="12"/>
    </i>
    <i r="1">
      <x v="10"/>
      <x v="27"/>
    </i>
    <i r="2">
      <x v="19"/>
    </i>
    <i r="1">
      <x v="92"/>
      <x v="12"/>
    </i>
    <i r="2">
      <x v="41"/>
    </i>
    <i r="1">
      <x v="93"/>
      <x v="2"/>
    </i>
    <i r="2">
      <x v="27"/>
    </i>
    <i r="1">
      <x v="94"/>
      <x v="12"/>
    </i>
    <i r="1">
      <x v="44"/>
      <x v="34"/>
    </i>
    <i r="2">
      <x v="36"/>
    </i>
    <i r="2">
      <x v="27"/>
    </i>
    <i r="2">
      <x v="18"/>
    </i>
    <i r="2">
      <x v="40"/>
    </i>
    <i r="1">
      <x v="39"/>
      <x v="41"/>
    </i>
    <i r="1">
      <x v="14"/>
      <x v="9"/>
    </i>
    <i r="2">
      <x v="10"/>
    </i>
    <i>
      <x v="8"/>
      <x v="48"/>
      <x v="24"/>
    </i>
    <i r="1">
      <x v="30"/>
      <x v="7"/>
    </i>
    <i r="2">
      <x v="31"/>
    </i>
    <i r="2">
      <x v="27"/>
    </i>
    <i r="2">
      <x v="38"/>
    </i>
    <i r="2">
      <x v="20"/>
    </i>
    <i r="2">
      <x v="6"/>
    </i>
    <i r="1">
      <x v="49"/>
      <x v="36"/>
    </i>
    <i r="2">
      <x v="13"/>
    </i>
    <i r="2">
      <x v="24"/>
    </i>
    <i r="1">
      <x v="50"/>
      <x v="12"/>
    </i>
    <i r="2">
      <x/>
    </i>
    <i r="2">
      <x v="3"/>
    </i>
    <i r="2">
      <x v="33"/>
    </i>
    <i r="1">
      <x v="32"/>
      <x v="30"/>
    </i>
    <i r="2">
      <x v="22"/>
    </i>
    <i r="2">
      <x v="12"/>
    </i>
    <i r="2">
      <x v="1"/>
    </i>
    <i r="2">
      <x v="2"/>
    </i>
    <i r="2">
      <x v="7"/>
    </i>
    <i r="2">
      <x v="8"/>
    </i>
    <i r="2">
      <x/>
    </i>
    <i r="2">
      <x v="3"/>
    </i>
    <i r="2">
      <x v="25"/>
    </i>
    <i r="2">
      <x v="21"/>
    </i>
    <i r="2">
      <x v="36"/>
    </i>
    <i r="2">
      <x v="32"/>
    </i>
    <i r="2">
      <x v="5"/>
    </i>
    <i r="2">
      <x v="14"/>
    </i>
    <i r="2">
      <x v="29"/>
    </i>
    <i r="2">
      <x v="35"/>
    </i>
    <i r="1">
      <x v="16"/>
      <x v="33"/>
    </i>
    <i r="1">
      <x v="24"/>
      <x v="30"/>
    </i>
    <i r="1">
      <x v="51"/>
      <x v="29"/>
    </i>
    <i r="1">
      <x v="33"/>
      <x v="12"/>
    </i>
    <i r="2">
      <x v="3"/>
    </i>
    <i r="2">
      <x v="34"/>
    </i>
    <i r="2">
      <x v="4"/>
    </i>
    <i r="2">
      <x v="26"/>
    </i>
    <i r="2">
      <x v="35"/>
    </i>
    <i r="2">
      <x v="28"/>
    </i>
    <i r="2">
      <x v="24"/>
    </i>
    <i r="2">
      <x v="42"/>
    </i>
    <i r="1">
      <x v="52"/>
      <x v="40"/>
    </i>
    <i r="1">
      <x v="34"/>
      <x v="16"/>
    </i>
    <i r="2">
      <x v="17"/>
    </i>
    <i r="2">
      <x v="38"/>
    </i>
    <i r="2">
      <x v="18"/>
    </i>
    <i r="2">
      <x v="11"/>
    </i>
    <i r="2">
      <x v="20"/>
    </i>
    <i r="2">
      <x v="6"/>
    </i>
    <i r="2">
      <x v="24"/>
    </i>
    <i r="2">
      <x v="42"/>
    </i>
    <i r="1">
      <x v="35"/>
      <x v="12"/>
    </i>
    <i r="2">
      <x v="7"/>
    </i>
    <i r="2">
      <x v="8"/>
    </i>
    <i r="2">
      <x v="32"/>
    </i>
    <i r="2">
      <x v="26"/>
    </i>
    <i r="2">
      <x v="29"/>
    </i>
    <i r="1">
      <x v="53"/>
      <x v="16"/>
    </i>
    <i r="1">
      <x v="19"/>
      <x v="25"/>
    </i>
    <i r="2">
      <x v="10"/>
    </i>
    <i r="2">
      <x v="16"/>
    </i>
    <i r="2">
      <x v="37"/>
    </i>
    <i r="2">
      <x v="35"/>
    </i>
    <i r="2">
      <x v="40"/>
    </i>
    <i r="2">
      <x v="6"/>
    </i>
    <i r="1">
      <x v="20"/>
      <x v="11"/>
    </i>
    <i r="2">
      <x v="42"/>
    </i>
    <i r="1">
      <x v="21"/>
      <x v="35"/>
    </i>
    <i r="1">
      <x v="25"/>
      <x v="26"/>
    </i>
    <i r="2">
      <x v="14"/>
    </i>
    <i r="2">
      <x v="10"/>
    </i>
    <i r="2">
      <x v="23"/>
    </i>
    <i r="2">
      <x v="33"/>
    </i>
    <i r="1">
      <x v="26"/>
      <x v="2"/>
    </i>
    <i r="2">
      <x v="26"/>
    </i>
    <i r="1">
      <x v="27"/>
      <x v="41"/>
    </i>
    <i>
      <x v="3"/>
      <x v="29"/>
      <x v="32"/>
    </i>
    <i r="1">
      <x v="30"/>
      <x v="1"/>
    </i>
    <i r="2">
      <x v="7"/>
    </i>
    <i r="2">
      <x v="31"/>
    </i>
    <i r="2">
      <x v="8"/>
    </i>
    <i r="2">
      <x v="27"/>
    </i>
    <i r="2">
      <x v="41"/>
    </i>
    <i r="2">
      <x v="6"/>
    </i>
    <i r="2">
      <x v="42"/>
    </i>
    <i r="1">
      <x v="31"/>
      <x v="31"/>
    </i>
    <i r="1">
      <x v="32"/>
      <x v="2"/>
    </i>
    <i r="2">
      <x v="3"/>
    </i>
    <i r="1">
      <x v="33"/>
      <x v="12"/>
    </i>
    <i r="2">
      <x v="1"/>
    </i>
    <i r="2">
      <x v="3"/>
    </i>
    <i r="2">
      <x v="9"/>
    </i>
    <i r="2">
      <x v="25"/>
    </i>
    <i r="2">
      <x v="34"/>
    </i>
    <i r="2">
      <x v="5"/>
    </i>
    <i r="2">
      <x v="17"/>
    </i>
    <i r="2">
      <x v="38"/>
    </i>
    <i r="2">
      <x v="18"/>
    </i>
    <i r="2">
      <x v="19"/>
    </i>
    <i r="2">
      <x v="28"/>
    </i>
    <i r="2">
      <x v="24"/>
    </i>
    <i r="1">
      <x v="34"/>
      <x v="16"/>
    </i>
    <i r="1">
      <x v="35"/>
      <x v="30"/>
    </i>
    <i r="2">
      <x v="22"/>
    </i>
    <i r="2">
      <x v="2"/>
    </i>
    <i r="2">
      <x v="31"/>
    </i>
    <i r="2">
      <x v="8"/>
    </i>
    <i r="2">
      <x v="9"/>
    </i>
    <i r="2">
      <x v="4"/>
    </i>
    <i r="2">
      <x v="36"/>
    </i>
    <i r="2">
      <x v="26"/>
    </i>
    <i r="2">
      <x v="29"/>
    </i>
    <i r="2">
      <x v="10"/>
    </i>
    <i r="2">
      <x v="16"/>
    </i>
    <i r="2">
      <x v="17"/>
    </i>
    <i r="2">
      <x v="37"/>
    </i>
    <i r="2">
      <x v="35"/>
    </i>
    <i r="1">
      <x v="12"/>
      <x v="41"/>
    </i>
    <i r="1">
      <x v="19"/>
      <x v="4"/>
    </i>
    <i r="2">
      <x v="36"/>
    </i>
    <i r="2">
      <x v="15"/>
    </i>
    <i r="2">
      <x v="10"/>
    </i>
    <i r="1">
      <x v="20"/>
      <x v="27"/>
    </i>
    <i r="1">
      <x v="14"/>
      <x v="26"/>
    </i>
    <i r="2">
      <x v="20"/>
    </i>
    <i r="1">
      <x v="25"/>
      <x v="30"/>
    </i>
    <i r="2">
      <x v="34"/>
    </i>
    <i r="2">
      <x v="23"/>
    </i>
    <i r="2">
      <x v="40"/>
    </i>
    <i r="1">
      <x v="36"/>
      <x v="39"/>
    </i>
    <i r="1">
      <x v="37"/>
      <x v="42"/>
    </i>
    <i r="1">
      <x v="38"/>
      <x v="28"/>
    </i>
    <i>
      <x v="15"/>
      <x v="22"/>
      <x v="2"/>
    </i>
    <i r="2">
      <x v="32"/>
    </i>
    <i r="1">
      <x v="84"/>
      <x v="7"/>
    </i>
    <i r="1">
      <x v="48"/>
      <x v="31"/>
    </i>
    <i r="1">
      <x v="1"/>
      <x v="1"/>
    </i>
    <i r="1">
      <x v="30"/>
      <x v="30"/>
    </i>
    <i r="2">
      <x v="1"/>
    </i>
    <i r="1">
      <x v="23"/>
      <x v="22"/>
    </i>
    <i r="1">
      <x v="55"/>
      <x v="1"/>
    </i>
    <i r="1">
      <x v="2"/>
      <x v="27"/>
    </i>
    <i r="1">
      <x v="16"/>
      <x v="30"/>
    </i>
    <i r="2">
      <x v="12"/>
    </i>
    <i r="2">
      <x v="1"/>
    </i>
    <i r="2">
      <x v="7"/>
    </i>
    <i r="2">
      <x v="31"/>
    </i>
    <i r="2">
      <x v="3"/>
    </i>
    <i r="2">
      <x v="4"/>
    </i>
    <i r="2">
      <x v="32"/>
    </i>
    <i r="2">
      <x v="38"/>
    </i>
    <i r="2">
      <x v="19"/>
    </i>
    <i r="1">
      <x v="6"/>
      <x v="8"/>
    </i>
    <i r="1">
      <x v="24"/>
      <x v="30"/>
    </i>
    <i r="2">
      <x v="22"/>
    </i>
    <i r="2">
      <x v="12"/>
    </i>
    <i r="2">
      <x v="1"/>
    </i>
    <i r="2">
      <x v="2"/>
    </i>
    <i r="2">
      <x v="31"/>
    </i>
    <i r="2">
      <x v="8"/>
    </i>
    <i r="2">
      <x v="3"/>
    </i>
    <i r="2">
      <x v="9"/>
    </i>
    <i r="2">
      <x v="25"/>
    </i>
    <i r="2">
      <x v="4"/>
    </i>
    <i r="2">
      <x v="36"/>
    </i>
    <i r="2">
      <x v="32"/>
    </i>
    <i r="2">
      <x v="26"/>
    </i>
    <i r="2">
      <x v="5"/>
    </i>
    <i r="2">
      <x v="29"/>
    </i>
    <i r="2">
      <x v="15"/>
    </i>
    <i r="2">
      <x v="10"/>
    </i>
    <i r="2">
      <x v="16"/>
    </i>
    <i r="2">
      <x v="17"/>
    </i>
    <i r="1">
      <x v="17"/>
      <x v="22"/>
    </i>
    <i r="2">
      <x v="12"/>
    </i>
    <i r="2">
      <x v="1"/>
    </i>
    <i r="2">
      <x v="7"/>
    </i>
    <i r="2">
      <x v="31"/>
    </i>
    <i r="2">
      <x/>
    </i>
    <i r="2">
      <x v="3"/>
    </i>
    <i r="2">
      <x v="25"/>
    </i>
    <i r="2">
      <x v="21"/>
    </i>
    <i r="2">
      <x v="34"/>
    </i>
    <i r="2">
      <x v="32"/>
    </i>
    <i r="2">
      <x v="26"/>
    </i>
    <i r="2">
      <x v="14"/>
    </i>
    <i r="2">
      <x v="10"/>
    </i>
    <i r="2">
      <x v="27"/>
    </i>
    <i r="2">
      <x v="16"/>
    </i>
    <i r="2">
      <x v="17"/>
    </i>
    <i r="2">
      <x v="38"/>
    </i>
    <i r="2">
      <x v="18"/>
    </i>
    <i r="2">
      <x v="37"/>
    </i>
    <i r="2">
      <x v="35"/>
    </i>
    <i r="2">
      <x v="19"/>
    </i>
    <i r="2">
      <x v="20"/>
    </i>
    <i r="2">
      <x v="6"/>
    </i>
    <i r="2">
      <x v="28"/>
    </i>
    <i r="2">
      <x v="24"/>
    </i>
    <i r="2">
      <x v="42"/>
    </i>
    <i r="1">
      <x v="35"/>
      <x v="25"/>
    </i>
    <i r="1">
      <x v="85"/>
      <x v="3"/>
    </i>
    <i r="1">
      <x v="43"/>
      <x v="2"/>
    </i>
    <i r="1">
      <x v="18"/>
      <x v="30"/>
    </i>
    <i r="2">
      <x v="22"/>
    </i>
    <i r="2">
      <x v="12"/>
    </i>
    <i r="2">
      <x v="31"/>
    </i>
    <i r="2">
      <x v="8"/>
    </i>
    <i r="2">
      <x/>
    </i>
    <i r="2">
      <x v="3"/>
    </i>
    <i r="2">
      <x v="9"/>
    </i>
    <i r="2">
      <x v="34"/>
    </i>
    <i r="2">
      <x v="13"/>
    </i>
    <i r="2">
      <x v="14"/>
    </i>
    <i r="2">
      <x v="29"/>
    </i>
    <i r="2">
      <x v="10"/>
    </i>
    <i r="2">
      <x v="41"/>
    </i>
    <i r="2">
      <x v="23"/>
    </i>
    <i r="2">
      <x v="18"/>
    </i>
    <i r="2">
      <x v="24"/>
    </i>
    <i r="2">
      <x v="42"/>
    </i>
    <i r="1">
      <x v="44"/>
      <x v="22"/>
    </i>
    <i r="2">
      <x v="2"/>
    </i>
    <i r="1">
      <x v="60"/>
      <x v="30"/>
    </i>
    <i r="1">
      <x v="19"/>
      <x v="24"/>
    </i>
    <i r="1">
      <x v="20"/>
      <x v="22"/>
    </i>
    <i r="2">
      <x v="12"/>
    </i>
    <i r="2">
      <x v="1"/>
    </i>
    <i r="2">
      <x v="2"/>
    </i>
    <i r="2">
      <x v="7"/>
    </i>
    <i r="2">
      <x/>
    </i>
    <i r="2">
      <x v="3"/>
    </i>
    <i r="2">
      <x v="9"/>
    </i>
    <i r="2">
      <x v="34"/>
    </i>
    <i r="2">
      <x v="32"/>
    </i>
    <i r="2">
      <x v="26"/>
    </i>
    <i r="2">
      <x v="5"/>
    </i>
    <i r="2">
      <x v="13"/>
    </i>
    <i r="2">
      <x v="14"/>
    </i>
    <i r="2">
      <x v="10"/>
    </i>
    <i r="2">
      <x v="27"/>
    </i>
    <i r="2">
      <x v="17"/>
    </i>
    <i r="2">
      <x v="38"/>
    </i>
    <i r="2">
      <x v="37"/>
    </i>
    <i r="2">
      <x v="35"/>
    </i>
    <i r="2">
      <x v="40"/>
    </i>
    <i r="1">
      <x v="21"/>
      <x v="30"/>
    </i>
    <i r="2">
      <x v="22"/>
    </i>
    <i r="2">
      <x v="12"/>
    </i>
    <i r="2">
      <x v="2"/>
    </i>
    <i r="2">
      <x v="7"/>
    </i>
    <i r="2">
      <x v="8"/>
    </i>
    <i r="2">
      <x v="9"/>
    </i>
    <i r="2">
      <x v="25"/>
    </i>
    <i r="2">
      <x v="19"/>
    </i>
    <i r="2">
      <x v="40"/>
    </i>
    <i r="1">
      <x v="13"/>
      <x v="30"/>
    </i>
    <i r="2">
      <x v="8"/>
    </i>
    <i r="2">
      <x v="36"/>
    </i>
    <i r="1">
      <x v="14"/>
      <x v="34"/>
    </i>
    <i r="1">
      <x v="25"/>
      <x v="30"/>
    </i>
    <i r="2">
      <x v="31"/>
    </i>
    <i r="2">
      <x/>
    </i>
    <i r="2">
      <x v="3"/>
    </i>
    <i r="2">
      <x v="34"/>
    </i>
    <i r="2">
      <x v="36"/>
    </i>
    <i r="2">
      <x v="32"/>
    </i>
    <i r="2">
      <x v="14"/>
    </i>
    <i r="1">
      <x v="26"/>
      <x v="22"/>
    </i>
    <i r="2">
      <x v="12"/>
    </i>
    <i r="2">
      <x v="1"/>
    </i>
    <i r="2">
      <x/>
    </i>
    <i r="2">
      <x v="3"/>
    </i>
    <i r="2">
      <x v="34"/>
    </i>
    <i r="2">
      <x v="32"/>
    </i>
    <i r="2">
      <x v="35"/>
    </i>
    <i r="1">
      <x v="27"/>
      <x v="3"/>
    </i>
    <i r="2">
      <x v="5"/>
    </i>
    <i r="2">
      <x v="16"/>
    </i>
    <i r="2">
      <x v="17"/>
    </i>
    <i r="2">
      <x v="41"/>
    </i>
    <i r="2">
      <x v="18"/>
    </i>
    <i r="2">
      <x v="37"/>
    </i>
    <i r="2">
      <x v="39"/>
    </i>
    <i r="2">
      <x v="28"/>
    </i>
    <i r="2">
      <x v="24"/>
    </i>
    <i r="2">
      <x v="33"/>
    </i>
    <i r="1">
      <x v="68"/>
      <x v="17"/>
    </i>
    <i>
      <x v="18"/>
      <x/>
      <x v="30"/>
    </i>
    <i r="1">
      <x v="30"/>
      <x v="30"/>
    </i>
    <i r="2">
      <x v="22"/>
    </i>
    <i r="2">
      <x v="12"/>
    </i>
    <i r="2">
      <x v="1"/>
    </i>
    <i r="2">
      <x v="10"/>
    </i>
    <i r="2">
      <x v="27"/>
    </i>
    <i r="2">
      <x v="39"/>
    </i>
    <i r="2">
      <x v="20"/>
    </i>
    <i r="2">
      <x v="33"/>
    </i>
    <i r="1">
      <x v="23"/>
      <x v="10"/>
    </i>
    <i r="1">
      <x v="57"/>
      <x v="2"/>
    </i>
    <i r="1">
      <x v="32"/>
      <x v="30"/>
    </i>
    <i r="2">
      <x v="22"/>
    </i>
    <i r="2">
      <x v="12"/>
    </i>
    <i r="2">
      <x v="1"/>
    </i>
    <i r="2">
      <x v="2"/>
    </i>
    <i r="2">
      <x/>
    </i>
    <i r="2">
      <x v="36"/>
    </i>
    <i r="2">
      <x v="32"/>
    </i>
    <i r="2">
      <x v="5"/>
    </i>
    <i r="1">
      <x v="16"/>
      <x v="27"/>
    </i>
    <i r="1">
      <x v="6"/>
      <x v="22"/>
    </i>
    <i r="2">
      <x v="3"/>
    </i>
    <i r="1">
      <x v="24"/>
      <x v="12"/>
    </i>
    <i r="2">
      <x v="1"/>
    </i>
    <i r="2">
      <x v="4"/>
    </i>
    <i r="2">
      <x v="27"/>
    </i>
    <i r="1">
      <x v="33"/>
      <x v="1"/>
    </i>
    <i r="2">
      <x v="34"/>
    </i>
    <i r="2">
      <x v="13"/>
    </i>
    <i r="2">
      <x v="11"/>
    </i>
    <i r="2">
      <x v="42"/>
    </i>
    <i r="1">
      <x v="17"/>
      <x v="12"/>
    </i>
    <i r="2">
      <x v="7"/>
    </i>
    <i r="2">
      <x v="32"/>
    </i>
    <i r="1">
      <x v="34"/>
      <x v="27"/>
    </i>
    <i r="2">
      <x v="18"/>
    </i>
    <i r="2">
      <x v="24"/>
    </i>
    <i r="1">
      <x v="35"/>
      <x v="30"/>
    </i>
    <i r="2">
      <x v="22"/>
    </i>
    <i r="2">
      <x v="12"/>
    </i>
    <i r="2">
      <x v="1"/>
    </i>
    <i r="2">
      <x v="2"/>
    </i>
    <i r="1">
      <x v="18"/>
      <x v="30"/>
    </i>
    <i r="2">
      <x v="22"/>
    </i>
    <i r="2">
      <x v="12"/>
    </i>
    <i r="2">
      <x v="31"/>
    </i>
    <i r="2">
      <x/>
    </i>
    <i r="1">
      <x v="19"/>
      <x v="9"/>
    </i>
    <i r="2">
      <x v="25"/>
    </i>
    <i r="2">
      <x v="34"/>
    </i>
    <i r="2">
      <x v="4"/>
    </i>
    <i r="2">
      <x v="36"/>
    </i>
    <i r="2">
      <x v="32"/>
    </i>
    <i r="2">
      <x v="5"/>
    </i>
    <i r="2">
      <x v="29"/>
    </i>
    <i r="2">
      <x v="15"/>
    </i>
    <i r="2">
      <x v="10"/>
    </i>
    <i r="2">
      <x v="16"/>
    </i>
    <i r="2">
      <x v="23"/>
    </i>
    <i r="2">
      <x v="37"/>
    </i>
    <i r="2">
      <x v="35"/>
    </i>
    <i r="2">
      <x v="19"/>
    </i>
    <i r="2">
      <x v="20"/>
    </i>
    <i r="2">
      <x v="28"/>
    </i>
    <i r="2">
      <x v="24"/>
    </i>
    <i r="1">
      <x v="20"/>
      <x v="34"/>
    </i>
    <i r="2">
      <x v="4"/>
    </i>
    <i r="2">
      <x v="27"/>
    </i>
    <i r="2">
      <x v="28"/>
    </i>
    <i r="1">
      <x v="21"/>
      <x v="12"/>
    </i>
    <i r="2">
      <x v="7"/>
    </i>
    <i r="2">
      <x v="8"/>
    </i>
    <i r="1">
      <x v="25"/>
      <x v="30"/>
    </i>
    <i r="2">
      <x v="22"/>
    </i>
    <i r="2">
      <x v="12"/>
    </i>
    <i r="2">
      <x v="7"/>
    </i>
    <i r="2">
      <x v="31"/>
    </i>
    <i r="2">
      <x v="8"/>
    </i>
    <i r="2">
      <x v="3"/>
    </i>
    <i r="2">
      <x v="34"/>
    </i>
    <i r="2">
      <x v="36"/>
    </i>
    <i r="2">
      <x v="32"/>
    </i>
    <i r="2">
      <x v="26"/>
    </i>
    <i r="2">
      <x v="14"/>
    </i>
    <i r="2">
      <x v="29"/>
    </i>
    <i r="2">
      <x v="10"/>
    </i>
    <i r="2">
      <x v="17"/>
    </i>
    <i r="2">
      <x v="41"/>
    </i>
    <i r="2">
      <x v="39"/>
    </i>
    <i r="2">
      <x v="40"/>
    </i>
    <i r="2">
      <x v="20"/>
    </i>
    <i r="2">
      <x v="6"/>
    </i>
    <i r="2">
      <x v="24"/>
    </i>
    <i r="2">
      <x v="42"/>
    </i>
    <i r="1">
      <x v="26"/>
      <x v="22"/>
    </i>
    <i r="2">
      <x v="2"/>
    </i>
    <i r="2">
      <x v="34"/>
    </i>
    <i r="2">
      <x v="36"/>
    </i>
    <i r="2">
      <x v="13"/>
    </i>
    <i r="1">
      <x v="27"/>
      <x v="41"/>
    </i>
    <i r="2">
      <x v="19"/>
    </i>
    <i r="1">
      <x v="87"/>
      <x v="37"/>
    </i>
    <i r="1">
      <x v="28"/>
      <x v="32"/>
    </i>
    <i r="2">
      <x v="29"/>
    </i>
    <i>
      <x v="10"/>
      <x v="22"/>
      <x v="29"/>
    </i>
    <i r="1">
      <x/>
      <x/>
    </i>
    <i r="1">
      <x v="1"/>
      <x v="30"/>
    </i>
    <i r="2">
      <x v="1"/>
    </i>
    <i r="2">
      <x v="2"/>
    </i>
    <i r="2">
      <x v="3"/>
    </i>
    <i r="2">
      <x v="34"/>
    </i>
    <i r="2">
      <x v="4"/>
    </i>
    <i r="2">
      <x v="36"/>
    </i>
    <i r="2">
      <x v="15"/>
    </i>
    <i r="2">
      <x v="10"/>
    </i>
    <i r="2">
      <x v="41"/>
    </i>
    <i r="2">
      <x v="11"/>
    </i>
    <i r="2">
      <x v="39"/>
    </i>
    <i r="1">
      <x v="54"/>
      <x v="8"/>
    </i>
    <i r="2">
      <x/>
    </i>
    <i r="1">
      <x v="30"/>
      <x v="42"/>
    </i>
    <i r="1">
      <x v="31"/>
      <x v="25"/>
    </i>
    <i r="1">
      <x v="55"/>
      <x v="12"/>
    </i>
    <i r="2">
      <x v="1"/>
    </i>
    <i r="2">
      <x v="7"/>
    </i>
    <i r="2">
      <x v="31"/>
    </i>
    <i r="2">
      <x v="8"/>
    </i>
    <i r="2">
      <x/>
    </i>
    <i r="2">
      <x v="3"/>
    </i>
    <i r="2">
      <x v="9"/>
    </i>
    <i r="2">
      <x v="34"/>
    </i>
    <i r="2">
      <x v="4"/>
    </i>
    <i r="2">
      <x v="32"/>
    </i>
    <i r="2">
      <x v="26"/>
    </i>
    <i r="2">
      <x v="14"/>
    </i>
    <i r="2">
      <x v="29"/>
    </i>
    <i r="2">
      <x v="15"/>
    </i>
    <i r="2">
      <x v="10"/>
    </i>
    <i r="2">
      <x v="33"/>
    </i>
    <i r="1">
      <x v="2"/>
      <x v="30"/>
    </i>
    <i r="2">
      <x v="8"/>
    </i>
    <i r="2">
      <x v="15"/>
    </i>
    <i r="2">
      <x v="27"/>
    </i>
    <i r="2">
      <x v="37"/>
    </i>
    <i r="1">
      <x v="3"/>
      <x v="10"/>
    </i>
    <i r="2">
      <x v="11"/>
    </i>
    <i r="1">
      <x v="56"/>
      <x v="16"/>
    </i>
    <i r="2">
      <x v="38"/>
    </i>
    <i r="2">
      <x v="19"/>
    </i>
    <i r="2">
      <x v="42"/>
    </i>
    <i r="1">
      <x v="57"/>
      <x v="12"/>
    </i>
    <i r="2">
      <x v="7"/>
    </i>
    <i r="2">
      <x v="28"/>
    </i>
    <i r="1">
      <x v="4"/>
      <x v="2"/>
    </i>
    <i r="2">
      <x v="9"/>
    </i>
    <i r="2">
      <x v="25"/>
    </i>
    <i r="2">
      <x v="26"/>
    </i>
    <i r="2">
      <x v="5"/>
    </i>
    <i r="2">
      <x v="13"/>
    </i>
    <i r="2">
      <x v="10"/>
    </i>
    <i r="2">
      <x v="16"/>
    </i>
    <i r="1">
      <x v="6"/>
      <x v="8"/>
    </i>
    <i r="2">
      <x v="34"/>
    </i>
    <i r="2">
      <x v="4"/>
    </i>
    <i r="2">
      <x v="20"/>
    </i>
    <i r="2">
      <x v="42"/>
    </i>
    <i r="1">
      <x v="58"/>
      <x v="36"/>
    </i>
    <i r="1">
      <x v="35"/>
      <x v="1"/>
    </i>
    <i r="2">
      <x v="32"/>
    </i>
    <i r="1">
      <x v="59"/>
      <x v="30"/>
    </i>
    <i r="2">
      <x v="22"/>
    </i>
    <i r="2">
      <x v="12"/>
    </i>
    <i r="2">
      <x v="38"/>
    </i>
    <i r="2">
      <x v="23"/>
    </i>
    <i r="2">
      <x v="18"/>
    </i>
    <i r="2">
      <x v="37"/>
    </i>
    <i r="1">
      <x v="10"/>
      <x v="2"/>
    </i>
    <i r="2">
      <x v="25"/>
    </i>
    <i r="2">
      <x v="34"/>
    </i>
    <i r="2">
      <x v="14"/>
    </i>
    <i r="2">
      <x v="27"/>
    </i>
    <i r="2">
      <x v="38"/>
    </i>
    <i r="2">
      <x v="24"/>
    </i>
    <i r="2">
      <x v="42"/>
    </i>
    <i r="1">
      <x v="11"/>
      <x v="7"/>
    </i>
    <i r="2">
      <x/>
    </i>
    <i r="2">
      <x v="21"/>
    </i>
    <i r="2">
      <x v="5"/>
    </i>
    <i r="1">
      <x v="12"/>
      <x v="23"/>
    </i>
    <i r="2">
      <x v="35"/>
    </i>
    <i r="2">
      <x v="24"/>
    </i>
    <i r="1">
      <x v="44"/>
      <x v="27"/>
    </i>
    <i r="1">
      <x v="60"/>
      <x v="30"/>
    </i>
    <i r="2">
      <x v="1"/>
    </i>
    <i r="2">
      <x v="25"/>
    </i>
    <i r="2">
      <x v="36"/>
    </i>
    <i r="2">
      <x v="26"/>
    </i>
    <i r="2">
      <x v="29"/>
    </i>
    <i r="2">
      <x v="15"/>
    </i>
    <i r="2">
      <x v="10"/>
    </i>
    <i r="2">
      <x v="28"/>
    </i>
    <i r="1">
      <x v="19"/>
      <x v="20"/>
    </i>
    <i r="1">
      <x v="20"/>
      <x v="42"/>
    </i>
    <i r="1">
      <x v="13"/>
      <x v="22"/>
    </i>
    <i r="2">
      <x v="12"/>
    </i>
    <i r="2">
      <x v="1"/>
    </i>
    <i r="2">
      <x v="8"/>
    </i>
    <i r="2">
      <x v="3"/>
    </i>
    <i r="2">
      <x v="9"/>
    </i>
    <i r="2">
      <x v="25"/>
    </i>
    <i r="2">
      <x v="21"/>
    </i>
    <i r="2">
      <x v="36"/>
    </i>
    <i r="2">
      <x v="32"/>
    </i>
    <i r="2">
      <x v="5"/>
    </i>
    <i r="2">
      <x v="13"/>
    </i>
    <i r="2">
      <x v="29"/>
    </i>
    <i r="2">
      <x v="16"/>
    </i>
    <i r="2">
      <x v="17"/>
    </i>
    <i r="2">
      <x v="41"/>
    </i>
    <i r="2">
      <x v="18"/>
    </i>
    <i r="2">
      <x v="37"/>
    </i>
    <i r="2">
      <x v="35"/>
    </i>
    <i r="2">
      <x v="19"/>
    </i>
    <i r="2">
      <x v="40"/>
    </i>
    <i r="2">
      <x v="20"/>
    </i>
    <i r="2">
      <x v="6"/>
    </i>
    <i r="2">
      <x v="24"/>
    </i>
    <i r="2">
      <x v="33"/>
    </i>
    <i r="1">
      <x v="14"/>
      <x v="30"/>
    </i>
    <i r="2">
      <x v="22"/>
    </i>
    <i r="2">
      <x v="1"/>
    </i>
    <i r="2">
      <x/>
    </i>
    <i r="2">
      <x v="34"/>
    </i>
    <i r="2">
      <x v="4"/>
    </i>
    <i r="2">
      <x v="10"/>
    </i>
    <i r="2">
      <x v="27"/>
    </i>
    <i r="2">
      <x v="38"/>
    </i>
    <i r="2">
      <x v="37"/>
    </i>
    <i r="2">
      <x v="20"/>
    </i>
    <i r="1">
      <x v="61"/>
      <x v="18"/>
    </i>
    <i r="2">
      <x v="39"/>
    </i>
    <i r="2">
      <x v="40"/>
    </i>
    <i r="2">
      <x v="24"/>
    </i>
    <i r="1">
      <x v="62"/>
      <x v="40"/>
    </i>
    <i>
      <x v="19"/>
      <x v="84"/>
      <x/>
    </i>
    <i r="1">
      <x/>
      <x v="30"/>
    </i>
    <i r="1">
      <x v="88"/>
      <x v="25"/>
    </i>
    <i r="1">
      <x v="89"/>
      <x v="23"/>
    </i>
    <i r="1">
      <x v="2"/>
      <x v="30"/>
    </i>
    <i r="2">
      <x v="1"/>
    </i>
    <i r="2">
      <x v="3"/>
    </i>
    <i r="2">
      <x v="36"/>
    </i>
    <i r="1">
      <x v="3"/>
      <x v="5"/>
    </i>
    <i r="2">
      <x v="15"/>
    </i>
    <i r="2">
      <x v="18"/>
    </i>
    <i r="2">
      <x v="35"/>
    </i>
    <i r="2">
      <x v="19"/>
    </i>
    <i r="2">
      <x v="24"/>
    </i>
    <i r="1">
      <x v="42"/>
      <x v="23"/>
    </i>
    <i r="1">
      <x v="6"/>
      <x v="30"/>
    </i>
    <i r="2">
      <x v="36"/>
    </i>
    <i r="2">
      <x v="16"/>
    </i>
    <i r="1">
      <x v="9"/>
      <x v="23"/>
    </i>
    <i r="1">
      <x v="11"/>
      <x v="8"/>
    </i>
    <i r="2">
      <x/>
    </i>
    <i r="2">
      <x v="36"/>
    </i>
    <i r="2">
      <x v="32"/>
    </i>
    <i r="2">
      <x v="29"/>
    </i>
    <i r="2">
      <x v="37"/>
    </i>
    <i r="2">
      <x v="39"/>
    </i>
    <i r="1">
      <x v="12"/>
      <x v="13"/>
    </i>
    <i r="2">
      <x v="10"/>
    </i>
    <i r="2">
      <x v="6"/>
    </i>
    <i r="1">
      <x v="60"/>
      <x v="24"/>
    </i>
    <i r="1">
      <x v="19"/>
      <x v="6"/>
    </i>
    <i r="1">
      <x v="14"/>
      <x v="12"/>
    </i>
    <i r="2">
      <x v="8"/>
    </i>
    <i r="2">
      <x v="3"/>
    </i>
    <i r="2">
      <x v="4"/>
    </i>
    <i r="2">
      <x v="32"/>
    </i>
    <i r="2">
      <x v="27"/>
    </i>
    <i r="1">
      <x v="90"/>
      <x/>
    </i>
    <i>
      <x v="9"/>
      <x v="31"/>
      <x v="3"/>
    </i>
    <i r="2">
      <x v="9"/>
    </i>
    <i r="2">
      <x v="32"/>
    </i>
    <i r="2">
      <x v="5"/>
    </i>
    <i r="2">
      <x v="14"/>
    </i>
    <i r="2">
      <x v="15"/>
    </i>
    <i r="2">
      <x v="16"/>
    </i>
    <i r="2">
      <x v="17"/>
    </i>
    <i r="1">
      <x v="42"/>
      <x v="37"/>
    </i>
    <i r="1">
      <x v="6"/>
      <x v="29"/>
    </i>
    <i r="1">
      <x v="8"/>
      <x v="1"/>
    </i>
    <i r="2">
      <x v="9"/>
    </i>
    <i r="2">
      <x v="27"/>
    </i>
    <i r="2">
      <x v="16"/>
    </i>
    <i r="2">
      <x v="23"/>
    </i>
    <i r="1">
      <x v="9"/>
      <x v="30"/>
    </i>
    <i r="2">
      <x v="37"/>
    </i>
    <i r="2">
      <x v="24"/>
    </i>
    <i r="1">
      <x v="44"/>
      <x v="3"/>
    </i>
    <i r="2">
      <x v="25"/>
    </i>
    <i r="2">
      <x v="4"/>
    </i>
    <i r="2">
      <x v="36"/>
    </i>
    <i r="2">
      <x v="32"/>
    </i>
    <i r="2">
      <x v="29"/>
    </i>
    <i r="2">
      <x v="18"/>
    </i>
    <i r="2">
      <x v="20"/>
    </i>
    <i r="2">
      <x v="42"/>
    </i>
    <i r="1">
      <x v="27"/>
      <x v="33"/>
    </i>
    <i>
      <x v="16"/>
      <x v="16"/>
      <x v="30"/>
    </i>
    <i r="2">
      <x v="12"/>
    </i>
    <i r="2">
      <x v="1"/>
    </i>
    <i r="2">
      <x v="31"/>
    </i>
    <i r="2">
      <x v="8"/>
    </i>
    <i r="2">
      <x v="3"/>
    </i>
    <i r="2">
      <x v="9"/>
    </i>
    <i r="2">
      <x v="21"/>
    </i>
    <i r="2">
      <x v="34"/>
    </i>
    <i r="2">
      <x v="4"/>
    </i>
    <i r="2">
      <x v="32"/>
    </i>
    <i r="2">
      <x v="26"/>
    </i>
    <i r="2">
      <x v="13"/>
    </i>
    <i r="2">
      <x v="14"/>
    </i>
    <i r="2">
      <x v="29"/>
    </i>
    <i r="2">
      <x v="10"/>
    </i>
    <i r="2">
      <x v="38"/>
    </i>
    <i r="2">
      <x v="19"/>
    </i>
    <i r="2">
      <x v="6"/>
    </i>
    <i r="1">
      <x v="24"/>
      <x v="8"/>
    </i>
    <i r="1">
      <x v="17"/>
      <x v="2"/>
    </i>
    <i r="2">
      <x v="25"/>
    </i>
    <i r="2">
      <x v="27"/>
    </i>
    <i r="2">
      <x v="16"/>
    </i>
    <i r="2">
      <x v="35"/>
    </i>
    <i r="2">
      <x v="19"/>
    </i>
    <i r="2">
      <x v="6"/>
    </i>
    <i r="1">
      <x v="18"/>
      <x v="22"/>
    </i>
    <i r="2">
      <x v="34"/>
    </i>
    <i r="1">
      <x v="44"/>
      <x v="2"/>
    </i>
    <i r="2">
      <x v="42"/>
    </i>
    <i r="1">
      <x v="19"/>
      <x v="15"/>
    </i>
    <i r="1">
      <x v="21"/>
      <x v="22"/>
    </i>
    <i r="2">
      <x v="2"/>
    </i>
    <i r="2">
      <x v="9"/>
    </i>
    <i r="2">
      <x v="25"/>
    </i>
    <i r="2">
      <x v="32"/>
    </i>
    <i r="2">
      <x v="5"/>
    </i>
    <i r="2">
      <x v="13"/>
    </i>
    <i r="2">
      <x v="29"/>
    </i>
    <i r="2">
      <x v="15"/>
    </i>
    <i r="2">
      <x v="16"/>
    </i>
    <i r="2">
      <x v="17"/>
    </i>
    <i r="1">
      <x v="26"/>
      <x v="22"/>
    </i>
    <i r="2">
      <x v="1"/>
    </i>
    <i r="2">
      <x v="31"/>
    </i>
    <i r="2">
      <x v="8"/>
    </i>
    <i r="2">
      <x v="3"/>
    </i>
    <i r="2">
      <x v="36"/>
    </i>
    <i r="2">
      <x v="26"/>
    </i>
    <i r="1">
      <x v="27"/>
      <x v="33"/>
    </i>
    <i>
      <x v="11"/>
      <x v="22"/>
      <x v="2"/>
    </i>
    <i r="1">
      <x v="63"/>
      <x v="15"/>
    </i>
    <i r="1">
      <x v="48"/>
      <x v="22"/>
    </i>
    <i r="1">
      <x v="64"/>
      <x v="19"/>
    </i>
    <i r="1">
      <x v="30"/>
      <x v="30"/>
    </i>
    <i r="1">
      <x v="2"/>
      <x v="27"/>
    </i>
    <i r="1">
      <x v="32"/>
      <x v="7"/>
    </i>
    <i r="2">
      <x v="31"/>
    </i>
    <i r="1">
      <x v="65"/>
      <x v="42"/>
    </i>
    <i r="1">
      <x v="16"/>
      <x v="30"/>
    </i>
    <i r="2">
      <x v="12"/>
    </i>
    <i r="2">
      <x v="7"/>
    </i>
    <i r="2">
      <x v="9"/>
    </i>
    <i r="2">
      <x v="21"/>
    </i>
    <i r="2">
      <x v="4"/>
    </i>
    <i r="2">
      <x v="33"/>
    </i>
    <i r="1">
      <x v="6"/>
      <x v="27"/>
    </i>
    <i r="1">
      <x v="24"/>
      <x v="30"/>
    </i>
    <i r="2">
      <x v="22"/>
    </i>
    <i r="2">
      <x v="1"/>
    </i>
    <i r="2">
      <x v="2"/>
    </i>
    <i r="2">
      <x v="31"/>
    </i>
    <i r="2">
      <x v="8"/>
    </i>
    <i r="2">
      <x v="3"/>
    </i>
    <i r="2">
      <x v="9"/>
    </i>
    <i r="2">
      <x v="4"/>
    </i>
    <i r="2">
      <x v="32"/>
    </i>
    <i r="2">
      <x v="26"/>
    </i>
    <i r="2">
      <x v="5"/>
    </i>
    <i r="2">
      <x v="29"/>
    </i>
    <i r="2">
      <x v="27"/>
    </i>
    <i r="2">
      <x v="16"/>
    </i>
    <i r="1">
      <x v="17"/>
      <x v="22"/>
    </i>
    <i r="2">
      <x v="12"/>
    </i>
    <i r="2">
      <x v="1"/>
    </i>
    <i r="2">
      <x v="2"/>
    </i>
    <i r="2">
      <x v="7"/>
    </i>
    <i r="2">
      <x v="31"/>
    </i>
    <i r="2">
      <x/>
    </i>
    <i r="2">
      <x v="3"/>
    </i>
    <i r="2">
      <x v="25"/>
    </i>
    <i r="2">
      <x v="21"/>
    </i>
    <i r="2">
      <x v="34"/>
    </i>
    <i r="2">
      <x v="32"/>
    </i>
    <i r="2">
      <x v="26"/>
    </i>
    <i r="2">
      <x v="5"/>
    </i>
    <i r="2">
      <x v="14"/>
    </i>
    <i r="2">
      <x v="10"/>
    </i>
    <i r="2">
      <x v="16"/>
    </i>
    <i r="2">
      <x v="17"/>
    </i>
    <i r="2">
      <x v="38"/>
    </i>
    <i r="2">
      <x v="37"/>
    </i>
    <i r="2">
      <x v="35"/>
    </i>
    <i r="2">
      <x v="19"/>
    </i>
    <i r="2">
      <x v="11"/>
    </i>
    <i r="2">
      <x v="20"/>
    </i>
    <i r="2">
      <x v="6"/>
    </i>
    <i r="2">
      <x v="28"/>
    </i>
    <i r="2">
      <x v="24"/>
    </i>
    <i r="2">
      <x v="42"/>
    </i>
    <i r="1">
      <x v="35"/>
      <x v="1"/>
    </i>
    <i r="2">
      <x v="10"/>
    </i>
    <i r="1">
      <x v="66"/>
      <x v="7"/>
    </i>
    <i r="1">
      <x v="67"/>
      <x v="12"/>
    </i>
    <i r="1">
      <x v="18"/>
      <x v="30"/>
    </i>
    <i r="2">
      <x v="22"/>
    </i>
    <i r="2">
      <x v="12"/>
    </i>
    <i r="2">
      <x v="8"/>
    </i>
    <i r="2">
      <x v="9"/>
    </i>
    <i r="2">
      <x v="26"/>
    </i>
    <i r="2">
      <x v="13"/>
    </i>
    <i r="2">
      <x v="29"/>
    </i>
    <i r="2">
      <x v="10"/>
    </i>
    <i r="2">
      <x v="11"/>
    </i>
    <i r="2">
      <x v="39"/>
    </i>
    <i r="2">
      <x v="42"/>
    </i>
    <i r="2">
      <x v="33"/>
    </i>
    <i r="1">
      <x v="44"/>
      <x v="12"/>
    </i>
    <i r="1">
      <x v="19"/>
      <x v="20"/>
    </i>
    <i r="1">
      <x v="20"/>
      <x v="22"/>
    </i>
    <i r="2">
      <x v="12"/>
    </i>
    <i r="2">
      <x v="1"/>
    </i>
    <i r="2">
      <x v="7"/>
    </i>
    <i r="2">
      <x/>
    </i>
    <i r="2">
      <x v="3"/>
    </i>
    <i r="2">
      <x v="21"/>
    </i>
    <i r="2">
      <x v="34"/>
    </i>
    <i r="2">
      <x v="32"/>
    </i>
    <i r="2">
      <x v="26"/>
    </i>
    <i r="2">
      <x v="13"/>
    </i>
    <i r="2">
      <x v="14"/>
    </i>
    <i r="2">
      <x v="15"/>
    </i>
    <i r="2">
      <x v="10"/>
    </i>
    <i r="2">
      <x v="17"/>
    </i>
    <i r="2">
      <x v="38"/>
    </i>
    <i r="2">
      <x v="37"/>
    </i>
    <i r="2">
      <x v="35"/>
    </i>
    <i r="2">
      <x v="20"/>
    </i>
    <i r="2">
      <x v="24"/>
    </i>
    <i r="2">
      <x v="42"/>
    </i>
    <i r="1">
      <x v="21"/>
      <x v="12"/>
    </i>
    <i r="2">
      <x v="2"/>
    </i>
    <i r="2">
      <x v="7"/>
    </i>
    <i r="2">
      <x v="8"/>
    </i>
    <i r="2">
      <x v="3"/>
    </i>
    <i r="2">
      <x v="9"/>
    </i>
    <i r="2">
      <x v="21"/>
    </i>
    <i r="2">
      <x v="4"/>
    </i>
    <i r="2">
      <x v="36"/>
    </i>
    <i r="2">
      <x v="15"/>
    </i>
    <i r="2">
      <x v="10"/>
    </i>
    <i r="2">
      <x v="23"/>
    </i>
    <i r="2">
      <x v="39"/>
    </i>
    <i r="1">
      <x v="14"/>
      <x v="31"/>
    </i>
    <i r="2">
      <x v="37"/>
    </i>
    <i r="1">
      <x v="25"/>
      <x v="30"/>
    </i>
    <i r="2">
      <x v="36"/>
    </i>
    <i r="2">
      <x v="32"/>
    </i>
    <i r="2">
      <x v="14"/>
    </i>
    <i r="2">
      <x v="10"/>
    </i>
    <i r="1">
      <x v="26"/>
      <x v="12"/>
    </i>
    <i r="2">
      <x v="1"/>
    </i>
    <i r="2">
      <x v="31"/>
    </i>
    <i r="2">
      <x v="8"/>
    </i>
    <i r="2">
      <x/>
    </i>
    <i r="2">
      <x v="4"/>
    </i>
    <i r="2">
      <x v="32"/>
    </i>
    <i r="2">
      <x v="29"/>
    </i>
    <i r="2">
      <x v="15"/>
    </i>
    <i r="2">
      <x v="10"/>
    </i>
    <i r="2">
      <x v="18"/>
    </i>
    <i r="1">
      <x v="45"/>
      <x v="8"/>
    </i>
    <i r="1">
      <x v="27"/>
      <x v="32"/>
    </i>
    <i r="2">
      <x v="5"/>
    </i>
    <i r="2">
      <x v="23"/>
    </i>
    <i r="2">
      <x v="37"/>
    </i>
    <i r="2">
      <x v="39"/>
    </i>
    <i r="2">
      <x v="40"/>
    </i>
    <i r="2">
      <x v="24"/>
    </i>
    <i r="2">
      <x v="33"/>
    </i>
    <i r="1">
      <x v="68"/>
      <x v="15"/>
    </i>
    <i r="1">
      <x v="69"/>
      <x v="10"/>
    </i>
    <i>
      <x v="12"/>
      <x v="40"/>
      <x v="27"/>
    </i>
    <i r="1">
      <x v="1"/>
      <x v="5"/>
    </i>
    <i r="2">
      <x v="27"/>
    </i>
    <i r="1">
      <x v="70"/>
      <x v="10"/>
    </i>
    <i r="1">
      <x v="41"/>
      <x v="26"/>
    </i>
    <i r="2">
      <x v="42"/>
    </i>
    <i r="1">
      <x v="29"/>
      <x v="10"/>
    </i>
    <i r="1">
      <x v="71"/>
      <x v="9"/>
    </i>
    <i r="2">
      <x v="26"/>
    </i>
    <i r="2">
      <x v="15"/>
    </i>
    <i r="1">
      <x v="2"/>
      <x v="31"/>
    </i>
    <i r="2">
      <x v="9"/>
    </i>
    <i r="2">
      <x v="4"/>
    </i>
    <i r="2">
      <x v="32"/>
    </i>
    <i r="2">
      <x v="10"/>
    </i>
    <i r="2">
      <x v="11"/>
    </i>
    <i r="2">
      <x v="39"/>
    </i>
    <i r="1">
      <x v="3"/>
      <x v="12"/>
    </i>
    <i r="2">
      <x v="1"/>
    </i>
    <i r="2">
      <x v="5"/>
    </i>
    <i r="2">
      <x v="14"/>
    </i>
    <i r="2">
      <x v="15"/>
    </i>
    <i r="2">
      <x v="10"/>
    </i>
    <i r="2">
      <x v="17"/>
    </i>
    <i r="2">
      <x v="18"/>
    </i>
    <i r="2">
      <x v="37"/>
    </i>
    <i r="2">
      <x v="20"/>
    </i>
    <i r="2">
      <x v="24"/>
    </i>
    <i r="2">
      <x v="42"/>
    </i>
    <i r="1">
      <x v="72"/>
      <x v="5"/>
    </i>
    <i r="2">
      <x v="6"/>
    </i>
    <i r="1">
      <x v="4"/>
      <x v="21"/>
    </i>
    <i r="2">
      <x v="34"/>
    </i>
    <i r="2">
      <x v="27"/>
    </i>
    <i r="2">
      <x v="17"/>
    </i>
    <i r="1">
      <x v="6"/>
      <x v="8"/>
    </i>
    <i r="2">
      <x v="3"/>
    </i>
    <i r="2">
      <x v="36"/>
    </i>
    <i r="2">
      <x v="10"/>
    </i>
    <i r="2">
      <x v="17"/>
    </i>
    <i r="1">
      <x v="8"/>
      <x v="31"/>
    </i>
    <i r="2">
      <x v="3"/>
    </i>
    <i r="2">
      <x v="21"/>
    </i>
    <i r="2">
      <x v="14"/>
    </i>
    <i r="1">
      <x v="10"/>
      <x v="22"/>
    </i>
    <i r="2">
      <x v="2"/>
    </i>
    <i r="2">
      <x v="34"/>
    </i>
    <i r="2">
      <x v="26"/>
    </i>
    <i r="1">
      <x v="11"/>
      <x v="22"/>
    </i>
    <i r="2">
      <x v="1"/>
    </i>
    <i r="2">
      <x v="3"/>
    </i>
    <i r="2">
      <x v="25"/>
    </i>
    <i r="2">
      <x v="26"/>
    </i>
    <i r="2">
      <x v="5"/>
    </i>
    <i r="2">
      <x v="17"/>
    </i>
    <i r="1">
      <x v="73"/>
      <x v="36"/>
    </i>
    <i r="2">
      <x v="39"/>
    </i>
    <i r="2">
      <x v="40"/>
    </i>
    <i r="1">
      <x v="12"/>
      <x v="10"/>
    </i>
    <i r="2">
      <x v="17"/>
    </i>
    <i r="2">
      <x v="23"/>
    </i>
    <i r="2">
      <x v="19"/>
    </i>
    <i r="2">
      <x v="6"/>
    </i>
    <i r="2">
      <x v="28"/>
    </i>
    <i r="1">
      <x v="74"/>
      <x v="14"/>
    </i>
    <i r="1">
      <x v="75"/>
      <x v="31"/>
    </i>
    <i r="2">
      <x v="14"/>
    </i>
    <i r="2">
      <x v="17"/>
    </i>
    <i r="1">
      <x v="44"/>
      <x/>
    </i>
    <i r="1">
      <x v="13"/>
      <x v="32"/>
    </i>
    <i r="1">
      <x v="14"/>
      <x v="12"/>
    </i>
    <i r="2">
      <x v="7"/>
    </i>
    <i r="2">
      <x v="31"/>
    </i>
    <i r="2">
      <x v="3"/>
    </i>
    <i r="2">
      <x v="34"/>
    </i>
    <i r="2">
      <x v="14"/>
    </i>
    <i r="2">
      <x v="27"/>
    </i>
    <i r="2">
      <x v="37"/>
    </i>
    <i r="2">
      <x v="40"/>
    </i>
    <i>
      <x v="20"/>
      <x v="1"/>
      <x v="22"/>
    </i>
    <i r="2">
      <x v="12"/>
    </i>
    <i r="2">
      <x v="2"/>
    </i>
    <i r="2">
      <x v="3"/>
    </i>
    <i r="2">
      <x v="25"/>
    </i>
    <i r="2">
      <x v="4"/>
    </i>
    <i r="2">
      <x v="36"/>
    </i>
    <i r="2">
      <x v="32"/>
    </i>
    <i r="2">
      <x v="5"/>
    </i>
    <i r="2">
      <x v="14"/>
    </i>
    <i r="2">
      <x v="10"/>
    </i>
    <i r="2">
      <x v="27"/>
    </i>
    <i r="2">
      <x v="16"/>
    </i>
    <i r="2">
      <x v="18"/>
    </i>
    <i r="2">
      <x v="11"/>
    </i>
    <i r="2">
      <x v="6"/>
    </i>
    <i r="1">
      <x v="31"/>
      <x v="17"/>
    </i>
    <i r="1">
      <x v="2"/>
      <x v="1"/>
    </i>
    <i r="2">
      <x v="9"/>
    </i>
    <i r="2">
      <x v="36"/>
    </i>
    <i r="2">
      <x v="32"/>
    </i>
    <i r="1">
      <x v="3"/>
      <x v="16"/>
    </i>
    <i r="1">
      <x v="4"/>
      <x v="3"/>
    </i>
    <i r="2">
      <x v="9"/>
    </i>
    <i r="2">
      <x v="25"/>
    </i>
    <i r="2">
      <x v="21"/>
    </i>
    <i r="2">
      <x v="32"/>
    </i>
    <i r="2">
      <x v="13"/>
    </i>
    <i r="2">
      <x v="14"/>
    </i>
    <i r="2">
      <x v="10"/>
    </i>
    <i r="2">
      <x v="27"/>
    </i>
    <i r="2">
      <x v="17"/>
    </i>
    <i r="2">
      <x v="38"/>
    </i>
    <i r="2">
      <x v="41"/>
    </i>
    <i r="2">
      <x v="37"/>
    </i>
    <i r="1">
      <x v="6"/>
      <x v="11"/>
    </i>
    <i r="1">
      <x v="8"/>
      <x v="9"/>
    </i>
    <i r="1">
      <x v="59"/>
      <x v="31"/>
    </i>
    <i r="1">
      <x v="10"/>
      <x v="26"/>
    </i>
    <i r="2">
      <x v="24"/>
    </i>
    <i r="1">
      <x v="11"/>
      <x v="36"/>
    </i>
    <i r="2">
      <x v="29"/>
    </i>
    <i r="1">
      <x v="12"/>
      <x v="24"/>
    </i>
    <i r="1">
      <x v="60"/>
      <x v="29"/>
    </i>
    <i r="1">
      <x v="19"/>
      <x v="6"/>
    </i>
    <i r="1">
      <x v="13"/>
      <x v="3"/>
    </i>
    <i r="2">
      <x v="9"/>
    </i>
    <i r="2">
      <x v="25"/>
    </i>
    <i r="1">
      <x v="14"/>
      <x v="8"/>
    </i>
    <i r="2">
      <x v="26"/>
    </i>
    <i r="2">
      <x v="29"/>
    </i>
    <i>
      <x/>
      <x/>
      <x/>
    </i>
    <i r="1">
      <x v="1"/>
      <x v="1"/>
    </i>
    <i r="2">
      <x v="2"/>
    </i>
    <i r="2">
      <x/>
    </i>
    <i r="2">
      <x v="3"/>
    </i>
    <i r="2">
      <x v="4"/>
    </i>
    <i r="2">
      <x v="5"/>
    </i>
    <i r="2">
      <x v="6"/>
    </i>
    <i r="1">
      <x v="2"/>
      <x v="1"/>
    </i>
    <i r="2">
      <x v="7"/>
    </i>
    <i r="2">
      <x v="8"/>
    </i>
    <i r="2">
      <x v="3"/>
    </i>
    <i r="2">
      <x v="9"/>
    </i>
    <i r="2">
      <x v="4"/>
    </i>
    <i r="2">
      <x v="10"/>
    </i>
    <i r="2">
      <x v="11"/>
    </i>
    <i r="1">
      <x v="3"/>
      <x v="12"/>
    </i>
    <i r="2">
      <x v="1"/>
    </i>
    <i r="2">
      <x v="5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1">
      <x v="4"/>
      <x v="2"/>
    </i>
    <i r="2">
      <x v="7"/>
    </i>
    <i r="2">
      <x v="3"/>
    </i>
    <i r="2">
      <x v="9"/>
    </i>
    <i r="2">
      <x v="21"/>
    </i>
    <i r="2">
      <x v="14"/>
    </i>
    <i r="2">
      <x v="18"/>
    </i>
    <i r="1">
      <x v="5"/>
      <x v="4"/>
    </i>
    <i r="1">
      <x v="6"/>
      <x v="22"/>
    </i>
    <i r="2">
      <x/>
    </i>
    <i r="2">
      <x v="14"/>
    </i>
    <i r="2">
      <x v="23"/>
    </i>
    <i r="1">
      <x v="7"/>
      <x v="24"/>
    </i>
    <i r="1">
      <x v="8"/>
      <x v="25"/>
    </i>
    <i r="1">
      <x v="9"/>
      <x v="3"/>
    </i>
    <i r="1">
      <x v="10"/>
      <x v="26"/>
    </i>
    <i r="2">
      <x v="27"/>
    </i>
    <i r="1">
      <x v="11"/>
      <x v="12"/>
    </i>
    <i r="2">
      <x v="2"/>
    </i>
    <i r="2">
      <x v="7"/>
    </i>
    <i r="2">
      <x v="25"/>
    </i>
    <i r="2">
      <x v="26"/>
    </i>
    <i r="2">
      <x v="23"/>
    </i>
    <i r="2">
      <x v="28"/>
    </i>
    <i r="1">
      <x v="12"/>
      <x v="17"/>
    </i>
    <i r="2">
      <x v="18"/>
    </i>
    <i r="2">
      <x v="6"/>
    </i>
    <i r="2">
      <x v="24"/>
    </i>
    <i r="1">
      <x v="13"/>
      <x v="25"/>
    </i>
    <i r="2">
      <x v="29"/>
    </i>
    <i r="1">
      <x v="14"/>
      <x v="30"/>
    </i>
    <i r="2">
      <x v="22"/>
    </i>
    <i r="2">
      <x v="12"/>
    </i>
    <i r="2">
      <x v="31"/>
    </i>
    <i r="2">
      <x v="8"/>
    </i>
    <i r="2">
      <x/>
    </i>
    <i r="2">
      <x v="3"/>
    </i>
    <i r="2">
      <x v="21"/>
    </i>
    <i r="2">
      <x v="32"/>
    </i>
    <i r="2">
      <x v="26"/>
    </i>
    <i r="2">
      <x v="14"/>
    </i>
    <i r="2">
      <x v="29"/>
    </i>
    <i r="2">
      <x v="27"/>
    </i>
    <i r="2">
      <x v="18"/>
    </i>
    <i r="2">
      <x v="20"/>
    </i>
    <i r="2">
      <x v="33"/>
    </i>
    <i r="1">
      <x v="15"/>
      <x v="8"/>
    </i>
    <i>
      <x v="5"/>
      <x v="40"/>
      <x v="10"/>
    </i>
    <i r="1">
      <x v="1"/>
      <x v="3"/>
    </i>
    <i r="1">
      <x v="41"/>
      <x v="31"/>
    </i>
    <i r="2">
      <x/>
    </i>
    <i r="2">
      <x v="34"/>
    </i>
    <i r="2">
      <x v="26"/>
    </i>
    <i r="1">
      <x v="29"/>
      <x v="12"/>
    </i>
    <i r="2">
      <x v="2"/>
    </i>
    <i r="1">
      <x v="2"/>
      <x v="12"/>
    </i>
    <i r="2">
      <x v="36"/>
    </i>
    <i r="2">
      <x v="10"/>
    </i>
    <i r="1">
      <x v="3"/>
      <x v="5"/>
    </i>
    <i r="2">
      <x v="15"/>
    </i>
    <i r="2">
      <x v="17"/>
    </i>
    <i r="2">
      <x v="40"/>
    </i>
    <i r="1">
      <x v="42"/>
      <x/>
    </i>
    <i r="2">
      <x v="35"/>
    </i>
    <i r="1">
      <x v="4"/>
      <x v="21"/>
    </i>
    <i r="2">
      <x v="32"/>
    </i>
    <i r="1">
      <x v="6"/>
      <x/>
    </i>
    <i r="2">
      <x v="27"/>
    </i>
    <i r="1">
      <x v="8"/>
      <x v="2"/>
    </i>
    <i r="1">
      <x v="9"/>
      <x v="3"/>
    </i>
    <i r="2">
      <x v="40"/>
    </i>
    <i r="1">
      <x v="43"/>
      <x v="12"/>
    </i>
    <i r="1">
      <x v="10"/>
      <x v="3"/>
    </i>
    <i r="1">
      <x v="11"/>
      <x v="30"/>
    </i>
    <i r="2">
      <x v="3"/>
    </i>
    <i r="2">
      <x v="37"/>
    </i>
    <i r="1">
      <x v="12"/>
      <x v="16"/>
    </i>
    <i r="2">
      <x v="17"/>
    </i>
    <i r="2">
      <x v="40"/>
    </i>
    <i r="2">
      <x v="20"/>
    </i>
    <i r="1">
      <x v="44"/>
      <x v="18"/>
    </i>
    <i r="1">
      <x v="19"/>
      <x v="6"/>
    </i>
    <i r="1">
      <x v="14"/>
      <x v="8"/>
    </i>
    <i r="2">
      <x v="9"/>
    </i>
    <i r="2">
      <x v="34"/>
    </i>
    <i r="2">
      <x v="26"/>
    </i>
    <i r="2">
      <x v="38"/>
    </i>
    <i r="2">
      <x v="23"/>
    </i>
    <i r="2">
      <x v="37"/>
    </i>
    <i r="2">
      <x v="11"/>
    </i>
    <i r="1">
      <x v="45"/>
      <x v="30"/>
    </i>
    <i r="2">
      <x v="31"/>
    </i>
    <i>
      <x v="7"/>
      <x v="46"/>
      <x v="24"/>
    </i>
    <i r="1">
      <x v="16"/>
      <x v="12"/>
    </i>
    <i r="2">
      <x v="26"/>
    </i>
    <i r="2">
      <x v="14"/>
    </i>
    <i r="2">
      <x v="38"/>
    </i>
    <i r="2">
      <x v="18"/>
    </i>
    <i r="2">
      <x v="37"/>
    </i>
    <i r="2">
      <x v="40"/>
    </i>
    <i r="2">
      <x v="33"/>
    </i>
    <i r="1">
      <x v="17"/>
      <x v="38"/>
    </i>
    <i r="1">
      <x v="34"/>
      <x v="38"/>
    </i>
    <i r="1">
      <x v="35"/>
      <x v="1"/>
    </i>
    <i r="1">
      <x v="47"/>
      <x v="42"/>
    </i>
    <i r="1">
      <x v="18"/>
      <x v="30"/>
    </i>
    <i r="1">
      <x v="21"/>
      <x v="12"/>
    </i>
    <i r="2">
      <x v="8"/>
    </i>
    <i r="2">
      <x v="3"/>
    </i>
    <i r="2">
      <x v="16"/>
    </i>
    <i r="2">
      <x v="18"/>
    </i>
    <i r="1">
      <x v="25"/>
      <x v="36"/>
    </i>
    <i r="1">
      <x v="26"/>
      <x v="31"/>
    </i>
    <i r="2">
      <x v="5"/>
    </i>
    <i r="1">
      <x v="27"/>
      <x v="17"/>
    </i>
    <i>
      <x v="2"/>
      <x v="22"/>
      <x v="10"/>
    </i>
    <i r="1">
      <x v="23"/>
      <x v="36"/>
    </i>
    <i r="1">
      <x v="2"/>
      <x v="27"/>
    </i>
    <i r="1">
      <x v="16"/>
      <x v="37"/>
    </i>
    <i r="1">
      <x v="24"/>
      <x v="10"/>
    </i>
    <i r="1">
      <x v="17"/>
      <x v="22"/>
    </i>
    <i r="2">
      <x v="1"/>
    </i>
    <i r="2">
      <x v="3"/>
    </i>
    <i r="2">
      <x v="25"/>
    </i>
    <i r="2">
      <x v="38"/>
    </i>
    <i r="2">
      <x v="18"/>
    </i>
    <i r="2">
      <x v="37"/>
    </i>
    <i r="1">
      <x v="12"/>
      <x v="17"/>
    </i>
    <i r="1">
      <x v="18"/>
      <x v="12"/>
    </i>
    <i r="2">
      <x/>
    </i>
    <i r="2">
      <x v="3"/>
    </i>
    <i r="2">
      <x v="9"/>
    </i>
    <i r="2">
      <x v="36"/>
    </i>
    <i r="2">
      <x v="32"/>
    </i>
    <i r="2">
      <x v="26"/>
    </i>
    <i r="2">
      <x v="13"/>
    </i>
    <i r="2">
      <x v="14"/>
    </i>
    <i r="2">
      <x v="15"/>
    </i>
    <i r="2">
      <x v="23"/>
    </i>
    <i r="2">
      <x v="39"/>
    </i>
    <i r="2">
      <x v="40"/>
    </i>
    <i r="2">
      <x v="20"/>
    </i>
    <i r="2">
      <x v="33"/>
    </i>
    <i r="1">
      <x v="19"/>
      <x v="29"/>
    </i>
    <i r="2">
      <x v="18"/>
    </i>
    <i r="2">
      <x v="28"/>
    </i>
    <i r="1">
      <x v="20"/>
      <x v="22"/>
    </i>
    <i r="2">
      <x v="1"/>
    </i>
    <i r="2">
      <x v="9"/>
    </i>
    <i r="2">
      <x v="26"/>
    </i>
    <i r="2">
      <x v="5"/>
    </i>
    <i r="2">
      <x v="16"/>
    </i>
    <i r="2">
      <x v="35"/>
    </i>
    <i r="2">
      <x v="11"/>
    </i>
    <i r="1">
      <x v="21"/>
      <x v="2"/>
    </i>
    <i r="2">
      <x v="25"/>
    </i>
    <i r="2">
      <x v="4"/>
    </i>
    <i r="2">
      <x v="5"/>
    </i>
    <i r="2">
      <x v="23"/>
    </i>
    <i r="1">
      <x v="14"/>
      <x v="37"/>
    </i>
    <i r="1">
      <x v="25"/>
      <x v="12"/>
    </i>
    <i r="2">
      <x v="31"/>
    </i>
    <i r="2">
      <x v="8"/>
    </i>
    <i r="2">
      <x/>
    </i>
    <i r="2">
      <x v="3"/>
    </i>
    <i r="2">
      <x v="36"/>
    </i>
    <i r="2">
      <x v="14"/>
    </i>
    <i r="2">
      <x v="29"/>
    </i>
    <i r="2">
      <x v="10"/>
    </i>
    <i r="2">
      <x v="23"/>
    </i>
    <i r="2">
      <x v="20"/>
    </i>
    <i r="1">
      <x v="26"/>
      <x v="32"/>
    </i>
    <i r="2">
      <x v="10"/>
    </i>
    <i r="1">
      <x v="27"/>
      <x v="41"/>
    </i>
    <i r="2">
      <x v="37"/>
    </i>
    <i r="2">
      <x v="35"/>
    </i>
    <i r="2">
      <x v="40"/>
    </i>
    <i r="2">
      <x v="33"/>
    </i>
    <i r="1">
      <x v="28"/>
      <x v="14"/>
    </i>
    <i>
      <x v="1"/>
      <x v="16"/>
      <x v="31"/>
    </i>
    <i r="2">
      <x/>
    </i>
    <i r="2">
      <x v="9"/>
    </i>
    <i r="2">
      <x v="34"/>
    </i>
    <i r="2">
      <x v="4"/>
    </i>
    <i r="2">
      <x v="26"/>
    </i>
    <i r="2">
      <x v="29"/>
    </i>
    <i r="2">
      <x v="10"/>
    </i>
    <i r="2">
      <x v="33"/>
    </i>
    <i r="1">
      <x v="17"/>
      <x/>
    </i>
    <i r="2">
      <x v="21"/>
    </i>
    <i r="2">
      <x v="32"/>
    </i>
    <i r="2">
      <x v="26"/>
    </i>
    <i r="2">
      <x v="19"/>
    </i>
    <i r="2">
      <x v="6"/>
    </i>
    <i r="1">
      <x v="18"/>
      <x v="34"/>
    </i>
    <i r="1">
      <x v="19"/>
      <x v="10"/>
    </i>
    <i r="1">
      <x v="20"/>
      <x v="21"/>
    </i>
    <i r="2">
      <x v="32"/>
    </i>
    <i r="2">
      <x v="17"/>
    </i>
    <i r="1">
      <x v="21"/>
      <x v="7"/>
    </i>
    <i r="2">
      <x v="4"/>
    </i>
    <i r="2">
      <x v="35"/>
    </i>
    <i>
      <x v="6"/>
      <x v="24"/>
      <x v="41"/>
    </i>
    <i r="1">
      <x v="17"/>
      <x v="7"/>
    </i>
    <i r="2">
      <x v="13"/>
    </i>
    <i r="1">
      <x v="18"/>
      <x v="30"/>
    </i>
    <i r="2">
      <x v="22"/>
    </i>
    <i r="2">
      <x v="29"/>
    </i>
    <i r="2">
      <x v="10"/>
    </i>
    <i r="2">
      <x v="18"/>
    </i>
    <i r="2">
      <x v="39"/>
    </i>
    <i r="2">
      <x v="20"/>
    </i>
    <i r="1">
      <x v="19"/>
      <x v="9"/>
    </i>
    <i r="2">
      <x v="25"/>
    </i>
    <i r="1">
      <x v="20"/>
      <x v="9"/>
    </i>
    <i r="2">
      <x v="10"/>
    </i>
    <i r="2">
      <x v="27"/>
    </i>
    <i r="1">
      <x v="21"/>
      <x v="21"/>
    </i>
    <i r="1">
      <x v="25"/>
      <x v="12"/>
    </i>
    <i r="2">
      <x v="8"/>
    </i>
    <i r="2">
      <x v="15"/>
    </i>
    <i r="2">
      <x v="10"/>
    </i>
    <i r="1">
      <x v="26"/>
      <x v="32"/>
    </i>
    <i>
      <x v="4"/>
      <x v="23"/>
      <x v="31"/>
    </i>
    <i r="1">
      <x v="16"/>
      <x v="40"/>
    </i>
    <i r="1">
      <x v="24"/>
      <x v="12"/>
    </i>
    <i r="2">
      <x v="36"/>
    </i>
    <i r="2">
      <x v="10"/>
    </i>
    <i r="1">
      <x v="17"/>
      <x v="22"/>
    </i>
    <i r="2">
      <x v="34"/>
    </i>
    <i r="1">
      <x v="18"/>
      <x v="30"/>
    </i>
    <i r="2">
      <x v="32"/>
    </i>
    <i r="2">
      <x v="10"/>
    </i>
    <i r="2">
      <x v="17"/>
    </i>
    <i r="2">
      <x v="40"/>
    </i>
    <i r="1">
      <x v="39"/>
      <x v="22"/>
    </i>
    <i r="1">
      <x v="20"/>
      <x/>
    </i>
    <i r="2">
      <x v="34"/>
    </i>
    <i r="2">
      <x v="32"/>
    </i>
    <i r="2">
      <x v="5"/>
    </i>
    <i r="2">
      <x v="38"/>
    </i>
    <i r="2">
      <x v="37"/>
    </i>
    <i r="2">
      <x v="40"/>
    </i>
    <i r="1">
      <x v="21"/>
      <x v="9"/>
    </i>
    <i r="2">
      <x v="4"/>
    </i>
    <i r="1">
      <x v="25"/>
      <x v="24"/>
    </i>
    <i r="1">
      <x v="26"/>
      <x v="15"/>
    </i>
    <i r="1">
      <x v="27"/>
      <x v="28"/>
    </i>
    <i>
      <x v="17"/>
      <x v="1"/>
      <x v="4"/>
    </i>
    <i r="1">
      <x v="32"/>
      <x v="29"/>
    </i>
    <i r="1">
      <x v="6"/>
      <x v="27"/>
    </i>
    <i r="1">
      <x v="24"/>
      <x v="1"/>
    </i>
    <i r="2">
      <x v="2"/>
    </i>
    <i r="2">
      <x v="32"/>
    </i>
    <i r="2">
      <x v="27"/>
    </i>
    <i r="1">
      <x v="17"/>
      <x v="1"/>
    </i>
    <i r="2">
      <x v="27"/>
    </i>
    <i r="1">
      <x v="35"/>
      <x v="25"/>
    </i>
    <i r="1">
      <x v="86"/>
      <x v="1"/>
    </i>
    <i r="1">
      <x v="18"/>
      <x v="8"/>
    </i>
    <i r="2">
      <x/>
    </i>
    <i r="2">
      <x v="3"/>
    </i>
    <i r="2">
      <x v="9"/>
    </i>
    <i r="2">
      <x v="34"/>
    </i>
    <i r="2">
      <x v="32"/>
    </i>
    <i r="2">
      <x v="13"/>
    </i>
    <i r="2">
      <x v="24"/>
    </i>
    <i r="1">
      <x v="19"/>
      <x v="9"/>
    </i>
    <i r="2">
      <x v="32"/>
    </i>
    <i r="2">
      <x v="10"/>
    </i>
    <i r="2">
      <x v="16"/>
    </i>
    <i r="2">
      <x v="28"/>
    </i>
    <i r="1">
      <x v="20"/>
      <x v="7"/>
    </i>
    <i r="2">
      <x v="27"/>
    </i>
    <i r="2">
      <x v="17"/>
    </i>
    <i r="1">
      <x v="21"/>
      <x v="12"/>
    </i>
    <i r="2">
      <x v="3"/>
    </i>
    <i r="2">
      <x v="25"/>
    </i>
    <i r="1">
      <x v="25"/>
      <x v="3"/>
    </i>
    <i r="2">
      <x v="9"/>
    </i>
    <i r="2">
      <x v="34"/>
    </i>
    <i r="2">
      <x v="36"/>
    </i>
    <i r="2">
      <x v="13"/>
    </i>
    <i r="1">
      <x v="26"/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7" hier="25" name="[VW_EMEA_FRA_TX_SALES].[Type].&amp;[Owned]" cap="Owned"/>
    <pageField fld="0" hier="13" name="[VW_EMEA_FRA_TX_SALES].[Level].[All]" cap="All"/>
    <pageField fld="6" hier="8" name="[VW_EMEA_FRA_TX_SALES].[Category].[All]" cap="All"/>
    <pageField fld="8" hier="9" name="[VW_EMEA_FRA_TX_SALES].[Class].&amp;[MLLG]" cap="MLLG"/>
  </pageFields>
  <dataFields count="3">
    <dataField fld="4" baseField="0" baseItem="0"/>
    <dataField fld="5" baseField="0" baseItem="0"/>
    <dataField fld="3" baseField="0" baseItem="0" numFmtId="3"/>
  </dataFields>
  <formats count="16">
    <format dxfId="35">
      <pivotArea type="all" dataOnly="0" outline="0" fieldPosition="0"/>
    </format>
    <format dxfId="34">
      <pivotArea outline="0" collapsedLevelsAreSubtotals="1" fieldPosition="0"/>
    </format>
    <format dxfId="33">
      <pivotArea field="1" type="button" dataOnly="0" labelOnly="1" outline="0" axis="axisRow" fieldPosition="0"/>
    </format>
    <format dxfId="32">
      <pivotArea dataOnly="0" labelOnly="1" outline="0" fieldPosition="0">
        <references count="1">
          <reference field="1" count="37"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8"/>
            <x v="39"/>
            <x v="40"/>
            <x v="41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31">
      <pivotArea dataOnly="0" labelOnly="1" outline="0" fieldPosition="0">
        <references count="1">
          <reference field="1" count="20">
            <x v="34"/>
            <x v="35"/>
            <x v="36"/>
            <x v="37"/>
            <x v="42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</reference>
        </references>
      </pivotArea>
    </format>
    <format dxfId="30">
      <pivotArea dataOnly="0" labelOnly="1" grandRow="1" outline="0" fieldPosition="0"/>
    </format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8">
      <pivotArea outline="0" fieldPosition="0">
        <references count="1">
          <reference field="4294967294" count="1" selected="0">
            <x v="2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6">
      <pivotArea type="all" dataOnly="0" outline="0" fieldPosition="0"/>
    </format>
    <format dxfId="25">
      <pivotArea outline="0" collapsedLevelsAreSubtotals="1" fieldPosition="0"/>
    </format>
    <format dxfId="24">
      <pivotArea field="1" type="button" dataOnly="0" labelOnly="1" outline="0" axis="axisRow" fieldPosition="0"/>
    </format>
    <format dxfId="23">
      <pivotArea dataOnly="0" labelOnly="1" outline="0" fieldPosition="0">
        <references count="1">
          <reference field="1" count="18">
            <x v="0"/>
            <x v="2"/>
            <x v="3"/>
            <x v="4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6"/>
          </reference>
        </references>
      </pivotArea>
    </format>
    <format dxfId="22">
      <pivotArea dataOnly="0" labelOnly="1" grandRow="1" outline="0" fieldPosition="0"/>
    </format>
    <format dxfId="2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0">
      <pivotArea dataOnly="0" labelOnly="1" outline="0" fieldPosition="0">
        <references count="1">
          <reference field="2" count="0"/>
        </references>
      </pivotArea>
    </format>
  </formats>
  <pivotHierarchies count="115">
    <pivotHierarchy/>
    <pivotHierarchy/>
    <pivotHierarchy/>
    <pivotHierarchy/>
    <pivotHierarchy/>
    <pivotHierarchy/>
    <pivotHierarchy/>
    <pivotHierarchy/>
    <pivotHierarchy multipleItemSelectionAllowed="1"/>
    <pivotHierarchy multipleItemSelectionAllowed="1">
      <members count="8" level="1">
        <member name="[VW_EMEA_FRA_TX_SALES].[Class].&amp;[MLLG]"/>
        <member name="[VW_EMEA_FRA_TX_SALES].[Class].&amp;[MRTW]"/>
        <member name="[VW_EMEA_FRA_TX_SALES].[Class].&amp;[MSLG]"/>
        <member name="[VW_EMEA_FRA_TX_SALES].[Class].&amp;[MBelts]"/>
        <member name="[VW_EMEA_FRA_TX_SALES].[Class].&amp;[MShoes]"/>
        <member name="[VW_EMEA_FRA_TX_SALES].[Class].&amp;[M Belts]"/>
        <member name="[VW_EMEA_FRA_TX_SALES].[Class].&amp;[MScarves]"/>
        <member name="[VW_EMEA_FRA_TX_SALES].[Class].&amp;[MGifts &amp; Accs]"/>
      </members>
    </pivotHierarchy>
    <pivotHierarchy/>
    <pivotHierarchy/>
    <pivotHierarchy/>
    <pivotHierarchy multipleItemSelectionAllowed="1"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>
      <members count="1" level="1">
        <member name="[VW_EMEA_FRA_TX_SALES].[Type].&amp;[Owned]"/>
      </member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6"/>
    <rowHierarchyUsage hierarchyUsage="18"/>
    <rowHierarchyUsage hierarchyUsage="6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enableEdi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9A40A-E5C4-4153-9D86-BEC006B6C1F7}">
  <dimension ref="A1:O626"/>
  <sheetViews>
    <sheetView topLeftCell="A39" workbookViewId="0">
      <selection activeCell="C68" sqref="C68"/>
    </sheetView>
  </sheetViews>
  <sheetFormatPr defaultColWidth="11.36328125" defaultRowHeight="10.5" x14ac:dyDescent="0.25"/>
  <cols>
    <col min="1" max="1" width="13.1796875" style="10" customWidth="1"/>
    <col min="2" max="2" width="27.54296875" style="10" customWidth="1"/>
    <col min="3" max="3" width="18.1796875" style="10" customWidth="1"/>
    <col min="4" max="4" width="16.81640625" style="10" customWidth="1"/>
    <col min="5" max="5" width="16.36328125" style="10" customWidth="1"/>
    <col min="6" max="6" width="11.54296875" style="10" customWidth="1"/>
    <col min="7" max="7" width="24.54296875" style="10" customWidth="1"/>
    <col min="8" max="8" width="19.1796875" style="10" customWidth="1"/>
    <col min="9" max="9" width="20.1796875" style="10" customWidth="1"/>
    <col min="10" max="10" width="10.54296875" style="10" customWidth="1"/>
    <col min="11" max="11" width="22.54296875" style="10" customWidth="1"/>
    <col min="12" max="12" width="19.6328125" style="10" customWidth="1"/>
    <col min="13" max="13" width="25.08984375" style="10" customWidth="1"/>
    <col min="14" max="14" width="42.54296875" style="10" customWidth="1"/>
    <col min="15" max="15" width="10.453125" style="10" customWidth="1"/>
    <col min="16" max="16384" width="11.36328125" style="10"/>
  </cols>
  <sheetData>
    <row r="1" spans="1:15" ht="29" customHeight="1" x14ac:dyDescent="0.25">
      <c r="A1" s="8" t="s">
        <v>125</v>
      </c>
      <c r="B1" s="8" t="s">
        <v>126</v>
      </c>
      <c r="C1" s="9" t="s">
        <v>127</v>
      </c>
      <c r="D1" s="8" t="s">
        <v>128</v>
      </c>
      <c r="E1" s="8" t="s">
        <v>129</v>
      </c>
      <c r="F1" s="8" t="s">
        <v>130</v>
      </c>
      <c r="G1" s="8" t="s">
        <v>131</v>
      </c>
      <c r="H1" s="8" t="s">
        <v>132</v>
      </c>
      <c r="I1" s="8" t="s">
        <v>133</v>
      </c>
      <c r="J1" s="8" t="s">
        <v>134</v>
      </c>
      <c r="K1" s="8" t="s">
        <v>135</v>
      </c>
      <c r="L1" s="8" t="s">
        <v>136</v>
      </c>
      <c r="M1" s="8" t="s">
        <v>137</v>
      </c>
      <c r="N1" s="8" t="s">
        <v>8</v>
      </c>
      <c r="O1" s="8" t="s">
        <v>138</v>
      </c>
    </row>
    <row r="2" spans="1:15" x14ac:dyDescent="0.25">
      <c r="A2" s="11">
        <v>10011273</v>
      </c>
      <c r="B2" s="12" t="s">
        <v>139</v>
      </c>
      <c r="C2" s="12" t="s">
        <v>140</v>
      </c>
      <c r="D2" s="12" t="s">
        <v>140</v>
      </c>
      <c r="E2" s="12" t="s">
        <v>141</v>
      </c>
      <c r="F2" s="12" t="s">
        <v>142</v>
      </c>
      <c r="G2" s="12" t="s">
        <v>143</v>
      </c>
      <c r="H2" s="12" t="s">
        <v>144</v>
      </c>
      <c r="I2" s="12" t="s">
        <v>145</v>
      </c>
      <c r="J2" s="12">
        <v>-1</v>
      </c>
      <c r="K2" s="12" t="s">
        <v>146</v>
      </c>
      <c r="L2" s="12" t="s">
        <v>147</v>
      </c>
      <c r="M2" s="12" t="s">
        <v>148</v>
      </c>
      <c r="N2" s="12" t="s">
        <v>149</v>
      </c>
      <c r="O2" s="12">
        <v>35</v>
      </c>
    </row>
    <row r="3" spans="1:15" x14ac:dyDescent="0.25">
      <c r="A3" s="11">
        <v>10011485</v>
      </c>
      <c r="B3" s="12" t="s">
        <v>150</v>
      </c>
      <c r="C3" s="12" t="s">
        <v>151</v>
      </c>
      <c r="D3" s="12" t="s">
        <v>151</v>
      </c>
      <c r="E3" s="12" t="s">
        <v>152</v>
      </c>
      <c r="F3" s="12" t="s">
        <v>142</v>
      </c>
      <c r="G3" s="12" t="s">
        <v>143</v>
      </c>
      <c r="H3" s="12" t="s">
        <v>144</v>
      </c>
      <c r="I3" s="12" t="s">
        <v>145</v>
      </c>
      <c r="J3" s="12">
        <v>-1</v>
      </c>
      <c r="K3" s="12" t="s">
        <v>146</v>
      </c>
      <c r="L3" s="12" t="s">
        <v>147</v>
      </c>
      <c r="M3" s="12" t="s">
        <v>148</v>
      </c>
      <c r="N3" s="12" t="s">
        <v>149</v>
      </c>
      <c r="O3" s="12">
        <v>35</v>
      </c>
    </row>
    <row r="4" spans="1:15" x14ac:dyDescent="0.25">
      <c r="A4" s="11">
        <v>10011445</v>
      </c>
      <c r="B4" s="12" t="s">
        <v>153</v>
      </c>
      <c r="C4" s="12" t="s">
        <v>154</v>
      </c>
      <c r="D4" s="12" t="s">
        <v>154</v>
      </c>
      <c r="E4" s="12" t="s">
        <v>155</v>
      </c>
      <c r="F4" s="12" t="s">
        <v>142</v>
      </c>
      <c r="G4" s="12" t="s">
        <v>143</v>
      </c>
      <c r="H4" s="12" t="s">
        <v>144</v>
      </c>
      <c r="I4" s="12" t="s">
        <v>145</v>
      </c>
      <c r="J4" s="12">
        <v>-1</v>
      </c>
      <c r="K4" s="12" t="s">
        <v>156</v>
      </c>
      <c r="L4" s="12" t="s">
        <v>147</v>
      </c>
      <c r="M4" s="12" t="s">
        <v>148</v>
      </c>
      <c r="N4" s="12" t="s">
        <v>157</v>
      </c>
      <c r="O4" s="12">
        <v>35</v>
      </c>
    </row>
    <row r="5" spans="1:15" x14ac:dyDescent="0.25">
      <c r="A5" s="11">
        <v>10011583</v>
      </c>
      <c r="B5" s="12" t="s">
        <v>158</v>
      </c>
      <c r="C5" s="12" t="s">
        <v>159</v>
      </c>
      <c r="D5" s="12" t="s">
        <v>159</v>
      </c>
      <c r="E5" s="12" t="s">
        <v>160</v>
      </c>
      <c r="F5" s="12" t="s">
        <v>142</v>
      </c>
      <c r="G5" s="12" t="s">
        <v>143</v>
      </c>
      <c r="H5" s="12" t="s">
        <v>144</v>
      </c>
      <c r="I5" s="12" t="s">
        <v>145</v>
      </c>
      <c r="J5" s="12">
        <v>-1</v>
      </c>
      <c r="K5" s="12" t="s">
        <v>161</v>
      </c>
      <c r="L5" s="12" t="s">
        <v>147</v>
      </c>
      <c r="M5" s="12" t="s">
        <v>148</v>
      </c>
      <c r="N5" s="13" t="s">
        <v>162</v>
      </c>
      <c r="O5" s="12">
        <v>35</v>
      </c>
    </row>
    <row r="6" spans="1:15" x14ac:dyDescent="0.25">
      <c r="A6" s="11">
        <v>10011259</v>
      </c>
      <c r="B6" s="12" t="s">
        <v>163</v>
      </c>
      <c r="C6" s="12" t="s">
        <v>164</v>
      </c>
      <c r="D6" s="12" t="s">
        <v>164</v>
      </c>
      <c r="E6" s="12" t="s">
        <v>165</v>
      </c>
      <c r="F6" s="12" t="s">
        <v>142</v>
      </c>
      <c r="G6" s="12" t="s">
        <v>143</v>
      </c>
      <c r="H6" s="12" t="s">
        <v>144</v>
      </c>
      <c r="I6" s="12" t="s">
        <v>145</v>
      </c>
      <c r="J6" s="12">
        <v>-1</v>
      </c>
      <c r="K6" s="12" t="s">
        <v>166</v>
      </c>
      <c r="L6" s="12" t="s">
        <v>167</v>
      </c>
      <c r="M6" s="12" t="s">
        <v>148</v>
      </c>
      <c r="N6" s="12" t="s">
        <v>168</v>
      </c>
      <c r="O6" s="12">
        <v>35</v>
      </c>
    </row>
    <row r="7" spans="1:15" x14ac:dyDescent="0.25">
      <c r="A7" s="11">
        <v>10011200</v>
      </c>
      <c r="B7" s="12" t="s">
        <v>169</v>
      </c>
      <c r="C7" s="12" t="s">
        <v>170</v>
      </c>
      <c r="D7" s="12" t="s">
        <v>170</v>
      </c>
      <c r="E7" s="12" t="s">
        <v>171</v>
      </c>
      <c r="F7" s="12" t="s">
        <v>142</v>
      </c>
      <c r="G7" s="12" t="s">
        <v>143</v>
      </c>
      <c r="H7" s="12" t="s">
        <v>144</v>
      </c>
      <c r="I7" s="12" t="s">
        <v>145</v>
      </c>
      <c r="J7" s="12">
        <v>-1</v>
      </c>
      <c r="K7" s="12" t="s">
        <v>172</v>
      </c>
      <c r="L7" s="12" t="s">
        <v>173</v>
      </c>
      <c r="M7" s="12" t="s">
        <v>148</v>
      </c>
      <c r="N7" s="12" t="s">
        <v>174</v>
      </c>
      <c r="O7" s="12">
        <v>35</v>
      </c>
    </row>
    <row r="8" spans="1:15" x14ac:dyDescent="0.25">
      <c r="A8" s="11">
        <v>10011121</v>
      </c>
      <c r="B8" s="12" t="s">
        <v>175</v>
      </c>
      <c r="C8" s="12" t="s">
        <v>176</v>
      </c>
      <c r="D8" s="12" t="s">
        <v>176</v>
      </c>
      <c r="E8" s="12" t="s">
        <v>177</v>
      </c>
      <c r="F8" s="12" t="s">
        <v>142</v>
      </c>
      <c r="G8" s="12" t="s">
        <v>143</v>
      </c>
      <c r="H8" s="12" t="s">
        <v>144</v>
      </c>
      <c r="I8" s="12" t="s">
        <v>145</v>
      </c>
      <c r="J8" s="12">
        <v>-1</v>
      </c>
      <c r="K8" s="12" t="s">
        <v>156</v>
      </c>
      <c r="L8" s="12" t="s">
        <v>147</v>
      </c>
      <c r="M8" s="12" t="s">
        <v>148</v>
      </c>
      <c r="N8" s="12" t="s">
        <v>178</v>
      </c>
      <c r="O8" s="12">
        <v>35</v>
      </c>
    </row>
    <row r="9" spans="1:15" x14ac:dyDescent="0.25">
      <c r="A9" s="11">
        <v>10011467</v>
      </c>
      <c r="B9" s="12" t="s">
        <v>179</v>
      </c>
      <c r="C9" s="12" t="s">
        <v>180</v>
      </c>
      <c r="D9" s="12" t="s">
        <v>180</v>
      </c>
      <c r="E9" s="12" t="s">
        <v>181</v>
      </c>
      <c r="F9" s="12" t="s">
        <v>142</v>
      </c>
      <c r="G9" s="12" t="s">
        <v>143</v>
      </c>
      <c r="H9" s="12" t="s">
        <v>144</v>
      </c>
      <c r="I9" s="12" t="s">
        <v>145</v>
      </c>
      <c r="J9" s="12">
        <v>-1</v>
      </c>
      <c r="K9" s="12" t="s">
        <v>182</v>
      </c>
      <c r="L9" s="12" t="s">
        <v>173</v>
      </c>
      <c r="M9" s="12" t="s">
        <v>148</v>
      </c>
      <c r="N9" s="13" t="s">
        <v>183</v>
      </c>
      <c r="O9" s="12">
        <v>35</v>
      </c>
    </row>
    <row r="10" spans="1:15" x14ac:dyDescent="0.25">
      <c r="A10" s="11">
        <v>10011271</v>
      </c>
      <c r="B10" s="12" t="s">
        <v>184</v>
      </c>
      <c r="C10" s="12" t="s">
        <v>185</v>
      </c>
      <c r="D10" s="12" t="s">
        <v>185</v>
      </c>
      <c r="E10" s="12" t="s">
        <v>186</v>
      </c>
      <c r="F10" s="12" t="s">
        <v>142</v>
      </c>
      <c r="G10" s="12" t="s">
        <v>143</v>
      </c>
      <c r="H10" s="12" t="s">
        <v>144</v>
      </c>
      <c r="I10" s="12" t="s">
        <v>145</v>
      </c>
      <c r="J10" s="12">
        <v>-1</v>
      </c>
      <c r="K10" s="12" t="s">
        <v>172</v>
      </c>
      <c r="L10" s="12" t="s">
        <v>173</v>
      </c>
      <c r="M10" s="12" t="s">
        <v>148</v>
      </c>
      <c r="N10" s="12" t="s">
        <v>187</v>
      </c>
      <c r="O10" s="12">
        <v>35</v>
      </c>
    </row>
    <row r="11" spans="1:15" x14ac:dyDescent="0.25">
      <c r="A11" s="11">
        <v>10011501</v>
      </c>
      <c r="B11" s="12" t="s">
        <v>188</v>
      </c>
      <c r="C11" s="12" t="s">
        <v>189</v>
      </c>
      <c r="D11" s="12" t="s">
        <v>189</v>
      </c>
      <c r="E11" s="12" t="s">
        <v>190</v>
      </c>
      <c r="F11" s="12" t="s">
        <v>114</v>
      </c>
      <c r="G11" s="12" t="s">
        <v>143</v>
      </c>
      <c r="H11" s="12" t="s">
        <v>144</v>
      </c>
      <c r="I11" s="12" t="s">
        <v>145</v>
      </c>
      <c r="J11" s="12">
        <v>-1</v>
      </c>
      <c r="K11" s="12" t="s">
        <v>172</v>
      </c>
      <c r="L11" s="12" t="s">
        <v>173</v>
      </c>
      <c r="M11" s="12" t="s">
        <v>148</v>
      </c>
      <c r="N11" s="12" t="s">
        <v>187</v>
      </c>
      <c r="O11" s="12">
        <v>35</v>
      </c>
    </row>
    <row r="12" spans="1:15" x14ac:dyDescent="0.25">
      <c r="A12" s="11">
        <v>10011515</v>
      </c>
      <c r="B12" s="12" t="s">
        <v>191</v>
      </c>
      <c r="C12" s="12" t="s">
        <v>192</v>
      </c>
      <c r="D12" s="12" t="s">
        <v>193</v>
      </c>
      <c r="E12" s="12" t="s">
        <v>192</v>
      </c>
      <c r="F12" s="12" t="s">
        <v>142</v>
      </c>
      <c r="G12" s="12" t="s">
        <v>143</v>
      </c>
      <c r="H12" s="12" t="s">
        <v>144</v>
      </c>
      <c r="I12" s="12" t="s">
        <v>145</v>
      </c>
      <c r="J12" s="12">
        <v>-1</v>
      </c>
      <c r="K12" s="12" t="s">
        <v>146</v>
      </c>
      <c r="L12" s="12" t="s">
        <v>147</v>
      </c>
      <c r="M12" s="12" t="s">
        <v>148</v>
      </c>
      <c r="N12" s="12" t="s">
        <v>194</v>
      </c>
      <c r="O12" s="12">
        <v>35</v>
      </c>
    </row>
    <row r="13" spans="1:15" x14ac:dyDescent="0.25">
      <c r="A13" s="11">
        <v>10011366</v>
      </c>
      <c r="B13" s="12" t="s">
        <v>195</v>
      </c>
      <c r="C13" s="12" t="s">
        <v>196</v>
      </c>
      <c r="D13" s="12" t="s">
        <v>196</v>
      </c>
      <c r="E13" s="12" t="s">
        <v>197</v>
      </c>
      <c r="F13" s="12" t="s">
        <v>142</v>
      </c>
      <c r="G13" s="12" t="s">
        <v>143</v>
      </c>
      <c r="H13" s="12" t="s">
        <v>144</v>
      </c>
      <c r="I13" s="12" t="s">
        <v>145</v>
      </c>
      <c r="J13" s="12">
        <v>-1</v>
      </c>
      <c r="K13" s="12" t="s">
        <v>146</v>
      </c>
      <c r="L13" s="12" t="s">
        <v>147</v>
      </c>
      <c r="M13" s="12" t="s">
        <v>148</v>
      </c>
      <c r="N13" s="12" t="s">
        <v>194</v>
      </c>
      <c r="O13" s="12">
        <v>35</v>
      </c>
    </row>
    <row r="14" spans="1:15" x14ac:dyDescent="0.25">
      <c r="A14" s="11">
        <v>10011336</v>
      </c>
      <c r="B14" s="12" t="s">
        <v>198</v>
      </c>
      <c r="C14" s="12" t="s">
        <v>199</v>
      </c>
      <c r="D14" s="12" t="s">
        <v>200</v>
      </c>
      <c r="E14" s="12" t="s">
        <v>201</v>
      </c>
      <c r="F14" s="12" t="s">
        <v>142</v>
      </c>
      <c r="G14" s="12" t="s">
        <v>143</v>
      </c>
      <c r="H14" s="12" t="s">
        <v>144</v>
      </c>
      <c r="I14" s="12" t="s">
        <v>145</v>
      </c>
      <c r="J14" s="12">
        <v>-1</v>
      </c>
      <c r="K14" s="12" t="s">
        <v>182</v>
      </c>
      <c r="L14" s="12" t="s">
        <v>173</v>
      </c>
      <c r="M14" s="12" t="s">
        <v>148</v>
      </c>
      <c r="N14" s="12" t="s">
        <v>202</v>
      </c>
      <c r="O14" s="12">
        <v>35</v>
      </c>
    </row>
    <row r="15" spans="1:15" x14ac:dyDescent="0.25">
      <c r="A15" s="11">
        <v>10011426</v>
      </c>
      <c r="B15" s="12" t="s">
        <v>203</v>
      </c>
      <c r="C15" s="12" t="s">
        <v>204</v>
      </c>
      <c r="D15" s="12" t="s">
        <v>205</v>
      </c>
      <c r="E15" s="12" t="s">
        <v>206</v>
      </c>
      <c r="F15" s="12" t="s">
        <v>142</v>
      </c>
      <c r="G15" s="12" t="s">
        <v>143</v>
      </c>
      <c r="H15" s="12" t="s">
        <v>144</v>
      </c>
      <c r="I15" s="12" t="s">
        <v>145</v>
      </c>
      <c r="J15" s="12">
        <v>-1</v>
      </c>
      <c r="K15" s="12" t="s">
        <v>207</v>
      </c>
      <c r="L15" s="12" t="s">
        <v>167</v>
      </c>
      <c r="M15" s="12" t="s">
        <v>148</v>
      </c>
      <c r="N15" s="13" t="s">
        <v>208</v>
      </c>
      <c r="O15" s="12">
        <v>35</v>
      </c>
    </row>
    <row r="16" spans="1:15" x14ac:dyDescent="0.25">
      <c r="A16" s="11">
        <v>10011562</v>
      </c>
      <c r="B16" s="12" t="s">
        <v>209</v>
      </c>
      <c r="C16" s="12" t="s">
        <v>210</v>
      </c>
      <c r="D16" s="12" t="s">
        <v>210</v>
      </c>
      <c r="E16" s="12" t="s">
        <v>211</v>
      </c>
      <c r="F16" s="12" t="s">
        <v>142</v>
      </c>
      <c r="G16" s="12" t="s">
        <v>143</v>
      </c>
      <c r="H16" s="12" t="s">
        <v>144</v>
      </c>
      <c r="I16" s="12" t="s">
        <v>145</v>
      </c>
      <c r="J16" s="12">
        <v>-1</v>
      </c>
      <c r="K16" s="12" t="s">
        <v>172</v>
      </c>
      <c r="L16" s="12" t="s">
        <v>173</v>
      </c>
      <c r="M16" s="12" t="s">
        <v>148</v>
      </c>
      <c r="N16" s="12" t="s">
        <v>212</v>
      </c>
      <c r="O16" s="12">
        <v>35</v>
      </c>
    </row>
    <row r="17" spans="1:15" x14ac:dyDescent="0.25">
      <c r="A17" s="11">
        <v>10011362</v>
      </c>
      <c r="B17" s="12" t="s">
        <v>213</v>
      </c>
      <c r="C17" s="12" t="s">
        <v>214</v>
      </c>
      <c r="D17" s="12" t="s">
        <v>214</v>
      </c>
      <c r="E17" s="12" t="s">
        <v>215</v>
      </c>
      <c r="F17" s="12" t="s">
        <v>142</v>
      </c>
      <c r="G17" s="12" t="s">
        <v>143</v>
      </c>
      <c r="H17" s="12" t="s">
        <v>144</v>
      </c>
      <c r="I17" s="12" t="s">
        <v>145</v>
      </c>
      <c r="J17" s="12">
        <v>-1</v>
      </c>
      <c r="K17" s="12" t="s">
        <v>172</v>
      </c>
      <c r="L17" s="12" t="s">
        <v>173</v>
      </c>
      <c r="M17" s="12" t="s">
        <v>148</v>
      </c>
      <c r="N17" s="12" t="s">
        <v>212</v>
      </c>
      <c r="O17" s="12">
        <v>35</v>
      </c>
    </row>
    <row r="18" spans="1:15" x14ac:dyDescent="0.25">
      <c r="A18" s="11">
        <v>10011332</v>
      </c>
      <c r="B18" s="12" t="s">
        <v>216</v>
      </c>
      <c r="C18" s="12" t="s">
        <v>217</v>
      </c>
      <c r="D18" s="12" t="s">
        <v>217</v>
      </c>
      <c r="E18" s="12" t="s">
        <v>218</v>
      </c>
      <c r="F18" s="12" t="s">
        <v>142</v>
      </c>
      <c r="G18" s="12" t="s">
        <v>143</v>
      </c>
      <c r="H18" s="12" t="s">
        <v>144</v>
      </c>
      <c r="I18" s="12" t="s">
        <v>145</v>
      </c>
      <c r="J18" s="12">
        <v>-1</v>
      </c>
      <c r="K18" s="12" t="s">
        <v>172</v>
      </c>
      <c r="L18" s="12" t="s">
        <v>173</v>
      </c>
      <c r="M18" s="12" t="s">
        <v>148</v>
      </c>
      <c r="N18" s="12" t="s">
        <v>219</v>
      </c>
      <c r="O18" s="12">
        <v>35</v>
      </c>
    </row>
    <row r="19" spans="1:15" x14ac:dyDescent="0.25">
      <c r="A19" s="11">
        <v>10011300</v>
      </c>
      <c r="B19" s="12" t="s">
        <v>220</v>
      </c>
      <c r="C19" s="12" t="s">
        <v>221</v>
      </c>
      <c r="D19" s="12" t="s">
        <v>222</v>
      </c>
      <c r="E19" s="12" t="s">
        <v>223</v>
      </c>
      <c r="F19" s="12" t="s">
        <v>114</v>
      </c>
      <c r="G19" s="12" t="s">
        <v>143</v>
      </c>
      <c r="H19" s="12" t="s">
        <v>144</v>
      </c>
      <c r="I19" s="12" t="s">
        <v>145</v>
      </c>
      <c r="J19" s="12">
        <v>-1</v>
      </c>
      <c r="K19" s="12" t="s">
        <v>172</v>
      </c>
      <c r="L19" s="12" t="s">
        <v>173</v>
      </c>
      <c r="M19" s="12" t="s">
        <v>148</v>
      </c>
      <c r="N19" s="12" t="s">
        <v>219</v>
      </c>
      <c r="O19" s="12">
        <v>35</v>
      </c>
    </row>
    <row r="20" spans="1:15" x14ac:dyDescent="0.25">
      <c r="A20" s="11">
        <v>10011410</v>
      </c>
      <c r="B20" s="12" t="s">
        <v>224</v>
      </c>
      <c r="C20" s="12" t="s">
        <v>225</v>
      </c>
      <c r="D20" s="12" t="s">
        <v>225</v>
      </c>
      <c r="E20" s="12" t="s">
        <v>226</v>
      </c>
      <c r="F20" s="12" t="s">
        <v>142</v>
      </c>
      <c r="G20" s="12" t="s">
        <v>143</v>
      </c>
      <c r="H20" s="12" t="s">
        <v>144</v>
      </c>
      <c r="I20" s="12" t="s">
        <v>145</v>
      </c>
      <c r="J20" s="12">
        <v>-1</v>
      </c>
      <c r="K20" s="12" t="s">
        <v>172</v>
      </c>
      <c r="L20" s="12" t="s">
        <v>173</v>
      </c>
      <c r="M20" s="12" t="s">
        <v>148</v>
      </c>
      <c r="N20" s="12" t="s">
        <v>219</v>
      </c>
      <c r="O20" s="12">
        <v>35</v>
      </c>
    </row>
    <row r="21" spans="1:15" x14ac:dyDescent="0.25">
      <c r="A21" s="11">
        <v>10011337</v>
      </c>
      <c r="B21" s="12" t="s">
        <v>227</v>
      </c>
      <c r="C21" s="12" t="s">
        <v>228</v>
      </c>
      <c r="D21" s="12" t="s">
        <v>228</v>
      </c>
      <c r="E21" s="12" t="s">
        <v>229</v>
      </c>
      <c r="F21" s="12" t="s">
        <v>142</v>
      </c>
      <c r="G21" s="12" t="s">
        <v>143</v>
      </c>
      <c r="H21" s="12" t="s">
        <v>144</v>
      </c>
      <c r="I21" s="12" t="s">
        <v>145</v>
      </c>
      <c r="J21" s="12">
        <v>-1</v>
      </c>
      <c r="K21" s="12" t="s">
        <v>166</v>
      </c>
      <c r="L21" s="12" t="s">
        <v>167</v>
      </c>
      <c r="M21" s="12" t="s">
        <v>148</v>
      </c>
      <c r="N21" s="12" t="s">
        <v>230</v>
      </c>
      <c r="O21" s="12">
        <v>35</v>
      </c>
    </row>
    <row r="22" spans="1:15" x14ac:dyDescent="0.25">
      <c r="A22" s="11">
        <v>10011361</v>
      </c>
      <c r="B22" s="12" t="s">
        <v>231</v>
      </c>
      <c r="C22" s="12" t="s">
        <v>232</v>
      </c>
      <c r="D22" s="12" t="s">
        <v>232</v>
      </c>
      <c r="E22" s="12" t="s">
        <v>233</v>
      </c>
      <c r="F22" s="12" t="s">
        <v>142</v>
      </c>
      <c r="G22" s="12" t="s">
        <v>143</v>
      </c>
      <c r="H22" s="12" t="s">
        <v>144</v>
      </c>
      <c r="I22" s="12" t="s">
        <v>145</v>
      </c>
      <c r="J22" s="12">
        <v>-1</v>
      </c>
      <c r="K22" s="12" t="s">
        <v>166</v>
      </c>
      <c r="L22" s="12" t="s">
        <v>167</v>
      </c>
      <c r="M22" s="12" t="s">
        <v>148</v>
      </c>
      <c r="N22" s="12" t="s">
        <v>230</v>
      </c>
      <c r="O22" s="12">
        <v>35</v>
      </c>
    </row>
    <row r="23" spans="1:15" x14ac:dyDescent="0.25">
      <c r="A23" s="11">
        <v>10011596</v>
      </c>
      <c r="B23" s="12" t="s">
        <v>234</v>
      </c>
      <c r="C23" s="12" t="s">
        <v>235</v>
      </c>
      <c r="D23" s="12" t="s">
        <v>236</v>
      </c>
      <c r="E23" s="12" t="s">
        <v>237</v>
      </c>
      <c r="F23" s="12" t="s">
        <v>142</v>
      </c>
      <c r="G23" s="12" t="s">
        <v>143</v>
      </c>
      <c r="H23" s="12" t="s">
        <v>144</v>
      </c>
      <c r="I23" s="12" t="s">
        <v>145</v>
      </c>
      <c r="J23" s="12">
        <v>-1</v>
      </c>
      <c r="K23" s="12" t="s">
        <v>207</v>
      </c>
      <c r="L23" s="12" t="s">
        <v>167</v>
      </c>
      <c r="M23" s="12" t="s">
        <v>148</v>
      </c>
      <c r="N23" s="12" t="s">
        <v>238</v>
      </c>
      <c r="O23" s="12">
        <v>35</v>
      </c>
    </row>
    <row r="24" spans="1:15" x14ac:dyDescent="0.25">
      <c r="A24" s="11">
        <v>10011404</v>
      </c>
      <c r="B24" s="12" t="s">
        <v>239</v>
      </c>
      <c r="C24" s="12" t="s">
        <v>240</v>
      </c>
      <c r="D24" s="12" t="s">
        <v>240</v>
      </c>
      <c r="E24" s="12" t="s">
        <v>241</v>
      </c>
      <c r="F24" s="12" t="s">
        <v>142</v>
      </c>
      <c r="G24" s="12" t="s">
        <v>143</v>
      </c>
      <c r="H24" s="12" t="s">
        <v>144</v>
      </c>
      <c r="I24" s="12" t="s">
        <v>145</v>
      </c>
      <c r="J24" s="12">
        <v>-1</v>
      </c>
      <c r="K24" s="12" t="s">
        <v>166</v>
      </c>
      <c r="L24" s="12" t="s">
        <v>167</v>
      </c>
      <c r="M24" s="12" t="s">
        <v>148</v>
      </c>
      <c r="N24" s="12" t="s">
        <v>242</v>
      </c>
      <c r="O24" s="12">
        <v>35</v>
      </c>
    </row>
    <row r="25" spans="1:15" x14ac:dyDescent="0.25">
      <c r="A25" s="11">
        <v>10011227</v>
      </c>
      <c r="B25" s="12" t="s">
        <v>243</v>
      </c>
      <c r="C25" s="12" t="s">
        <v>244</v>
      </c>
      <c r="D25" s="12" t="s">
        <v>244</v>
      </c>
      <c r="E25" s="12" t="s">
        <v>245</v>
      </c>
      <c r="F25" s="12" t="s">
        <v>142</v>
      </c>
      <c r="G25" s="12" t="s">
        <v>143</v>
      </c>
      <c r="H25" s="12" t="s">
        <v>144</v>
      </c>
      <c r="I25" s="12" t="s">
        <v>145</v>
      </c>
      <c r="J25" s="12">
        <v>-1</v>
      </c>
      <c r="K25" s="12" t="s">
        <v>156</v>
      </c>
      <c r="L25" s="12" t="s">
        <v>147</v>
      </c>
      <c r="M25" s="12" t="s">
        <v>148</v>
      </c>
      <c r="N25" s="12" t="s">
        <v>246</v>
      </c>
      <c r="O25" s="12">
        <v>35</v>
      </c>
    </row>
    <row r="26" spans="1:15" x14ac:dyDescent="0.25">
      <c r="A26" s="11">
        <v>10011447</v>
      </c>
      <c r="B26" s="12" t="s">
        <v>247</v>
      </c>
      <c r="C26" s="12" t="s">
        <v>248</v>
      </c>
      <c r="D26" s="12" t="s">
        <v>248</v>
      </c>
      <c r="E26" s="12" t="s">
        <v>249</v>
      </c>
      <c r="F26" s="12" t="s">
        <v>142</v>
      </c>
      <c r="G26" s="12" t="s">
        <v>143</v>
      </c>
      <c r="H26" s="12" t="s">
        <v>144</v>
      </c>
      <c r="I26" s="12" t="s">
        <v>145</v>
      </c>
      <c r="J26" s="12">
        <v>-1</v>
      </c>
      <c r="K26" s="12" t="s">
        <v>156</v>
      </c>
      <c r="L26" s="12" t="s">
        <v>147</v>
      </c>
      <c r="M26" s="12" t="s">
        <v>148</v>
      </c>
      <c r="N26" s="12" t="s">
        <v>246</v>
      </c>
      <c r="O26" s="12">
        <v>35</v>
      </c>
    </row>
    <row r="27" spans="1:15" x14ac:dyDescent="0.25">
      <c r="A27" s="11">
        <v>10011299</v>
      </c>
      <c r="B27" s="12" t="s">
        <v>250</v>
      </c>
      <c r="C27" s="12" t="s">
        <v>251</v>
      </c>
      <c r="D27" s="12" t="s">
        <v>251</v>
      </c>
      <c r="E27" s="12" t="s">
        <v>252</v>
      </c>
      <c r="F27" s="12" t="s">
        <v>142</v>
      </c>
      <c r="G27" s="12" t="s">
        <v>143</v>
      </c>
      <c r="H27" s="12" t="s">
        <v>144</v>
      </c>
      <c r="I27" s="12" t="s">
        <v>145</v>
      </c>
      <c r="J27" s="12">
        <v>-1</v>
      </c>
      <c r="K27" s="12" t="s">
        <v>156</v>
      </c>
      <c r="L27" s="12" t="s">
        <v>147</v>
      </c>
      <c r="M27" s="12" t="s">
        <v>148</v>
      </c>
      <c r="N27" s="12" t="s">
        <v>246</v>
      </c>
      <c r="O27" s="12">
        <v>35</v>
      </c>
    </row>
    <row r="28" spans="1:15" x14ac:dyDescent="0.25">
      <c r="A28" s="11">
        <v>10011291</v>
      </c>
      <c r="B28" s="12" t="s">
        <v>253</v>
      </c>
      <c r="C28" s="12" t="s">
        <v>254</v>
      </c>
      <c r="D28" s="12" t="s">
        <v>254</v>
      </c>
      <c r="E28" s="12" t="s">
        <v>255</v>
      </c>
      <c r="F28" s="12" t="s">
        <v>142</v>
      </c>
      <c r="G28" s="12" t="s">
        <v>143</v>
      </c>
      <c r="H28" s="12" t="s">
        <v>144</v>
      </c>
      <c r="I28" s="12" t="s">
        <v>145</v>
      </c>
      <c r="J28" s="12">
        <v>-1</v>
      </c>
      <c r="K28" s="12" t="s">
        <v>146</v>
      </c>
      <c r="L28" s="12" t="s">
        <v>147</v>
      </c>
      <c r="M28" s="12" t="s">
        <v>148</v>
      </c>
      <c r="N28" s="12" t="s">
        <v>256</v>
      </c>
      <c r="O28" s="12">
        <v>35</v>
      </c>
    </row>
    <row r="29" spans="1:15" x14ac:dyDescent="0.25">
      <c r="A29" s="11">
        <v>10011280</v>
      </c>
      <c r="B29" s="12" t="s">
        <v>257</v>
      </c>
      <c r="C29" s="12" t="s">
        <v>258</v>
      </c>
      <c r="D29" s="12" t="s">
        <v>258</v>
      </c>
      <c r="E29" s="12" t="s">
        <v>259</v>
      </c>
      <c r="F29" s="12" t="s">
        <v>142</v>
      </c>
      <c r="G29" s="12" t="s">
        <v>143</v>
      </c>
      <c r="H29" s="12" t="s">
        <v>144</v>
      </c>
      <c r="I29" s="12" t="s">
        <v>145</v>
      </c>
      <c r="J29" s="12">
        <v>-1</v>
      </c>
      <c r="K29" s="12" t="s">
        <v>146</v>
      </c>
      <c r="L29" s="12" t="s">
        <v>260</v>
      </c>
      <c r="M29" s="12" t="s">
        <v>148</v>
      </c>
      <c r="N29" s="12" t="s">
        <v>256</v>
      </c>
      <c r="O29" s="12">
        <v>35</v>
      </c>
    </row>
    <row r="30" spans="1:15" x14ac:dyDescent="0.25">
      <c r="A30" s="11">
        <v>10011371</v>
      </c>
      <c r="B30" s="12" t="s">
        <v>261</v>
      </c>
      <c r="C30" s="12" t="s">
        <v>262</v>
      </c>
      <c r="D30" s="12" t="s">
        <v>262</v>
      </c>
      <c r="E30" s="12" t="s">
        <v>263</v>
      </c>
      <c r="F30" s="12" t="s">
        <v>142</v>
      </c>
      <c r="G30" s="12" t="s">
        <v>143</v>
      </c>
      <c r="H30" s="12" t="s">
        <v>144</v>
      </c>
      <c r="I30" s="12" t="s">
        <v>145</v>
      </c>
      <c r="J30" s="12">
        <v>-1</v>
      </c>
      <c r="K30" s="12" t="s">
        <v>264</v>
      </c>
      <c r="L30" s="12" t="s">
        <v>147</v>
      </c>
      <c r="M30" s="12" t="s">
        <v>148</v>
      </c>
      <c r="N30" s="13" t="s">
        <v>183</v>
      </c>
      <c r="O30" s="12">
        <v>35</v>
      </c>
    </row>
    <row r="31" spans="1:15" x14ac:dyDescent="0.25">
      <c r="A31" s="11">
        <v>10011384</v>
      </c>
      <c r="B31" s="12" t="s">
        <v>265</v>
      </c>
      <c r="C31" s="12" t="s">
        <v>266</v>
      </c>
      <c r="D31" s="12" t="s">
        <v>266</v>
      </c>
      <c r="E31" s="12" t="s">
        <v>267</v>
      </c>
      <c r="F31" s="12" t="s">
        <v>142</v>
      </c>
      <c r="G31" s="12" t="s">
        <v>143</v>
      </c>
      <c r="H31" s="12" t="s">
        <v>144</v>
      </c>
      <c r="I31" s="12" t="s">
        <v>145</v>
      </c>
      <c r="J31" s="12">
        <v>-1</v>
      </c>
      <c r="K31" s="12" t="s">
        <v>146</v>
      </c>
      <c r="L31" s="12" t="s">
        <v>147</v>
      </c>
      <c r="M31" s="12" t="s">
        <v>148</v>
      </c>
      <c r="N31" s="12" t="s">
        <v>268</v>
      </c>
      <c r="O31" s="12">
        <v>35</v>
      </c>
    </row>
    <row r="32" spans="1:15" x14ac:dyDescent="0.25">
      <c r="A32" s="11">
        <v>10011506</v>
      </c>
      <c r="B32" s="12" t="s">
        <v>269</v>
      </c>
      <c r="C32" s="12" t="s">
        <v>270</v>
      </c>
      <c r="D32" s="12" t="s">
        <v>270</v>
      </c>
      <c r="E32" s="12" t="s">
        <v>271</v>
      </c>
      <c r="F32" s="12" t="s">
        <v>142</v>
      </c>
      <c r="G32" s="12" t="s">
        <v>143</v>
      </c>
      <c r="H32" s="12" t="s">
        <v>144</v>
      </c>
      <c r="I32" s="12" t="s">
        <v>145</v>
      </c>
      <c r="J32" s="12">
        <v>-1</v>
      </c>
      <c r="K32" s="12" t="s">
        <v>146</v>
      </c>
      <c r="L32" s="12" t="s">
        <v>147</v>
      </c>
      <c r="M32" s="12" t="s">
        <v>148</v>
      </c>
      <c r="N32" s="12" t="s">
        <v>268</v>
      </c>
      <c r="O32" s="12">
        <v>35</v>
      </c>
    </row>
    <row r="33" spans="1:15" x14ac:dyDescent="0.25">
      <c r="A33" s="11">
        <v>10011406</v>
      </c>
      <c r="B33" s="12" t="s">
        <v>272</v>
      </c>
      <c r="C33" s="12" t="s">
        <v>273</v>
      </c>
      <c r="D33" s="12" t="s">
        <v>273</v>
      </c>
      <c r="E33" s="12" t="s">
        <v>274</v>
      </c>
      <c r="F33" s="12" t="s">
        <v>142</v>
      </c>
      <c r="G33" s="12" t="s">
        <v>143</v>
      </c>
      <c r="H33" s="12" t="s">
        <v>144</v>
      </c>
      <c r="I33" s="12" t="s">
        <v>145</v>
      </c>
      <c r="J33" s="12">
        <v>-1</v>
      </c>
      <c r="K33" s="12" t="s">
        <v>156</v>
      </c>
      <c r="L33" s="12" t="s">
        <v>147</v>
      </c>
      <c r="M33" s="12" t="s">
        <v>148</v>
      </c>
      <c r="N33" s="13" t="s">
        <v>275</v>
      </c>
      <c r="O33" s="12">
        <v>35</v>
      </c>
    </row>
    <row r="34" spans="1:15" x14ac:dyDescent="0.25">
      <c r="A34" s="11">
        <v>10010996</v>
      </c>
      <c r="B34" s="12" t="s">
        <v>276</v>
      </c>
      <c r="C34" s="12" t="s">
        <v>277</v>
      </c>
      <c r="D34" s="12" t="s">
        <v>277</v>
      </c>
      <c r="E34" s="12" t="s">
        <v>278</v>
      </c>
      <c r="F34" s="12" t="s">
        <v>142</v>
      </c>
      <c r="G34" s="12" t="s">
        <v>143</v>
      </c>
      <c r="H34" s="12" t="s">
        <v>144</v>
      </c>
      <c r="I34" s="12" t="s">
        <v>145</v>
      </c>
      <c r="J34" s="12">
        <v>-1</v>
      </c>
      <c r="K34" s="12" t="s">
        <v>156</v>
      </c>
      <c r="L34" s="12" t="s">
        <v>147</v>
      </c>
      <c r="M34" s="12" t="s">
        <v>148</v>
      </c>
      <c r="N34" s="12" t="s">
        <v>279</v>
      </c>
      <c r="O34" s="12">
        <v>35</v>
      </c>
    </row>
    <row r="35" spans="1:15" x14ac:dyDescent="0.25">
      <c r="A35" s="11">
        <v>10010975</v>
      </c>
      <c r="B35" s="12" t="s">
        <v>280</v>
      </c>
      <c r="C35" s="12" t="s">
        <v>281</v>
      </c>
      <c r="D35" s="12" t="s">
        <v>281</v>
      </c>
      <c r="E35" s="12" t="s">
        <v>282</v>
      </c>
      <c r="F35" s="12" t="s">
        <v>142</v>
      </c>
      <c r="G35" s="12" t="s">
        <v>143</v>
      </c>
      <c r="H35" s="12" t="s">
        <v>283</v>
      </c>
      <c r="I35" s="12" t="s">
        <v>145</v>
      </c>
      <c r="J35" s="12">
        <v>-1</v>
      </c>
      <c r="K35" s="12" t="s">
        <v>284</v>
      </c>
      <c r="L35" s="12" t="s">
        <v>173</v>
      </c>
      <c r="M35" s="12" t="s">
        <v>148</v>
      </c>
      <c r="N35" s="12" t="s">
        <v>285</v>
      </c>
      <c r="O35" s="12">
        <v>35</v>
      </c>
    </row>
    <row r="36" spans="1:15" x14ac:dyDescent="0.25">
      <c r="A36" s="11">
        <v>10011205</v>
      </c>
      <c r="B36" s="12" t="s">
        <v>286</v>
      </c>
      <c r="C36" s="12" t="s">
        <v>287</v>
      </c>
      <c r="D36" s="12" t="s">
        <v>287</v>
      </c>
      <c r="E36" s="12" t="s">
        <v>288</v>
      </c>
      <c r="F36" s="12" t="s">
        <v>142</v>
      </c>
      <c r="G36" s="12" t="s">
        <v>143</v>
      </c>
      <c r="H36" s="12" t="s">
        <v>144</v>
      </c>
      <c r="I36" s="12" t="s">
        <v>145</v>
      </c>
      <c r="J36" s="12">
        <v>-1</v>
      </c>
      <c r="K36" s="12" t="s">
        <v>284</v>
      </c>
      <c r="L36" s="12" t="s">
        <v>173</v>
      </c>
      <c r="M36" s="12" t="s">
        <v>148</v>
      </c>
      <c r="N36" s="12" t="s">
        <v>285</v>
      </c>
      <c r="O36" s="12">
        <v>35</v>
      </c>
    </row>
    <row r="37" spans="1:15" x14ac:dyDescent="0.25">
      <c r="A37" s="11">
        <v>10011212</v>
      </c>
      <c r="B37" s="12" t="s">
        <v>289</v>
      </c>
      <c r="C37" s="12" t="s">
        <v>290</v>
      </c>
      <c r="D37" s="12" t="s">
        <v>290</v>
      </c>
      <c r="E37" s="12" t="s">
        <v>291</v>
      </c>
      <c r="F37" s="12" t="s">
        <v>142</v>
      </c>
      <c r="G37" s="12" t="s">
        <v>143</v>
      </c>
      <c r="H37" s="12" t="s">
        <v>144</v>
      </c>
      <c r="I37" s="12" t="s">
        <v>145</v>
      </c>
      <c r="J37" s="12">
        <v>-1</v>
      </c>
      <c r="K37" s="12" t="s">
        <v>284</v>
      </c>
      <c r="L37" s="12" t="s">
        <v>173</v>
      </c>
      <c r="M37" s="12" t="s">
        <v>148</v>
      </c>
      <c r="N37" s="12" t="s">
        <v>285</v>
      </c>
      <c r="O37" s="12">
        <v>35</v>
      </c>
    </row>
    <row r="38" spans="1:15" x14ac:dyDescent="0.25">
      <c r="A38" s="11">
        <v>10011428</v>
      </c>
      <c r="B38" s="12" t="s">
        <v>292</v>
      </c>
      <c r="C38" s="12" t="s">
        <v>293</v>
      </c>
      <c r="D38" s="12" t="s">
        <v>293</v>
      </c>
      <c r="E38" s="12" t="s">
        <v>294</v>
      </c>
      <c r="F38" s="12" t="s">
        <v>142</v>
      </c>
      <c r="G38" s="12" t="s">
        <v>143</v>
      </c>
      <c r="H38" s="12" t="s">
        <v>144</v>
      </c>
      <c r="I38" s="12" t="s">
        <v>145</v>
      </c>
      <c r="J38" s="12">
        <v>-1</v>
      </c>
      <c r="K38" s="12" t="s">
        <v>284</v>
      </c>
      <c r="L38" s="12" t="s">
        <v>173</v>
      </c>
      <c r="M38" s="12" t="s">
        <v>148</v>
      </c>
      <c r="N38" s="12" t="s">
        <v>285</v>
      </c>
      <c r="O38" s="12">
        <v>35</v>
      </c>
    </row>
    <row r="39" spans="1:15" x14ac:dyDescent="0.25">
      <c r="A39" s="11">
        <v>10011443</v>
      </c>
      <c r="B39" s="12" t="s">
        <v>295</v>
      </c>
      <c r="C39" s="12" t="s">
        <v>296</v>
      </c>
      <c r="D39" s="12" t="s">
        <v>297</v>
      </c>
      <c r="E39" s="12" t="s">
        <v>298</v>
      </c>
      <c r="F39" s="12" t="s">
        <v>142</v>
      </c>
      <c r="G39" s="12" t="s">
        <v>143</v>
      </c>
      <c r="H39" s="12" t="s">
        <v>144</v>
      </c>
      <c r="I39" s="12" t="s">
        <v>145</v>
      </c>
      <c r="J39" s="12">
        <v>-1</v>
      </c>
      <c r="K39" s="12" t="s">
        <v>172</v>
      </c>
      <c r="L39" s="12" t="s">
        <v>173</v>
      </c>
      <c r="M39" s="12" t="s">
        <v>148</v>
      </c>
      <c r="N39" s="12" t="s">
        <v>299</v>
      </c>
      <c r="O39" s="12">
        <v>35</v>
      </c>
    </row>
    <row r="40" spans="1:15" x14ac:dyDescent="0.25">
      <c r="A40" s="11">
        <v>10011399</v>
      </c>
      <c r="B40" s="12" t="s">
        <v>300</v>
      </c>
      <c r="C40" s="12" t="s">
        <v>193</v>
      </c>
      <c r="D40" s="12" t="s">
        <v>193</v>
      </c>
      <c r="E40" s="12" t="s">
        <v>301</v>
      </c>
      <c r="F40" s="12" t="s">
        <v>142</v>
      </c>
      <c r="G40" s="12" t="s">
        <v>143</v>
      </c>
      <c r="H40" s="12" t="s">
        <v>144</v>
      </c>
      <c r="I40" s="12" t="s">
        <v>145</v>
      </c>
      <c r="J40" s="12">
        <v>-1</v>
      </c>
      <c r="K40" s="12" t="s">
        <v>146</v>
      </c>
      <c r="L40" s="12" t="s">
        <v>147</v>
      </c>
      <c r="M40" s="12" t="s">
        <v>148</v>
      </c>
      <c r="N40" s="12" t="s">
        <v>302</v>
      </c>
      <c r="O40" s="12">
        <v>35</v>
      </c>
    </row>
    <row r="41" spans="1:15" x14ac:dyDescent="0.25">
      <c r="A41" s="11">
        <v>10011454</v>
      </c>
      <c r="B41" s="12" t="s">
        <v>303</v>
      </c>
      <c r="C41" s="12" t="s">
        <v>304</v>
      </c>
      <c r="D41" s="12" t="s">
        <v>304</v>
      </c>
      <c r="E41" s="12" t="s">
        <v>305</v>
      </c>
      <c r="F41" s="12" t="s">
        <v>142</v>
      </c>
      <c r="G41" s="12" t="s">
        <v>143</v>
      </c>
      <c r="H41" s="12" t="s">
        <v>144</v>
      </c>
      <c r="I41" s="12" t="s">
        <v>145</v>
      </c>
      <c r="J41" s="12">
        <v>-1</v>
      </c>
      <c r="K41" s="12" t="s">
        <v>182</v>
      </c>
      <c r="L41" s="12" t="s">
        <v>173</v>
      </c>
      <c r="M41" s="12" t="s">
        <v>148</v>
      </c>
      <c r="N41" s="12" t="s">
        <v>306</v>
      </c>
      <c r="O41" s="12">
        <v>35</v>
      </c>
    </row>
    <row r="42" spans="1:15" x14ac:dyDescent="0.25">
      <c r="A42" s="11">
        <v>10011186</v>
      </c>
      <c r="B42" s="12" t="s">
        <v>307</v>
      </c>
      <c r="C42" s="12" t="s">
        <v>308</v>
      </c>
      <c r="D42" s="12" t="s">
        <v>308</v>
      </c>
      <c r="E42" s="12" t="s">
        <v>309</v>
      </c>
      <c r="F42" s="12" t="s">
        <v>142</v>
      </c>
      <c r="G42" s="12" t="s">
        <v>143</v>
      </c>
      <c r="H42" s="12" t="s">
        <v>144</v>
      </c>
      <c r="I42" s="12" t="s">
        <v>145</v>
      </c>
      <c r="J42" s="12">
        <v>-1</v>
      </c>
      <c r="K42" s="12" t="s">
        <v>284</v>
      </c>
      <c r="L42" s="12" t="s">
        <v>173</v>
      </c>
      <c r="M42" s="12" t="s">
        <v>148</v>
      </c>
      <c r="N42" s="13" t="s">
        <v>310</v>
      </c>
      <c r="O42" s="12">
        <v>35</v>
      </c>
    </row>
    <row r="43" spans="1:15" x14ac:dyDescent="0.25">
      <c r="A43" s="11">
        <v>10010962</v>
      </c>
      <c r="B43" s="12" t="s">
        <v>311</v>
      </c>
      <c r="C43" s="12" t="s">
        <v>312</v>
      </c>
      <c r="D43" s="12" t="s">
        <v>312</v>
      </c>
      <c r="E43" s="12" t="s">
        <v>313</v>
      </c>
      <c r="F43" s="12" t="s">
        <v>142</v>
      </c>
      <c r="G43" s="12" t="s">
        <v>143</v>
      </c>
      <c r="H43" s="12" t="s">
        <v>144</v>
      </c>
      <c r="I43" s="12" t="s">
        <v>145</v>
      </c>
      <c r="J43" s="12">
        <v>-1</v>
      </c>
      <c r="K43" s="12" t="s">
        <v>284</v>
      </c>
      <c r="L43" s="12" t="s">
        <v>173</v>
      </c>
      <c r="M43" s="12" t="s">
        <v>148</v>
      </c>
      <c r="N43" s="13" t="s">
        <v>310</v>
      </c>
      <c r="O43" s="12">
        <v>35</v>
      </c>
    </row>
    <row r="44" spans="1:15" x14ac:dyDescent="0.25">
      <c r="A44" s="11">
        <v>10011437</v>
      </c>
      <c r="B44" s="12" t="s">
        <v>314</v>
      </c>
      <c r="C44" s="12" t="s">
        <v>315</v>
      </c>
      <c r="D44" s="12" t="s">
        <v>315</v>
      </c>
      <c r="E44" s="12" t="s">
        <v>316</v>
      </c>
      <c r="F44" s="12" t="s">
        <v>114</v>
      </c>
      <c r="G44" s="12" t="s">
        <v>143</v>
      </c>
      <c r="H44" s="12" t="s">
        <v>144</v>
      </c>
      <c r="I44" s="12" t="s">
        <v>145</v>
      </c>
      <c r="J44" s="12">
        <v>-1</v>
      </c>
      <c r="K44" s="12" t="s">
        <v>284</v>
      </c>
      <c r="L44" s="12" t="s">
        <v>173</v>
      </c>
      <c r="M44" s="12" t="s">
        <v>148</v>
      </c>
      <c r="N44" s="13" t="s">
        <v>310</v>
      </c>
      <c r="O44" s="12">
        <v>35</v>
      </c>
    </row>
    <row r="45" spans="1:15" x14ac:dyDescent="0.25">
      <c r="A45" s="11">
        <v>10011538</v>
      </c>
      <c r="B45" s="12" t="s">
        <v>317</v>
      </c>
      <c r="C45" s="12" t="s">
        <v>318</v>
      </c>
      <c r="D45" s="12" t="s">
        <v>318</v>
      </c>
      <c r="E45" s="12" t="s">
        <v>319</v>
      </c>
      <c r="F45" s="12" t="s">
        <v>142</v>
      </c>
      <c r="G45" s="12" t="s">
        <v>143</v>
      </c>
      <c r="H45" s="12" t="s">
        <v>144</v>
      </c>
      <c r="I45" s="12" t="s">
        <v>145</v>
      </c>
      <c r="J45" s="12">
        <v>-1</v>
      </c>
      <c r="K45" s="12" t="s">
        <v>166</v>
      </c>
      <c r="L45" s="12" t="s">
        <v>167</v>
      </c>
      <c r="M45" s="12" t="s">
        <v>148</v>
      </c>
      <c r="N45" s="13" t="s">
        <v>310</v>
      </c>
      <c r="O45" s="12">
        <v>35</v>
      </c>
    </row>
    <row r="46" spans="1:15" x14ac:dyDescent="0.25">
      <c r="A46" s="11">
        <v>10011355</v>
      </c>
      <c r="B46" s="12" t="s">
        <v>320</v>
      </c>
      <c r="C46" s="12" t="s">
        <v>321</v>
      </c>
      <c r="D46" s="12" t="s">
        <v>321</v>
      </c>
      <c r="E46" s="12" t="s">
        <v>322</v>
      </c>
      <c r="F46" s="12" t="s">
        <v>114</v>
      </c>
      <c r="G46" s="12" t="s">
        <v>143</v>
      </c>
      <c r="H46" s="12" t="s">
        <v>144</v>
      </c>
      <c r="I46" s="12" t="s">
        <v>145</v>
      </c>
      <c r="J46" s="12">
        <v>-1</v>
      </c>
      <c r="K46" s="12" t="s">
        <v>284</v>
      </c>
      <c r="L46" s="12" t="s">
        <v>173</v>
      </c>
      <c r="M46" s="12" t="s">
        <v>148</v>
      </c>
      <c r="N46" s="13" t="s">
        <v>310</v>
      </c>
      <c r="O46" s="12">
        <v>35</v>
      </c>
    </row>
    <row r="47" spans="1:15" x14ac:dyDescent="0.25">
      <c r="A47" s="11">
        <v>10011183</v>
      </c>
      <c r="B47" s="12" t="s">
        <v>323</v>
      </c>
      <c r="C47" s="12" t="s">
        <v>324</v>
      </c>
      <c r="D47" s="12" t="s">
        <v>324</v>
      </c>
      <c r="E47" s="12" t="s">
        <v>325</v>
      </c>
      <c r="F47" s="12" t="s">
        <v>142</v>
      </c>
      <c r="G47" s="12" t="s">
        <v>143</v>
      </c>
      <c r="H47" s="12" t="s">
        <v>144</v>
      </c>
      <c r="I47" s="12" t="s">
        <v>145</v>
      </c>
      <c r="J47" s="12">
        <v>-1</v>
      </c>
      <c r="K47" s="12" t="s">
        <v>326</v>
      </c>
      <c r="L47" s="12" t="s">
        <v>173</v>
      </c>
      <c r="M47" s="12" t="s">
        <v>148</v>
      </c>
      <c r="N47" s="13" t="s">
        <v>310</v>
      </c>
      <c r="O47" s="12">
        <v>35</v>
      </c>
    </row>
    <row r="48" spans="1:15" x14ac:dyDescent="0.25">
      <c r="A48" s="11">
        <v>10011455</v>
      </c>
      <c r="B48" s="12" t="s">
        <v>327</v>
      </c>
      <c r="C48" s="12" t="s">
        <v>281</v>
      </c>
      <c r="D48" s="12" t="s">
        <v>281</v>
      </c>
      <c r="E48" s="12" t="s">
        <v>328</v>
      </c>
      <c r="F48" s="12" t="s">
        <v>142</v>
      </c>
      <c r="G48" s="12" t="s">
        <v>143</v>
      </c>
      <c r="H48" s="12" t="s">
        <v>144</v>
      </c>
      <c r="I48" s="12" t="s">
        <v>145</v>
      </c>
      <c r="J48" s="12">
        <v>-1</v>
      </c>
      <c r="K48" s="12" t="s">
        <v>172</v>
      </c>
      <c r="L48" s="12" t="s">
        <v>173</v>
      </c>
      <c r="M48" s="12" t="s">
        <v>148</v>
      </c>
      <c r="N48" s="13" t="s">
        <v>310</v>
      </c>
      <c r="O48" s="12">
        <v>35</v>
      </c>
    </row>
    <row r="49" spans="1:15" x14ac:dyDescent="0.25">
      <c r="A49" s="11">
        <v>10011420</v>
      </c>
      <c r="B49" s="12" t="s">
        <v>329</v>
      </c>
      <c r="C49" s="12" t="s">
        <v>330</v>
      </c>
      <c r="D49" s="12" t="s">
        <v>330</v>
      </c>
      <c r="E49" s="12" t="s">
        <v>331</v>
      </c>
      <c r="F49" s="12" t="s">
        <v>142</v>
      </c>
      <c r="G49" s="12" t="s">
        <v>143</v>
      </c>
      <c r="H49" s="12" t="s">
        <v>144</v>
      </c>
      <c r="I49" s="12" t="s">
        <v>145</v>
      </c>
      <c r="J49" s="12">
        <v>-1</v>
      </c>
      <c r="K49" s="12" t="s">
        <v>146</v>
      </c>
      <c r="L49" s="12" t="s">
        <v>147</v>
      </c>
      <c r="M49" s="12" t="s">
        <v>148</v>
      </c>
      <c r="N49" s="14" t="s">
        <v>310</v>
      </c>
      <c r="O49" s="12">
        <v>35</v>
      </c>
    </row>
    <row r="50" spans="1:15" x14ac:dyDescent="0.25">
      <c r="A50" s="11">
        <v>10011378</v>
      </c>
      <c r="B50" s="12" t="s">
        <v>332</v>
      </c>
      <c r="C50" s="12" t="s">
        <v>333</v>
      </c>
      <c r="D50" s="12" t="s">
        <v>333</v>
      </c>
      <c r="E50" s="12" t="s">
        <v>334</v>
      </c>
      <c r="F50" s="12" t="s">
        <v>114</v>
      </c>
      <c r="G50" s="12" t="s">
        <v>143</v>
      </c>
      <c r="H50" s="12" t="s">
        <v>144</v>
      </c>
      <c r="I50" s="12" t="s">
        <v>145</v>
      </c>
      <c r="J50" s="12">
        <v>-1</v>
      </c>
      <c r="K50" s="12" t="s">
        <v>284</v>
      </c>
      <c r="L50" s="12" t="s">
        <v>173</v>
      </c>
      <c r="M50" s="12" t="s">
        <v>148</v>
      </c>
      <c r="N50" s="13" t="s">
        <v>310</v>
      </c>
      <c r="O50" s="12">
        <v>35</v>
      </c>
    </row>
    <row r="51" spans="1:15" x14ac:dyDescent="0.25">
      <c r="A51" s="11">
        <v>10011368</v>
      </c>
      <c r="B51" s="12" t="s">
        <v>335</v>
      </c>
      <c r="C51" s="12" t="s">
        <v>336</v>
      </c>
      <c r="D51" s="12" t="s">
        <v>337</v>
      </c>
      <c r="E51" s="12" t="s">
        <v>338</v>
      </c>
      <c r="F51" s="12" t="s">
        <v>142</v>
      </c>
      <c r="G51" s="12" t="s">
        <v>143</v>
      </c>
      <c r="H51" s="12" t="s">
        <v>144</v>
      </c>
      <c r="I51" s="12" t="s">
        <v>145</v>
      </c>
      <c r="J51" s="12">
        <v>-1</v>
      </c>
      <c r="K51" s="12" t="s">
        <v>156</v>
      </c>
      <c r="L51" s="12" t="s">
        <v>147</v>
      </c>
      <c r="M51" s="12" t="s">
        <v>148</v>
      </c>
      <c r="N51" s="12" t="s">
        <v>339</v>
      </c>
      <c r="O51" s="12">
        <v>35</v>
      </c>
    </row>
    <row r="52" spans="1:15" x14ac:dyDescent="0.25">
      <c r="A52" s="11">
        <v>10011417</v>
      </c>
      <c r="B52" s="12" t="s">
        <v>340</v>
      </c>
      <c r="C52" s="12" t="s">
        <v>341</v>
      </c>
      <c r="D52" s="12" t="s">
        <v>341</v>
      </c>
      <c r="E52" s="12" t="s">
        <v>342</v>
      </c>
      <c r="F52" s="12" t="s">
        <v>114</v>
      </c>
      <c r="G52" s="12" t="s">
        <v>143</v>
      </c>
      <c r="H52" s="12" t="s">
        <v>144</v>
      </c>
      <c r="I52" s="12" t="s">
        <v>145</v>
      </c>
      <c r="J52" s="12">
        <v>-1</v>
      </c>
      <c r="K52" s="12" t="s">
        <v>156</v>
      </c>
      <c r="L52" s="12" t="s">
        <v>147</v>
      </c>
      <c r="M52" s="12" t="s">
        <v>148</v>
      </c>
      <c r="N52" s="12" t="s">
        <v>343</v>
      </c>
      <c r="O52" s="12">
        <v>35</v>
      </c>
    </row>
    <row r="53" spans="1:15" x14ac:dyDescent="0.25">
      <c r="A53" s="11">
        <v>10011511</v>
      </c>
      <c r="B53" s="12" t="s">
        <v>344</v>
      </c>
      <c r="C53" s="12" t="s">
        <v>345</v>
      </c>
      <c r="D53" s="12" t="s">
        <v>345</v>
      </c>
      <c r="E53" s="12" t="s">
        <v>346</v>
      </c>
      <c r="F53" s="12" t="s">
        <v>142</v>
      </c>
      <c r="G53" s="12" t="s">
        <v>143</v>
      </c>
      <c r="H53" s="12" t="s">
        <v>144</v>
      </c>
      <c r="I53" s="12" t="s">
        <v>145</v>
      </c>
      <c r="J53" s="12">
        <v>-1</v>
      </c>
      <c r="K53" s="12" t="s">
        <v>146</v>
      </c>
      <c r="L53" s="12" t="s">
        <v>147</v>
      </c>
      <c r="M53" s="12" t="s">
        <v>148</v>
      </c>
      <c r="N53" s="12" t="s">
        <v>347</v>
      </c>
      <c r="O53" s="12">
        <v>35</v>
      </c>
    </row>
    <row r="54" spans="1:15" x14ac:dyDescent="0.25">
      <c r="A54" s="11">
        <v>10011267</v>
      </c>
      <c r="B54" s="12" t="s">
        <v>348</v>
      </c>
      <c r="C54" s="12" t="s">
        <v>349</v>
      </c>
      <c r="D54" s="12" t="s">
        <v>349</v>
      </c>
      <c r="E54" s="12" t="s">
        <v>350</v>
      </c>
      <c r="F54" s="12" t="s">
        <v>142</v>
      </c>
      <c r="G54" s="12" t="s">
        <v>143</v>
      </c>
      <c r="H54" s="12" t="s">
        <v>144</v>
      </c>
      <c r="I54" s="12" t="s">
        <v>145</v>
      </c>
      <c r="J54" s="12">
        <v>-1</v>
      </c>
      <c r="K54" s="12" t="s">
        <v>351</v>
      </c>
      <c r="L54" s="12" t="s">
        <v>167</v>
      </c>
      <c r="M54" s="12" t="s">
        <v>148</v>
      </c>
      <c r="N54" s="12" t="s">
        <v>352</v>
      </c>
      <c r="O54" s="12">
        <v>35</v>
      </c>
    </row>
    <row r="55" spans="1:15" x14ac:dyDescent="0.25">
      <c r="A55" s="11">
        <v>10011381</v>
      </c>
      <c r="B55" s="12" t="s">
        <v>353</v>
      </c>
      <c r="C55" s="12" t="s">
        <v>354</v>
      </c>
      <c r="D55" s="12" t="s">
        <v>297</v>
      </c>
      <c r="E55" s="12" t="s">
        <v>355</v>
      </c>
      <c r="F55" s="12" t="s">
        <v>142</v>
      </c>
      <c r="G55" s="12" t="s">
        <v>143</v>
      </c>
      <c r="H55" s="12" t="s">
        <v>144</v>
      </c>
      <c r="I55" s="12" t="s">
        <v>145</v>
      </c>
      <c r="J55" s="12">
        <v>-1</v>
      </c>
      <c r="K55" s="12" t="s">
        <v>351</v>
      </c>
      <c r="L55" s="12" t="s">
        <v>167</v>
      </c>
      <c r="M55" s="12" t="s">
        <v>148</v>
      </c>
      <c r="N55" s="12" t="s">
        <v>352</v>
      </c>
      <c r="O55" s="12">
        <v>35</v>
      </c>
    </row>
    <row r="56" spans="1:15" x14ac:dyDescent="0.25">
      <c r="A56" s="11">
        <v>10010986</v>
      </c>
      <c r="B56" s="12" t="s">
        <v>356</v>
      </c>
      <c r="C56" s="12" t="s">
        <v>357</v>
      </c>
      <c r="D56" s="12" t="s">
        <v>357</v>
      </c>
      <c r="E56" s="12" t="s">
        <v>358</v>
      </c>
      <c r="F56" s="12" t="s">
        <v>114</v>
      </c>
      <c r="G56" s="12" t="s">
        <v>143</v>
      </c>
      <c r="H56" s="12" t="s">
        <v>144</v>
      </c>
      <c r="I56" s="12" t="s">
        <v>145</v>
      </c>
      <c r="J56" s="12">
        <v>-1</v>
      </c>
      <c r="K56" s="12" t="s">
        <v>156</v>
      </c>
      <c r="L56" s="12" t="s">
        <v>147</v>
      </c>
      <c r="M56" s="12" t="s">
        <v>148</v>
      </c>
      <c r="N56" s="13" t="s">
        <v>359</v>
      </c>
      <c r="O56" s="12">
        <v>35</v>
      </c>
    </row>
    <row r="57" spans="1:15" x14ac:dyDescent="0.25">
      <c r="A57" s="11">
        <v>10011288</v>
      </c>
      <c r="B57" s="12" t="s">
        <v>360</v>
      </c>
      <c r="C57" s="12" t="s">
        <v>312</v>
      </c>
      <c r="D57" s="12" t="s">
        <v>312</v>
      </c>
      <c r="E57" s="12" t="s">
        <v>361</v>
      </c>
      <c r="F57" s="12" t="s">
        <v>142</v>
      </c>
      <c r="G57" s="12" t="s">
        <v>143</v>
      </c>
      <c r="H57" s="12" t="s">
        <v>144</v>
      </c>
      <c r="I57" s="12" t="s">
        <v>145</v>
      </c>
      <c r="J57" s="12">
        <v>-1</v>
      </c>
      <c r="K57" s="12" t="s">
        <v>156</v>
      </c>
      <c r="L57" s="12" t="s">
        <v>147</v>
      </c>
      <c r="M57" s="12" t="s">
        <v>148</v>
      </c>
      <c r="N57" s="13" t="s">
        <v>359</v>
      </c>
      <c r="O57" s="12">
        <v>35</v>
      </c>
    </row>
    <row r="58" spans="1:15" x14ac:dyDescent="0.25">
      <c r="A58" s="11">
        <v>10011387</v>
      </c>
      <c r="B58" s="12" t="s">
        <v>362</v>
      </c>
      <c r="C58" s="12" t="s">
        <v>363</v>
      </c>
      <c r="D58" s="12" t="s">
        <v>363</v>
      </c>
      <c r="E58" s="12" t="s">
        <v>364</v>
      </c>
      <c r="F58" s="12" t="s">
        <v>142</v>
      </c>
      <c r="G58" s="12" t="s">
        <v>143</v>
      </c>
      <c r="H58" s="12" t="s">
        <v>144</v>
      </c>
      <c r="I58" s="12" t="s">
        <v>145</v>
      </c>
      <c r="J58" s="12">
        <v>-1</v>
      </c>
      <c r="K58" s="12" t="s">
        <v>156</v>
      </c>
      <c r="L58" s="12" t="s">
        <v>147</v>
      </c>
      <c r="M58" s="12" t="s">
        <v>148</v>
      </c>
      <c r="N58" s="13" t="s">
        <v>359</v>
      </c>
      <c r="O58" s="12">
        <v>35</v>
      </c>
    </row>
    <row r="59" spans="1:15" x14ac:dyDescent="0.25">
      <c r="A59" s="11">
        <v>10011324</v>
      </c>
      <c r="B59" s="12" t="s">
        <v>365</v>
      </c>
      <c r="C59" s="12" t="s">
        <v>366</v>
      </c>
      <c r="D59" s="12" t="s">
        <v>366</v>
      </c>
      <c r="E59" s="12" t="s">
        <v>367</v>
      </c>
      <c r="F59" s="12" t="s">
        <v>142</v>
      </c>
      <c r="G59" s="12" t="s">
        <v>143</v>
      </c>
      <c r="H59" s="12" t="s">
        <v>144</v>
      </c>
      <c r="I59" s="12" t="s">
        <v>145</v>
      </c>
      <c r="J59" s="12">
        <v>-1</v>
      </c>
      <c r="K59" s="12" t="s">
        <v>156</v>
      </c>
      <c r="L59" s="12" t="s">
        <v>147</v>
      </c>
      <c r="M59" s="12" t="s">
        <v>148</v>
      </c>
      <c r="N59" s="13" t="s">
        <v>359</v>
      </c>
      <c r="O59" s="12">
        <v>35</v>
      </c>
    </row>
    <row r="60" spans="1:15" x14ac:dyDescent="0.25">
      <c r="A60" s="11">
        <v>10010969</v>
      </c>
      <c r="B60" s="12" t="s">
        <v>368</v>
      </c>
      <c r="C60" s="12" t="s">
        <v>369</v>
      </c>
      <c r="D60" s="12" t="s">
        <v>369</v>
      </c>
      <c r="E60" s="12" t="s">
        <v>370</v>
      </c>
      <c r="F60" s="12" t="s">
        <v>142</v>
      </c>
      <c r="G60" s="12" t="s">
        <v>143</v>
      </c>
      <c r="H60" s="12" t="s">
        <v>283</v>
      </c>
      <c r="I60" s="12" t="s">
        <v>145</v>
      </c>
      <c r="J60" s="12">
        <v>-1</v>
      </c>
      <c r="K60" s="12" t="s">
        <v>156</v>
      </c>
      <c r="L60" s="12" t="s">
        <v>147</v>
      </c>
      <c r="M60" s="12" t="s">
        <v>148</v>
      </c>
      <c r="N60" s="13" t="s">
        <v>359</v>
      </c>
      <c r="O60" s="12">
        <v>35</v>
      </c>
    </row>
    <row r="61" spans="1:15" x14ac:dyDescent="0.25">
      <c r="A61" s="11">
        <v>10011460</v>
      </c>
      <c r="B61" s="12" t="s">
        <v>371</v>
      </c>
      <c r="C61" s="12" t="s">
        <v>372</v>
      </c>
      <c r="D61" s="12" t="s">
        <v>372</v>
      </c>
      <c r="E61" s="12" t="s">
        <v>373</v>
      </c>
      <c r="F61" s="12" t="s">
        <v>142</v>
      </c>
      <c r="G61" s="12" t="s">
        <v>143</v>
      </c>
      <c r="H61" s="12" t="s">
        <v>144</v>
      </c>
      <c r="I61" s="12" t="s">
        <v>145</v>
      </c>
      <c r="J61" s="12">
        <v>-1</v>
      </c>
      <c r="K61" s="12" t="s">
        <v>156</v>
      </c>
      <c r="L61" s="12" t="s">
        <v>147</v>
      </c>
      <c r="M61" s="12" t="s">
        <v>148</v>
      </c>
      <c r="N61" s="13" t="s">
        <v>359</v>
      </c>
      <c r="O61" s="12">
        <v>35</v>
      </c>
    </row>
    <row r="62" spans="1:15" x14ac:dyDescent="0.25">
      <c r="A62" s="11">
        <v>10010970</v>
      </c>
      <c r="B62" s="12" t="s">
        <v>374</v>
      </c>
      <c r="C62" s="12" t="s">
        <v>375</v>
      </c>
      <c r="D62" s="12" t="s">
        <v>375</v>
      </c>
      <c r="E62" s="12" t="s">
        <v>376</v>
      </c>
      <c r="F62" s="12" t="s">
        <v>142</v>
      </c>
      <c r="G62" s="12" t="s">
        <v>143</v>
      </c>
      <c r="H62" s="12" t="s">
        <v>144</v>
      </c>
      <c r="I62" s="12" t="s">
        <v>145</v>
      </c>
      <c r="J62" s="12">
        <v>-1</v>
      </c>
      <c r="K62" s="12" t="s">
        <v>156</v>
      </c>
      <c r="L62" s="12" t="s">
        <v>147</v>
      </c>
      <c r="M62" s="12" t="s">
        <v>148</v>
      </c>
      <c r="N62" s="13" t="s">
        <v>359</v>
      </c>
      <c r="O62" s="12">
        <v>35</v>
      </c>
    </row>
    <row r="63" spans="1:15" x14ac:dyDescent="0.25">
      <c r="A63" s="11">
        <v>10011196</v>
      </c>
      <c r="B63" s="12" t="s">
        <v>377</v>
      </c>
      <c r="C63" s="12" t="s">
        <v>378</v>
      </c>
      <c r="D63" s="12" t="s">
        <v>378</v>
      </c>
      <c r="E63" s="12" t="s">
        <v>379</v>
      </c>
      <c r="F63" s="12" t="s">
        <v>142</v>
      </c>
      <c r="G63" s="12" t="s">
        <v>143</v>
      </c>
      <c r="H63" s="12" t="s">
        <v>144</v>
      </c>
      <c r="I63" s="12" t="s">
        <v>145</v>
      </c>
      <c r="J63" s="12">
        <v>-1</v>
      </c>
      <c r="K63" s="12" t="s">
        <v>156</v>
      </c>
      <c r="L63" s="12" t="s">
        <v>147</v>
      </c>
      <c r="M63" s="12" t="s">
        <v>148</v>
      </c>
      <c r="N63" s="12" t="s">
        <v>380</v>
      </c>
      <c r="O63" s="12">
        <v>35</v>
      </c>
    </row>
    <row r="64" spans="1:15" x14ac:dyDescent="0.25">
      <c r="A64" s="11">
        <v>10011244</v>
      </c>
      <c r="B64" s="12" t="s">
        <v>381</v>
      </c>
      <c r="C64" s="12" t="s">
        <v>382</v>
      </c>
      <c r="D64" s="12" t="s">
        <v>382</v>
      </c>
      <c r="E64" s="12" t="s">
        <v>383</v>
      </c>
      <c r="F64" s="12" t="s">
        <v>142</v>
      </c>
      <c r="G64" s="12" t="s">
        <v>143</v>
      </c>
      <c r="H64" s="12" t="s">
        <v>144</v>
      </c>
      <c r="I64" s="12" t="s">
        <v>145</v>
      </c>
      <c r="J64" s="12">
        <v>-1</v>
      </c>
      <c r="K64" s="12" t="s">
        <v>182</v>
      </c>
      <c r="L64" s="12" t="s">
        <v>173</v>
      </c>
      <c r="M64" s="12" t="s">
        <v>148</v>
      </c>
      <c r="N64" s="12" t="s">
        <v>384</v>
      </c>
      <c r="O64" s="12">
        <v>35</v>
      </c>
    </row>
    <row r="65" spans="1:15" x14ac:dyDescent="0.25">
      <c r="A65" s="11">
        <v>10011450</v>
      </c>
      <c r="B65" s="12" t="s">
        <v>385</v>
      </c>
      <c r="C65" s="12" t="s">
        <v>386</v>
      </c>
      <c r="D65" s="12" t="s">
        <v>386</v>
      </c>
      <c r="E65" s="12" t="s">
        <v>387</v>
      </c>
      <c r="F65" s="12" t="s">
        <v>114</v>
      </c>
      <c r="G65" s="12" t="s">
        <v>143</v>
      </c>
      <c r="H65" s="12" t="s">
        <v>144</v>
      </c>
      <c r="I65" s="12" t="s">
        <v>145</v>
      </c>
      <c r="J65" s="12">
        <v>-1</v>
      </c>
      <c r="K65" s="12" t="s">
        <v>182</v>
      </c>
      <c r="L65" s="12" t="s">
        <v>173</v>
      </c>
      <c r="M65" s="12" t="s">
        <v>148</v>
      </c>
      <c r="N65" s="12" t="s">
        <v>384</v>
      </c>
      <c r="O65" s="12">
        <v>35</v>
      </c>
    </row>
    <row r="66" spans="1:15" x14ac:dyDescent="0.25">
      <c r="A66" s="11">
        <v>10011530</v>
      </c>
      <c r="B66" s="12" t="s">
        <v>388</v>
      </c>
      <c r="C66" s="12" t="s">
        <v>389</v>
      </c>
      <c r="D66" s="12" t="s">
        <v>389</v>
      </c>
      <c r="E66" s="12" t="s">
        <v>390</v>
      </c>
      <c r="F66" s="12" t="s">
        <v>142</v>
      </c>
      <c r="G66" s="12" t="s">
        <v>143</v>
      </c>
      <c r="H66" s="12" t="s">
        <v>144</v>
      </c>
      <c r="I66" s="12" t="s">
        <v>145</v>
      </c>
      <c r="J66" s="12">
        <v>-1</v>
      </c>
      <c r="K66" s="12" t="s">
        <v>172</v>
      </c>
      <c r="L66" s="12" t="s">
        <v>173</v>
      </c>
      <c r="M66" s="12" t="s">
        <v>148</v>
      </c>
      <c r="N66" s="12" t="s">
        <v>391</v>
      </c>
      <c r="O66" s="12">
        <v>35</v>
      </c>
    </row>
    <row r="67" spans="1:15" x14ac:dyDescent="0.25">
      <c r="A67" s="11">
        <v>10011441</v>
      </c>
      <c r="B67" s="12" t="s">
        <v>392</v>
      </c>
      <c r="C67" s="12" t="s">
        <v>270</v>
      </c>
      <c r="D67" s="12" t="s">
        <v>270</v>
      </c>
      <c r="E67" s="12" t="s">
        <v>393</v>
      </c>
      <c r="F67" s="12" t="s">
        <v>142</v>
      </c>
      <c r="G67" s="12" t="s">
        <v>143</v>
      </c>
      <c r="H67" s="12" t="s">
        <v>144</v>
      </c>
      <c r="I67" s="12" t="s">
        <v>145</v>
      </c>
      <c r="J67" s="12">
        <v>-1</v>
      </c>
      <c r="K67" s="12" t="s">
        <v>172</v>
      </c>
      <c r="L67" s="12" t="s">
        <v>173</v>
      </c>
      <c r="M67" s="12" t="s">
        <v>148</v>
      </c>
      <c r="N67" s="12" t="s">
        <v>391</v>
      </c>
      <c r="O67" s="12">
        <v>28</v>
      </c>
    </row>
    <row r="68" spans="1:15" x14ac:dyDescent="0.25">
      <c r="A68" s="11">
        <v>10011257</v>
      </c>
      <c r="B68" s="12" t="s">
        <v>394</v>
      </c>
      <c r="C68" s="12" t="s">
        <v>395</v>
      </c>
      <c r="D68" s="12" t="s">
        <v>395</v>
      </c>
      <c r="E68" s="12" t="s">
        <v>396</v>
      </c>
      <c r="F68" s="12" t="s">
        <v>142</v>
      </c>
      <c r="G68" s="12" t="s">
        <v>143</v>
      </c>
      <c r="H68" s="12" t="s">
        <v>144</v>
      </c>
      <c r="I68" s="12" t="s">
        <v>145</v>
      </c>
      <c r="J68" s="12">
        <v>-1</v>
      </c>
      <c r="K68" s="12" t="s">
        <v>172</v>
      </c>
      <c r="L68" s="12" t="s">
        <v>173</v>
      </c>
      <c r="M68" s="12" t="s">
        <v>148</v>
      </c>
      <c r="N68" s="12" t="s">
        <v>397</v>
      </c>
      <c r="O68" s="12">
        <v>35</v>
      </c>
    </row>
    <row r="69" spans="1:15" x14ac:dyDescent="0.25">
      <c r="A69" s="11">
        <v>10011208</v>
      </c>
      <c r="B69" s="12" t="s">
        <v>398</v>
      </c>
      <c r="C69" s="12" t="s">
        <v>399</v>
      </c>
      <c r="D69" s="12" t="s">
        <v>399</v>
      </c>
      <c r="E69" s="12" t="s">
        <v>400</v>
      </c>
      <c r="F69" s="12" t="s">
        <v>142</v>
      </c>
      <c r="G69" s="12" t="s">
        <v>143</v>
      </c>
      <c r="H69" s="12" t="s">
        <v>144</v>
      </c>
      <c r="I69" s="12" t="s">
        <v>145</v>
      </c>
      <c r="J69" s="12">
        <v>-1</v>
      </c>
      <c r="K69" s="12" t="s">
        <v>207</v>
      </c>
      <c r="L69" s="12" t="s">
        <v>167</v>
      </c>
      <c r="M69" s="12" t="s">
        <v>148</v>
      </c>
      <c r="N69" s="13" t="s">
        <v>401</v>
      </c>
      <c r="O69" s="12">
        <v>35</v>
      </c>
    </row>
    <row r="70" spans="1:15" x14ac:dyDescent="0.25">
      <c r="A70" s="11">
        <v>10011189</v>
      </c>
      <c r="B70" s="12" t="s">
        <v>402</v>
      </c>
      <c r="C70" s="12" t="s">
        <v>225</v>
      </c>
      <c r="D70" s="12" t="s">
        <v>225</v>
      </c>
      <c r="E70" s="12" t="s">
        <v>403</v>
      </c>
      <c r="F70" s="12" t="s">
        <v>142</v>
      </c>
      <c r="G70" s="12" t="s">
        <v>143</v>
      </c>
      <c r="H70" s="12" t="s">
        <v>144</v>
      </c>
      <c r="I70" s="12" t="s">
        <v>145</v>
      </c>
      <c r="J70" s="12">
        <v>-1</v>
      </c>
      <c r="K70" s="12" t="s">
        <v>146</v>
      </c>
      <c r="L70" s="12" t="s">
        <v>147</v>
      </c>
      <c r="M70" s="12" t="s">
        <v>148</v>
      </c>
      <c r="N70" s="13" t="s">
        <v>404</v>
      </c>
      <c r="O70" s="12">
        <v>35</v>
      </c>
    </row>
    <row r="71" spans="1:15" x14ac:dyDescent="0.25">
      <c r="A71" s="11">
        <v>10011570</v>
      </c>
      <c r="B71" s="12" t="s">
        <v>405</v>
      </c>
      <c r="C71" s="12" t="s">
        <v>281</v>
      </c>
      <c r="D71" s="12" t="s">
        <v>281</v>
      </c>
      <c r="E71" s="12" t="s">
        <v>406</v>
      </c>
      <c r="F71" s="12" t="s">
        <v>142</v>
      </c>
      <c r="G71" s="12" t="s">
        <v>143</v>
      </c>
      <c r="H71" s="12" t="s">
        <v>144</v>
      </c>
      <c r="I71" s="12" t="s">
        <v>145</v>
      </c>
      <c r="J71" s="12">
        <v>-1</v>
      </c>
      <c r="K71" s="12" t="s">
        <v>146</v>
      </c>
      <c r="L71" s="12" t="s">
        <v>147</v>
      </c>
      <c r="M71" s="12" t="s">
        <v>148</v>
      </c>
      <c r="N71" s="13" t="s">
        <v>404</v>
      </c>
      <c r="O71" s="12">
        <v>35</v>
      </c>
    </row>
    <row r="72" spans="1:15" x14ac:dyDescent="0.25">
      <c r="A72" s="11">
        <v>10010949</v>
      </c>
      <c r="B72" s="12" t="s">
        <v>407</v>
      </c>
      <c r="C72" s="12" t="s">
        <v>408</v>
      </c>
      <c r="D72" s="12" t="s">
        <v>408</v>
      </c>
      <c r="E72" s="12" t="s">
        <v>409</v>
      </c>
      <c r="F72" s="12" t="s">
        <v>142</v>
      </c>
      <c r="G72" s="12" t="s">
        <v>143</v>
      </c>
      <c r="H72" s="12" t="s">
        <v>144</v>
      </c>
      <c r="I72" s="12" t="s">
        <v>145</v>
      </c>
      <c r="J72" s="12">
        <v>-1</v>
      </c>
      <c r="K72" s="12" t="s">
        <v>146</v>
      </c>
      <c r="L72" s="12" t="s">
        <v>147</v>
      </c>
      <c r="M72" s="12" t="s">
        <v>148</v>
      </c>
      <c r="N72" s="13" t="s">
        <v>404</v>
      </c>
      <c r="O72" s="12">
        <v>35</v>
      </c>
    </row>
    <row r="73" spans="1:15" x14ac:dyDescent="0.25">
      <c r="A73" s="11">
        <v>10011173</v>
      </c>
      <c r="B73" s="12" t="s">
        <v>410</v>
      </c>
      <c r="C73" s="12" t="s">
        <v>411</v>
      </c>
      <c r="D73" s="12" t="s">
        <v>412</v>
      </c>
      <c r="E73" s="12" t="s">
        <v>413</v>
      </c>
      <c r="F73" s="12" t="s">
        <v>142</v>
      </c>
      <c r="G73" s="12" t="s">
        <v>143</v>
      </c>
      <c r="H73" s="12" t="s">
        <v>144</v>
      </c>
      <c r="I73" s="12" t="s">
        <v>145</v>
      </c>
      <c r="J73" s="12">
        <v>-1</v>
      </c>
      <c r="K73" s="12" t="s">
        <v>146</v>
      </c>
      <c r="L73" s="12" t="s">
        <v>147</v>
      </c>
      <c r="M73" s="12" t="s">
        <v>148</v>
      </c>
      <c r="N73" s="13" t="s">
        <v>404</v>
      </c>
      <c r="O73" s="12">
        <v>35</v>
      </c>
    </row>
    <row r="74" spans="1:15" x14ac:dyDescent="0.25">
      <c r="A74" s="11">
        <v>10011403</v>
      </c>
      <c r="B74" s="12" t="s">
        <v>414</v>
      </c>
      <c r="C74" s="12" t="s">
        <v>415</v>
      </c>
      <c r="D74" s="12" t="s">
        <v>415</v>
      </c>
      <c r="E74" s="12" t="s">
        <v>416</v>
      </c>
      <c r="F74" s="12" t="s">
        <v>142</v>
      </c>
      <c r="G74" s="12" t="s">
        <v>143</v>
      </c>
      <c r="H74" s="12" t="s">
        <v>144</v>
      </c>
      <c r="I74" s="12" t="s">
        <v>145</v>
      </c>
      <c r="J74" s="12">
        <v>-1</v>
      </c>
      <c r="K74" s="12" t="s">
        <v>146</v>
      </c>
      <c r="L74" s="12" t="s">
        <v>147</v>
      </c>
      <c r="M74" s="12" t="s">
        <v>148</v>
      </c>
      <c r="N74" s="13" t="s">
        <v>404</v>
      </c>
      <c r="O74" s="12">
        <v>35</v>
      </c>
    </row>
    <row r="75" spans="1:15" x14ac:dyDescent="0.25">
      <c r="A75" s="11">
        <v>10011505</v>
      </c>
      <c r="B75" s="12" t="s">
        <v>417</v>
      </c>
      <c r="C75" s="12" t="s">
        <v>418</v>
      </c>
      <c r="D75" s="12" t="s">
        <v>418</v>
      </c>
      <c r="E75" s="12" t="s">
        <v>419</v>
      </c>
      <c r="F75" s="12" t="s">
        <v>114</v>
      </c>
      <c r="G75" s="12" t="s">
        <v>143</v>
      </c>
      <c r="H75" s="12" t="s">
        <v>144</v>
      </c>
      <c r="I75" s="12" t="s">
        <v>145</v>
      </c>
      <c r="J75" s="12">
        <v>-1</v>
      </c>
      <c r="K75" s="12" t="s">
        <v>146</v>
      </c>
      <c r="L75" s="12" t="s">
        <v>147</v>
      </c>
      <c r="M75" s="12" t="s">
        <v>148</v>
      </c>
      <c r="N75" s="13" t="s">
        <v>404</v>
      </c>
      <c r="O75" s="12">
        <v>35</v>
      </c>
    </row>
    <row r="76" spans="1:15" x14ac:dyDescent="0.25">
      <c r="A76" s="11">
        <v>10010960</v>
      </c>
      <c r="B76" s="12" t="s">
        <v>420</v>
      </c>
      <c r="C76" s="12" t="s">
        <v>421</v>
      </c>
      <c r="D76" s="12" t="s">
        <v>421</v>
      </c>
      <c r="E76" s="12" t="s">
        <v>422</v>
      </c>
      <c r="F76" s="12" t="s">
        <v>142</v>
      </c>
      <c r="G76" s="12" t="s">
        <v>143</v>
      </c>
      <c r="H76" s="12" t="s">
        <v>283</v>
      </c>
      <c r="I76" s="12" t="s">
        <v>145</v>
      </c>
      <c r="J76" s="12">
        <v>-1</v>
      </c>
      <c r="K76" s="12" t="s">
        <v>161</v>
      </c>
      <c r="L76" s="12" t="s">
        <v>147</v>
      </c>
      <c r="M76" s="12" t="s">
        <v>148</v>
      </c>
      <c r="N76" s="13" t="s">
        <v>404</v>
      </c>
      <c r="O76" s="12">
        <v>35</v>
      </c>
    </row>
    <row r="77" spans="1:15" x14ac:dyDescent="0.25">
      <c r="A77" s="11">
        <v>10011217</v>
      </c>
      <c r="B77" s="12" t="s">
        <v>423</v>
      </c>
      <c r="C77" s="12" t="s">
        <v>424</v>
      </c>
      <c r="D77" s="12" t="s">
        <v>424</v>
      </c>
      <c r="E77" s="12" t="s">
        <v>425</v>
      </c>
      <c r="F77" s="12" t="s">
        <v>142</v>
      </c>
      <c r="G77" s="12" t="s">
        <v>143</v>
      </c>
      <c r="H77" s="12" t="s">
        <v>144</v>
      </c>
      <c r="I77" s="12" t="s">
        <v>145</v>
      </c>
      <c r="J77" s="12">
        <v>-1</v>
      </c>
      <c r="K77" s="12" t="s">
        <v>156</v>
      </c>
      <c r="L77" s="12" t="s">
        <v>147</v>
      </c>
      <c r="M77" s="12" t="s">
        <v>148</v>
      </c>
      <c r="N77" s="12" t="s">
        <v>426</v>
      </c>
      <c r="O77" s="12">
        <v>35</v>
      </c>
    </row>
    <row r="78" spans="1:15" x14ac:dyDescent="0.25">
      <c r="A78" s="11">
        <v>10011544</v>
      </c>
      <c r="B78" s="12" t="s">
        <v>427</v>
      </c>
      <c r="C78" s="12" t="s">
        <v>428</v>
      </c>
      <c r="D78" s="12" t="s">
        <v>428</v>
      </c>
      <c r="E78" s="12" t="s">
        <v>429</v>
      </c>
      <c r="F78" s="12" t="s">
        <v>142</v>
      </c>
      <c r="G78" s="12" t="s">
        <v>143</v>
      </c>
      <c r="H78" s="12" t="s">
        <v>144</v>
      </c>
      <c r="I78" s="12" t="s">
        <v>145</v>
      </c>
      <c r="J78" s="12">
        <v>-1</v>
      </c>
      <c r="K78" s="12" t="s">
        <v>156</v>
      </c>
      <c r="L78" s="12" t="s">
        <v>147</v>
      </c>
      <c r="M78" s="12" t="s">
        <v>148</v>
      </c>
      <c r="N78" s="12" t="s">
        <v>426</v>
      </c>
      <c r="O78" s="12">
        <v>35</v>
      </c>
    </row>
    <row r="79" spans="1:15" x14ac:dyDescent="0.25">
      <c r="A79" s="11">
        <v>10011328</v>
      </c>
      <c r="B79" s="12" t="s">
        <v>430</v>
      </c>
      <c r="C79" s="12" t="s">
        <v>431</v>
      </c>
      <c r="D79" s="12" t="s">
        <v>431</v>
      </c>
      <c r="E79" s="12" t="s">
        <v>432</v>
      </c>
      <c r="F79" s="12" t="s">
        <v>142</v>
      </c>
      <c r="G79" s="12" t="s">
        <v>143</v>
      </c>
      <c r="H79" s="12" t="s">
        <v>144</v>
      </c>
      <c r="I79" s="12" t="s">
        <v>145</v>
      </c>
      <c r="J79" s="12">
        <v>-1</v>
      </c>
      <c r="K79" s="12" t="s">
        <v>166</v>
      </c>
      <c r="L79" s="12" t="s">
        <v>167</v>
      </c>
      <c r="M79" s="12" t="s">
        <v>148</v>
      </c>
      <c r="N79" s="12" t="s">
        <v>433</v>
      </c>
      <c r="O79" s="12">
        <v>35</v>
      </c>
    </row>
    <row r="80" spans="1:15" x14ac:dyDescent="0.25">
      <c r="A80" s="11">
        <v>10011323</v>
      </c>
      <c r="B80" s="12" t="s">
        <v>434</v>
      </c>
      <c r="C80" s="12" t="s">
        <v>435</v>
      </c>
      <c r="D80" s="12" t="s">
        <v>435</v>
      </c>
      <c r="E80" s="12" t="s">
        <v>436</v>
      </c>
      <c r="F80" s="12" t="s">
        <v>142</v>
      </c>
      <c r="G80" s="12" t="s">
        <v>143</v>
      </c>
      <c r="H80" s="12" t="s">
        <v>144</v>
      </c>
      <c r="I80" s="12" t="s">
        <v>145</v>
      </c>
      <c r="J80" s="12">
        <v>-1</v>
      </c>
      <c r="K80" s="12" t="s">
        <v>166</v>
      </c>
      <c r="L80" s="12" t="s">
        <v>167</v>
      </c>
      <c r="M80" s="12" t="s">
        <v>148</v>
      </c>
      <c r="N80" s="13" t="s">
        <v>437</v>
      </c>
      <c r="O80" s="12">
        <v>35</v>
      </c>
    </row>
    <row r="81" spans="1:15" x14ac:dyDescent="0.25">
      <c r="A81" s="11">
        <v>10011258</v>
      </c>
      <c r="B81" s="12" t="s">
        <v>438</v>
      </c>
      <c r="C81" s="12" t="s">
        <v>439</v>
      </c>
      <c r="D81" s="12" t="s">
        <v>440</v>
      </c>
      <c r="E81" s="12" t="s">
        <v>441</v>
      </c>
      <c r="F81" s="12" t="s">
        <v>142</v>
      </c>
      <c r="G81" s="12" t="s">
        <v>143</v>
      </c>
      <c r="H81" s="12" t="s">
        <v>144</v>
      </c>
      <c r="I81" s="12" t="s">
        <v>145</v>
      </c>
      <c r="J81" s="12">
        <v>-1</v>
      </c>
      <c r="K81" s="12" t="s">
        <v>182</v>
      </c>
      <c r="L81" s="12" t="s">
        <v>173</v>
      </c>
      <c r="M81" s="12" t="s">
        <v>148</v>
      </c>
      <c r="N81" s="12" t="s">
        <v>442</v>
      </c>
      <c r="O81" s="12">
        <v>35</v>
      </c>
    </row>
    <row r="82" spans="1:15" x14ac:dyDescent="0.25">
      <c r="A82" s="11">
        <v>10011535</v>
      </c>
      <c r="B82" s="12" t="s">
        <v>443</v>
      </c>
      <c r="C82" s="12" t="s">
        <v>444</v>
      </c>
      <c r="D82" s="12" t="s">
        <v>444</v>
      </c>
      <c r="E82" s="12" t="s">
        <v>445</v>
      </c>
      <c r="F82" s="12" t="s">
        <v>142</v>
      </c>
      <c r="G82" s="12" t="s">
        <v>143</v>
      </c>
      <c r="H82" s="12" t="s">
        <v>144</v>
      </c>
      <c r="I82" s="12" t="s">
        <v>145</v>
      </c>
      <c r="J82" s="12">
        <v>-1</v>
      </c>
      <c r="K82" s="12" t="s">
        <v>182</v>
      </c>
      <c r="L82" s="12" t="s">
        <v>173</v>
      </c>
      <c r="M82" s="12" t="s">
        <v>148</v>
      </c>
      <c r="N82" s="12" t="s">
        <v>442</v>
      </c>
      <c r="O82" s="12">
        <v>35</v>
      </c>
    </row>
    <row r="83" spans="1:15" x14ac:dyDescent="0.25">
      <c r="A83" s="11">
        <v>10011418</v>
      </c>
      <c r="B83" s="12" t="s">
        <v>446</v>
      </c>
      <c r="C83" s="12" t="s">
        <v>447</v>
      </c>
      <c r="D83" s="12" t="s">
        <v>447</v>
      </c>
      <c r="E83" s="12" t="s">
        <v>448</v>
      </c>
      <c r="F83" s="12" t="s">
        <v>114</v>
      </c>
      <c r="G83" s="12" t="s">
        <v>143</v>
      </c>
      <c r="H83" s="12" t="s">
        <v>144</v>
      </c>
      <c r="I83" s="12" t="s">
        <v>145</v>
      </c>
      <c r="J83" s="12">
        <v>-1</v>
      </c>
      <c r="K83" s="12" t="s">
        <v>449</v>
      </c>
      <c r="L83" s="12" t="s">
        <v>173</v>
      </c>
      <c r="M83" s="12" t="s">
        <v>148</v>
      </c>
      <c r="N83" s="13" t="s">
        <v>450</v>
      </c>
      <c r="O83" s="12">
        <v>35</v>
      </c>
    </row>
    <row r="84" spans="1:15" x14ac:dyDescent="0.25">
      <c r="A84" s="11">
        <v>10011130</v>
      </c>
      <c r="B84" s="12" t="s">
        <v>451</v>
      </c>
      <c r="C84" s="12" t="s">
        <v>452</v>
      </c>
      <c r="D84" s="12" t="s">
        <v>452</v>
      </c>
      <c r="E84" s="12" t="s">
        <v>453</v>
      </c>
      <c r="F84" s="12" t="s">
        <v>114</v>
      </c>
      <c r="G84" s="12" t="s">
        <v>143</v>
      </c>
      <c r="H84" s="12" t="s">
        <v>144</v>
      </c>
      <c r="I84" s="12" t="s">
        <v>145</v>
      </c>
      <c r="J84" s="12">
        <v>-1</v>
      </c>
      <c r="K84" s="12" t="s">
        <v>172</v>
      </c>
      <c r="L84" s="12" t="s">
        <v>173</v>
      </c>
      <c r="M84" s="12" t="s">
        <v>148</v>
      </c>
      <c r="N84" s="12" t="s">
        <v>454</v>
      </c>
      <c r="O84" s="12">
        <v>35</v>
      </c>
    </row>
    <row r="85" spans="1:15" x14ac:dyDescent="0.25">
      <c r="A85" s="11">
        <v>10011179</v>
      </c>
      <c r="B85" s="12" t="s">
        <v>455</v>
      </c>
      <c r="C85" s="12" t="s">
        <v>456</v>
      </c>
      <c r="D85" s="12" t="s">
        <v>456</v>
      </c>
      <c r="E85" s="12" t="s">
        <v>457</v>
      </c>
      <c r="F85" s="12" t="s">
        <v>142</v>
      </c>
      <c r="G85" s="12" t="s">
        <v>143</v>
      </c>
      <c r="H85" s="12" t="s">
        <v>144</v>
      </c>
      <c r="I85" s="12" t="s">
        <v>145</v>
      </c>
      <c r="J85" s="12">
        <v>-1</v>
      </c>
      <c r="K85" s="12" t="s">
        <v>146</v>
      </c>
      <c r="L85" s="12" t="s">
        <v>147</v>
      </c>
      <c r="M85" s="12" t="s">
        <v>148</v>
      </c>
      <c r="N85" s="12" t="s">
        <v>458</v>
      </c>
      <c r="O85" s="12">
        <v>35</v>
      </c>
    </row>
    <row r="86" spans="1:15" x14ac:dyDescent="0.25">
      <c r="A86" s="11">
        <v>10011221</v>
      </c>
      <c r="B86" s="12" t="s">
        <v>459</v>
      </c>
      <c r="C86" s="12" t="s">
        <v>236</v>
      </c>
      <c r="D86" s="12" t="s">
        <v>236</v>
      </c>
      <c r="E86" s="12" t="s">
        <v>460</v>
      </c>
      <c r="F86" s="12" t="s">
        <v>142</v>
      </c>
      <c r="G86" s="12" t="s">
        <v>143</v>
      </c>
      <c r="H86" s="12" t="s">
        <v>144</v>
      </c>
      <c r="I86" s="12" t="s">
        <v>145</v>
      </c>
      <c r="J86" s="12">
        <v>-1</v>
      </c>
      <c r="K86" s="12" t="s">
        <v>146</v>
      </c>
      <c r="L86" s="12" t="s">
        <v>147</v>
      </c>
      <c r="M86" s="12" t="s">
        <v>148</v>
      </c>
      <c r="N86" s="12" t="s">
        <v>458</v>
      </c>
      <c r="O86" s="12">
        <v>35</v>
      </c>
    </row>
    <row r="87" spans="1:15" x14ac:dyDescent="0.25">
      <c r="A87" s="11">
        <v>10011581</v>
      </c>
      <c r="B87" s="12" t="s">
        <v>461</v>
      </c>
      <c r="C87" s="12" t="s">
        <v>462</v>
      </c>
      <c r="D87" s="12" t="s">
        <v>462</v>
      </c>
      <c r="E87" s="12" t="s">
        <v>463</v>
      </c>
      <c r="F87" s="12" t="s">
        <v>142</v>
      </c>
      <c r="G87" s="12" t="s">
        <v>143</v>
      </c>
      <c r="H87" s="12" t="s">
        <v>144</v>
      </c>
      <c r="I87" s="12" t="s">
        <v>145</v>
      </c>
      <c r="J87" s="12">
        <v>-1</v>
      </c>
      <c r="K87" s="12" t="s">
        <v>166</v>
      </c>
      <c r="L87" s="12" t="s">
        <v>167</v>
      </c>
      <c r="M87" s="12" t="s">
        <v>148</v>
      </c>
      <c r="N87" s="12" t="s">
        <v>464</v>
      </c>
      <c r="O87" s="12">
        <v>35</v>
      </c>
    </row>
    <row r="88" spans="1:15" x14ac:dyDescent="0.25">
      <c r="A88" s="11">
        <v>10011416</v>
      </c>
      <c r="B88" s="12" t="s">
        <v>465</v>
      </c>
      <c r="C88" s="12" t="s">
        <v>466</v>
      </c>
      <c r="D88" s="12" t="s">
        <v>466</v>
      </c>
      <c r="E88" s="12" t="s">
        <v>467</v>
      </c>
      <c r="F88" s="12" t="s">
        <v>142</v>
      </c>
      <c r="G88" s="12" t="s">
        <v>143</v>
      </c>
      <c r="H88" s="12" t="s">
        <v>144</v>
      </c>
      <c r="I88" s="12" t="s">
        <v>145</v>
      </c>
      <c r="J88" s="12">
        <v>-1</v>
      </c>
      <c r="K88" s="12" t="s">
        <v>166</v>
      </c>
      <c r="L88" s="12" t="s">
        <v>167</v>
      </c>
      <c r="M88" s="12" t="s">
        <v>148</v>
      </c>
      <c r="N88" s="12" t="s">
        <v>464</v>
      </c>
      <c r="O88" s="12">
        <v>35</v>
      </c>
    </row>
    <row r="89" spans="1:15" x14ac:dyDescent="0.25">
      <c r="A89" s="11">
        <v>10011339</v>
      </c>
      <c r="B89" s="12" t="s">
        <v>468</v>
      </c>
      <c r="C89" s="12" t="s">
        <v>469</v>
      </c>
      <c r="D89" s="12" t="s">
        <v>469</v>
      </c>
      <c r="E89" s="12" t="s">
        <v>470</v>
      </c>
      <c r="F89" s="12" t="s">
        <v>142</v>
      </c>
      <c r="G89" s="12" t="s">
        <v>143</v>
      </c>
      <c r="H89" s="12" t="s">
        <v>144</v>
      </c>
      <c r="I89" s="12" t="s">
        <v>145</v>
      </c>
      <c r="J89" s="12">
        <v>-1</v>
      </c>
      <c r="K89" s="12" t="s">
        <v>146</v>
      </c>
      <c r="L89" s="12" t="s">
        <v>147</v>
      </c>
      <c r="M89" s="12" t="s">
        <v>148</v>
      </c>
      <c r="N89" s="12" t="s">
        <v>471</v>
      </c>
      <c r="O89" s="12">
        <v>35</v>
      </c>
    </row>
    <row r="90" spans="1:15" x14ac:dyDescent="0.25">
      <c r="A90" s="11">
        <v>10011321</v>
      </c>
      <c r="B90" s="12" t="s">
        <v>472</v>
      </c>
      <c r="C90" s="12" t="s">
        <v>473</v>
      </c>
      <c r="D90" s="12" t="s">
        <v>473</v>
      </c>
      <c r="E90" s="12" t="s">
        <v>474</v>
      </c>
      <c r="F90" s="12" t="s">
        <v>114</v>
      </c>
      <c r="G90" s="12" t="s">
        <v>143</v>
      </c>
      <c r="H90" s="12" t="s">
        <v>144</v>
      </c>
      <c r="I90" s="12" t="s">
        <v>145</v>
      </c>
      <c r="J90" s="12">
        <v>-1</v>
      </c>
      <c r="K90" s="12" t="s">
        <v>146</v>
      </c>
      <c r="L90" s="12" t="s">
        <v>147</v>
      </c>
      <c r="M90" s="12" t="s">
        <v>148</v>
      </c>
      <c r="N90" s="12" t="s">
        <v>475</v>
      </c>
      <c r="O90" s="12">
        <v>35</v>
      </c>
    </row>
    <row r="91" spans="1:15" x14ac:dyDescent="0.25">
      <c r="A91" s="11">
        <v>10011493</v>
      </c>
      <c r="B91" s="12" t="s">
        <v>476</v>
      </c>
      <c r="C91" s="12" t="s">
        <v>477</v>
      </c>
      <c r="D91" s="12" t="s">
        <v>477</v>
      </c>
      <c r="E91" s="12" t="s">
        <v>237</v>
      </c>
      <c r="F91" s="12" t="s">
        <v>142</v>
      </c>
      <c r="G91" s="12" t="s">
        <v>143</v>
      </c>
      <c r="H91" s="12" t="s">
        <v>144</v>
      </c>
      <c r="I91" s="12" t="s">
        <v>145</v>
      </c>
      <c r="J91" s="12">
        <v>-1</v>
      </c>
      <c r="K91" s="12" t="s">
        <v>166</v>
      </c>
      <c r="L91" s="12" t="s">
        <v>167</v>
      </c>
      <c r="M91" s="12" t="s">
        <v>148</v>
      </c>
      <c r="N91" s="12" t="s">
        <v>478</v>
      </c>
      <c r="O91" s="12">
        <v>35</v>
      </c>
    </row>
    <row r="92" spans="1:15" x14ac:dyDescent="0.25">
      <c r="A92" s="11">
        <v>10011206</v>
      </c>
      <c r="B92" s="12" t="s">
        <v>479</v>
      </c>
      <c r="C92" s="12" t="s">
        <v>480</v>
      </c>
      <c r="D92" s="12" t="s">
        <v>480</v>
      </c>
      <c r="E92" s="12" t="s">
        <v>481</v>
      </c>
      <c r="F92" s="12" t="s">
        <v>114</v>
      </c>
      <c r="G92" s="12" t="s">
        <v>143</v>
      </c>
      <c r="H92" s="12" t="s">
        <v>144</v>
      </c>
      <c r="I92" s="12" t="s">
        <v>145</v>
      </c>
      <c r="J92" s="12">
        <v>-1</v>
      </c>
      <c r="K92" s="12" t="s">
        <v>166</v>
      </c>
      <c r="L92" s="12" t="s">
        <v>167</v>
      </c>
      <c r="M92" s="12" t="s">
        <v>148</v>
      </c>
      <c r="N92" s="12" t="s">
        <v>478</v>
      </c>
      <c r="O92" s="12">
        <v>35</v>
      </c>
    </row>
    <row r="93" spans="1:15" x14ac:dyDescent="0.25">
      <c r="A93" s="11">
        <v>10011333</v>
      </c>
      <c r="B93" s="12" t="s">
        <v>482</v>
      </c>
      <c r="C93" s="12" t="s">
        <v>483</v>
      </c>
      <c r="D93" s="12" t="s">
        <v>483</v>
      </c>
      <c r="E93" s="12" t="s">
        <v>484</v>
      </c>
      <c r="F93" s="12" t="s">
        <v>114</v>
      </c>
      <c r="G93" s="12" t="s">
        <v>143</v>
      </c>
      <c r="H93" s="12" t="s">
        <v>144</v>
      </c>
      <c r="I93" s="12" t="s">
        <v>145</v>
      </c>
      <c r="J93" s="12">
        <v>-1</v>
      </c>
      <c r="K93" s="12" t="s">
        <v>284</v>
      </c>
      <c r="L93" s="12" t="s">
        <v>173</v>
      </c>
      <c r="M93" s="12" t="s">
        <v>148</v>
      </c>
      <c r="N93" s="12" t="s">
        <v>485</v>
      </c>
      <c r="O93" s="12">
        <v>35</v>
      </c>
    </row>
    <row r="94" spans="1:15" x14ac:dyDescent="0.25">
      <c r="A94" s="11">
        <v>10011123</v>
      </c>
      <c r="B94" s="12" t="s">
        <v>486</v>
      </c>
      <c r="C94" s="12" t="s">
        <v>236</v>
      </c>
      <c r="D94" s="12" t="s">
        <v>236</v>
      </c>
      <c r="E94" s="12" t="s">
        <v>487</v>
      </c>
      <c r="F94" s="12" t="s">
        <v>142</v>
      </c>
      <c r="G94" s="12" t="s">
        <v>143</v>
      </c>
      <c r="H94" s="12" t="s">
        <v>144</v>
      </c>
      <c r="I94" s="12" t="s">
        <v>145</v>
      </c>
      <c r="J94" s="12">
        <v>-1</v>
      </c>
      <c r="K94" s="12" t="s">
        <v>284</v>
      </c>
      <c r="L94" s="12" t="s">
        <v>173</v>
      </c>
      <c r="M94" s="12" t="s">
        <v>148</v>
      </c>
      <c r="N94" s="12" t="s">
        <v>485</v>
      </c>
      <c r="O94" s="12">
        <v>35</v>
      </c>
    </row>
    <row r="95" spans="1:15" x14ac:dyDescent="0.25">
      <c r="A95" s="11">
        <v>10011185</v>
      </c>
      <c r="B95" s="12" t="s">
        <v>488</v>
      </c>
      <c r="C95" s="12" t="s">
        <v>489</v>
      </c>
      <c r="D95" s="12" t="s">
        <v>490</v>
      </c>
      <c r="E95" s="12" t="s">
        <v>491</v>
      </c>
      <c r="F95" s="12" t="s">
        <v>142</v>
      </c>
      <c r="G95" s="12" t="s">
        <v>143</v>
      </c>
      <c r="H95" s="12" t="s">
        <v>144</v>
      </c>
      <c r="I95" s="12" t="s">
        <v>145</v>
      </c>
      <c r="J95" s="12">
        <v>-1</v>
      </c>
      <c r="K95" s="12" t="s">
        <v>284</v>
      </c>
      <c r="L95" s="12" t="s">
        <v>173</v>
      </c>
      <c r="M95" s="12" t="s">
        <v>148</v>
      </c>
      <c r="N95" s="12" t="s">
        <v>485</v>
      </c>
      <c r="O95" s="12">
        <v>35</v>
      </c>
    </row>
    <row r="96" spans="1:15" x14ac:dyDescent="0.25">
      <c r="A96" s="11">
        <v>10011284</v>
      </c>
      <c r="B96" s="12" t="s">
        <v>492</v>
      </c>
      <c r="C96" s="12" t="s">
        <v>493</v>
      </c>
      <c r="D96" s="12" t="s">
        <v>493</v>
      </c>
      <c r="E96" s="12" t="s">
        <v>494</v>
      </c>
      <c r="F96" s="12" t="s">
        <v>114</v>
      </c>
      <c r="G96" s="12" t="s">
        <v>143</v>
      </c>
      <c r="H96" s="12" t="s">
        <v>144</v>
      </c>
      <c r="I96" s="12" t="s">
        <v>145</v>
      </c>
      <c r="J96" s="12">
        <v>-1</v>
      </c>
      <c r="K96" s="12" t="s">
        <v>495</v>
      </c>
      <c r="L96" s="12" t="s">
        <v>173</v>
      </c>
      <c r="M96" s="12" t="s">
        <v>148</v>
      </c>
      <c r="N96" s="12" t="s">
        <v>485</v>
      </c>
      <c r="O96" s="12">
        <v>35</v>
      </c>
    </row>
    <row r="97" spans="1:15" x14ac:dyDescent="0.25">
      <c r="A97" s="11">
        <v>10011550</v>
      </c>
      <c r="B97" s="12" t="s">
        <v>496</v>
      </c>
      <c r="C97" s="12" t="s">
        <v>497</v>
      </c>
      <c r="D97" s="12" t="s">
        <v>497</v>
      </c>
      <c r="E97" s="12" t="s">
        <v>498</v>
      </c>
      <c r="F97" s="12" t="s">
        <v>142</v>
      </c>
      <c r="G97" s="12" t="s">
        <v>143</v>
      </c>
      <c r="H97" s="12" t="s">
        <v>144</v>
      </c>
      <c r="I97" s="12" t="s">
        <v>145</v>
      </c>
      <c r="J97" s="12">
        <v>-1</v>
      </c>
      <c r="K97" s="12" t="s">
        <v>156</v>
      </c>
      <c r="L97" s="12" t="s">
        <v>147</v>
      </c>
      <c r="M97" s="12" t="s">
        <v>148</v>
      </c>
      <c r="N97" s="12" t="s">
        <v>499</v>
      </c>
      <c r="O97" s="12">
        <v>35</v>
      </c>
    </row>
    <row r="98" spans="1:15" x14ac:dyDescent="0.25">
      <c r="A98" s="11">
        <v>10011476</v>
      </c>
      <c r="B98" s="12" t="s">
        <v>500</v>
      </c>
      <c r="C98" s="12" t="s">
        <v>501</v>
      </c>
      <c r="D98" s="12" t="s">
        <v>501</v>
      </c>
      <c r="E98" s="12" t="s">
        <v>502</v>
      </c>
      <c r="F98" s="12" t="s">
        <v>142</v>
      </c>
      <c r="G98" s="12" t="s">
        <v>143</v>
      </c>
      <c r="H98" s="12" t="s">
        <v>144</v>
      </c>
      <c r="I98" s="12" t="s">
        <v>145</v>
      </c>
      <c r="J98" s="12">
        <v>-1</v>
      </c>
      <c r="K98" s="12" t="s">
        <v>172</v>
      </c>
      <c r="L98" s="12" t="s">
        <v>173</v>
      </c>
      <c r="M98" s="12" t="s">
        <v>148</v>
      </c>
      <c r="N98" s="12" t="s">
        <v>503</v>
      </c>
      <c r="O98" s="12">
        <v>35</v>
      </c>
    </row>
    <row r="99" spans="1:15" x14ac:dyDescent="0.25">
      <c r="A99" s="11">
        <v>10011529</v>
      </c>
      <c r="B99" s="12" t="s">
        <v>504</v>
      </c>
      <c r="C99" s="12" t="s">
        <v>505</v>
      </c>
      <c r="D99" s="12" t="s">
        <v>505</v>
      </c>
      <c r="E99" s="12" t="s">
        <v>506</v>
      </c>
      <c r="F99" s="12" t="s">
        <v>142</v>
      </c>
      <c r="G99" s="12" t="s">
        <v>143</v>
      </c>
      <c r="H99" s="12" t="s">
        <v>144</v>
      </c>
      <c r="I99" s="12" t="s">
        <v>145</v>
      </c>
      <c r="J99" s="12">
        <v>-1</v>
      </c>
      <c r="K99" s="12" t="s">
        <v>207</v>
      </c>
      <c r="L99" s="12" t="s">
        <v>167</v>
      </c>
      <c r="M99" s="12" t="s">
        <v>148</v>
      </c>
      <c r="N99" s="12" t="s">
        <v>507</v>
      </c>
      <c r="O99" s="12">
        <v>35</v>
      </c>
    </row>
    <row r="100" spans="1:15" x14ac:dyDescent="0.25">
      <c r="A100" s="11">
        <v>10011409</v>
      </c>
      <c r="B100" s="12" t="s">
        <v>508</v>
      </c>
      <c r="C100" s="12" t="s">
        <v>509</v>
      </c>
      <c r="D100" s="12" t="s">
        <v>509</v>
      </c>
      <c r="E100" s="12" t="s">
        <v>510</v>
      </c>
      <c r="F100" s="12" t="s">
        <v>142</v>
      </c>
      <c r="G100" s="12" t="s">
        <v>143</v>
      </c>
      <c r="H100" s="12" t="s">
        <v>144</v>
      </c>
      <c r="I100" s="12" t="s">
        <v>145</v>
      </c>
      <c r="J100" s="12">
        <v>-1</v>
      </c>
      <c r="K100" s="12" t="s">
        <v>207</v>
      </c>
      <c r="L100" s="12" t="s">
        <v>167</v>
      </c>
      <c r="M100" s="12" t="s">
        <v>148</v>
      </c>
      <c r="N100" s="12" t="s">
        <v>511</v>
      </c>
      <c r="O100" s="12">
        <v>35</v>
      </c>
    </row>
    <row r="101" spans="1:15" x14ac:dyDescent="0.25">
      <c r="A101" s="11">
        <v>10011397</v>
      </c>
      <c r="B101" s="12" t="s">
        <v>512</v>
      </c>
      <c r="C101" s="12" t="s">
        <v>513</v>
      </c>
      <c r="D101" s="12" t="s">
        <v>514</v>
      </c>
      <c r="E101" s="12" t="s">
        <v>515</v>
      </c>
      <c r="F101" s="12" t="s">
        <v>142</v>
      </c>
      <c r="G101" s="12" t="s">
        <v>143</v>
      </c>
      <c r="H101" s="12" t="s">
        <v>144</v>
      </c>
      <c r="I101" s="12" t="s">
        <v>145</v>
      </c>
      <c r="J101" s="12">
        <v>-1</v>
      </c>
      <c r="K101" s="12" t="s">
        <v>207</v>
      </c>
      <c r="L101" s="12" t="s">
        <v>167</v>
      </c>
      <c r="M101" s="12" t="s">
        <v>148</v>
      </c>
      <c r="N101" s="12" t="s">
        <v>511</v>
      </c>
      <c r="O101" s="12">
        <v>35</v>
      </c>
    </row>
    <row r="102" spans="1:15" x14ac:dyDescent="0.25">
      <c r="A102" s="11">
        <v>10011484</v>
      </c>
      <c r="B102" s="12" t="s">
        <v>516</v>
      </c>
      <c r="C102" s="12" t="s">
        <v>517</v>
      </c>
      <c r="D102" s="12" t="s">
        <v>517</v>
      </c>
      <c r="E102" s="12" t="s">
        <v>518</v>
      </c>
      <c r="F102" s="12" t="s">
        <v>142</v>
      </c>
      <c r="G102" s="12" t="s">
        <v>143</v>
      </c>
      <c r="H102" s="12" t="s">
        <v>144</v>
      </c>
      <c r="I102" s="12" t="s">
        <v>145</v>
      </c>
      <c r="J102" s="12">
        <v>-1</v>
      </c>
      <c r="K102" s="12" t="s">
        <v>182</v>
      </c>
      <c r="L102" s="12" t="s">
        <v>173</v>
      </c>
      <c r="M102" s="12" t="s">
        <v>148</v>
      </c>
      <c r="N102" s="12" t="s">
        <v>519</v>
      </c>
      <c r="O102" s="12">
        <v>35</v>
      </c>
    </row>
    <row r="103" spans="1:15" x14ac:dyDescent="0.25">
      <c r="A103" s="11">
        <v>10010978</v>
      </c>
      <c r="B103" s="12" t="s">
        <v>520</v>
      </c>
      <c r="C103" s="12" t="s">
        <v>521</v>
      </c>
      <c r="D103" s="12" t="s">
        <v>521</v>
      </c>
      <c r="E103" s="12" t="s">
        <v>522</v>
      </c>
      <c r="F103" s="12" t="s">
        <v>142</v>
      </c>
      <c r="G103" s="12" t="s">
        <v>143</v>
      </c>
      <c r="H103" s="12" t="s">
        <v>144</v>
      </c>
      <c r="I103" s="12" t="s">
        <v>145</v>
      </c>
      <c r="J103" s="12">
        <v>-1</v>
      </c>
      <c r="K103" s="12" t="s">
        <v>182</v>
      </c>
      <c r="L103" s="12" t="s">
        <v>173</v>
      </c>
      <c r="M103" s="12" t="s">
        <v>148</v>
      </c>
      <c r="N103" s="12" t="s">
        <v>519</v>
      </c>
      <c r="O103" s="12">
        <v>35</v>
      </c>
    </row>
    <row r="104" spans="1:15" x14ac:dyDescent="0.25">
      <c r="A104" s="11">
        <v>10011376</v>
      </c>
      <c r="B104" s="12" t="s">
        <v>523</v>
      </c>
      <c r="C104" s="12" t="s">
        <v>524</v>
      </c>
      <c r="D104" s="12" t="s">
        <v>524</v>
      </c>
      <c r="E104" s="12" t="s">
        <v>525</v>
      </c>
      <c r="F104" s="12" t="s">
        <v>142</v>
      </c>
      <c r="G104" s="12" t="s">
        <v>143</v>
      </c>
      <c r="H104" s="12" t="s">
        <v>144</v>
      </c>
      <c r="I104" s="12" t="s">
        <v>145</v>
      </c>
      <c r="J104" s="12">
        <v>-1</v>
      </c>
      <c r="K104" s="12" t="s">
        <v>182</v>
      </c>
      <c r="L104" s="12" t="s">
        <v>173</v>
      </c>
      <c r="M104" s="12" t="s">
        <v>148</v>
      </c>
      <c r="N104" s="12" t="s">
        <v>519</v>
      </c>
      <c r="O104" s="12">
        <v>35</v>
      </c>
    </row>
    <row r="105" spans="1:15" x14ac:dyDescent="0.25">
      <c r="A105" s="11">
        <v>10011541</v>
      </c>
      <c r="B105" s="12" t="s">
        <v>526</v>
      </c>
      <c r="C105" s="12" t="s">
        <v>527</v>
      </c>
      <c r="D105" s="12" t="s">
        <v>527</v>
      </c>
      <c r="E105" s="12" t="s">
        <v>528</v>
      </c>
      <c r="F105" s="12" t="s">
        <v>142</v>
      </c>
      <c r="G105" s="12" t="s">
        <v>143</v>
      </c>
      <c r="H105" s="12" t="s">
        <v>144</v>
      </c>
      <c r="I105" s="12" t="s">
        <v>145</v>
      </c>
      <c r="J105" s="12">
        <v>-1</v>
      </c>
      <c r="K105" s="12" t="s">
        <v>207</v>
      </c>
      <c r="L105" s="12" t="s">
        <v>167</v>
      </c>
      <c r="M105" s="12" t="s">
        <v>148</v>
      </c>
      <c r="N105" s="13" t="s">
        <v>529</v>
      </c>
      <c r="O105" s="12">
        <v>35</v>
      </c>
    </row>
    <row r="106" spans="1:15" x14ac:dyDescent="0.25">
      <c r="A106" s="11">
        <v>10011956</v>
      </c>
      <c r="B106" s="12" t="s">
        <v>530</v>
      </c>
      <c r="C106" s="12" t="s">
        <v>531</v>
      </c>
      <c r="D106" s="12" t="s">
        <v>531</v>
      </c>
      <c r="E106" s="12" t="s">
        <v>532</v>
      </c>
      <c r="F106" s="12" t="s">
        <v>142</v>
      </c>
      <c r="G106" s="12" t="s">
        <v>143</v>
      </c>
      <c r="H106" s="12" t="s">
        <v>144</v>
      </c>
      <c r="I106" s="12" t="s">
        <v>145</v>
      </c>
      <c r="J106" s="12">
        <v>-1</v>
      </c>
      <c r="K106" s="12" t="s">
        <v>207</v>
      </c>
      <c r="L106" s="12" t="s">
        <v>167</v>
      </c>
      <c r="M106" s="12" t="s">
        <v>148</v>
      </c>
      <c r="N106" s="13" t="s">
        <v>529</v>
      </c>
      <c r="O106" s="12">
        <v>35</v>
      </c>
    </row>
    <row r="107" spans="1:15" x14ac:dyDescent="0.25">
      <c r="A107" s="11">
        <v>10011483</v>
      </c>
      <c r="B107" s="12" t="s">
        <v>533</v>
      </c>
      <c r="C107" s="12" t="s">
        <v>534</v>
      </c>
      <c r="D107" s="12" t="s">
        <v>534</v>
      </c>
      <c r="E107" s="12" t="s">
        <v>535</v>
      </c>
      <c r="F107" s="12" t="s">
        <v>114</v>
      </c>
      <c r="G107" s="12" t="s">
        <v>143</v>
      </c>
      <c r="H107" s="12" t="s">
        <v>144</v>
      </c>
      <c r="I107" s="12" t="s">
        <v>145</v>
      </c>
      <c r="J107" s="12">
        <v>-1</v>
      </c>
      <c r="K107" s="12" t="s">
        <v>146</v>
      </c>
      <c r="L107" s="12" t="s">
        <v>147</v>
      </c>
      <c r="M107" s="12" t="s">
        <v>148</v>
      </c>
      <c r="N107" s="12" t="s">
        <v>536</v>
      </c>
      <c r="O107" s="12">
        <v>35</v>
      </c>
    </row>
    <row r="108" spans="1:15" x14ac:dyDescent="0.25">
      <c r="A108" s="11">
        <v>10011158</v>
      </c>
      <c r="B108" s="12" t="s">
        <v>537</v>
      </c>
      <c r="C108" s="12" t="s">
        <v>538</v>
      </c>
      <c r="D108" s="12" t="s">
        <v>538</v>
      </c>
      <c r="E108" s="12" t="s">
        <v>539</v>
      </c>
      <c r="F108" s="12" t="s">
        <v>142</v>
      </c>
      <c r="G108" s="12" t="s">
        <v>143</v>
      </c>
      <c r="H108" s="12" t="s">
        <v>144</v>
      </c>
      <c r="I108" s="12" t="s">
        <v>145</v>
      </c>
      <c r="J108" s="12">
        <v>-1</v>
      </c>
      <c r="K108" s="12" t="s">
        <v>146</v>
      </c>
      <c r="L108" s="12" t="s">
        <v>147</v>
      </c>
      <c r="M108" s="12" t="s">
        <v>148</v>
      </c>
      <c r="N108" s="12" t="s">
        <v>536</v>
      </c>
      <c r="O108" s="12">
        <v>35</v>
      </c>
    </row>
    <row r="109" spans="1:15" x14ac:dyDescent="0.25">
      <c r="A109" s="11">
        <v>10010995</v>
      </c>
      <c r="B109" s="12" t="s">
        <v>540</v>
      </c>
      <c r="C109" s="12" t="s">
        <v>541</v>
      </c>
      <c r="D109" s="12" t="s">
        <v>541</v>
      </c>
      <c r="E109" s="12" t="s">
        <v>542</v>
      </c>
      <c r="F109" s="12" t="s">
        <v>142</v>
      </c>
      <c r="G109" s="12" t="s">
        <v>143</v>
      </c>
      <c r="H109" s="12" t="s">
        <v>283</v>
      </c>
      <c r="I109" s="12" t="s">
        <v>145</v>
      </c>
      <c r="J109" s="12">
        <v>-1</v>
      </c>
      <c r="K109" s="12" t="s">
        <v>156</v>
      </c>
      <c r="L109" s="12" t="s">
        <v>147</v>
      </c>
      <c r="M109" s="12" t="s">
        <v>148</v>
      </c>
      <c r="N109" s="12" t="s">
        <v>543</v>
      </c>
      <c r="O109" s="12">
        <v>35</v>
      </c>
    </row>
    <row r="110" spans="1:15" x14ac:dyDescent="0.25">
      <c r="A110" s="11">
        <v>10011152</v>
      </c>
      <c r="B110" s="12" t="s">
        <v>544</v>
      </c>
      <c r="C110" s="12" t="s">
        <v>545</v>
      </c>
      <c r="D110" s="12" t="s">
        <v>545</v>
      </c>
      <c r="E110" s="12" t="s">
        <v>546</v>
      </c>
      <c r="F110" s="12" t="s">
        <v>142</v>
      </c>
      <c r="G110" s="12" t="s">
        <v>143</v>
      </c>
      <c r="H110" s="12" t="s">
        <v>144</v>
      </c>
      <c r="I110" s="12" t="s">
        <v>145</v>
      </c>
      <c r="J110" s="12">
        <v>-1</v>
      </c>
      <c r="K110" s="12" t="s">
        <v>207</v>
      </c>
      <c r="L110" s="12" t="s">
        <v>167</v>
      </c>
      <c r="M110" s="12" t="s">
        <v>148</v>
      </c>
      <c r="N110" s="13" t="s">
        <v>547</v>
      </c>
      <c r="O110" s="12">
        <v>35</v>
      </c>
    </row>
    <row r="111" spans="1:15" x14ac:dyDescent="0.25">
      <c r="A111" s="11">
        <v>10011536</v>
      </c>
      <c r="B111" s="12" t="s">
        <v>548</v>
      </c>
      <c r="C111" s="12" t="s">
        <v>549</v>
      </c>
      <c r="D111" s="12" t="s">
        <v>549</v>
      </c>
      <c r="E111" s="12" t="s">
        <v>237</v>
      </c>
      <c r="F111" s="12" t="s">
        <v>142</v>
      </c>
      <c r="G111" s="12" t="s">
        <v>143</v>
      </c>
      <c r="H111" s="12" t="s">
        <v>144</v>
      </c>
      <c r="I111" s="12" t="s">
        <v>145</v>
      </c>
      <c r="J111" s="12">
        <v>-1</v>
      </c>
      <c r="K111" s="12" t="s">
        <v>207</v>
      </c>
      <c r="L111" s="12" t="s">
        <v>167</v>
      </c>
      <c r="M111" s="12" t="s">
        <v>148</v>
      </c>
      <c r="N111" s="13" t="s">
        <v>547</v>
      </c>
      <c r="O111" s="12">
        <v>35</v>
      </c>
    </row>
    <row r="112" spans="1:15" x14ac:dyDescent="0.25">
      <c r="A112" s="11">
        <v>10011224</v>
      </c>
      <c r="B112" s="12" t="s">
        <v>550</v>
      </c>
      <c r="C112" s="12" t="s">
        <v>248</v>
      </c>
      <c r="D112" s="12" t="s">
        <v>248</v>
      </c>
      <c r="E112" s="12" t="s">
        <v>551</v>
      </c>
      <c r="F112" s="12" t="s">
        <v>142</v>
      </c>
      <c r="G112" s="12" t="s">
        <v>143</v>
      </c>
      <c r="H112" s="12" t="s">
        <v>144</v>
      </c>
      <c r="I112" s="12" t="s">
        <v>145</v>
      </c>
      <c r="J112" s="12">
        <v>-1</v>
      </c>
      <c r="K112" s="12" t="s">
        <v>207</v>
      </c>
      <c r="L112" s="12" t="s">
        <v>167</v>
      </c>
      <c r="M112" s="12" t="s">
        <v>148</v>
      </c>
      <c r="N112" s="13" t="s">
        <v>547</v>
      </c>
      <c r="O112" s="12">
        <v>28</v>
      </c>
    </row>
    <row r="113" spans="1:15" x14ac:dyDescent="0.25">
      <c r="A113" s="11">
        <v>10010952</v>
      </c>
      <c r="B113" s="12" t="s">
        <v>552</v>
      </c>
      <c r="C113" s="12" t="s">
        <v>553</v>
      </c>
      <c r="D113" s="12" t="s">
        <v>553</v>
      </c>
      <c r="E113" s="12" t="s">
        <v>554</v>
      </c>
      <c r="F113" s="12" t="s">
        <v>142</v>
      </c>
      <c r="G113" s="12" t="s">
        <v>143</v>
      </c>
      <c r="H113" s="12" t="s">
        <v>144</v>
      </c>
      <c r="I113" s="12" t="s">
        <v>145</v>
      </c>
      <c r="J113" s="12">
        <v>-1</v>
      </c>
      <c r="K113" s="12" t="s">
        <v>207</v>
      </c>
      <c r="L113" s="12" t="s">
        <v>167</v>
      </c>
      <c r="M113" s="12" t="s">
        <v>148</v>
      </c>
      <c r="N113" s="13" t="s">
        <v>547</v>
      </c>
      <c r="O113" s="12">
        <v>35</v>
      </c>
    </row>
    <row r="114" spans="1:15" x14ac:dyDescent="0.25">
      <c r="A114" s="11">
        <v>10011228</v>
      </c>
      <c r="B114" s="12" t="s">
        <v>555</v>
      </c>
      <c r="C114" s="12" t="s">
        <v>556</v>
      </c>
      <c r="D114" s="12" t="s">
        <v>556</v>
      </c>
      <c r="E114" s="12" t="s">
        <v>557</v>
      </c>
      <c r="F114" s="12" t="s">
        <v>142</v>
      </c>
      <c r="G114" s="12" t="s">
        <v>143</v>
      </c>
      <c r="H114" s="12" t="s">
        <v>144</v>
      </c>
      <c r="I114" s="12" t="s">
        <v>145</v>
      </c>
      <c r="J114" s="12">
        <v>-1</v>
      </c>
      <c r="K114" s="12" t="s">
        <v>172</v>
      </c>
      <c r="L114" s="12" t="s">
        <v>173</v>
      </c>
      <c r="M114" s="12" t="s">
        <v>148</v>
      </c>
      <c r="N114" s="12" t="s">
        <v>558</v>
      </c>
      <c r="O114" s="12">
        <v>35</v>
      </c>
    </row>
    <row r="115" spans="1:15" x14ac:dyDescent="0.25">
      <c r="A115" s="11">
        <v>10011442</v>
      </c>
      <c r="B115" s="12" t="s">
        <v>559</v>
      </c>
      <c r="C115" s="12" t="s">
        <v>560</v>
      </c>
      <c r="D115" s="12" t="s">
        <v>560</v>
      </c>
      <c r="E115" s="12" t="s">
        <v>561</v>
      </c>
      <c r="F115" s="12" t="s">
        <v>142</v>
      </c>
      <c r="G115" s="12" t="s">
        <v>143</v>
      </c>
      <c r="H115" s="12" t="s">
        <v>144</v>
      </c>
      <c r="I115" s="12" t="s">
        <v>145</v>
      </c>
      <c r="J115" s="12">
        <v>-1</v>
      </c>
      <c r="K115" s="12" t="s">
        <v>166</v>
      </c>
      <c r="L115" s="12" t="s">
        <v>167</v>
      </c>
      <c r="M115" s="12" t="s">
        <v>148</v>
      </c>
      <c r="N115" s="12" t="s">
        <v>562</v>
      </c>
      <c r="O115" s="12">
        <v>35</v>
      </c>
    </row>
    <row r="116" spans="1:15" x14ac:dyDescent="0.25">
      <c r="A116" s="11">
        <v>10011461</v>
      </c>
      <c r="B116" s="12" t="s">
        <v>563</v>
      </c>
      <c r="C116" s="12" t="s">
        <v>553</v>
      </c>
      <c r="D116" s="12" t="s">
        <v>553</v>
      </c>
      <c r="E116" s="12" t="s">
        <v>564</v>
      </c>
      <c r="F116" s="12" t="s">
        <v>142</v>
      </c>
      <c r="G116" s="12" t="s">
        <v>143</v>
      </c>
      <c r="H116" s="12" t="s">
        <v>144</v>
      </c>
      <c r="I116" s="12" t="s">
        <v>145</v>
      </c>
      <c r="J116" s="12">
        <v>-1</v>
      </c>
      <c r="K116" s="12" t="s">
        <v>166</v>
      </c>
      <c r="L116" s="12" t="s">
        <v>167</v>
      </c>
      <c r="M116" s="12" t="s">
        <v>148</v>
      </c>
      <c r="N116" s="12" t="s">
        <v>562</v>
      </c>
      <c r="O116" s="12">
        <v>35</v>
      </c>
    </row>
    <row r="117" spans="1:15" x14ac:dyDescent="0.25">
      <c r="A117" s="11">
        <v>10011327</v>
      </c>
      <c r="B117" s="12" t="s">
        <v>565</v>
      </c>
      <c r="C117" s="12" t="s">
        <v>345</v>
      </c>
      <c r="D117" s="12" t="s">
        <v>345</v>
      </c>
      <c r="E117" s="12" t="s">
        <v>566</v>
      </c>
      <c r="F117" s="12" t="s">
        <v>142</v>
      </c>
      <c r="G117" s="12" t="s">
        <v>143</v>
      </c>
      <c r="H117" s="12" t="s">
        <v>144</v>
      </c>
      <c r="I117" s="12" t="s">
        <v>145</v>
      </c>
      <c r="J117" s="12">
        <v>-1</v>
      </c>
      <c r="K117" s="12" t="s">
        <v>156</v>
      </c>
      <c r="L117" s="12" t="s">
        <v>147</v>
      </c>
      <c r="M117" s="12" t="s">
        <v>148</v>
      </c>
      <c r="N117" s="12" t="s">
        <v>567</v>
      </c>
      <c r="O117" s="12">
        <v>35</v>
      </c>
    </row>
    <row r="118" spans="1:15" x14ac:dyDescent="0.25">
      <c r="A118" s="11">
        <v>10011174</v>
      </c>
      <c r="B118" s="12" t="s">
        <v>568</v>
      </c>
      <c r="C118" s="12" t="s">
        <v>569</v>
      </c>
      <c r="D118" s="12" t="s">
        <v>569</v>
      </c>
      <c r="E118" s="12" t="s">
        <v>570</v>
      </c>
      <c r="F118" s="12" t="s">
        <v>114</v>
      </c>
      <c r="G118" s="12" t="s">
        <v>143</v>
      </c>
      <c r="H118" s="12" t="s">
        <v>144</v>
      </c>
      <c r="I118" s="12" t="s">
        <v>145</v>
      </c>
      <c r="J118" s="12">
        <v>-1</v>
      </c>
      <c r="K118" s="12" t="s">
        <v>156</v>
      </c>
      <c r="L118" s="12" t="s">
        <v>147</v>
      </c>
      <c r="M118" s="12" t="s">
        <v>148</v>
      </c>
      <c r="N118" s="12" t="s">
        <v>571</v>
      </c>
      <c r="O118" s="12">
        <v>35</v>
      </c>
    </row>
    <row r="119" spans="1:15" x14ac:dyDescent="0.25">
      <c r="A119" s="11">
        <v>10011555</v>
      </c>
      <c r="B119" s="12" t="s">
        <v>572</v>
      </c>
      <c r="C119" s="12" t="s">
        <v>573</v>
      </c>
      <c r="D119" s="12" t="s">
        <v>573</v>
      </c>
      <c r="E119" s="12" t="s">
        <v>574</v>
      </c>
      <c r="F119" s="12" t="s">
        <v>142</v>
      </c>
      <c r="G119" s="12" t="s">
        <v>143</v>
      </c>
      <c r="H119" s="12" t="s">
        <v>144</v>
      </c>
      <c r="I119" s="12" t="s">
        <v>145</v>
      </c>
      <c r="J119" s="12">
        <v>-1</v>
      </c>
      <c r="K119" s="12" t="s">
        <v>166</v>
      </c>
      <c r="L119" s="12" t="s">
        <v>167</v>
      </c>
      <c r="M119" s="12" t="s">
        <v>148</v>
      </c>
      <c r="N119" s="12" t="s">
        <v>575</v>
      </c>
      <c r="O119" s="12">
        <v>35</v>
      </c>
    </row>
    <row r="120" spans="1:15" x14ac:dyDescent="0.25">
      <c r="A120" s="11">
        <v>10011241</v>
      </c>
      <c r="B120" s="12" t="s">
        <v>576</v>
      </c>
      <c r="C120" s="12" t="s">
        <v>577</v>
      </c>
      <c r="D120" s="12" t="s">
        <v>577</v>
      </c>
      <c r="E120" s="12" t="s">
        <v>578</v>
      </c>
      <c r="F120" s="12" t="s">
        <v>142</v>
      </c>
      <c r="G120" s="12" t="s">
        <v>143</v>
      </c>
      <c r="H120" s="12" t="s">
        <v>144</v>
      </c>
      <c r="I120" s="12" t="s">
        <v>145</v>
      </c>
      <c r="J120" s="12">
        <v>-1</v>
      </c>
      <c r="K120" s="12" t="s">
        <v>207</v>
      </c>
      <c r="L120" s="12" t="s">
        <v>167</v>
      </c>
      <c r="M120" s="12" t="s">
        <v>148</v>
      </c>
      <c r="N120" s="12" t="s">
        <v>579</v>
      </c>
      <c r="O120" s="12">
        <v>35</v>
      </c>
    </row>
    <row r="121" spans="1:15" x14ac:dyDescent="0.25">
      <c r="A121" s="11">
        <v>10011427</v>
      </c>
      <c r="B121" s="12" t="s">
        <v>580</v>
      </c>
      <c r="C121" s="12" t="s">
        <v>581</v>
      </c>
      <c r="D121" s="12" t="s">
        <v>581</v>
      </c>
      <c r="E121" s="12" t="s">
        <v>582</v>
      </c>
      <c r="F121" s="12" t="s">
        <v>142</v>
      </c>
      <c r="G121" s="12" t="s">
        <v>143</v>
      </c>
      <c r="H121" s="12" t="s">
        <v>144</v>
      </c>
      <c r="I121" s="12" t="s">
        <v>145</v>
      </c>
      <c r="J121" s="12">
        <v>-1</v>
      </c>
      <c r="K121" s="12" t="s">
        <v>207</v>
      </c>
      <c r="L121" s="12" t="s">
        <v>167</v>
      </c>
      <c r="M121" s="12" t="s">
        <v>148</v>
      </c>
      <c r="N121" s="12" t="s">
        <v>583</v>
      </c>
      <c r="O121" s="12">
        <v>35</v>
      </c>
    </row>
    <row r="122" spans="1:15" x14ac:dyDescent="0.25">
      <c r="A122" s="11">
        <v>10011524</v>
      </c>
      <c r="B122" s="12" t="s">
        <v>584</v>
      </c>
      <c r="C122" s="12" t="s">
        <v>585</v>
      </c>
      <c r="D122" s="12" t="s">
        <v>585</v>
      </c>
      <c r="E122" s="12" t="s">
        <v>586</v>
      </c>
      <c r="F122" s="12" t="s">
        <v>142</v>
      </c>
      <c r="G122" s="12" t="s">
        <v>143</v>
      </c>
      <c r="H122" s="12" t="s">
        <v>144</v>
      </c>
      <c r="I122" s="12" t="s">
        <v>145</v>
      </c>
      <c r="J122" s="12">
        <v>-1</v>
      </c>
      <c r="K122" s="12" t="s">
        <v>166</v>
      </c>
      <c r="L122" s="12" t="s">
        <v>167</v>
      </c>
      <c r="M122" s="12" t="s">
        <v>148</v>
      </c>
      <c r="N122" s="12" t="s">
        <v>587</v>
      </c>
      <c r="O122" s="12">
        <v>35</v>
      </c>
    </row>
    <row r="123" spans="1:15" x14ac:dyDescent="0.25">
      <c r="A123" s="11">
        <v>10011405</v>
      </c>
      <c r="B123" s="12" t="s">
        <v>588</v>
      </c>
      <c r="C123" s="12" t="s">
        <v>589</v>
      </c>
      <c r="D123" s="12" t="s">
        <v>589</v>
      </c>
      <c r="E123" s="12" t="s">
        <v>590</v>
      </c>
      <c r="F123" s="12" t="s">
        <v>142</v>
      </c>
      <c r="G123" s="12" t="s">
        <v>143</v>
      </c>
      <c r="H123" s="12" t="s">
        <v>144</v>
      </c>
      <c r="I123" s="12" t="s">
        <v>145</v>
      </c>
      <c r="J123" s="12">
        <v>-1</v>
      </c>
      <c r="K123" s="12" t="s">
        <v>166</v>
      </c>
      <c r="L123" s="12" t="s">
        <v>167</v>
      </c>
      <c r="M123" s="12" t="s">
        <v>148</v>
      </c>
      <c r="N123" s="12" t="s">
        <v>587</v>
      </c>
      <c r="O123" s="12">
        <v>35</v>
      </c>
    </row>
    <row r="124" spans="1:15" x14ac:dyDescent="0.25">
      <c r="A124" s="11">
        <v>10011516</v>
      </c>
      <c r="B124" s="12" t="s">
        <v>591</v>
      </c>
      <c r="C124" s="12" t="s">
        <v>592</v>
      </c>
      <c r="D124" s="12" t="s">
        <v>592</v>
      </c>
      <c r="E124" s="12" t="s">
        <v>593</v>
      </c>
      <c r="F124" s="12" t="s">
        <v>142</v>
      </c>
      <c r="G124" s="12" t="s">
        <v>143</v>
      </c>
      <c r="H124" s="12" t="s">
        <v>144</v>
      </c>
      <c r="I124" s="12" t="s">
        <v>145</v>
      </c>
      <c r="J124" s="12">
        <v>-1</v>
      </c>
      <c r="K124" s="12" t="s">
        <v>594</v>
      </c>
      <c r="L124" s="12" t="s">
        <v>167</v>
      </c>
      <c r="M124" s="12" t="s">
        <v>148</v>
      </c>
      <c r="N124" s="12" t="s">
        <v>595</v>
      </c>
      <c r="O124" s="12">
        <v>35</v>
      </c>
    </row>
    <row r="125" spans="1:15" x14ac:dyDescent="0.25">
      <c r="A125" s="11">
        <v>10011571</v>
      </c>
      <c r="B125" s="12" t="s">
        <v>596</v>
      </c>
      <c r="C125" s="12" t="s">
        <v>597</v>
      </c>
      <c r="D125" s="12" t="s">
        <v>597</v>
      </c>
      <c r="E125" s="12" t="s">
        <v>598</v>
      </c>
      <c r="F125" s="12" t="s">
        <v>142</v>
      </c>
      <c r="G125" s="12" t="s">
        <v>143</v>
      </c>
      <c r="H125" s="12" t="s">
        <v>144</v>
      </c>
      <c r="I125" s="12" t="s">
        <v>145</v>
      </c>
      <c r="J125" s="12">
        <v>-1</v>
      </c>
      <c r="K125" s="12" t="s">
        <v>207</v>
      </c>
      <c r="L125" s="12" t="s">
        <v>167</v>
      </c>
      <c r="M125" s="12" t="s">
        <v>148</v>
      </c>
      <c r="N125" s="12" t="s">
        <v>595</v>
      </c>
      <c r="O125" s="12">
        <v>35</v>
      </c>
    </row>
    <row r="126" spans="1:15" x14ac:dyDescent="0.25">
      <c r="A126" s="11">
        <v>10011477</v>
      </c>
      <c r="B126" s="12" t="s">
        <v>599</v>
      </c>
      <c r="C126" s="12" t="s">
        <v>600</v>
      </c>
      <c r="D126" s="12" t="s">
        <v>600</v>
      </c>
      <c r="E126" s="12" t="s">
        <v>601</v>
      </c>
      <c r="F126" s="12" t="s">
        <v>142</v>
      </c>
      <c r="G126" s="12" t="s">
        <v>143</v>
      </c>
      <c r="H126" s="12" t="s">
        <v>144</v>
      </c>
      <c r="I126" s="12" t="s">
        <v>145</v>
      </c>
      <c r="J126" s="12">
        <v>-1</v>
      </c>
      <c r="K126" s="12" t="s">
        <v>284</v>
      </c>
      <c r="L126" s="12" t="s">
        <v>173</v>
      </c>
      <c r="M126" s="12" t="s">
        <v>148</v>
      </c>
      <c r="N126" s="12" t="s">
        <v>602</v>
      </c>
      <c r="O126" s="12">
        <v>35</v>
      </c>
    </row>
    <row r="127" spans="1:15" x14ac:dyDescent="0.25">
      <c r="A127" s="11">
        <v>10011292</v>
      </c>
      <c r="B127" s="12" t="s">
        <v>603</v>
      </c>
      <c r="C127" s="12" t="s">
        <v>604</v>
      </c>
      <c r="D127" s="12" t="s">
        <v>604</v>
      </c>
      <c r="E127" s="12" t="s">
        <v>252</v>
      </c>
      <c r="F127" s="12" t="s">
        <v>142</v>
      </c>
      <c r="G127" s="12" t="s">
        <v>143</v>
      </c>
      <c r="H127" s="12" t="s">
        <v>144</v>
      </c>
      <c r="I127" s="12" t="s">
        <v>145</v>
      </c>
      <c r="J127" s="12">
        <v>-1</v>
      </c>
      <c r="K127" s="12" t="s">
        <v>166</v>
      </c>
      <c r="L127" s="12" t="s">
        <v>167</v>
      </c>
      <c r="M127" s="12" t="s">
        <v>148</v>
      </c>
      <c r="N127" s="12" t="s">
        <v>602</v>
      </c>
      <c r="O127" s="12">
        <v>35</v>
      </c>
    </row>
    <row r="128" spans="1:15" x14ac:dyDescent="0.25">
      <c r="A128" s="11">
        <v>10011367</v>
      </c>
      <c r="B128" s="12" t="s">
        <v>605</v>
      </c>
      <c r="C128" s="12" t="s">
        <v>606</v>
      </c>
      <c r="D128" s="12" t="s">
        <v>428</v>
      </c>
      <c r="E128" s="12" t="s">
        <v>607</v>
      </c>
      <c r="F128" s="12" t="s">
        <v>142</v>
      </c>
      <c r="G128" s="12" t="s">
        <v>143</v>
      </c>
      <c r="H128" s="12" t="s">
        <v>144</v>
      </c>
      <c r="I128" s="12" t="s">
        <v>145</v>
      </c>
      <c r="J128" s="12">
        <v>-1</v>
      </c>
      <c r="K128" s="12" t="s">
        <v>182</v>
      </c>
      <c r="L128" s="12" t="s">
        <v>173</v>
      </c>
      <c r="M128" s="12" t="s">
        <v>148</v>
      </c>
      <c r="N128" s="12" t="s">
        <v>608</v>
      </c>
      <c r="O128" s="12">
        <v>35</v>
      </c>
    </row>
    <row r="129" spans="1:15" x14ac:dyDescent="0.25">
      <c r="A129" s="11">
        <v>10011191</v>
      </c>
      <c r="B129" s="12" t="s">
        <v>609</v>
      </c>
      <c r="C129" s="12" t="s">
        <v>610</v>
      </c>
      <c r="D129" s="12" t="s">
        <v>610</v>
      </c>
      <c r="E129" s="12" t="s">
        <v>611</v>
      </c>
      <c r="F129" s="12" t="s">
        <v>142</v>
      </c>
      <c r="G129" s="12" t="s">
        <v>143</v>
      </c>
      <c r="H129" s="12" t="s">
        <v>144</v>
      </c>
      <c r="I129" s="12" t="s">
        <v>145</v>
      </c>
      <c r="J129" s="12">
        <v>-1</v>
      </c>
      <c r="K129" s="12" t="s">
        <v>182</v>
      </c>
      <c r="L129" s="12" t="s">
        <v>173</v>
      </c>
      <c r="M129" s="12" t="s">
        <v>148</v>
      </c>
      <c r="N129" s="12" t="s">
        <v>608</v>
      </c>
      <c r="O129" s="12">
        <v>35</v>
      </c>
    </row>
    <row r="130" spans="1:15" x14ac:dyDescent="0.25">
      <c r="A130" s="11">
        <v>10011117</v>
      </c>
      <c r="B130" s="12" t="s">
        <v>612</v>
      </c>
      <c r="C130" s="12" t="s">
        <v>613</v>
      </c>
      <c r="D130" s="12" t="s">
        <v>613</v>
      </c>
      <c r="E130" s="12" t="s">
        <v>614</v>
      </c>
      <c r="F130" s="12" t="s">
        <v>142</v>
      </c>
      <c r="G130" s="12" t="s">
        <v>143</v>
      </c>
      <c r="H130" s="12" t="s">
        <v>144</v>
      </c>
      <c r="I130" s="12" t="s">
        <v>145</v>
      </c>
      <c r="J130" s="12">
        <v>-1</v>
      </c>
      <c r="K130" s="12" t="s">
        <v>156</v>
      </c>
      <c r="L130" s="12" t="s">
        <v>147</v>
      </c>
      <c r="M130" s="12" t="s">
        <v>148</v>
      </c>
      <c r="N130" s="13" t="s">
        <v>615</v>
      </c>
      <c r="O130" s="12">
        <v>35</v>
      </c>
    </row>
    <row r="131" spans="1:15" x14ac:dyDescent="0.25">
      <c r="A131" s="11">
        <v>10011294</v>
      </c>
      <c r="B131" s="12" t="s">
        <v>616</v>
      </c>
      <c r="C131" s="12" t="s">
        <v>617</v>
      </c>
      <c r="D131" s="12" t="s">
        <v>618</v>
      </c>
      <c r="E131" s="12" t="s">
        <v>617</v>
      </c>
      <c r="F131" s="12" t="s">
        <v>142</v>
      </c>
      <c r="G131" s="12" t="s">
        <v>143</v>
      </c>
      <c r="H131" s="12" t="s">
        <v>144</v>
      </c>
      <c r="I131" s="12" t="s">
        <v>145</v>
      </c>
      <c r="J131" s="12">
        <v>-1</v>
      </c>
      <c r="K131" s="12" t="s">
        <v>182</v>
      </c>
      <c r="L131" s="12" t="s">
        <v>173</v>
      </c>
      <c r="M131" s="12" t="s">
        <v>148</v>
      </c>
      <c r="N131" s="12" t="s">
        <v>619</v>
      </c>
      <c r="O131" s="12">
        <v>35</v>
      </c>
    </row>
    <row r="132" spans="1:15" x14ac:dyDescent="0.25">
      <c r="A132" s="11">
        <v>10011279</v>
      </c>
      <c r="B132" s="12" t="s">
        <v>620</v>
      </c>
      <c r="C132" s="12" t="s">
        <v>621</v>
      </c>
      <c r="D132" s="12" t="s">
        <v>621</v>
      </c>
      <c r="E132" s="12" t="s">
        <v>622</v>
      </c>
      <c r="F132" s="12" t="s">
        <v>142</v>
      </c>
      <c r="G132" s="12" t="s">
        <v>143</v>
      </c>
      <c r="H132" s="12" t="s">
        <v>144</v>
      </c>
      <c r="I132" s="12" t="s">
        <v>145</v>
      </c>
      <c r="J132" s="12">
        <v>-1</v>
      </c>
      <c r="K132" s="12" t="s">
        <v>182</v>
      </c>
      <c r="L132" s="12" t="s">
        <v>173</v>
      </c>
      <c r="M132" s="12" t="s">
        <v>148</v>
      </c>
      <c r="N132" s="12" t="s">
        <v>623</v>
      </c>
      <c r="O132" s="12">
        <v>35</v>
      </c>
    </row>
    <row r="133" spans="1:15" x14ac:dyDescent="0.25">
      <c r="A133" s="11">
        <v>10011281</v>
      </c>
      <c r="B133" s="12" t="s">
        <v>624</v>
      </c>
      <c r="C133" s="12" t="s">
        <v>625</v>
      </c>
      <c r="D133" s="12" t="s">
        <v>625</v>
      </c>
      <c r="E133" s="12" t="s">
        <v>626</v>
      </c>
      <c r="F133" s="12" t="s">
        <v>142</v>
      </c>
      <c r="G133" s="12" t="s">
        <v>143</v>
      </c>
      <c r="H133" s="12" t="s">
        <v>144</v>
      </c>
      <c r="I133" s="12" t="s">
        <v>145</v>
      </c>
      <c r="J133" s="12">
        <v>-1</v>
      </c>
      <c r="K133" s="12" t="s">
        <v>182</v>
      </c>
      <c r="L133" s="12" t="s">
        <v>173</v>
      </c>
      <c r="M133" s="12" t="s">
        <v>148</v>
      </c>
      <c r="N133" s="13" t="s">
        <v>627</v>
      </c>
      <c r="O133" s="12">
        <v>35</v>
      </c>
    </row>
    <row r="134" spans="1:15" x14ac:dyDescent="0.25">
      <c r="A134" s="11">
        <v>10011225</v>
      </c>
      <c r="B134" s="12" t="s">
        <v>628</v>
      </c>
      <c r="C134" s="12" t="s">
        <v>629</v>
      </c>
      <c r="D134" s="12" t="s">
        <v>629</v>
      </c>
      <c r="E134" s="12" t="s">
        <v>630</v>
      </c>
      <c r="F134" s="12" t="s">
        <v>142</v>
      </c>
      <c r="G134" s="12" t="s">
        <v>143</v>
      </c>
      <c r="H134" s="12" t="s">
        <v>144</v>
      </c>
      <c r="I134" s="12" t="s">
        <v>145</v>
      </c>
      <c r="J134" s="12">
        <v>-1</v>
      </c>
      <c r="K134" s="12" t="s">
        <v>182</v>
      </c>
      <c r="L134" s="12" t="s">
        <v>173</v>
      </c>
      <c r="M134" s="12" t="s">
        <v>148</v>
      </c>
      <c r="N134" s="12" t="s">
        <v>15</v>
      </c>
      <c r="O134" s="12">
        <v>35</v>
      </c>
    </row>
    <row r="135" spans="1:15" x14ac:dyDescent="0.25">
      <c r="A135" s="11">
        <v>10011502</v>
      </c>
      <c r="B135" s="12" t="s">
        <v>631</v>
      </c>
      <c r="C135" s="12" t="s">
        <v>632</v>
      </c>
      <c r="D135" s="12" t="s">
        <v>632</v>
      </c>
      <c r="E135" s="12" t="s">
        <v>633</v>
      </c>
      <c r="F135" s="12" t="s">
        <v>114</v>
      </c>
      <c r="G135" s="12" t="s">
        <v>143</v>
      </c>
      <c r="H135" s="12" t="s">
        <v>144</v>
      </c>
      <c r="I135" s="12" t="s">
        <v>145</v>
      </c>
      <c r="J135" s="12">
        <v>-1</v>
      </c>
      <c r="K135" s="12" t="s">
        <v>182</v>
      </c>
      <c r="L135" s="12" t="s">
        <v>173</v>
      </c>
      <c r="M135" s="12" t="s">
        <v>148</v>
      </c>
      <c r="N135" s="12" t="s">
        <v>15</v>
      </c>
      <c r="O135" s="12">
        <v>35</v>
      </c>
    </row>
    <row r="136" spans="1:15" x14ac:dyDescent="0.25">
      <c r="A136" s="11">
        <v>10011369</v>
      </c>
      <c r="B136" s="12" t="s">
        <v>634</v>
      </c>
      <c r="C136" s="12" t="s">
        <v>375</v>
      </c>
      <c r="D136" s="12" t="s">
        <v>375</v>
      </c>
      <c r="E136" s="12" t="s">
        <v>635</v>
      </c>
      <c r="F136" s="12" t="s">
        <v>142</v>
      </c>
      <c r="G136" s="12" t="s">
        <v>143</v>
      </c>
      <c r="H136" s="12" t="s">
        <v>144</v>
      </c>
      <c r="I136" s="12" t="s">
        <v>145</v>
      </c>
      <c r="J136" s="12">
        <v>-1</v>
      </c>
      <c r="K136" s="12" t="s">
        <v>182</v>
      </c>
      <c r="L136" s="12" t="s">
        <v>173</v>
      </c>
      <c r="M136" s="12" t="s">
        <v>148</v>
      </c>
      <c r="N136" s="12" t="s">
        <v>15</v>
      </c>
      <c r="O136" s="12">
        <v>35</v>
      </c>
    </row>
    <row r="137" spans="1:15" x14ac:dyDescent="0.25">
      <c r="A137" s="11">
        <v>10011242</v>
      </c>
      <c r="B137" s="12" t="s">
        <v>636</v>
      </c>
      <c r="C137" s="12" t="s">
        <v>637</v>
      </c>
      <c r="D137" s="12" t="s">
        <v>637</v>
      </c>
      <c r="E137" s="12" t="s">
        <v>638</v>
      </c>
      <c r="F137" s="12" t="s">
        <v>142</v>
      </c>
      <c r="G137" s="12" t="s">
        <v>143</v>
      </c>
      <c r="H137" s="12" t="s">
        <v>144</v>
      </c>
      <c r="I137" s="12" t="s">
        <v>145</v>
      </c>
      <c r="J137" s="12">
        <v>-1</v>
      </c>
      <c r="K137" s="12" t="s">
        <v>182</v>
      </c>
      <c r="L137" s="12" t="s">
        <v>173</v>
      </c>
      <c r="M137" s="12" t="s">
        <v>148</v>
      </c>
      <c r="N137" s="13" t="s">
        <v>639</v>
      </c>
      <c r="O137" s="12">
        <v>35</v>
      </c>
    </row>
    <row r="138" spans="1:15" x14ac:dyDescent="0.25">
      <c r="A138" s="11">
        <v>10011243</v>
      </c>
      <c r="B138" s="12" t="s">
        <v>640</v>
      </c>
      <c r="C138" s="12" t="s">
        <v>531</v>
      </c>
      <c r="D138" s="12" t="s">
        <v>531</v>
      </c>
      <c r="E138" s="12" t="s">
        <v>641</v>
      </c>
      <c r="F138" s="12" t="s">
        <v>142</v>
      </c>
      <c r="G138" s="12" t="s">
        <v>143</v>
      </c>
      <c r="H138" s="12" t="s">
        <v>144</v>
      </c>
      <c r="I138" s="12" t="s">
        <v>145</v>
      </c>
      <c r="J138" s="12">
        <v>-1</v>
      </c>
      <c r="K138" s="12" t="s">
        <v>182</v>
      </c>
      <c r="L138" s="12" t="s">
        <v>167</v>
      </c>
      <c r="M138" s="12" t="s">
        <v>148</v>
      </c>
      <c r="N138" s="13" t="s">
        <v>639</v>
      </c>
      <c r="O138" s="12">
        <v>35</v>
      </c>
    </row>
    <row r="139" spans="1:15" x14ac:dyDescent="0.25">
      <c r="A139" s="11">
        <v>10010853</v>
      </c>
      <c r="B139" s="12" t="s">
        <v>207</v>
      </c>
      <c r="C139" s="12" t="s">
        <v>642</v>
      </c>
      <c r="D139" s="12" t="s">
        <v>642</v>
      </c>
      <c r="E139" s="12" t="s">
        <v>643</v>
      </c>
      <c r="F139" s="12" t="s">
        <v>114</v>
      </c>
      <c r="G139" s="12" t="s">
        <v>644</v>
      </c>
      <c r="H139" s="12" t="s">
        <v>645</v>
      </c>
      <c r="I139" s="12" t="s">
        <v>145</v>
      </c>
      <c r="J139" s="12">
        <v>-1</v>
      </c>
      <c r="K139" s="15"/>
      <c r="L139" s="12" t="s">
        <v>167</v>
      </c>
      <c r="M139" s="12" t="s">
        <v>148</v>
      </c>
      <c r="N139" s="15"/>
      <c r="O139" s="12">
        <v>35</v>
      </c>
    </row>
    <row r="140" spans="1:15" x14ac:dyDescent="0.25">
      <c r="A140" s="11">
        <v>10010803</v>
      </c>
      <c r="B140" s="12" t="s">
        <v>646</v>
      </c>
      <c r="C140" s="12" t="s">
        <v>424</v>
      </c>
      <c r="D140" s="12" t="s">
        <v>424</v>
      </c>
      <c r="E140" s="12" t="s">
        <v>647</v>
      </c>
      <c r="F140" s="12" t="s">
        <v>142</v>
      </c>
      <c r="G140" s="12" t="s">
        <v>644</v>
      </c>
      <c r="H140" s="12" t="s">
        <v>648</v>
      </c>
      <c r="I140" s="12" t="s">
        <v>145</v>
      </c>
      <c r="J140" s="15"/>
      <c r="K140" s="15"/>
      <c r="L140" s="15"/>
      <c r="M140" s="12" t="s">
        <v>148</v>
      </c>
      <c r="N140" s="15"/>
      <c r="O140" s="12">
        <v>35</v>
      </c>
    </row>
    <row r="141" spans="1:15" x14ac:dyDescent="0.25">
      <c r="A141" s="11">
        <v>10011113</v>
      </c>
      <c r="B141" s="12" t="s">
        <v>182</v>
      </c>
      <c r="C141" s="12" t="s">
        <v>366</v>
      </c>
      <c r="D141" s="12" t="s">
        <v>366</v>
      </c>
      <c r="E141" s="12" t="s">
        <v>649</v>
      </c>
      <c r="F141" s="12" t="s">
        <v>142</v>
      </c>
      <c r="G141" s="12" t="s">
        <v>143</v>
      </c>
      <c r="H141" s="12" t="s">
        <v>645</v>
      </c>
      <c r="I141" s="12" t="s">
        <v>145</v>
      </c>
      <c r="J141" s="12">
        <v>-1</v>
      </c>
      <c r="K141" s="15"/>
      <c r="L141" s="12" t="s">
        <v>173</v>
      </c>
      <c r="M141" s="12" t="s">
        <v>148</v>
      </c>
      <c r="N141" s="15"/>
      <c r="O141" s="12">
        <v>35</v>
      </c>
    </row>
    <row r="142" spans="1:15" x14ac:dyDescent="0.25">
      <c r="A142" s="11">
        <v>2220095</v>
      </c>
      <c r="B142" s="12" t="s">
        <v>650</v>
      </c>
      <c r="C142" s="12" t="s">
        <v>651</v>
      </c>
      <c r="D142" s="12" t="s">
        <v>651</v>
      </c>
      <c r="E142" s="12" t="s">
        <v>652</v>
      </c>
      <c r="F142" s="12" t="s">
        <v>114</v>
      </c>
      <c r="G142" s="12" t="s">
        <v>644</v>
      </c>
      <c r="H142" s="12" t="s">
        <v>653</v>
      </c>
      <c r="I142" s="12" t="s">
        <v>145</v>
      </c>
      <c r="J142" s="15"/>
      <c r="K142" s="15"/>
      <c r="L142" s="15"/>
      <c r="M142" s="15"/>
      <c r="N142" s="15"/>
      <c r="O142" s="12">
        <v>35</v>
      </c>
    </row>
    <row r="143" spans="1:15" x14ac:dyDescent="0.25">
      <c r="A143" s="11">
        <v>10010972</v>
      </c>
      <c r="B143" s="12" t="s">
        <v>146</v>
      </c>
      <c r="C143" s="12" t="s">
        <v>654</v>
      </c>
      <c r="D143" s="12" t="s">
        <v>654</v>
      </c>
      <c r="E143" s="12" t="s">
        <v>655</v>
      </c>
      <c r="F143" s="12" t="s">
        <v>142</v>
      </c>
      <c r="G143" s="12" t="s">
        <v>143</v>
      </c>
      <c r="H143" s="12" t="s">
        <v>645</v>
      </c>
      <c r="I143" s="12" t="s">
        <v>145</v>
      </c>
      <c r="J143" s="12">
        <v>-1</v>
      </c>
      <c r="K143" s="15"/>
      <c r="L143" s="12" t="s">
        <v>147</v>
      </c>
      <c r="M143" s="12" t="s">
        <v>148</v>
      </c>
      <c r="N143" s="15"/>
      <c r="O143" s="12">
        <v>35</v>
      </c>
    </row>
    <row r="144" spans="1:15" x14ac:dyDescent="0.25">
      <c r="A144" s="11">
        <v>10010831</v>
      </c>
      <c r="B144" s="12" t="s">
        <v>656</v>
      </c>
      <c r="C144" s="12" t="s">
        <v>657</v>
      </c>
      <c r="D144" s="12" t="s">
        <v>657</v>
      </c>
      <c r="E144" s="12" t="s">
        <v>658</v>
      </c>
      <c r="F144" s="12" t="s">
        <v>114</v>
      </c>
      <c r="G144" s="12" t="s">
        <v>644</v>
      </c>
      <c r="H144" s="12" t="s">
        <v>648</v>
      </c>
      <c r="I144" s="12" t="s">
        <v>145</v>
      </c>
      <c r="J144" s="15"/>
      <c r="K144" s="15"/>
      <c r="L144" s="15"/>
      <c r="M144" s="12" t="s">
        <v>148</v>
      </c>
      <c r="N144" s="15"/>
      <c r="O144" s="12">
        <v>35</v>
      </c>
    </row>
    <row r="145" spans="1:15" x14ac:dyDescent="0.25">
      <c r="A145" s="11">
        <v>10011131</v>
      </c>
      <c r="B145" s="12" t="s">
        <v>659</v>
      </c>
      <c r="C145" s="12" t="s">
        <v>660</v>
      </c>
      <c r="D145" s="12" t="s">
        <v>661</v>
      </c>
      <c r="E145" s="12" t="s">
        <v>662</v>
      </c>
      <c r="F145" s="12" t="s">
        <v>142</v>
      </c>
      <c r="G145" s="12" t="s">
        <v>143</v>
      </c>
      <c r="H145" s="12" t="s">
        <v>645</v>
      </c>
      <c r="I145" s="12" t="s">
        <v>145</v>
      </c>
      <c r="J145" s="12">
        <v>-1</v>
      </c>
      <c r="K145" s="15"/>
      <c r="L145" s="12" t="s">
        <v>173</v>
      </c>
      <c r="M145" s="12" t="s">
        <v>148</v>
      </c>
      <c r="N145" s="15"/>
      <c r="O145" s="12">
        <v>35</v>
      </c>
    </row>
    <row r="146" spans="1:15" x14ac:dyDescent="0.25">
      <c r="A146" s="11">
        <v>10011017</v>
      </c>
      <c r="B146" s="12" t="s">
        <v>663</v>
      </c>
      <c r="C146" s="12" t="s">
        <v>664</v>
      </c>
      <c r="D146" s="12" t="s">
        <v>664</v>
      </c>
      <c r="E146" s="12" t="s">
        <v>665</v>
      </c>
      <c r="F146" s="12" t="s">
        <v>142</v>
      </c>
      <c r="G146" s="12" t="s">
        <v>143</v>
      </c>
      <c r="H146" s="12" t="s">
        <v>645</v>
      </c>
      <c r="I146" s="12" t="s">
        <v>145</v>
      </c>
      <c r="J146" s="12">
        <v>-1</v>
      </c>
      <c r="K146" s="15"/>
      <c r="L146" s="12" t="s">
        <v>147</v>
      </c>
      <c r="M146" s="12" t="s">
        <v>148</v>
      </c>
      <c r="N146" s="15"/>
      <c r="O146" s="12">
        <v>35</v>
      </c>
    </row>
    <row r="147" spans="1:15" x14ac:dyDescent="0.25">
      <c r="A147" s="11">
        <v>10011020</v>
      </c>
      <c r="B147" s="12" t="s">
        <v>666</v>
      </c>
      <c r="C147" s="12" t="s">
        <v>667</v>
      </c>
      <c r="D147" s="12" t="s">
        <v>667</v>
      </c>
      <c r="E147" s="12" t="s">
        <v>668</v>
      </c>
      <c r="F147" s="12" t="s">
        <v>142</v>
      </c>
      <c r="G147" s="12" t="s">
        <v>644</v>
      </c>
      <c r="H147" s="12" t="s">
        <v>648</v>
      </c>
      <c r="I147" s="12" t="s">
        <v>145</v>
      </c>
      <c r="J147" s="15"/>
      <c r="K147" s="15"/>
      <c r="L147" s="15"/>
      <c r="M147" s="12" t="s">
        <v>148</v>
      </c>
      <c r="N147" s="15"/>
      <c r="O147" s="12">
        <v>35</v>
      </c>
    </row>
    <row r="148" spans="1:15" x14ac:dyDescent="0.25">
      <c r="A148" s="11">
        <v>10011063</v>
      </c>
      <c r="B148" s="12" t="s">
        <v>669</v>
      </c>
      <c r="C148" s="12" t="s">
        <v>670</v>
      </c>
      <c r="D148" s="12" t="s">
        <v>670</v>
      </c>
      <c r="E148" s="12" t="s">
        <v>671</v>
      </c>
      <c r="F148" s="12" t="s">
        <v>142</v>
      </c>
      <c r="G148" s="12" t="s">
        <v>143</v>
      </c>
      <c r="H148" s="12" t="s">
        <v>645</v>
      </c>
      <c r="I148" s="12" t="s">
        <v>145</v>
      </c>
      <c r="J148" s="12">
        <v>-1</v>
      </c>
      <c r="K148" s="15"/>
      <c r="L148" s="12" t="s">
        <v>173</v>
      </c>
      <c r="M148" s="12" t="s">
        <v>148</v>
      </c>
      <c r="N148" s="15"/>
      <c r="O148" s="12">
        <v>35</v>
      </c>
    </row>
    <row r="149" spans="1:15" x14ac:dyDescent="0.25">
      <c r="A149" s="11">
        <v>10012176</v>
      </c>
      <c r="B149" s="12" t="s">
        <v>672</v>
      </c>
      <c r="C149" s="12" t="s">
        <v>673</v>
      </c>
      <c r="D149" s="12" t="s">
        <v>673</v>
      </c>
      <c r="E149" s="12" t="s">
        <v>674</v>
      </c>
      <c r="F149" s="12"/>
      <c r="G149" s="12" t="s">
        <v>143</v>
      </c>
      <c r="H149" s="12" t="s">
        <v>645</v>
      </c>
      <c r="I149" s="12" t="s">
        <v>145</v>
      </c>
      <c r="J149" s="12">
        <v>-1</v>
      </c>
      <c r="K149" s="15"/>
      <c r="L149" s="12" t="s">
        <v>173</v>
      </c>
      <c r="M149" s="12" t="s">
        <v>148</v>
      </c>
      <c r="N149" s="15"/>
      <c r="O149" s="12"/>
    </row>
    <row r="150" spans="1:15" x14ac:dyDescent="0.25">
      <c r="A150" s="11">
        <v>10011006</v>
      </c>
      <c r="B150" s="12" t="s">
        <v>166</v>
      </c>
      <c r="C150" s="12" t="s">
        <v>675</v>
      </c>
      <c r="D150" s="12" t="s">
        <v>675</v>
      </c>
      <c r="E150" s="12" t="s">
        <v>676</v>
      </c>
      <c r="F150" s="12" t="s">
        <v>142</v>
      </c>
      <c r="G150" s="12" t="s">
        <v>143</v>
      </c>
      <c r="H150" s="12" t="s">
        <v>645</v>
      </c>
      <c r="I150" s="12" t="s">
        <v>145</v>
      </c>
      <c r="J150" s="12">
        <v>-1</v>
      </c>
      <c r="K150" s="15"/>
      <c r="L150" s="12" t="s">
        <v>167</v>
      </c>
      <c r="M150" s="12" t="s">
        <v>148</v>
      </c>
      <c r="N150" s="15"/>
      <c r="O150" s="12">
        <v>35</v>
      </c>
    </row>
    <row r="151" spans="1:15" x14ac:dyDescent="0.25">
      <c r="A151" s="11">
        <v>10011930</v>
      </c>
      <c r="B151" s="12" t="s">
        <v>677</v>
      </c>
      <c r="C151" s="12" t="s">
        <v>678</v>
      </c>
      <c r="D151" s="12" t="s">
        <v>678</v>
      </c>
      <c r="E151" s="12" t="s">
        <v>679</v>
      </c>
      <c r="F151" s="12"/>
      <c r="G151" s="12" t="s">
        <v>680</v>
      </c>
      <c r="H151" s="12" t="s">
        <v>681</v>
      </c>
      <c r="I151" s="12" t="s">
        <v>682</v>
      </c>
      <c r="J151" s="12">
        <v>1</v>
      </c>
      <c r="K151" s="12" t="s">
        <v>683</v>
      </c>
      <c r="L151" s="12" t="s">
        <v>684</v>
      </c>
      <c r="M151" s="12" t="s">
        <v>685</v>
      </c>
      <c r="N151" s="15"/>
      <c r="O151" s="12">
        <v>35</v>
      </c>
    </row>
    <row r="152" spans="1:15" x14ac:dyDescent="0.25">
      <c r="A152" s="11">
        <v>10011911</v>
      </c>
      <c r="B152" s="12" t="s">
        <v>686</v>
      </c>
      <c r="C152" s="12" t="s">
        <v>687</v>
      </c>
      <c r="D152" s="12" t="s">
        <v>687</v>
      </c>
      <c r="E152" s="12" t="s">
        <v>688</v>
      </c>
      <c r="F152" s="12"/>
      <c r="G152" s="12" t="s">
        <v>680</v>
      </c>
      <c r="H152" s="12" t="s">
        <v>681</v>
      </c>
      <c r="I152" s="12" t="s">
        <v>682</v>
      </c>
      <c r="J152" s="12">
        <v>1</v>
      </c>
      <c r="K152" s="12" t="s">
        <v>683</v>
      </c>
      <c r="L152" s="12" t="s">
        <v>684</v>
      </c>
      <c r="M152" s="12" t="s">
        <v>685</v>
      </c>
      <c r="N152" s="15"/>
      <c r="O152" s="12">
        <v>35</v>
      </c>
    </row>
    <row r="153" spans="1:15" x14ac:dyDescent="0.25">
      <c r="A153" s="11">
        <v>10010870</v>
      </c>
      <c r="B153" s="12" t="s">
        <v>689</v>
      </c>
      <c r="C153" s="12" t="s">
        <v>690</v>
      </c>
      <c r="D153" s="12" t="s">
        <v>690</v>
      </c>
      <c r="E153" s="12" t="s">
        <v>691</v>
      </c>
      <c r="F153" s="12" t="s">
        <v>114</v>
      </c>
      <c r="G153" s="12" t="s">
        <v>680</v>
      </c>
      <c r="H153" s="12" t="s">
        <v>692</v>
      </c>
      <c r="I153" s="12" t="s">
        <v>682</v>
      </c>
      <c r="J153" s="12">
        <v>1</v>
      </c>
      <c r="K153" s="15"/>
      <c r="L153" s="15"/>
      <c r="M153" s="15"/>
      <c r="N153" s="15"/>
      <c r="O153" s="12">
        <v>35</v>
      </c>
    </row>
    <row r="154" spans="1:15" x14ac:dyDescent="0.25">
      <c r="A154" s="11">
        <v>10012184</v>
      </c>
      <c r="B154" s="12" t="s">
        <v>693</v>
      </c>
      <c r="C154" s="12" t="s">
        <v>694</v>
      </c>
      <c r="D154" s="12" t="s">
        <v>694</v>
      </c>
      <c r="E154" s="12" t="s">
        <v>598</v>
      </c>
      <c r="F154" s="12" t="s">
        <v>142</v>
      </c>
      <c r="G154" s="12" t="s">
        <v>680</v>
      </c>
      <c r="H154" s="12" t="s">
        <v>681</v>
      </c>
      <c r="I154" s="12" t="s">
        <v>682</v>
      </c>
      <c r="J154" s="12">
        <v>1</v>
      </c>
      <c r="K154" s="12" t="s">
        <v>683</v>
      </c>
      <c r="L154" s="12" t="s">
        <v>684</v>
      </c>
      <c r="M154" s="12" t="s">
        <v>685</v>
      </c>
      <c r="N154" s="15"/>
      <c r="O154" s="12">
        <v>35</v>
      </c>
    </row>
    <row r="155" spans="1:15" x14ac:dyDescent="0.25">
      <c r="A155" s="11">
        <v>10011045</v>
      </c>
      <c r="B155" s="12" t="s">
        <v>695</v>
      </c>
      <c r="C155" s="12" t="s">
        <v>696</v>
      </c>
      <c r="D155" s="12" t="s">
        <v>696</v>
      </c>
      <c r="E155" s="12" t="s">
        <v>697</v>
      </c>
      <c r="F155" s="12" t="s">
        <v>114</v>
      </c>
      <c r="G155" s="12" t="s">
        <v>680</v>
      </c>
      <c r="H155" s="12" t="s">
        <v>645</v>
      </c>
      <c r="I155" s="12" t="s">
        <v>682</v>
      </c>
      <c r="J155" s="12">
        <v>1</v>
      </c>
      <c r="K155" s="15"/>
      <c r="L155" s="12" t="s">
        <v>684</v>
      </c>
      <c r="M155" s="12" t="s">
        <v>685</v>
      </c>
      <c r="N155" s="15"/>
      <c r="O155" s="12">
        <v>35</v>
      </c>
    </row>
    <row r="156" spans="1:15" x14ac:dyDescent="0.25">
      <c r="A156" s="11">
        <v>10011556</v>
      </c>
      <c r="B156" s="12" t="s">
        <v>698</v>
      </c>
      <c r="C156" s="12" t="s">
        <v>699</v>
      </c>
      <c r="D156" s="12" t="s">
        <v>699</v>
      </c>
      <c r="E156" s="12" t="s">
        <v>700</v>
      </c>
      <c r="F156" s="12" t="s">
        <v>142</v>
      </c>
      <c r="G156" s="12" t="s">
        <v>143</v>
      </c>
      <c r="H156" s="12" t="s">
        <v>144</v>
      </c>
      <c r="I156" s="12" t="s">
        <v>701</v>
      </c>
      <c r="J156" s="12">
        <v>1</v>
      </c>
      <c r="K156" s="12" t="s">
        <v>702</v>
      </c>
      <c r="L156" s="12" t="s">
        <v>702</v>
      </c>
      <c r="M156" s="12" t="s">
        <v>703</v>
      </c>
      <c r="N156" s="12" t="s">
        <v>704</v>
      </c>
      <c r="O156" s="12">
        <v>35</v>
      </c>
    </row>
    <row r="157" spans="1:15" x14ac:dyDescent="0.25">
      <c r="A157" s="11">
        <v>10011274</v>
      </c>
      <c r="B157" s="12" t="s">
        <v>705</v>
      </c>
      <c r="C157" s="12" t="s">
        <v>706</v>
      </c>
      <c r="D157" s="12" t="s">
        <v>706</v>
      </c>
      <c r="E157" s="12" t="s">
        <v>707</v>
      </c>
      <c r="F157" s="12" t="s">
        <v>114</v>
      </c>
      <c r="G157" s="12" t="s">
        <v>143</v>
      </c>
      <c r="H157" s="12" t="s">
        <v>144</v>
      </c>
      <c r="I157" s="12" t="s">
        <v>701</v>
      </c>
      <c r="J157" s="12">
        <v>2</v>
      </c>
      <c r="K157" s="12" t="s">
        <v>702</v>
      </c>
      <c r="L157" s="12" t="s">
        <v>702</v>
      </c>
      <c r="M157" s="12" t="s">
        <v>703</v>
      </c>
      <c r="N157" s="12" t="s">
        <v>708</v>
      </c>
      <c r="O157" s="12">
        <v>35</v>
      </c>
    </row>
    <row r="158" spans="1:15" x14ac:dyDescent="0.25">
      <c r="A158" s="11">
        <v>10011491</v>
      </c>
      <c r="B158" s="12" t="s">
        <v>709</v>
      </c>
      <c r="C158" s="12" t="s">
        <v>710</v>
      </c>
      <c r="D158" s="12" t="s">
        <v>710</v>
      </c>
      <c r="E158" s="12" t="s">
        <v>711</v>
      </c>
      <c r="F158" s="12" t="s">
        <v>142</v>
      </c>
      <c r="G158" s="12" t="s">
        <v>143</v>
      </c>
      <c r="H158" s="12" t="s">
        <v>144</v>
      </c>
      <c r="I158" s="12" t="s">
        <v>701</v>
      </c>
      <c r="J158" s="12">
        <v>0</v>
      </c>
      <c r="K158" s="12" t="s">
        <v>702</v>
      </c>
      <c r="L158" s="12" t="s">
        <v>702</v>
      </c>
      <c r="M158" s="12" t="s">
        <v>703</v>
      </c>
      <c r="N158" s="12" t="s">
        <v>712</v>
      </c>
      <c r="O158" s="12">
        <v>35</v>
      </c>
    </row>
    <row r="159" spans="1:15" x14ac:dyDescent="0.25">
      <c r="A159" s="11">
        <v>10011304</v>
      </c>
      <c r="B159" s="12" t="s">
        <v>713</v>
      </c>
      <c r="C159" s="12" t="s">
        <v>714</v>
      </c>
      <c r="D159" s="12" t="s">
        <v>714</v>
      </c>
      <c r="E159" s="12" t="s">
        <v>715</v>
      </c>
      <c r="F159" s="12" t="s">
        <v>114</v>
      </c>
      <c r="G159" s="12" t="s">
        <v>143</v>
      </c>
      <c r="H159" s="12" t="s">
        <v>144</v>
      </c>
      <c r="I159" s="12" t="s">
        <v>701</v>
      </c>
      <c r="J159" s="12">
        <v>4</v>
      </c>
      <c r="K159" s="12" t="s">
        <v>702</v>
      </c>
      <c r="L159" s="12" t="s">
        <v>702</v>
      </c>
      <c r="M159" s="12" t="s">
        <v>703</v>
      </c>
      <c r="N159" s="12" t="s">
        <v>716</v>
      </c>
      <c r="O159" s="12">
        <v>35</v>
      </c>
    </row>
    <row r="160" spans="1:15" x14ac:dyDescent="0.25">
      <c r="A160" s="11">
        <v>10011326</v>
      </c>
      <c r="B160" s="12" t="s">
        <v>717</v>
      </c>
      <c r="C160" s="12" t="s">
        <v>718</v>
      </c>
      <c r="D160" s="12" t="s">
        <v>718</v>
      </c>
      <c r="E160" s="12" t="s">
        <v>719</v>
      </c>
      <c r="F160" s="12" t="s">
        <v>114</v>
      </c>
      <c r="G160" s="12" t="s">
        <v>143</v>
      </c>
      <c r="H160" s="12" t="s">
        <v>144</v>
      </c>
      <c r="I160" s="12" t="s">
        <v>701</v>
      </c>
      <c r="J160" s="12">
        <v>0</v>
      </c>
      <c r="K160" s="12" t="s">
        <v>702</v>
      </c>
      <c r="L160" s="12" t="s">
        <v>702</v>
      </c>
      <c r="M160" s="12" t="s">
        <v>703</v>
      </c>
      <c r="N160" s="12" t="s">
        <v>720</v>
      </c>
      <c r="O160" s="12">
        <v>35</v>
      </c>
    </row>
    <row r="161" spans="1:15" x14ac:dyDescent="0.25">
      <c r="A161" s="11">
        <v>10012045</v>
      </c>
      <c r="B161" s="12" t="s">
        <v>721</v>
      </c>
      <c r="C161" s="12" t="s">
        <v>722</v>
      </c>
      <c r="D161" s="12" t="s">
        <v>722</v>
      </c>
      <c r="E161" s="12" t="s">
        <v>723</v>
      </c>
      <c r="F161" s="12" t="s">
        <v>142</v>
      </c>
      <c r="G161" s="12" t="s">
        <v>143</v>
      </c>
      <c r="H161" s="12" t="s">
        <v>144</v>
      </c>
      <c r="I161" s="12" t="s">
        <v>701</v>
      </c>
      <c r="J161" s="12">
        <v>0</v>
      </c>
      <c r="K161" s="12" t="s">
        <v>702</v>
      </c>
      <c r="L161" s="12" t="s">
        <v>702</v>
      </c>
      <c r="M161" s="12" t="s">
        <v>703</v>
      </c>
      <c r="N161" s="12" t="s">
        <v>720</v>
      </c>
      <c r="O161" s="12">
        <v>35</v>
      </c>
    </row>
    <row r="162" spans="1:15" x14ac:dyDescent="0.25">
      <c r="A162" s="11">
        <v>10012063</v>
      </c>
      <c r="B162" s="12" t="s">
        <v>724</v>
      </c>
      <c r="C162" s="12" t="s">
        <v>725</v>
      </c>
      <c r="D162" s="12" t="s">
        <v>725</v>
      </c>
      <c r="E162" s="12" t="s">
        <v>726</v>
      </c>
      <c r="F162" s="12" t="s">
        <v>114</v>
      </c>
      <c r="G162" s="12" t="s">
        <v>143</v>
      </c>
      <c r="H162" s="12" t="s">
        <v>144</v>
      </c>
      <c r="I162" s="12" t="s">
        <v>701</v>
      </c>
      <c r="J162" s="12">
        <v>4</v>
      </c>
      <c r="K162" s="12" t="s">
        <v>702</v>
      </c>
      <c r="L162" s="12" t="s">
        <v>702</v>
      </c>
      <c r="M162" s="12" t="s">
        <v>703</v>
      </c>
      <c r="N162" s="12" t="s">
        <v>716</v>
      </c>
      <c r="O162" s="12">
        <v>35</v>
      </c>
    </row>
    <row r="163" spans="1:15" x14ac:dyDescent="0.25">
      <c r="A163" s="11">
        <v>10012095</v>
      </c>
      <c r="B163" s="12" t="s">
        <v>727</v>
      </c>
      <c r="C163" s="12" t="s">
        <v>728</v>
      </c>
      <c r="D163" s="12" t="s">
        <v>728</v>
      </c>
      <c r="E163" s="12" t="s">
        <v>729</v>
      </c>
      <c r="F163" s="12" t="s">
        <v>114</v>
      </c>
      <c r="G163" s="12" t="s">
        <v>143</v>
      </c>
      <c r="H163" s="12" t="s">
        <v>144</v>
      </c>
      <c r="I163" s="12" t="s">
        <v>701</v>
      </c>
      <c r="J163" s="12">
        <v>0</v>
      </c>
      <c r="K163" s="12" t="s">
        <v>702</v>
      </c>
      <c r="L163" s="12" t="s">
        <v>702</v>
      </c>
      <c r="M163" s="12" t="s">
        <v>703</v>
      </c>
      <c r="N163" s="12" t="s">
        <v>712</v>
      </c>
      <c r="O163" s="12">
        <v>35</v>
      </c>
    </row>
    <row r="164" spans="1:15" x14ac:dyDescent="0.25">
      <c r="A164" s="11">
        <v>10010685</v>
      </c>
      <c r="B164" s="12" t="s">
        <v>730</v>
      </c>
      <c r="C164" s="12" t="s">
        <v>637</v>
      </c>
      <c r="D164" s="12" t="s">
        <v>637</v>
      </c>
      <c r="E164" s="12" t="s">
        <v>731</v>
      </c>
      <c r="F164" s="12" t="s">
        <v>142</v>
      </c>
      <c r="G164" s="12" t="s">
        <v>644</v>
      </c>
      <c r="H164" s="12" t="s">
        <v>648</v>
      </c>
      <c r="I164" s="12" t="s">
        <v>732</v>
      </c>
      <c r="J164" s="15"/>
      <c r="K164" s="15"/>
      <c r="L164" s="15"/>
      <c r="M164" s="12" t="s">
        <v>703</v>
      </c>
      <c r="N164" s="15"/>
      <c r="O164" s="12">
        <v>35</v>
      </c>
    </row>
    <row r="165" spans="1:15" x14ac:dyDescent="0.25">
      <c r="A165" s="11">
        <v>10010968</v>
      </c>
      <c r="B165" s="12" t="s">
        <v>733</v>
      </c>
      <c r="C165" s="12" t="s">
        <v>734</v>
      </c>
      <c r="D165" s="12" t="s">
        <v>735</v>
      </c>
      <c r="E165" s="12" t="s">
        <v>736</v>
      </c>
      <c r="F165" s="12" t="s">
        <v>142</v>
      </c>
      <c r="G165" s="12" t="s">
        <v>737</v>
      </c>
      <c r="H165" s="12" t="s">
        <v>738</v>
      </c>
      <c r="I165" s="12" t="s">
        <v>739</v>
      </c>
      <c r="J165" s="12">
        <v>0</v>
      </c>
      <c r="K165" s="12" t="s">
        <v>68</v>
      </c>
      <c r="L165" s="12" t="s">
        <v>740</v>
      </c>
      <c r="M165" s="12" t="s">
        <v>685</v>
      </c>
      <c r="N165" s="15"/>
      <c r="O165" s="12">
        <v>35</v>
      </c>
    </row>
    <row r="166" spans="1:15" x14ac:dyDescent="0.25">
      <c r="A166" s="11">
        <v>10011229</v>
      </c>
      <c r="B166" s="12" t="s">
        <v>741</v>
      </c>
      <c r="C166" s="12" t="s">
        <v>742</v>
      </c>
      <c r="D166" s="12" t="s">
        <v>742</v>
      </c>
      <c r="E166" s="12" t="s">
        <v>743</v>
      </c>
      <c r="F166" s="12" t="s">
        <v>114</v>
      </c>
      <c r="G166" s="12" t="s">
        <v>737</v>
      </c>
      <c r="H166" s="12" t="s">
        <v>744</v>
      </c>
      <c r="I166" s="12" t="s">
        <v>739</v>
      </c>
      <c r="J166" s="12">
        <v>0</v>
      </c>
      <c r="K166" s="12" t="s">
        <v>68</v>
      </c>
      <c r="L166" s="12" t="s">
        <v>740</v>
      </c>
      <c r="M166" s="12" t="s">
        <v>685</v>
      </c>
      <c r="N166" s="15"/>
      <c r="O166" s="12">
        <v>35</v>
      </c>
    </row>
    <row r="167" spans="1:15" x14ac:dyDescent="0.25">
      <c r="A167" s="11">
        <v>10011249</v>
      </c>
      <c r="B167" s="12" t="s">
        <v>745</v>
      </c>
      <c r="C167" s="12" t="s">
        <v>444</v>
      </c>
      <c r="D167" s="12" t="s">
        <v>444</v>
      </c>
      <c r="E167" s="12" t="s">
        <v>746</v>
      </c>
      <c r="F167" s="12" t="s">
        <v>142</v>
      </c>
      <c r="G167" s="12" t="s">
        <v>737</v>
      </c>
      <c r="H167" s="12" t="s">
        <v>747</v>
      </c>
      <c r="I167" s="12" t="s">
        <v>739</v>
      </c>
      <c r="J167" s="12">
        <v>1</v>
      </c>
      <c r="K167" s="12" t="s">
        <v>68</v>
      </c>
      <c r="L167" s="12" t="s">
        <v>740</v>
      </c>
      <c r="M167" s="12" t="s">
        <v>685</v>
      </c>
      <c r="N167" s="15"/>
      <c r="O167" s="12">
        <v>35</v>
      </c>
    </row>
    <row r="168" spans="1:15" x14ac:dyDescent="0.25">
      <c r="A168" s="11">
        <v>10010544</v>
      </c>
      <c r="B168" s="12" t="s">
        <v>78</v>
      </c>
      <c r="C168" s="12" t="s">
        <v>748</v>
      </c>
      <c r="D168" s="12" t="s">
        <v>748</v>
      </c>
      <c r="E168" s="12" t="s">
        <v>749</v>
      </c>
      <c r="F168" s="12" t="s">
        <v>114</v>
      </c>
      <c r="G168" s="12" t="s">
        <v>644</v>
      </c>
      <c r="H168" s="12" t="s">
        <v>750</v>
      </c>
      <c r="I168" s="12" t="s">
        <v>739</v>
      </c>
      <c r="J168" s="15"/>
      <c r="K168" s="15"/>
      <c r="L168" s="15"/>
      <c r="M168" s="15"/>
      <c r="N168" s="15"/>
      <c r="O168" s="12">
        <v>35</v>
      </c>
    </row>
    <row r="169" spans="1:15" x14ac:dyDescent="0.25">
      <c r="A169" s="11">
        <v>10011356</v>
      </c>
      <c r="B169" s="12" t="s">
        <v>751</v>
      </c>
      <c r="C169" s="12" t="s">
        <v>752</v>
      </c>
      <c r="D169" s="12" t="s">
        <v>752</v>
      </c>
      <c r="E169" s="12" t="s">
        <v>753</v>
      </c>
      <c r="F169" s="12" t="s">
        <v>142</v>
      </c>
      <c r="G169" s="12" t="s">
        <v>737</v>
      </c>
      <c r="H169" s="12" t="s">
        <v>738</v>
      </c>
      <c r="I169" s="12" t="s">
        <v>739</v>
      </c>
      <c r="J169" s="12">
        <v>0</v>
      </c>
      <c r="K169" s="12" t="s">
        <v>68</v>
      </c>
      <c r="L169" s="12" t="s">
        <v>740</v>
      </c>
      <c r="M169" s="12" t="s">
        <v>685</v>
      </c>
      <c r="N169" s="15"/>
      <c r="O169" s="12">
        <v>35</v>
      </c>
    </row>
    <row r="170" spans="1:15" x14ac:dyDescent="0.25">
      <c r="A170" s="11">
        <v>10011587</v>
      </c>
      <c r="B170" s="12" t="s">
        <v>86</v>
      </c>
      <c r="C170" s="12" t="s">
        <v>754</v>
      </c>
      <c r="D170" s="12" t="s">
        <v>754</v>
      </c>
      <c r="E170" s="12" t="s">
        <v>755</v>
      </c>
      <c r="F170" s="12" t="s">
        <v>142</v>
      </c>
      <c r="G170" s="12" t="s">
        <v>737</v>
      </c>
      <c r="H170" s="12" t="s">
        <v>756</v>
      </c>
      <c r="I170" s="12" t="s">
        <v>739</v>
      </c>
      <c r="J170" s="12">
        <v>-1</v>
      </c>
      <c r="K170" s="12" t="s">
        <v>68</v>
      </c>
      <c r="L170" s="12" t="s">
        <v>740</v>
      </c>
      <c r="M170" s="12" t="s">
        <v>685</v>
      </c>
      <c r="N170" s="15"/>
      <c r="O170" s="12">
        <v>35</v>
      </c>
    </row>
    <row r="171" spans="1:15" x14ac:dyDescent="0.25">
      <c r="A171" s="11">
        <v>10011591</v>
      </c>
      <c r="B171" s="12" t="s">
        <v>757</v>
      </c>
      <c r="C171" s="12" t="s">
        <v>758</v>
      </c>
      <c r="D171" s="12" t="s">
        <v>758</v>
      </c>
      <c r="E171" s="12" t="s">
        <v>759</v>
      </c>
      <c r="F171" s="12" t="s">
        <v>142</v>
      </c>
      <c r="G171" s="12" t="s">
        <v>737</v>
      </c>
      <c r="H171" s="12" t="s">
        <v>744</v>
      </c>
      <c r="I171" s="12" t="s">
        <v>739</v>
      </c>
      <c r="J171" s="12">
        <v>0</v>
      </c>
      <c r="K171" s="12" t="s">
        <v>68</v>
      </c>
      <c r="L171" s="12" t="s">
        <v>740</v>
      </c>
      <c r="M171" s="12" t="s">
        <v>685</v>
      </c>
      <c r="N171" s="15"/>
      <c r="O171" s="12">
        <v>17.5</v>
      </c>
    </row>
    <row r="172" spans="1:15" x14ac:dyDescent="0.25">
      <c r="A172" s="11">
        <v>10011393</v>
      </c>
      <c r="B172" s="12" t="s">
        <v>96</v>
      </c>
      <c r="C172" s="12" t="s">
        <v>760</v>
      </c>
      <c r="D172" s="12" t="s">
        <v>760</v>
      </c>
      <c r="E172" s="12" t="s">
        <v>761</v>
      </c>
      <c r="F172" s="12" t="s">
        <v>114</v>
      </c>
      <c r="G172" s="12" t="s">
        <v>737</v>
      </c>
      <c r="H172" s="12" t="s">
        <v>744</v>
      </c>
      <c r="I172" s="12" t="s">
        <v>739</v>
      </c>
      <c r="J172" s="12">
        <v>-1</v>
      </c>
      <c r="K172" s="12" t="s">
        <v>68</v>
      </c>
      <c r="L172" s="12" t="s">
        <v>740</v>
      </c>
      <c r="M172" s="12" t="s">
        <v>685</v>
      </c>
      <c r="N172" s="15"/>
      <c r="O172" s="12">
        <v>35</v>
      </c>
    </row>
    <row r="173" spans="1:15" x14ac:dyDescent="0.25">
      <c r="A173" s="11">
        <v>10011311</v>
      </c>
      <c r="B173" s="12" t="s">
        <v>762</v>
      </c>
      <c r="C173" s="12" t="s">
        <v>763</v>
      </c>
      <c r="D173" s="12" t="s">
        <v>764</v>
      </c>
      <c r="E173" s="12" t="s">
        <v>765</v>
      </c>
      <c r="F173" s="12" t="s">
        <v>114</v>
      </c>
      <c r="G173" s="12" t="s">
        <v>737</v>
      </c>
      <c r="H173" s="12" t="s">
        <v>738</v>
      </c>
      <c r="I173" s="12" t="s">
        <v>739</v>
      </c>
      <c r="J173" s="12">
        <v>0</v>
      </c>
      <c r="K173" s="12" t="s">
        <v>68</v>
      </c>
      <c r="L173" s="12" t="s">
        <v>740</v>
      </c>
      <c r="M173" s="12" t="s">
        <v>685</v>
      </c>
      <c r="N173" s="15"/>
      <c r="O173" s="12">
        <v>35</v>
      </c>
    </row>
    <row r="174" spans="1:15" x14ac:dyDescent="0.25">
      <c r="A174" s="11">
        <v>10011265</v>
      </c>
      <c r="B174" s="12" t="s">
        <v>766</v>
      </c>
      <c r="C174" s="12" t="s">
        <v>767</v>
      </c>
      <c r="D174" s="12" t="s">
        <v>767</v>
      </c>
      <c r="E174" s="12" t="s">
        <v>768</v>
      </c>
      <c r="F174" s="12" t="s">
        <v>114</v>
      </c>
      <c r="G174" s="12" t="s">
        <v>737</v>
      </c>
      <c r="H174" s="12" t="s">
        <v>769</v>
      </c>
      <c r="I174" s="12" t="s">
        <v>739</v>
      </c>
      <c r="J174" s="12">
        <v>1</v>
      </c>
      <c r="K174" s="12" t="s">
        <v>68</v>
      </c>
      <c r="L174" s="12" t="s">
        <v>740</v>
      </c>
      <c r="M174" s="12" t="s">
        <v>685</v>
      </c>
      <c r="N174" s="15"/>
      <c r="O174" s="12">
        <v>35</v>
      </c>
    </row>
    <row r="175" spans="1:15" x14ac:dyDescent="0.25">
      <c r="A175" s="11">
        <v>10011402</v>
      </c>
      <c r="B175" s="12" t="s">
        <v>770</v>
      </c>
      <c r="C175" s="12" t="s">
        <v>771</v>
      </c>
      <c r="D175" s="12" t="s">
        <v>771</v>
      </c>
      <c r="E175" s="12" t="s">
        <v>772</v>
      </c>
      <c r="F175" s="12" t="s">
        <v>114</v>
      </c>
      <c r="G175" s="12" t="s">
        <v>737</v>
      </c>
      <c r="H175" s="12" t="s">
        <v>744</v>
      </c>
      <c r="I175" s="12" t="s">
        <v>739</v>
      </c>
      <c r="J175" s="12">
        <v>0</v>
      </c>
      <c r="K175" s="12" t="s">
        <v>68</v>
      </c>
      <c r="L175" s="12" t="s">
        <v>740</v>
      </c>
      <c r="M175" s="12" t="s">
        <v>685</v>
      </c>
      <c r="N175" s="15"/>
      <c r="O175" s="12">
        <v>35</v>
      </c>
    </row>
    <row r="176" spans="1:15" ht="13" x14ac:dyDescent="0.25">
      <c r="A176" s="11">
        <v>10010925</v>
      </c>
      <c r="B176" s="12" t="s">
        <v>68</v>
      </c>
      <c r="C176" s="12" t="s">
        <v>773</v>
      </c>
      <c r="D176" s="12" t="s">
        <v>773</v>
      </c>
      <c r="E176" s="12" t="s">
        <v>774</v>
      </c>
      <c r="F176" s="12" t="s">
        <v>142</v>
      </c>
      <c r="G176" s="12" t="s">
        <v>737</v>
      </c>
      <c r="H176" s="12" t="s">
        <v>645</v>
      </c>
      <c r="I176" s="12" t="s">
        <v>739</v>
      </c>
      <c r="J176" s="12">
        <v>0</v>
      </c>
      <c r="K176" s="16"/>
      <c r="L176" s="12" t="s">
        <v>740</v>
      </c>
      <c r="M176" s="12" t="s">
        <v>685</v>
      </c>
      <c r="N176" s="15"/>
      <c r="O176" s="12">
        <v>35</v>
      </c>
    </row>
    <row r="177" spans="1:15" x14ac:dyDescent="0.25">
      <c r="A177" s="11">
        <v>10011252</v>
      </c>
      <c r="B177" s="12" t="s">
        <v>81</v>
      </c>
      <c r="C177" s="12" t="s">
        <v>775</v>
      </c>
      <c r="D177" s="12" t="s">
        <v>775</v>
      </c>
      <c r="E177" s="12" t="s">
        <v>776</v>
      </c>
      <c r="F177" s="12" t="s">
        <v>114</v>
      </c>
      <c r="G177" s="12" t="s">
        <v>737</v>
      </c>
      <c r="H177" s="12" t="s">
        <v>756</v>
      </c>
      <c r="I177" s="12" t="s">
        <v>739</v>
      </c>
      <c r="J177" s="12">
        <v>0</v>
      </c>
      <c r="K177" s="12" t="s">
        <v>68</v>
      </c>
      <c r="L177" s="12" t="s">
        <v>740</v>
      </c>
      <c r="M177" s="12" t="s">
        <v>685</v>
      </c>
      <c r="N177" s="15"/>
      <c r="O177" s="12">
        <v>28</v>
      </c>
    </row>
    <row r="178" spans="1:15" x14ac:dyDescent="0.25">
      <c r="A178" s="11">
        <v>10011240</v>
      </c>
      <c r="B178" s="12" t="s">
        <v>777</v>
      </c>
      <c r="C178" s="12" t="s">
        <v>778</v>
      </c>
      <c r="D178" s="12" t="s">
        <v>778</v>
      </c>
      <c r="E178" s="12" t="s">
        <v>779</v>
      </c>
      <c r="F178" s="12" t="s">
        <v>142</v>
      </c>
      <c r="G178" s="12" t="s">
        <v>737</v>
      </c>
      <c r="H178" s="12" t="s">
        <v>747</v>
      </c>
      <c r="I178" s="12" t="s">
        <v>739</v>
      </c>
      <c r="J178" s="12">
        <v>1</v>
      </c>
      <c r="K178" s="12" t="s">
        <v>68</v>
      </c>
      <c r="L178" s="12" t="s">
        <v>740</v>
      </c>
      <c r="M178" s="12" t="s">
        <v>685</v>
      </c>
      <c r="N178" s="15"/>
      <c r="O178" s="12">
        <v>35</v>
      </c>
    </row>
    <row r="179" spans="1:15" x14ac:dyDescent="0.25">
      <c r="A179" s="11">
        <v>10011588</v>
      </c>
      <c r="B179" s="12" t="s">
        <v>780</v>
      </c>
      <c r="C179" s="12" t="s">
        <v>781</v>
      </c>
      <c r="D179" s="12" t="s">
        <v>782</v>
      </c>
      <c r="E179" s="12" t="s">
        <v>783</v>
      </c>
      <c r="F179" s="12" t="s">
        <v>142</v>
      </c>
      <c r="G179" s="12" t="s">
        <v>737</v>
      </c>
      <c r="H179" s="12" t="s">
        <v>747</v>
      </c>
      <c r="I179" s="12" t="s">
        <v>739</v>
      </c>
      <c r="J179" s="12">
        <v>1</v>
      </c>
      <c r="K179" s="12" t="s">
        <v>68</v>
      </c>
      <c r="L179" s="12" t="s">
        <v>740</v>
      </c>
      <c r="M179" s="12" t="s">
        <v>685</v>
      </c>
      <c r="N179" s="15"/>
      <c r="O179" s="12">
        <v>35</v>
      </c>
    </row>
    <row r="180" spans="1:15" x14ac:dyDescent="0.25">
      <c r="A180" s="11">
        <v>10011435</v>
      </c>
      <c r="B180" s="12" t="s">
        <v>71</v>
      </c>
      <c r="C180" s="12" t="s">
        <v>784</v>
      </c>
      <c r="D180" s="12" t="s">
        <v>784</v>
      </c>
      <c r="E180" s="12" t="s">
        <v>785</v>
      </c>
      <c r="F180" s="12" t="s">
        <v>114</v>
      </c>
      <c r="G180" s="12" t="s">
        <v>737</v>
      </c>
      <c r="H180" s="12" t="s">
        <v>756</v>
      </c>
      <c r="I180" s="12" t="s">
        <v>739</v>
      </c>
      <c r="J180" s="12">
        <v>-1</v>
      </c>
      <c r="K180" s="12" t="s">
        <v>68</v>
      </c>
      <c r="L180" s="12" t="s">
        <v>740</v>
      </c>
      <c r="M180" s="12" t="s">
        <v>685</v>
      </c>
      <c r="N180" s="15"/>
      <c r="O180" s="12">
        <v>35</v>
      </c>
    </row>
    <row r="181" spans="1:15" x14ac:dyDescent="0.25">
      <c r="A181" s="11">
        <v>10011380</v>
      </c>
      <c r="B181" s="12" t="s">
        <v>42</v>
      </c>
      <c r="C181" s="12" t="s">
        <v>333</v>
      </c>
      <c r="D181" s="12" t="s">
        <v>333</v>
      </c>
      <c r="E181" s="12" t="s">
        <v>786</v>
      </c>
      <c r="F181" s="12" t="s">
        <v>114</v>
      </c>
      <c r="G181" s="12" t="s">
        <v>143</v>
      </c>
      <c r="H181" s="12" t="s">
        <v>144</v>
      </c>
      <c r="I181" s="12" t="s">
        <v>787</v>
      </c>
      <c r="J181" s="12">
        <v>3</v>
      </c>
      <c r="K181" s="12" t="s">
        <v>788</v>
      </c>
      <c r="L181" s="12" t="s">
        <v>789</v>
      </c>
      <c r="M181" s="12" t="s">
        <v>790</v>
      </c>
      <c r="N181" s="12" t="s">
        <v>791</v>
      </c>
      <c r="O181" s="12">
        <v>35</v>
      </c>
    </row>
    <row r="182" spans="1:15" x14ac:dyDescent="0.25">
      <c r="A182" s="11">
        <v>10011155</v>
      </c>
      <c r="B182" s="12" t="s">
        <v>62</v>
      </c>
      <c r="C182" s="12" t="s">
        <v>792</v>
      </c>
      <c r="D182" s="12" t="s">
        <v>792</v>
      </c>
      <c r="E182" s="12" t="s">
        <v>793</v>
      </c>
      <c r="F182" s="12" t="s">
        <v>142</v>
      </c>
      <c r="G182" s="12" t="s">
        <v>143</v>
      </c>
      <c r="H182" s="12" t="s">
        <v>144</v>
      </c>
      <c r="I182" s="12" t="s">
        <v>787</v>
      </c>
      <c r="J182" s="12">
        <v>3</v>
      </c>
      <c r="K182" s="12" t="s">
        <v>788</v>
      </c>
      <c r="L182" s="12" t="s">
        <v>789</v>
      </c>
      <c r="M182" s="12" t="s">
        <v>790</v>
      </c>
      <c r="N182" s="12" t="s">
        <v>791</v>
      </c>
      <c r="O182" s="12">
        <v>35</v>
      </c>
    </row>
    <row r="183" spans="1:15" x14ac:dyDescent="0.25">
      <c r="A183" s="11">
        <v>10011305</v>
      </c>
      <c r="B183" s="12" t="s">
        <v>51</v>
      </c>
      <c r="C183" s="12" t="s">
        <v>794</v>
      </c>
      <c r="D183" s="12" t="s">
        <v>794</v>
      </c>
      <c r="E183" s="12" t="s">
        <v>795</v>
      </c>
      <c r="F183" s="12" t="s">
        <v>142</v>
      </c>
      <c r="G183" s="12" t="s">
        <v>143</v>
      </c>
      <c r="H183" s="12" t="s">
        <v>144</v>
      </c>
      <c r="I183" s="12" t="s">
        <v>787</v>
      </c>
      <c r="J183" s="12">
        <v>3</v>
      </c>
      <c r="K183" s="12" t="s">
        <v>788</v>
      </c>
      <c r="L183" s="12" t="s">
        <v>789</v>
      </c>
      <c r="M183" s="12" t="s">
        <v>790</v>
      </c>
      <c r="N183" s="12" t="s">
        <v>791</v>
      </c>
      <c r="O183" s="12">
        <v>35</v>
      </c>
    </row>
    <row r="184" spans="1:15" x14ac:dyDescent="0.25">
      <c r="A184" s="11">
        <v>10012017</v>
      </c>
      <c r="B184" s="12" t="s">
        <v>45</v>
      </c>
      <c r="C184" s="12" t="s">
        <v>796</v>
      </c>
      <c r="D184" s="12" t="s">
        <v>797</v>
      </c>
      <c r="E184" s="12" t="s">
        <v>798</v>
      </c>
      <c r="F184" s="12" t="s">
        <v>142</v>
      </c>
      <c r="G184" s="12" t="s">
        <v>143</v>
      </c>
      <c r="H184" s="12" t="s">
        <v>144</v>
      </c>
      <c r="I184" s="12" t="s">
        <v>787</v>
      </c>
      <c r="J184" s="12">
        <v>3</v>
      </c>
      <c r="K184" s="12" t="s">
        <v>788</v>
      </c>
      <c r="L184" s="12" t="s">
        <v>789</v>
      </c>
      <c r="M184" s="12" t="s">
        <v>790</v>
      </c>
      <c r="N184" s="12" t="s">
        <v>799</v>
      </c>
      <c r="O184" s="12">
        <v>35</v>
      </c>
    </row>
    <row r="185" spans="1:15" x14ac:dyDescent="0.25">
      <c r="A185" s="11">
        <v>10011370</v>
      </c>
      <c r="B185" s="12" t="s">
        <v>67</v>
      </c>
      <c r="C185" s="12" t="s">
        <v>773</v>
      </c>
      <c r="D185" s="12" t="s">
        <v>773</v>
      </c>
      <c r="E185" s="12" t="s">
        <v>800</v>
      </c>
      <c r="F185" s="12" t="s">
        <v>142</v>
      </c>
      <c r="G185" s="12" t="s">
        <v>143</v>
      </c>
      <c r="H185" s="12" t="s">
        <v>144</v>
      </c>
      <c r="I185" s="12" t="s">
        <v>787</v>
      </c>
      <c r="J185" s="12">
        <v>3</v>
      </c>
      <c r="K185" s="12" t="s">
        <v>788</v>
      </c>
      <c r="L185" s="12" t="s">
        <v>789</v>
      </c>
      <c r="M185" s="12" t="s">
        <v>790</v>
      </c>
      <c r="N185" s="12" t="s">
        <v>801</v>
      </c>
      <c r="O185" s="12">
        <v>35</v>
      </c>
    </row>
    <row r="186" spans="1:15" x14ac:dyDescent="0.25">
      <c r="A186" s="11">
        <v>10011446</v>
      </c>
      <c r="B186" s="12" t="s">
        <v>802</v>
      </c>
      <c r="C186" s="12" t="s">
        <v>803</v>
      </c>
      <c r="D186" s="12" t="s">
        <v>803</v>
      </c>
      <c r="E186" s="12" t="s">
        <v>804</v>
      </c>
      <c r="F186" s="12" t="s">
        <v>142</v>
      </c>
      <c r="G186" s="12" t="s">
        <v>143</v>
      </c>
      <c r="H186" s="12" t="s">
        <v>144</v>
      </c>
      <c r="I186" s="12" t="s">
        <v>787</v>
      </c>
      <c r="J186" s="12">
        <v>3</v>
      </c>
      <c r="K186" s="12" t="s">
        <v>788</v>
      </c>
      <c r="L186" s="12" t="s">
        <v>789</v>
      </c>
      <c r="M186" s="12" t="s">
        <v>790</v>
      </c>
      <c r="N186" s="12" t="s">
        <v>801</v>
      </c>
      <c r="O186" s="12">
        <v>35</v>
      </c>
    </row>
    <row r="187" spans="1:15" x14ac:dyDescent="0.25">
      <c r="A187" s="11">
        <v>10011236</v>
      </c>
      <c r="B187" s="12" t="s">
        <v>43</v>
      </c>
      <c r="C187" s="12" t="s">
        <v>805</v>
      </c>
      <c r="D187" s="12" t="s">
        <v>805</v>
      </c>
      <c r="E187" s="12" t="s">
        <v>806</v>
      </c>
      <c r="F187" s="12" t="s">
        <v>142</v>
      </c>
      <c r="G187" s="12" t="s">
        <v>143</v>
      </c>
      <c r="H187" s="12" t="s">
        <v>144</v>
      </c>
      <c r="I187" s="12" t="s">
        <v>787</v>
      </c>
      <c r="J187" s="12">
        <v>3</v>
      </c>
      <c r="K187" s="12" t="s">
        <v>788</v>
      </c>
      <c r="L187" s="12" t="s">
        <v>789</v>
      </c>
      <c r="M187" s="12" t="s">
        <v>790</v>
      </c>
      <c r="N187" s="12" t="s">
        <v>801</v>
      </c>
      <c r="O187" s="12">
        <v>35</v>
      </c>
    </row>
    <row r="188" spans="1:15" x14ac:dyDescent="0.25">
      <c r="A188" s="11">
        <v>10012003</v>
      </c>
      <c r="B188" s="12" t="s">
        <v>47</v>
      </c>
      <c r="C188" s="12" t="s">
        <v>807</v>
      </c>
      <c r="D188" s="12" t="s">
        <v>807</v>
      </c>
      <c r="E188" s="12" t="s">
        <v>808</v>
      </c>
      <c r="F188" s="12" t="s">
        <v>142</v>
      </c>
      <c r="G188" s="12" t="s">
        <v>143</v>
      </c>
      <c r="H188" s="12" t="s">
        <v>144</v>
      </c>
      <c r="I188" s="12" t="s">
        <v>787</v>
      </c>
      <c r="J188" s="12">
        <v>3</v>
      </c>
      <c r="K188" s="12" t="s">
        <v>788</v>
      </c>
      <c r="L188" s="12" t="s">
        <v>789</v>
      </c>
      <c r="M188" s="12" t="s">
        <v>790</v>
      </c>
      <c r="N188" s="13" t="s">
        <v>809</v>
      </c>
      <c r="O188" s="12">
        <v>35</v>
      </c>
    </row>
    <row r="189" spans="1:15" x14ac:dyDescent="0.25">
      <c r="A189" s="11">
        <v>10011490</v>
      </c>
      <c r="B189" s="12" t="s">
        <v>50</v>
      </c>
      <c r="C189" s="12" t="s">
        <v>810</v>
      </c>
      <c r="D189" s="12" t="s">
        <v>810</v>
      </c>
      <c r="E189" s="12" t="s">
        <v>811</v>
      </c>
      <c r="F189" s="12" t="s">
        <v>114</v>
      </c>
      <c r="G189" s="12" t="s">
        <v>143</v>
      </c>
      <c r="H189" s="12" t="s">
        <v>144</v>
      </c>
      <c r="I189" s="12" t="s">
        <v>787</v>
      </c>
      <c r="J189" s="12">
        <v>3</v>
      </c>
      <c r="K189" s="12" t="s">
        <v>788</v>
      </c>
      <c r="L189" s="12" t="s">
        <v>789</v>
      </c>
      <c r="M189" s="12" t="s">
        <v>790</v>
      </c>
      <c r="N189" s="13" t="s">
        <v>809</v>
      </c>
      <c r="O189" s="12">
        <v>35</v>
      </c>
    </row>
    <row r="190" spans="1:15" x14ac:dyDescent="0.25">
      <c r="A190" s="11">
        <v>10011270</v>
      </c>
      <c r="B190" s="12" t="s">
        <v>48</v>
      </c>
      <c r="C190" s="12" t="s">
        <v>812</v>
      </c>
      <c r="D190" s="12" t="s">
        <v>812</v>
      </c>
      <c r="E190" s="12" t="s">
        <v>813</v>
      </c>
      <c r="F190" s="12" t="s">
        <v>142</v>
      </c>
      <c r="G190" s="12" t="s">
        <v>143</v>
      </c>
      <c r="H190" s="12" t="s">
        <v>144</v>
      </c>
      <c r="I190" s="12" t="s">
        <v>787</v>
      </c>
      <c r="J190" s="12">
        <v>3</v>
      </c>
      <c r="K190" s="12" t="s">
        <v>788</v>
      </c>
      <c r="L190" s="12" t="s">
        <v>789</v>
      </c>
      <c r="M190" s="12" t="s">
        <v>790</v>
      </c>
      <c r="N190" s="13" t="s">
        <v>809</v>
      </c>
      <c r="O190" s="12">
        <v>35</v>
      </c>
    </row>
    <row r="191" spans="1:15" x14ac:dyDescent="0.25">
      <c r="A191" s="11">
        <v>10012040</v>
      </c>
      <c r="B191" s="12" t="s">
        <v>41</v>
      </c>
      <c r="C191" s="12" t="s">
        <v>814</v>
      </c>
      <c r="D191" s="12" t="s">
        <v>814</v>
      </c>
      <c r="E191" s="12" t="s">
        <v>815</v>
      </c>
      <c r="F191" s="12" t="s">
        <v>114</v>
      </c>
      <c r="G191" s="12" t="s">
        <v>143</v>
      </c>
      <c r="H191" s="12" t="s">
        <v>144</v>
      </c>
      <c r="I191" s="12" t="s">
        <v>787</v>
      </c>
      <c r="J191" s="12">
        <v>3</v>
      </c>
      <c r="K191" s="12" t="s">
        <v>788</v>
      </c>
      <c r="L191" s="12" t="s">
        <v>789</v>
      </c>
      <c r="M191" s="12" t="s">
        <v>790</v>
      </c>
      <c r="N191" s="13" t="s">
        <v>816</v>
      </c>
      <c r="O191" s="12">
        <v>35</v>
      </c>
    </row>
    <row r="192" spans="1:15" x14ac:dyDescent="0.25">
      <c r="A192" s="11">
        <v>10011319</v>
      </c>
      <c r="B192" s="12" t="s">
        <v>38</v>
      </c>
      <c r="C192" s="12" t="s">
        <v>204</v>
      </c>
      <c r="D192" s="12" t="s">
        <v>817</v>
      </c>
      <c r="E192" s="12" t="s">
        <v>818</v>
      </c>
      <c r="F192" s="12" t="s">
        <v>142</v>
      </c>
      <c r="G192" s="12" t="s">
        <v>143</v>
      </c>
      <c r="H192" s="12" t="s">
        <v>144</v>
      </c>
      <c r="I192" s="12" t="s">
        <v>787</v>
      </c>
      <c r="J192" s="12">
        <v>3</v>
      </c>
      <c r="K192" s="12" t="s">
        <v>788</v>
      </c>
      <c r="L192" s="12" t="s">
        <v>789</v>
      </c>
      <c r="M192" s="12" t="s">
        <v>790</v>
      </c>
      <c r="N192" s="13" t="s">
        <v>809</v>
      </c>
      <c r="O192" s="12">
        <v>35</v>
      </c>
    </row>
    <row r="193" spans="1:15" x14ac:dyDescent="0.25">
      <c r="A193" s="11">
        <v>10011211</v>
      </c>
      <c r="B193" s="12" t="s">
        <v>56</v>
      </c>
      <c r="C193" s="12" t="s">
        <v>819</v>
      </c>
      <c r="D193" s="12" t="s">
        <v>819</v>
      </c>
      <c r="E193" s="12" t="s">
        <v>820</v>
      </c>
      <c r="F193" s="12" t="s">
        <v>142</v>
      </c>
      <c r="G193" s="12" t="s">
        <v>143</v>
      </c>
      <c r="H193" s="12" t="s">
        <v>144</v>
      </c>
      <c r="I193" s="12" t="s">
        <v>787</v>
      </c>
      <c r="J193" s="12">
        <v>3</v>
      </c>
      <c r="K193" s="12" t="s">
        <v>821</v>
      </c>
      <c r="L193" s="12" t="s">
        <v>789</v>
      </c>
      <c r="M193" s="12" t="s">
        <v>790</v>
      </c>
      <c r="N193" s="13" t="s">
        <v>816</v>
      </c>
      <c r="O193" s="12">
        <v>35</v>
      </c>
    </row>
    <row r="194" spans="1:15" x14ac:dyDescent="0.25">
      <c r="A194" s="11">
        <v>10011216</v>
      </c>
      <c r="B194" s="12" t="s">
        <v>65</v>
      </c>
      <c r="C194" s="12" t="s">
        <v>822</v>
      </c>
      <c r="D194" s="12" t="s">
        <v>822</v>
      </c>
      <c r="E194" s="12" t="s">
        <v>823</v>
      </c>
      <c r="F194" s="12" t="s">
        <v>114</v>
      </c>
      <c r="G194" s="12" t="s">
        <v>143</v>
      </c>
      <c r="H194" s="12" t="s">
        <v>144</v>
      </c>
      <c r="I194" s="12" t="s">
        <v>787</v>
      </c>
      <c r="J194" s="12">
        <v>3</v>
      </c>
      <c r="K194" s="12" t="s">
        <v>821</v>
      </c>
      <c r="L194" s="12" t="s">
        <v>789</v>
      </c>
      <c r="M194" s="12" t="s">
        <v>790</v>
      </c>
      <c r="N194" s="13" t="s">
        <v>816</v>
      </c>
      <c r="O194" s="12">
        <v>35</v>
      </c>
    </row>
    <row r="195" spans="1:15" x14ac:dyDescent="0.25">
      <c r="A195" s="11">
        <v>10011481</v>
      </c>
      <c r="B195" s="12" t="s">
        <v>57</v>
      </c>
      <c r="C195" s="12" t="s">
        <v>824</v>
      </c>
      <c r="D195" s="12" t="s">
        <v>824</v>
      </c>
      <c r="E195" s="12" t="s">
        <v>825</v>
      </c>
      <c r="F195" s="12" t="s">
        <v>142</v>
      </c>
      <c r="G195" s="12" t="s">
        <v>143</v>
      </c>
      <c r="H195" s="12" t="s">
        <v>144</v>
      </c>
      <c r="I195" s="12" t="s">
        <v>787</v>
      </c>
      <c r="J195" s="12">
        <v>3</v>
      </c>
      <c r="K195" s="12" t="s">
        <v>821</v>
      </c>
      <c r="L195" s="12" t="s">
        <v>789</v>
      </c>
      <c r="M195" s="12" t="s">
        <v>790</v>
      </c>
      <c r="N195" s="13" t="s">
        <v>816</v>
      </c>
      <c r="O195" s="12">
        <v>35</v>
      </c>
    </row>
    <row r="196" spans="1:15" x14ac:dyDescent="0.25">
      <c r="A196" s="11">
        <v>10011453</v>
      </c>
      <c r="B196" s="12" t="s">
        <v>60</v>
      </c>
      <c r="C196" s="12" t="s">
        <v>632</v>
      </c>
      <c r="D196" s="12" t="s">
        <v>632</v>
      </c>
      <c r="E196" s="12" t="s">
        <v>826</v>
      </c>
      <c r="F196" s="12" t="s">
        <v>114</v>
      </c>
      <c r="G196" s="12" t="s">
        <v>143</v>
      </c>
      <c r="H196" s="12" t="s">
        <v>144</v>
      </c>
      <c r="I196" s="12" t="s">
        <v>787</v>
      </c>
      <c r="J196" s="12">
        <v>3</v>
      </c>
      <c r="K196" s="12" t="s">
        <v>821</v>
      </c>
      <c r="L196" s="12" t="s">
        <v>789</v>
      </c>
      <c r="M196" s="12" t="s">
        <v>790</v>
      </c>
      <c r="N196" s="13" t="s">
        <v>816</v>
      </c>
      <c r="O196" s="12">
        <v>35</v>
      </c>
    </row>
    <row r="197" spans="1:15" x14ac:dyDescent="0.25">
      <c r="A197" s="11">
        <v>10011594</v>
      </c>
      <c r="B197" s="12" t="s">
        <v>66</v>
      </c>
      <c r="C197" s="12" t="s">
        <v>827</v>
      </c>
      <c r="D197" s="12" t="s">
        <v>827</v>
      </c>
      <c r="E197" s="12" t="s">
        <v>828</v>
      </c>
      <c r="F197" s="12" t="s">
        <v>114</v>
      </c>
      <c r="G197" s="12" t="s">
        <v>143</v>
      </c>
      <c r="H197" s="12" t="s">
        <v>144</v>
      </c>
      <c r="I197" s="12" t="s">
        <v>787</v>
      </c>
      <c r="J197" s="12">
        <v>3</v>
      </c>
      <c r="K197" s="12" t="s">
        <v>788</v>
      </c>
      <c r="L197" s="12" t="s">
        <v>789</v>
      </c>
      <c r="M197" s="12" t="s">
        <v>790</v>
      </c>
      <c r="N197" s="13" t="s">
        <v>829</v>
      </c>
      <c r="O197" s="12">
        <v>35</v>
      </c>
    </row>
    <row r="198" spans="1:15" x14ac:dyDescent="0.25">
      <c r="A198" s="11">
        <v>10010959</v>
      </c>
      <c r="B198" s="12" t="s">
        <v>58</v>
      </c>
      <c r="C198" s="12" t="s">
        <v>830</v>
      </c>
      <c r="D198" s="12" t="s">
        <v>830</v>
      </c>
      <c r="E198" s="12" t="s">
        <v>831</v>
      </c>
      <c r="F198" s="12" t="s">
        <v>142</v>
      </c>
      <c r="G198" s="12" t="s">
        <v>143</v>
      </c>
      <c r="H198" s="12" t="s">
        <v>144</v>
      </c>
      <c r="I198" s="12" t="s">
        <v>787</v>
      </c>
      <c r="J198" s="12">
        <v>3</v>
      </c>
      <c r="K198" s="12" t="s">
        <v>821</v>
      </c>
      <c r="L198" s="12" t="s">
        <v>789</v>
      </c>
      <c r="M198" s="12" t="s">
        <v>790</v>
      </c>
      <c r="N198" s="12" t="s">
        <v>380</v>
      </c>
      <c r="O198" s="12">
        <v>35</v>
      </c>
    </row>
    <row r="199" spans="1:15" x14ac:dyDescent="0.25">
      <c r="A199" s="11">
        <v>10011248</v>
      </c>
      <c r="B199" s="12" t="s">
        <v>53</v>
      </c>
      <c r="C199" s="12" t="s">
        <v>832</v>
      </c>
      <c r="D199" s="12" t="s">
        <v>832</v>
      </c>
      <c r="E199" s="12" t="s">
        <v>833</v>
      </c>
      <c r="F199" s="12" t="s">
        <v>114</v>
      </c>
      <c r="G199" s="12" t="s">
        <v>143</v>
      </c>
      <c r="H199" s="12" t="s">
        <v>144</v>
      </c>
      <c r="I199" s="12" t="s">
        <v>787</v>
      </c>
      <c r="J199" s="12">
        <v>3</v>
      </c>
      <c r="K199" s="12" t="s">
        <v>821</v>
      </c>
      <c r="L199" s="12" t="s">
        <v>789</v>
      </c>
      <c r="M199" s="12" t="s">
        <v>790</v>
      </c>
      <c r="N199" s="12" t="s">
        <v>380</v>
      </c>
      <c r="O199" s="12">
        <v>35</v>
      </c>
    </row>
    <row r="200" spans="1:15" x14ac:dyDescent="0.25">
      <c r="A200" s="11">
        <v>10011567</v>
      </c>
      <c r="B200" s="12" t="s">
        <v>59</v>
      </c>
      <c r="C200" s="12" t="s">
        <v>834</v>
      </c>
      <c r="D200" s="12" t="s">
        <v>834</v>
      </c>
      <c r="E200" s="12" t="s">
        <v>835</v>
      </c>
      <c r="F200" s="12" t="s">
        <v>142</v>
      </c>
      <c r="G200" s="12" t="s">
        <v>143</v>
      </c>
      <c r="H200" s="12" t="s">
        <v>144</v>
      </c>
      <c r="I200" s="12" t="s">
        <v>787</v>
      </c>
      <c r="J200" s="12">
        <v>3</v>
      </c>
      <c r="K200" s="12" t="s">
        <v>788</v>
      </c>
      <c r="L200" s="12" t="s">
        <v>789</v>
      </c>
      <c r="M200" s="12" t="s">
        <v>790</v>
      </c>
      <c r="N200" s="12" t="s">
        <v>391</v>
      </c>
      <c r="O200" s="12">
        <v>35</v>
      </c>
    </row>
    <row r="201" spans="1:15" x14ac:dyDescent="0.25">
      <c r="A201" s="11">
        <v>10011166</v>
      </c>
      <c r="B201" s="12" t="s">
        <v>49</v>
      </c>
      <c r="C201" s="12" t="s">
        <v>836</v>
      </c>
      <c r="D201" s="12" t="s">
        <v>836</v>
      </c>
      <c r="E201" s="12" t="s">
        <v>837</v>
      </c>
      <c r="F201" s="12" t="s">
        <v>114</v>
      </c>
      <c r="G201" s="12" t="s">
        <v>143</v>
      </c>
      <c r="H201" s="12" t="s">
        <v>144</v>
      </c>
      <c r="I201" s="12" t="s">
        <v>787</v>
      </c>
      <c r="J201" s="12">
        <v>3</v>
      </c>
      <c r="K201" s="12" t="s">
        <v>788</v>
      </c>
      <c r="L201" s="12" t="s">
        <v>789</v>
      </c>
      <c r="M201" s="12" t="s">
        <v>790</v>
      </c>
      <c r="N201" s="12" t="s">
        <v>391</v>
      </c>
      <c r="O201" s="12">
        <v>35</v>
      </c>
    </row>
    <row r="202" spans="1:15" x14ac:dyDescent="0.25">
      <c r="A202" s="11">
        <v>10012051</v>
      </c>
      <c r="B202" s="12" t="s">
        <v>64</v>
      </c>
      <c r="C202" s="12" t="s">
        <v>838</v>
      </c>
      <c r="D202" s="12" t="s">
        <v>838</v>
      </c>
      <c r="E202" s="12" t="s">
        <v>839</v>
      </c>
      <c r="F202" s="12" t="s">
        <v>142</v>
      </c>
      <c r="G202" s="12" t="s">
        <v>143</v>
      </c>
      <c r="H202" s="12" t="s">
        <v>144</v>
      </c>
      <c r="I202" s="12" t="s">
        <v>787</v>
      </c>
      <c r="J202" s="12">
        <v>3</v>
      </c>
      <c r="K202" s="12" t="s">
        <v>788</v>
      </c>
      <c r="L202" s="12" t="s">
        <v>789</v>
      </c>
      <c r="M202" s="12" t="s">
        <v>790</v>
      </c>
      <c r="N202" s="12" t="s">
        <v>840</v>
      </c>
      <c r="O202" s="12">
        <v>35</v>
      </c>
    </row>
    <row r="203" spans="1:15" x14ac:dyDescent="0.25">
      <c r="A203" s="11">
        <v>10011423</v>
      </c>
      <c r="B203" s="12" t="s">
        <v>72</v>
      </c>
      <c r="C203" s="12" t="s">
        <v>841</v>
      </c>
      <c r="D203" s="12" t="s">
        <v>841</v>
      </c>
      <c r="E203" s="12" t="s">
        <v>842</v>
      </c>
      <c r="F203" s="12" t="s">
        <v>114</v>
      </c>
      <c r="G203" s="12" t="s">
        <v>143</v>
      </c>
      <c r="H203" s="12" t="s">
        <v>144</v>
      </c>
      <c r="I203" s="12" t="s">
        <v>787</v>
      </c>
      <c r="J203" s="12">
        <v>3</v>
      </c>
      <c r="K203" s="12" t="s">
        <v>821</v>
      </c>
      <c r="L203" s="12" t="s">
        <v>789</v>
      </c>
      <c r="M203" s="12" t="s">
        <v>790</v>
      </c>
      <c r="N203" s="12" t="s">
        <v>843</v>
      </c>
      <c r="O203" s="12">
        <v>35</v>
      </c>
    </row>
    <row r="204" spans="1:15" x14ac:dyDescent="0.25">
      <c r="A204" s="11">
        <v>10012042</v>
      </c>
      <c r="B204" s="12" t="s">
        <v>40</v>
      </c>
      <c r="C204" s="12" t="s">
        <v>844</v>
      </c>
      <c r="D204" s="12" t="s">
        <v>844</v>
      </c>
      <c r="E204" s="12" t="s">
        <v>845</v>
      </c>
      <c r="F204" s="12" t="s">
        <v>114</v>
      </c>
      <c r="G204" s="12" t="s">
        <v>143</v>
      </c>
      <c r="H204" s="12" t="s">
        <v>144</v>
      </c>
      <c r="I204" s="12" t="s">
        <v>787</v>
      </c>
      <c r="J204" s="12">
        <v>3</v>
      </c>
      <c r="K204" s="12" t="s">
        <v>788</v>
      </c>
      <c r="L204" s="12" t="s">
        <v>789</v>
      </c>
      <c r="M204" s="12" t="s">
        <v>790</v>
      </c>
      <c r="N204" s="13" t="s">
        <v>829</v>
      </c>
      <c r="O204" s="12">
        <v>35</v>
      </c>
    </row>
    <row r="205" spans="1:15" x14ac:dyDescent="0.25">
      <c r="A205" s="11">
        <v>10012024</v>
      </c>
      <c r="B205" s="12" t="s">
        <v>63</v>
      </c>
      <c r="C205" s="12" t="s">
        <v>366</v>
      </c>
      <c r="D205" s="12" t="s">
        <v>366</v>
      </c>
      <c r="E205" s="12" t="s">
        <v>846</v>
      </c>
      <c r="F205" s="12" t="s">
        <v>142</v>
      </c>
      <c r="G205" s="12" t="s">
        <v>143</v>
      </c>
      <c r="H205" s="12" t="s">
        <v>144</v>
      </c>
      <c r="I205" s="12" t="s">
        <v>787</v>
      </c>
      <c r="J205" s="12">
        <v>3</v>
      </c>
      <c r="K205" s="12" t="s">
        <v>821</v>
      </c>
      <c r="L205" s="12" t="s">
        <v>789</v>
      </c>
      <c r="M205" s="12" t="s">
        <v>790</v>
      </c>
      <c r="N205" s="12" t="s">
        <v>843</v>
      </c>
      <c r="O205" s="12">
        <v>35</v>
      </c>
    </row>
    <row r="206" spans="1:15" x14ac:dyDescent="0.25">
      <c r="A206" s="11">
        <v>10011187</v>
      </c>
      <c r="B206" s="12" t="s">
        <v>44</v>
      </c>
      <c r="C206" s="12" t="s">
        <v>847</v>
      </c>
      <c r="D206" s="12" t="s">
        <v>847</v>
      </c>
      <c r="E206" s="12" t="s">
        <v>848</v>
      </c>
      <c r="F206" s="12" t="s">
        <v>114</v>
      </c>
      <c r="G206" s="12" t="s">
        <v>143</v>
      </c>
      <c r="H206" s="12" t="s">
        <v>144</v>
      </c>
      <c r="I206" s="12" t="s">
        <v>787</v>
      </c>
      <c r="J206" s="12">
        <v>3</v>
      </c>
      <c r="K206" s="12" t="s">
        <v>821</v>
      </c>
      <c r="L206" s="12" t="s">
        <v>789</v>
      </c>
      <c r="M206" s="12" t="s">
        <v>790</v>
      </c>
      <c r="N206" s="12" t="s">
        <v>849</v>
      </c>
      <c r="O206" s="12">
        <v>35</v>
      </c>
    </row>
    <row r="207" spans="1:15" x14ac:dyDescent="0.25">
      <c r="A207" s="11">
        <v>10011589</v>
      </c>
      <c r="B207" s="12" t="s">
        <v>55</v>
      </c>
      <c r="C207" s="12" t="s">
        <v>772</v>
      </c>
      <c r="D207" s="12" t="s">
        <v>772</v>
      </c>
      <c r="E207" s="12" t="s">
        <v>301</v>
      </c>
      <c r="F207" s="12" t="s">
        <v>142</v>
      </c>
      <c r="G207" s="12" t="s">
        <v>143</v>
      </c>
      <c r="H207" s="12" t="s">
        <v>144</v>
      </c>
      <c r="I207" s="12" t="s">
        <v>787</v>
      </c>
      <c r="J207" s="12">
        <v>3</v>
      </c>
      <c r="K207" s="12" t="s">
        <v>821</v>
      </c>
      <c r="L207" s="12" t="s">
        <v>789</v>
      </c>
      <c r="M207" s="12" t="s">
        <v>790</v>
      </c>
      <c r="N207" s="12" t="s">
        <v>849</v>
      </c>
      <c r="O207" s="12">
        <v>35</v>
      </c>
    </row>
    <row r="208" spans="1:15" x14ac:dyDescent="0.25">
      <c r="A208" s="11">
        <v>10011518</v>
      </c>
      <c r="B208" s="12" t="s">
        <v>850</v>
      </c>
      <c r="C208" s="12" t="s">
        <v>851</v>
      </c>
      <c r="D208" s="12" t="s">
        <v>851</v>
      </c>
      <c r="E208" s="12" t="s">
        <v>852</v>
      </c>
      <c r="F208" s="12" t="s">
        <v>114</v>
      </c>
      <c r="G208" s="12" t="s">
        <v>143</v>
      </c>
      <c r="H208" s="12" t="s">
        <v>144</v>
      </c>
      <c r="I208" s="12" t="s">
        <v>787</v>
      </c>
      <c r="J208" s="12">
        <v>3</v>
      </c>
      <c r="K208" s="12" t="s">
        <v>821</v>
      </c>
      <c r="L208" s="12" t="s">
        <v>789</v>
      </c>
      <c r="M208" s="12" t="s">
        <v>790</v>
      </c>
      <c r="N208" s="12" t="s">
        <v>849</v>
      </c>
      <c r="O208" s="12">
        <v>35</v>
      </c>
    </row>
    <row r="209" spans="1:15" x14ac:dyDescent="0.25">
      <c r="A209" s="11">
        <v>10011226</v>
      </c>
      <c r="B209" s="12" t="s">
        <v>54</v>
      </c>
      <c r="C209" s="12" t="s">
        <v>853</v>
      </c>
      <c r="D209" s="12" t="s">
        <v>853</v>
      </c>
      <c r="E209" s="12" t="s">
        <v>854</v>
      </c>
      <c r="F209" s="12" t="s">
        <v>142</v>
      </c>
      <c r="G209" s="12" t="s">
        <v>143</v>
      </c>
      <c r="H209" s="12" t="s">
        <v>144</v>
      </c>
      <c r="I209" s="12" t="s">
        <v>787</v>
      </c>
      <c r="J209" s="12">
        <v>3</v>
      </c>
      <c r="K209" s="12" t="s">
        <v>821</v>
      </c>
      <c r="L209" s="12" t="s">
        <v>789</v>
      </c>
      <c r="M209" s="12" t="s">
        <v>790</v>
      </c>
      <c r="N209" s="12" t="s">
        <v>849</v>
      </c>
      <c r="O209" s="12">
        <v>35</v>
      </c>
    </row>
    <row r="210" spans="1:15" x14ac:dyDescent="0.25">
      <c r="A210" s="11">
        <v>10011223</v>
      </c>
      <c r="B210" s="12" t="s">
        <v>52</v>
      </c>
      <c r="C210" s="12" t="s">
        <v>855</v>
      </c>
      <c r="D210" s="12" t="s">
        <v>856</v>
      </c>
      <c r="E210" s="12" t="s">
        <v>857</v>
      </c>
      <c r="F210" s="12" t="s">
        <v>142</v>
      </c>
      <c r="G210" s="12" t="s">
        <v>143</v>
      </c>
      <c r="H210" s="12" t="s">
        <v>144</v>
      </c>
      <c r="I210" s="12" t="s">
        <v>787</v>
      </c>
      <c r="J210" s="12">
        <v>3</v>
      </c>
      <c r="K210" s="12" t="s">
        <v>821</v>
      </c>
      <c r="L210" s="12" t="s">
        <v>789</v>
      </c>
      <c r="M210" s="12" t="s">
        <v>790</v>
      </c>
      <c r="N210" s="12" t="s">
        <v>858</v>
      </c>
      <c r="O210" s="12">
        <v>35</v>
      </c>
    </row>
    <row r="211" spans="1:15" x14ac:dyDescent="0.25">
      <c r="A211" s="11">
        <v>10011268</v>
      </c>
      <c r="B211" s="12" t="s">
        <v>46</v>
      </c>
      <c r="C211" s="12" t="s">
        <v>859</v>
      </c>
      <c r="D211" s="12" t="s">
        <v>859</v>
      </c>
      <c r="E211" s="12" t="s">
        <v>860</v>
      </c>
      <c r="F211" s="12" t="s">
        <v>114</v>
      </c>
      <c r="G211" s="12" t="s">
        <v>143</v>
      </c>
      <c r="H211" s="12" t="s">
        <v>144</v>
      </c>
      <c r="I211" s="12" t="s">
        <v>787</v>
      </c>
      <c r="J211" s="12">
        <v>3</v>
      </c>
      <c r="K211" s="12" t="s">
        <v>821</v>
      </c>
      <c r="L211" s="12" t="s">
        <v>789</v>
      </c>
      <c r="M211" s="12" t="s">
        <v>790</v>
      </c>
      <c r="N211" s="12" t="s">
        <v>858</v>
      </c>
      <c r="O211" s="12">
        <v>35</v>
      </c>
    </row>
    <row r="212" spans="1:15" x14ac:dyDescent="0.25">
      <c r="A212" s="11">
        <v>10011448</v>
      </c>
      <c r="B212" s="12" t="s">
        <v>36</v>
      </c>
      <c r="C212" s="12" t="s">
        <v>861</v>
      </c>
      <c r="D212" s="12" t="s">
        <v>861</v>
      </c>
      <c r="E212" s="12" t="s">
        <v>862</v>
      </c>
      <c r="F212" s="12" t="s">
        <v>114</v>
      </c>
      <c r="G212" s="12" t="s">
        <v>143</v>
      </c>
      <c r="H212" s="12" t="s">
        <v>144</v>
      </c>
      <c r="I212" s="12" t="s">
        <v>787</v>
      </c>
      <c r="J212" s="12">
        <v>3</v>
      </c>
      <c r="K212" s="12" t="s">
        <v>821</v>
      </c>
      <c r="L212" s="12" t="s">
        <v>789</v>
      </c>
      <c r="M212" s="12" t="s">
        <v>790</v>
      </c>
      <c r="N212" s="12" t="s">
        <v>858</v>
      </c>
      <c r="O212" s="12">
        <v>35</v>
      </c>
    </row>
    <row r="213" spans="1:15" x14ac:dyDescent="0.25">
      <c r="A213" s="11">
        <v>10011262</v>
      </c>
      <c r="B213" s="12" t="s">
        <v>39</v>
      </c>
      <c r="C213" s="12" t="s">
        <v>863</v>
      </c>
      <c r="D213" s="12" t="s">
        <v>863</v>
      </c>
      <c r="E213" s="12" t="s">
        <v>237</v>
      </c>
      <c r="F213" s="12" t="s">
        <v>142</v>
      </c>
      <c r="G213" s="12" t="s">
        <v>143</v>
      </c>
      <c r="H213" s="12" t="s">
        <v>144</v>
      </c>
      <c r="I213" s="12" t="s">
        <v>787</v>
      </c>
      <c r="J213" s="12">
        <v>3</v>
      </c>
      <c r="K213" s="12" t="s">
        <v>788</v>
      </c>
      <c r="L213" s="12" t="s">
        <v>789</v>
      </c>
      <c r="M213" s="12" t="s">
        <v>790</v>
      </c>
      <c r="N213" s="12" t="s">
        <v>840</v>
      </c>
      <c r="O213" s="12">
        <v>35</v>
      </c>
    </row>
    <row r="214" spans="1:15" x14ac:dyDescent="0.25">
      <c r="A214" s="11">
        <v>10010985</v>
      </c>
      <c r="B214" s="12" t="s">
        <v>69</v>
      </c>
      <c r="C214" s="12" t="s">
        <v>864</v>
      </c>
      <c r="D214" s="12" t="s">
        <v>864</v>
      </c>
      <c r="E214" s="12" t="s">
        <v>865</v>
      </c>
      <c r="F214" s="12" t="s">
        <v>142</v>
      </c>
      <c r="G214" s="12" t="s">
        <v>143</v>
      </c>
      <c r="H214" s="12" t="s">
        <v>144</v>
      </c>
      <c r="I214" s="12" t="s">
        <v>787</v>
      </c>
      <c r="J214" s="12">
        <v>3</v>
      </c>
      <c r="K214" s="12" t="s">
        <v>821</v>
      </c>
      <c r="L214" s="12" t="s">
        <v>789</v>
      </c>
      <c r="M214" s="12" t="s">
        <v>790</v>
      </c>
      <c r="N214" s="12" t="s">
        <v>15</v>
      </c>
      <c r="O214" s="12">
        <v>35</v>
      </c>
    </row>
    <row r="215" spans="1:15" x14ac:dyDescent="0.25">
      <c r="A215" s="11">
        <v>10011411</v>
      </c>
      <c r="B215" s="12" t="s">
        <v>37</v>
      </c>
      <c r="C215" s="12" t="s">
        <v>866</v>
      </c>
      <c r="D215" s="12" t="s">
        <v>866</v>
      </c>
      <c r="E215" s="12" t="s">
        <v>867</v>
      </c>
      <c r="F215" s="12" t="s">
        <v>142</v>
      </c>
      <c r="G215" s="12" t="s">
        <v>143</v>
      </c>
      <c r="H215" s="12" t="s">
        <v>144</v>
      </c>
      <c r="I215" s="12" t="s">
        <v>787</v>
      </c>
      <c r="J215" s="12">
        <v>3</v>
      </c>
      <c r="K215" s="12" t="s">
        <v>821</v>
      </c>
      <c r="L215" s="12" t="s">
        <v>789</v>
      </c>
      <c r="M215" s="12" t="s">
        <v>790</v>
      </c>
      <c r="N215" s="12" t="s">
        <v>15</v>
      </c>
      <c r="O215" s="12">
        <v>35</v>
      </c>
    </row>
    <row r="216" spans="1:15" x14ac:dyDescent="0.25">
      <c r="A216" s="11">
        <v>10011415</v>
      </c>
      <c r="B216" s="12" t="s">
        <v>61</v>
      </c>
      <c r="C216" s="12" t="s">
        <v>868</v>
      </c>
      <c r="D216" s="12" t="s">
        <v>868</v>
      </c>
      <c r="E216" s="12" t="s">
        <v>869</v>
      </c>
      <c r="F216" s="12" t="s">
        <v>142</v>
      </c>
      <c r="G216" s="12" t="s">
        <v>143</v>
      </c>
      <c r="H216" s="12" t="s">
        <v>144</v>
      </c>
      <c r="I216" s="12" t="s">
        <v>787</v>
      </c>
      <c r="J216" s="12">
        <v>3</v>
      </c>
      <c r="K216" s="12" t="s">
        <v>821</v>
      </c>
      <c r="L216" s="12" t="s">
        <v>789</v>
      </c>
      <c r="M216" s="12" t="s">
        <v>790</v>
      </c>
      <c r="N216" s="12" t="s">
        <v>15</v>
      </c>
      <c r="O216" s="12">
        <v>35</v>
      </c>
    </row>
    <row r="217" spans="1:15" x14ac:dyDescent="0.25">
      <c r="A217" s="11">
        <v>2220093</v>
      </c>
      <c r="B217" s="12" t="s">
        <v>870</v>
      </c>
      <c r="C217" s="12" t="s">
        <v>871</v>
      </c>
      <c r="D217" s="12" t="s">
        <v>871</v>
      </c>
      <c r="E217" s="12" t="s">
        <v>872</v>
      </c>
      <c r="F217" s="12" t="s">
        <v>114</v>
      </c>
      <c r="G217" s="12" t="s">
        <v>644</v>
      </c>
      <c r="H217" s="12" t="s">
        <v>653</v>
      </c>
      <c r="I217" s="12" t="s">
        <v>787</v>
      </c>
      <c r="J217" s="15"/>
      <c r="K217" s="15"/>
      <c r="L217" s="15"/>
      <c r="M217" s="15"/>
      <c r="N217" s="15"/>
      <c r="O217" s="12">
        <v>35</v>
      </c>
    </row>
    <row r="218" spans="1:15" x14ac:dyDescent="0.25">
      <c r="A218" s="11">
        <v>10010684</v>
      </c>
      <c r="B218" s="12" t="s">
        <v>77</v>
      </c>
      <c r="C218" s="12" t="s">
        <v>873</v>
      </c>
      <c r="D218" s="12" t="s">
        <v>873</v>
      </c>
      <c r="E218" s="12" t="s">
        <v>874</v>
      </c>
      <c r="F218" s="12" t="s">
        <v>142</v>
      </c>
      <c r="G218" s="12" t="s">
        <v>644</v>
      </c>
      <c r="H218" s="12" t="s">
        <v>648</v>
      </c>
      <c r="I218" s="12" t="s">
        <v>787</v>
      </c>
      <c r="J218" s="15"/>
      <c r="K218" s="15"/>
      <c r="L218" s="15"/>
      <c r="M218" s="12" t="s">
        <v>790</v>
      </c>
      <c r="N218" s="15"/>
      <c r="O218" s="12">
        <v>35</v>
      </c>
    </row>
    <row r="219" spans="1:15" x14ac:dyDescent="0.25">
      <c r="A219" s="11">
        <v>10010839</v>
      </c>
      <c r="B219" s="12" t="s">
        <v>99</v>
      </c>
      <c r="C219" s="12" t="s">
        <v>875</v>
      </c>
      <c r="D219" s="12" t="s">
        <v>876</v>
      </c>
      <c r="E219" s="12" t="s">
        <v>877</v>
      </c>
      <c r="F219" s="12" t="s">
        <v>114</v>
      </c>
      <c r="G219" s="12" t="s">
        <v>644</v>
      </c>
      <c r="H219" s="12" t="s">
        <v>645</v>
      </c>
      <c r="I219" s="12" t="s">
        <v>787</v>
      </c>
      <c r="J219" s="12">
        <v>3</v>
      </c>
      <c r="K219" s="15"/>
      <c r="L219" s="12" t="s">
        <v>789</v>
      </c>
      <c r="M219" s="12" t="s">
        <v>790</v>
      </c>
      <c r="N219" s="15"/>
      <c r="O219" s="12">
        <v>35</v>
      </c>
    </row>
    <row r="220" spans="1:15" x14ac:dyDescent="0.25">
      <c r="A220" s="11">
        <v>10011128</v>
      </c>
      <c r="B220" s="12" t="s">
        <v>878</v>
      </c>
      <c r="C220" s="12" t="s">
        <v>861</v>
      </c>
      <c r="D220" s="12" t="s">
        <v>861</v>
      </c>
      <c r="E220" s="12" t="s">
        <v>879</v>
      </c>
      <c r="F220" s="12" t="s">
        <v>114</v>
      </c>
      <c r="G220" s="12" t="s">
        <v>143</v>
      </c>
      <c r="H220" s="12" t="s">
        <v>645</v>
      </c>
      <c r="I220" s="12" t="s">
        <v>787</v>
      </c>
      <c r="J220" s="12">
        <v>3</v>
      </c>
      <c r="K220" s="15"/>
      <c r="L220" s="12" t="s">
        <v>789</v>
      </c>
      <c r="M220" s="12" t="s">
        <v>790</v>
      </c>
      <c r="N220" s="15"/>
      <c r="O220" s="12">
        <v>35</v>
      </c>
    </row>
    <row r="221" spans="1:15" x14ac:dyDescent="0.25">
      <c r="A221" s="11">
        <v>10011489</v>
      </c>
      <c r="B221" s="12" t="s">
        <v>97</v>
      </c>
      <c r="C221" s="12" t="s">
        <v>880</v>
      </c>
      <c r="D221" s="12" t="s">
        <v>880</v>
      </c>
      <c r="E221" s="12" t="s">
        <v>881</v>
      </c>
      <c r="F221" s="12" t="s">
        <v>142</v>
      </c>
      <c r="G221" s="12" t="s">
        <v>143</v>
      </c>
      <c r="H221" s="12" t="s">
        <v>144</v>
      </c>
      <c r="I221" s="12" t="s">
        <v>882</v>
      </c>
      <c r="J221" s="12">
        <v>1</v>
      </c>
      <c r="K221" s="12" t="s">
        <v>883</v>
      </c>
      <c r="L221" s="12" t="s">
        <v>884</v>
      </c>
      <c r="M221" s="12" t="s">
        <v>703</v>
      </c>
      <c r="N221" s="12" t="s">
        <v>885</v>
      </c>
      <c r="O221" s="12">
        <v>35</v>
      </c>
    </row>
    <row r="222" spans="1:15" x14ac:dyDescent="0.25">
      <c r="A222" s="11">
        <v>10011303</v>
      </c>
      <c r="B222" s="12" t="s">
        <v>886</v>
      </c>
      <c r="C222" s="12" t="s">
        <v>887</v>
      </c>
      <c r="D222" s="12" t="s">
        <v>888</v>
      </c>
      <c r="E222" s="12" t="s">
        <v>889</v>
      </c>
      <c r="F222" s="12" t="s">
        <v>142</v>
      </c>
      <c r="G222" s="12" t="s">
        <v>143</v>
      </c>
      <c r="H222" s="12" t="s">
        <v>144</v>
      </c>
      <c r="I222" s="12" t="s">
        <v>882</v>
      </c>
      <c r="J222" s="12">
        <v>1</v>
      </c>
      <c r="K222" s="12" t="s">
        <v>883</v>
      </c>
      <c r="L222" s="12" t="s">
        <v>884</v>
      </c>
      <c r="M222" s="12" t="s">
        <v>703</v>
      </c>
      <c r="N222" s="12" t="s">
        <v>885</v>
      </c>
      <c r="O222" s="12">
        <v>35</v>
      </c>
    </row>
    <row r="223" spans="1:15" x14ac:dyDescent="0.25">
      <c r="A223" s="11">
        <v>10011114</v>
      </c>
      <c r="B223" s="12" t="s">
        <v>75</v>
      </c>
      <c r="C223" s="12" t="s">
        <v>890</v>
      </c>
      <c r="D223" s="12" t="s">
        <v>890</v>
      </c>
      <c r="E223" s="12" t="s">
        <v>891</v>
      </c>
      <c r="F223" s="12" t="s">
        <v>142</v>
      </c>
      <c r="G223" s="12" t="s">
        <v>143</v>
      </c>
      <c r="H223" s="12" t="s">
        <v>144</v>
      </c>
      <c r="I223" s="12" t="s">
        <v>882</v>
      </c>
      <c r="J223" s="12">
        <v>1</v>
      </c>
      <c r="K223" s="12" t="s">
        <v>892</v>
      </c>
      <c r="L223" s="12" t="s">
        <v>884</v>
      </c>
      <c r="M223" s="12" t="s">
        <v>703</v>
      </c>
      <c r="N223" s="12" t="s">
        <v>893</v>
      </c>
      <c r="O223" s="12">
        <v>35</v>
      </c>
    </row>
    <row r="224" spans="1:15" x14ac:dyDescent="0.25">
      <c r="A224" s="11">
        <v>10011122</v>
      </c>
      <c r="B224" s="12" t="s">
        <v>894</v>
      </c>
      <c r="C224" s="12" t="s">
        <v>895</v>
      </c>
      <c r="D224" s="12" t="s">
        <v>895</v>
      </c>
      <c r="E224" s="12" t="s">
        <v>896</v>
      </c>
      <c r="F224" s="12" t="s">
        <v>142</v>
      </c>
      <c r="G224" s="12" t="s">
        <v>143</v>
      </c>
      <c r="H224" s="12" t="s">
        <v>144</v>
      </c>
      <c r="I224" s="12" t="s">
        <v>882</v>
      </c>
      <c r="J224" s="12">
        <v>1</v>
      </c>
      <c r="K224" s="12" t="s">
        <v>892</v>
      </c>
      <c r="L224" s="12" t="s">
        <v>884</v>
      </c>
      <c r="M224" s="12" t="s">
        <v>703</v>
      </c>
      <c r="N224" s="12" t="s">
        <v>893</v>
      </c>
      <c r="O224" s="12">
        <v>35</v>
      </c>
    </row>
    <row r="225" spans="1:15" x14ac:dyDescent="0.25">
      <c r="A225" s="11">
        <v>10011540</v>
      </c>
      <c r="B225" s="12" t="s">
        <v>88</v>
      </c>
      <c r="C225" s="12" t="s">
        <v>897</v>
      </c>
      <c r="D225" s="12" t="s">
        <v>897</v>
      </c>
      <c r="E225" s="12" t="s">
        <v>898</v>
      </c>
      <c r="F225" s="12" t="s">
        <v>142</v>
      </c>
      <c r="G225" s="12" t="s">
        <v>143</v>
      </c>
      <c r="H225" s="12" t="s">
        <v>144</v>
      </c>
      <c r="I225" s="12" t="s">
        <v>882</v>
      </c>
      <c r="J225" s="12">
        <v>1</v>
      </c>
      <c r="K225" s="12" t="s">
        <v>892</v>
      </c>
      <c r="L225" s="12" t="s">
        <v>884</v>
      </c>
      <c r="M225" s="12" t="s">
        <v>703</v>
      </c>
      <c r="N225" s="12" t="s">
        <v>893</v>
      </c>
      <c r="O225" s="12">
        <v>35</v>
      </c>
    </row>
    <row r="226" spans="1:15" x14ac:dyDescent="0.25">
      <c r="A226" s="11">
        <v>10010954</v>
      </c>
      <c r="B226" s="12" t="s">
        <v>87</v>
      </c>
      <c r="C226" s="12" t="s">
        <v>899</v>
      </c>
      <c r="D226" s="12" t="s">
        <v>899</v>
      </c>
      <c r="E226" s="12" t="s">
        <v>900</v>
      </c>
      <c r="F226" s="12" t="s">
        <v>142</v>
      </c>
      <c r="G226" s="12" t="s">
        <v>143</v>
      </c>
      <c r="H226" s="12" t="s">
        <v>144</v>
      </c>
      <c r="I226" s="12" t="s">
        <v>882</v>
      </c>
      <c r="J226" s="12">
        <v>1</v>
      </c>
      <c r="K226" s="12" t="s">
        <v>892</v>
      </c>
      <c r="L226" s="12" t="s">
        <v>884</v>
      </c>
      <c r="M226" s="12" t="s">
        <v>703</v>
      </c>
      <c r="N226" s="12" t="s">
        <v>893</v>
      </c>
      <c r="O226" s="12">
        <v>35</v>
      </c>
    </row>
    <row r="227" spans="1:15" x14ac:dyDescent="0.25">
      <c r="A227" s="11">
        <v>10011546</v>
      </c>
      <c r="B227" s="12" t="s">
        <v>901</v>
      </c>
      <c r="C227" s="12" t="s">
        <v>902</v>
      </c>
      <c r="D227" s="12" t="s">
        <v>902</v>
      </c>
      <c r="E227" s="12" t="s">
        <v>903</v>
      </c>
      <c r="F227" s="12" t="s">
        <v>142</v>
      </c>
      <c r="G227" s="12" t="s">
        <v>143</v>
      </c>
      <c r="H227" s="12" t="s">
        <v>144</v>
      </c>
      <c r="I227" s="12" t="s">
        <v>882</v>
      </c>
      <c r="J227" s="12">
        <v>0</v>
      </c>
      <c r="K227" s="12" t="s">
        <v>904</v>
      </c>
      <c r="L227" s="12" t="s">
        <v>905</v>
      </c>
      <c r="M227" s="12" t="s">
        <v>703</v>
      </c>
      <c r="N227" s="12" t="s">
        <v>791</v>
      </c>
      <c r="O227" s="12">
        <v>35</v>
      </c>
    </row>
    <row r="228" spans="1:15" x14ac:dyDescent="0.25">
      <c r="A228" s="11">
        <v>10011537</v>
      </c>
      <c r="B228" s="12" t="s">
        <v>906</v>
      </c>
      <c r="C228" s="12" t="s">
        <v>830</v>
      </c>
      <c r="D228" s="12" t="s">
        <v>830</v>
      </c>
      <c r="E228" s="12" t="s">
        <v>907</v>
      </c>
      <c r="F228" s="12" t="s">
        <v>142</v>
      </c>
      <c r="G228" s="12" t="s">
        <v>143</v>
      </c>
      <c r="H228" s="12" t="s">
        <v>144</v>
      </c>
      <c r="I228" s="12" t="s">
        <v>882</v>
      </c>
      <c r="J228" s="12">
        <v>0</v>
      </c>
      <c r="K228" s="12" t="s">
        <v>904</v>
      </c>
      <c r="L228" s="12" t="s">
        <v>905</v>
      </c>
      <c r="M228" s="12" t="s">
        <v>703</v>
      </c>
      <c r="N228" s="12" t="s">
        <v>791</v>
      </c>
      <c r="O228" s="12">
        <v>35</v>
      </c>
    </row>
    <row r="229" spans="1:15" x14ac:dyDescent="0.25">
      <c r="A229" s="11">
        <v>10011051</v>
      </c>
      <c r="B229" s="12" t="s">
        <v>908</v>
      </c>
      <c r="C229" s="12" t="s">
        <v>909</v>
      </c>
      <c r="D229" s="12" t="s">
        <v>910</v>
      </c>
      <c r="E229" s="12" t="s">
        <v>911</v>
      </c>
      <c r="F229" s="12" t="s">
        <v>142</v>
      </c>
      <c r="G229" s="12" t="s">
        <v>143</v>
      </c>
      <c r="H229" s="12" t="s">
        <v>144</v>
      </c>
      <c r="I229" s="12" t="s">
        <v>882</v>
      </c>
      <c r="J229" s="12">
        <v>0</v>
      </c>
      <c r="K229" s="12" t="s">
        <v>904</v>
      </c>
      <c r="L229" s="12" t="s">
        <v>905</v>
      </c>
      <c r="M229" s="12" t="s">
        <v>703</v>
      </c>
      <c r="N229" s="12" t="s">
        <v>791</v>
      </c>
      <c r="O229" s="12">
        <v>35</v>
      </c>
    </row>
    <row r="230" spans="1:15" x14ac:dyDescent="0.25">
      <c r="A230" s="11">
        <v>10011320</v>
      </c>
      <c r="B230" s="12" t="s">
        <v>912</v>
      </c>
      <c r="C230" s="12" t="s">
        <v>913</v>
      </c>
      <c r="D230" s="12" t="s">
        <v>913</v>
      </c>
      <c r="E230" s="12" t="s">
        <v>914</v>
      </c>
      <c r="F230" s="12" t="s">
        <v>114</v>
      </c>
      <c r="G230" s="12" t="s">
        <v>143</v>
      </c>
      <c r="H230" s="12" t="s">
        <v>144</v>
      </c>
      <c r="I230" s="12" t="s">
        <v>882</v>
      </c>
      <c r="J230" s="12">
        <v>0</v>
      </c>
      <c r="K230" s="12" t="s">
        <v>904</v>
      </c>
      <c r="L230" s="12" t="s">
        <v>905</v>
      </c>
      <c r="M230" s="12" t="s">
        <v>703</v>
      </c>
      <c r="N230" s="12" t="s">
        <v>791</v>
      </c>
      <c r="O230" s="12">
        <v>35</v>
      </c>
    </row>
    <row r="231" spans="1:15" x14ac:dyDescent="0.25">
      <c r="A231" s="11">
        <v>10011527</v>
      </c>
      <c r="B231" s="12" t="s">
        <v>915</v>
      </c>
      <c r="C231" s="12" t="s">
        <v>916</v>
      </c>
      <c r="D231" s="12" t="s">
        <v>916</v>
      </c>
      <c r="E231" s="12" t="s">
        <v>917</v>
      </c>
      <c r="F231" s="12" t="s">
        <v>114</v>
      </c>
      <c r="G231" s="12" t="s">
        <v>143</v>
      </c>
      <c r="H231" s="12" t="s">
        <v>144</v>
      </c>
      <c r="I231" s="12" t="s">
        <v>882</v>
      </c>
      <c r="J231" s="12">
        <v>0</v>
      </c>
      <c r="K231" s="12" t="s">
        <v>904</v>
      </c>
      <c r="L231" s="12" t="s">
        <v>905</v>
      </c>
      <c r="M231" s="12" t="s">
        <v>703</v>
      </c>
      <c r="N231" s="12" t="s">
        <v>791</v>
      </c>
      <c r="O231" s="12">
        <v>35</v>
      </c>
    </row>
    <row r="232" spans="1:15" x14ac:dyDescent="0.25">
      <c r="A232" s="11">
        <v>10011507</v>
      </c>
      <c r="B232" s="12" t="s">
        <v>918</v>
      </c>
      <c r="C232" s="12" t="s">
        <v>480</v>
      </c>
      <c r="D232" s="12" t="s">
        <v>480</v>
      </c>
      <c r="E232" s="12" t="s">
        <v>919</v>
      </c>
      <c r="F232" s="12" t="s">
        <v>114</v>
      </c>
      <c r="G232" s="12" t="s">
        <v>143</v>
      </c>
      <c r="H232" s="12" t="s">
        <v>144</v>
      </c>
      <c r="I232" s="12" t="s">
        <v>882</v>
      </c>
      <c r="J232" s="12">
        <v>0</v>
      </c>
      <c r="K232" s="12" t="s">
        <v>920</v>
      </c>
      <c r="L232" s="12" t="s">
        <v>921</v>
      </c>
      <c r="M232" s="12" t="s">
        <v>703</v>
      </c>
      <c r="N232" s="12" t="s">
        <v>799</v>
      </c>
      <c r="O232" s="12">
        <v>28</v>
      </c>
    </row>
    <row r="233" spans="1:15" x14ac:dyDescent="0.25">
      <c r="A233" s="11">
        <v>10011176</v>
      </c>
      <c r="B233" s="12" t="s">
        <v>922</v>
      </c>
      <c r="C233" s="12" t="s">
        <v>923</v>
      </c>
      <c r="D233" s="12" t="s">
        <v>923</v>
      </c>
      <c r="E233" s="12" t="s">
        <v>237</v>
      </c>
      <c r="F233" s="12" t="s">
        <v>142</v>
      </c>
      <c r="G233" s="12" t="s">
        <v>143</v>
      </c>
      <c r="H233" s="12" t="s">
        <v>144</v>
      </c>
      <c r="I233" s="12" t="s">
        <v>882</v>
      </c>
      <c r="J233" s="12">
        <v>0</v>
      </c>
      <c r="K233" s="12" t="s">
        <v>920</v>
      </c>
      <c r="L233" s="12" t="s">
        <v>921</v>
      </c>
      <c r="M233" s="12" t="s">
        <v>703</v>
      </c>
      <c r="N233" s="12" t="s">
        <v>799</v>
      </c>
      <c r="O233" s="12">
        <v>35</v>
      </c>
    </row>
    <row r="234" spans="1:15" x14ac:dyDescent="0.25">
      <c r="A234" s="11">
        <v>10011475</v>
      </c>
      <c r="B234" s="12" t="s">
        <v>924</v>
      </c>
      <c r="C234" s="12" t="s">
        <v>925</v>
      </c>
      <c r="D234" s="12" t="s">
        <v>925</v>
      </c>
      <c r="E234" s="12" t="s">
        <v>926</v>
      </c>
      <c r="F234" s="12" t="s">
        <v>142</v>
      </c>
      <c r="G234" s="12" t="s">
        <v>143</v>
      </c>
      <c r="H234" s="12" t="s">
        <v>144</v>
      </c>
      <c r="I234" s="12" t="s">
        <v>882</v>
      </c>
      <c r="J234" s="12">
        <v>0</v>
      </c>
      <c r="K234" s="12" t="s">
        <v>920</v>
      </c>
      <c r="L234" s="12" t="s">
        <v>921</v>
      </c>
      <c r="M234" s="12" t="s">
        <v>703</v>
      </c>
      <c r="N234" s="12" t="s">
        <v>799</v>
      </c>
      <c r="O234" s="12">
        <v>35</v>
      </c>
    </row>
    <row r="235" spans="1:15" x14ac:dyDescent="0.25">
      <c r="A235" s="11">
        <v>10012044</v>
      </c>
      <c r="B235" s="12" t="s">
        <v>927</v>
      </c>
      <c r="C235" s="12" t="s">
        <v>722</v>
      </c>
      <c r="D235" s="12" t="s">
        <v>722</v>
      </c>
      <c r="E235" s="12" t="s">
        <v>928</v>
      </c>
      <c r="F235" s="12" t="s">
        <v>142</v>
      </c>
      <c r="G235" s="12" t="s">
        <v>143</v>
      </c>
      <c r="H235" s="12" t="s">
        <v>144</v>
      </c>
      <c r="I235" s="12" t="s">
        <v>882</v>
      </c>
      <c r="J235" s="12">
        <v>0</v>
      </c>
      <c r="K235" s="12" t="s">
        <v>920</v>
      </c>
      <c r="L235" s="12" t="s">
        <v>921</v>
      </c>
      <c r="M235" s="12" t="s">
        <v>703</v>
      </c>
      <c r="N235" s="12" t="s">
        <v>799</v>
      </c>
      <c r="O235" s="12">
        <v>35</v>
      </c>
    </row>
    <row r="236" spans="1:15" x14ac:dyDescent="0.25">
      <c r="A236" s="11">
        <v>10011408</v>
      </c>
      <c r="B236" s="12" t="s">
        <v>929</v>
      </c>
      <c r="C236" s="12" t="s">
        <v>930</v>
      </c>
      <c r="D236" s="12" t="s">
        <v>930</v>
      </c>
      <c r="E236" s="12" t="s">
        <v>931</v>
      </c>
      <c r="F236" s="12" t="s">
        <v>142</v>
      </c>
      <c r="G236" s="12" t="s">
        <v>143</v>
      </c>
      <c r="H236" s="12" t="s">
        <v>144</v>
      </c>
      <c r="I236" s="12" t="s">
        <v>882</v>
      </c>
      <c r="J236" s="12">
        <v>1</v>
      </c>
      <c r="K236" s="12" t="s">
        <v>892</v>
      </c>
      <c r="L236" s="12" t="s">
        <v>884</v>
      </c>
      <c r="M236" s="12" t="s">
        <v>703</v>
      </c>
      <c r="N236" s="12" t="s">
        <v>932</v>
      </c>
      <c r="O236" s="12">
        <v>35</v>
      </c>
    </row>
    <row r="237" spans="1:15" x14ac:dyDescent="0.25">
      <c r="A237" s="11">
        <v>10011316</v>
      </c>
      <c r="B237" s="12" t="s">
        <v>933</v>
      </c>
      <c r="C237" s="12" t="s">
        <v>934</v>
      </c>
      <c r="D237" s="12" t="s">
        <v>934</v>
      </c>
      <c r="E237" s="12" t="s">
        <v>935</v>
      </c>
      <c r="F237" s="12" t="s">
        <v>142</v>
      </c>
      <c r="G237" s="12" t="s">
        <v>143</v>
      </c>
      <c r="H237" s="12" t="s">
        <v>144</v>
      </c>
      <c r="I237" s="12" t="s">
        <v>882</v>
      </c>
      <c r="J237" s="12">
        <v>1</v>
      </c>
      <c r="K237" s="12" t="s">
        <v>892</v>
      </c>
      <c r="L237" s="12" t="s">
        <v>884</v>
      </c>
      <c r="M237" s="12" t="s">
        <v>703</v>
      </c>
      <c r="N237" s="12" t="s">
        <v>932</v>
      </c>
      <c r="O237" s="12">
        <v>35</v>
      </c>
    </row>
    <row r="238" spans="1:15" x14ac:dyDescent="0.25">
      <c r="A238" s="11">
        <v>10011451</v>
      </c>
      <c r="B238" s="12" t="s">
        <v>936</v>
      </c>
      <c r="C238" s="12" t="s">
        <v>937</v>
      </c>
      <c r="D238" s="12" t="s">
        <v>937</v>
      </c>
      <c r="E238" s="12" t="s">
        <v>938</v>
      </c>
      <c r="F238" s="12" t="s">
        <v>142</v>
      </c>
      <c r="G238" s="12" t="s">
        <v>143</v>
      </c>
      <c r="H238" s="12" t="s">
        <v>144</v>
      </c>
      <c r="I238" s="12" t="s">
        <v>882</v>
      </c>
      <c r="J238" s="12">
        <v>1</v>
      </c>
      <c r="K238" s="12" t="s">
        <v>892</v>
      </c>
      <c r="L238" s="12" t="s">
        <v>884</v>
      </c>
      <c r="M238" s="12" t="s">
        <v>703</v>
      </c>
      <c r="N238" s="12" t="s">
        <v>932</v>
      </c>
      <c r="O238" s="12">
        <v>35</v>
      </c>
    </row>
    <row r="239" spans="1:15" x14ac:dyDescent="0.25">
      <c r="A239" s="11">
        <v>10011335</v>
      </c>
      <c r="B239" s="12" t="s">
        <v>939</v>
      </c>
      <c r="C239" s="12" t="s">
        <v>940</v>
      </c>
      <c r="D239" s="12" t="s">
        <v>940</v>
      </c>
      <c r="E239" s="12" t="s">
        <v>941</v>
      </c>
      <c r="F239" s="12" t="s">
        <v>142</v>
      </c>
      <c r="G239" s="12" t="s">
        <v>143</v>
      </c>
      <c r="H239" s="12" t="s">
        <v>144</v>
      </c>
      <c r="I239" s="12" t="s">
        <v>882</v>
      </c>
      <c r="J239" s="12">
        <v>0</v>
      </c>
      <c r="K239" s="12" t="s">
        <v>942</v>
      </c>
      <c r="L239" s="12" t="s">
        <v>921</v>
      </c>
      <c r="M239" s="12" t="s">
        <v>703</v>
      </c>
      <c r="N239" s="13" t="s">
        <v>943</v>
      </c>
      <c r="O239" s="12">
        <v>35</v>
      </c>
    </row>
    <row r="240" spans="1:15" x14ac:dyDescent="0.25">
      <c r="A240" s="11">
        <v>10011572</v>
      </c>
      <c r="B240" s="12" t="s">
        <v>944</v>
      </c>
      <c r="C240" s="12" t="s">
        <v>945</v>
      </c>
      <c r="D240" s="12" t="s">
        <v>945</v>
      </c>
      <c r="E240" s="12" t="s">
        <v>649</v>
      </c>
      <c r="F240" s="12" t="s">
        <v>142</v>
      </c>
      <c r="G240" s="12" t="s">
        <v>143</v>
      </c>
      <c r="H240" s="12" t="s">
        <v>144</v>
      </c>
      <c r="I240" s="12" t="s">
        <v>882</v>
      </c>
      <c r="J240" s="12">
        <v>0</v>
      </c>
      <c r="K240" s="12" t="s">
        <v>942</v>
      </c>
      <c r="L240" s="12" t="s">
        <v>921</v>
      </c>
      <c r="M240" s="12" t="s">
        <v>703</v>
      </c>
      <c r="N240" s="13" t="s">
        <v>943</v>
      </c>
      <c r="O240" s="12">
        <v>35</v>
      </c>
    </row>
    <row r="241" spans="1:15" x14ac:dyDescent="0.25">
      <c r="A241" s="11">
        <v>10010955</v>
      </c>
      <c r="B241" s="12" t="s">
        <v>946</v>
      </c>
      <c r="C241" s="12" t="s">
        <v>947</v>
      </c>
      <c r="D241" s="12" t="s">
        <v>947</v>
      </c>
      <c r="E241" s="12" t="s">
        <v>948</v>
      </c>
      <c r="F241" s="12" t="s">
        <v>142</v>
      </c>
      <c r="G241" s="12" t="s">
        <v>143</v>
      </c>
      <c r="H241" s="12" t="s">
        <v>144</v>
      </c>
      <c r="I241" s="12" t="s">
        <v>882</v>
      </c>
      <c r="J241" s="12">
        <v>0</v>
      </c>
      <c r="K241" s="12" t="s">
        <v>942</v>
      </c>
      <c r="L241" s="12" t="s">
        <v>921</v>
      </c>
      <c r="M241" s="12" t="s">
        <v>703</v>
      </c>
      <c r="N241" s="13" t="s">
        <v>943</v>
      </c>
      <c r="O241" s="12">
        <v>35</v>
      </c>
    </row>
    <row r="242" spans="1:15" x14ac:dyDescent="0.25">
      <c r="A242" s="11">
        <v>10011595</v>
      </c>
      <c r="B242" s="12" t="s">
        <v>949</v>
      </c>
      <c r="C242" s="12" t="s">
        <v>950</v>
      </c>
      <c r="D242" s="12" t="s">
        <v>950</v>
      </c>
      <c r="E242" s="12" t="s">
        <v>951</v>
      </c>
      <c r="F242" s="12" t="s">
        <v>114</v>
      </c>
      <c r="G242" s="12" t="s">
        <v>143</v>
      </c>
      <c r="H242" s="12" t="s">
        <v>144</v>
      </c>
      <c r="I242" s="12" t="s">
        <v>882</v>
      </c>
      <c r="J242" s="12">
        <v>0</v>
      </c>
      <c r="K242" s="12" t="s">
        <v>942</v>
      </c>
      <c r="L242" s="12" t="s">
        <v>921</v>
      </c>
      <c r="M242" s="12" t="s">
        <v>703</v>
      </c>
      <c r="N242" s="13" t="s">
        <v>943</v>
      </c>
      <c r="O242" s="12">
        <v>35</v>
      </c>
    </row>
    <row r="243" spans="1:15" x14ac:dyDescent="0.25">
      <c r="A243" s="11">
        <v>10011497</v>
      </c>
      <c r="B243" s="12" t="s">
        <v>952</v>
      </c>
      <c r="C243" s="12" t="s">
        <v>953</v>
      </c>
      <c r="D243" s="12" t="s">
        <v>953</v>
      </c>
      <c r="E243" s="12" t="s">
        <v>954</v>
      </c>
      <c r="F243" s="12" t="s">
        <v>114</v>
      </c>
      <c r="G243" s="12" t="s">
        <v>143</v>
      </c>
      <c r="H243" s="12" t="s">
        <v>144</v>
      </c>
      <c r="I243" s="12" t="s">
        <v>882</v>
      </c>
      <c r="J243" s="12">
        <v>0</v>
      </c>
      <c r="K243" s="12" t="s">
        <v>942</v>
      </c>
      <c r="L243" s="12" t="s">
        <v>921</v>
      </c>
      <c r="M243" s="12" t="s">
        <v>703</v>
      </c>
      <c r="N243" s="13" t="s">
        <v>943</v>
      </c>
      <c r="O243" s="12">
        <v>35</v>
      </c>
    </row>
    <row r="244" spans="1:15" x14ac:dyDescent="0.25">
      <c r="A244" s="11">
        <v>10010953</v>
      </c>
      <c r="B244" s="12" t="s">
        <v>955</v>
      </c>
      <c r="C244" s="12" t="s">
        <v>956</v>
      </c>
      <c r="D244" s="12" t="s">
        <v>956</v>
      </c>
      <c r="E244" s="12" t="s">
        <v>957</v>
      </c>
      <c r="F244" s="12" t="s">
        <v>142</v>
      </c>
      <c r="G244" s="12" t="s">
        <v>143</v>
      </c>
      <c r="H244" s="12" t="s">
        <v>144</v>
      </c>
      <c r="I244" s="12" t="s">
        <v>882</v>
      </c>
      <c r="J244" s="12">
        <v>1</v>
      </c>
      <c r="K244" s="12" t="s">
        <v>892</v>
      </c>
      <c r="L244" s="12" t="s">
        <v>884</v>
      </c>
      <c r="M244" s="12" t="s">
        <v>703</v>
      </c>
      <c r="N244" s="13" t="s">
        <v>958</v>
      </c>
      <c r="O244" s="12">
        <v>35</v>
      </c>
    </row>
    <row r="245" spans="1:15" ht="14.5" x14ac:dyDescent="0.35">
      <c r="A245" s="17">
        <v>10012041</v>
      </c>
      <c r="B245" s="12" t="s">
        <v>959</v>
      </c>
      <c r="C245" s="12" t="s">
        <v>960</v>
      </c>
      <c r="D245" s="12" t="s">
        <v>961</v>
      </c>
      <c r="E245" s="12" t="s">
        <v>962</v>
      </c>
      <c r="F245" s="12" t="s">
        <v>142</v>
      </c>
      <c r="G245" s="12" t="s">
        <v>143</v>
      </c>
      <c r="H245" s="12" t="s">
        <v>144</v>
      </c>
      <c r="I245" s="12" t="s">
        <v>882</v>
      </c>
      <c r="J245" s="12">
        <v>1</v>
      </c>
      <c r="K245" s="12" t="s">
        <v>892</v>
      </c>
      <c r="L245" s="12" t="s">
        <v>884</v>
      </c>
      <c r="M245" s="12" t="s">
        <v>703</v>
      </c>
      <c r="N245" s="13" t="s">
        <v>958</v>
      </c>
      <c r="O245" s="12">
        <v>35</v>
      </c>
    </row>
    <row r="246" spans="1:15" x14ac:dyDescent="0.25">
      <c r="A246" s="11">
        <v>10011207</v>
      </c>
      <c r="B246" s="12" t="s">
        <v>963</v>
      </c>
      <c r="C246" s="12" t="s">
        <v>964</v>
      </c>
      <c r="D246" s="12" t="s">
        <v>964</v>
      </c>
      <c r="E246" s="12" t="s">
        <v>965</v>
      </c>
      <c r="F246" s="12" t="s">
        <v>142</v>
      </c>
      <c r="G246" s="12" t="s">
        <v>143</v>
      </c>
      <c r="H246" s="12" t="s">
        <v>144</v>
      </c>
      <c r="I246" s="12" t="s">
        <v>882</v>
      </c>
      <c r="J246" s="12">
        <v>1</v>
      </c>
      <c r="K246" s="12" t="s">
        <v>892</v>
      </c>
      <c r="L246" s="12" t="s">
        <v>884</v>
      </c>
      <c r="M246" s="12" t="s">
        <v>703</v>
      </c>
      <c r="N246" s="13" t="s">
        <v>958</v>
      </c>
      <c r="O246" s="12">
        <v>35</v>
      </c>
    </row>
    <row r="247" spans="1:15" x14ac:dyDescent="0.25">
      <c r="A247" s="11">
        <v>10011256</v>
      </c>
      <c r="B247" s="12" t="s">
        <v>966</v>
      </c>
      <c r="C247" s="12" t="s">
        <v>673</v>
      </c>
      <c r="D247" s="12" t="s">
        <v>673</v>
      </c>
      <c r="E247" s="12" t="s">
        <v>967</v>
      </c>
      <c r="F247" s="12" t="s">
        <v>114</v>
      </c>
      <c r="G247" s="12" t="s">
        <v>143</v>
      </c>
      <c r="H247" s="12" t="s">
        <v>144</v>
      </c>
      <c r="I247" s="12" t="s">
        <v>882</v>
      </c>
      <c r="J247" s="12">
        <v>1</v>
      </c>
      <c r="K247" s="12" t="s">
        <v>892</v>
      </c>
      <c r="L247" s="12" t="s">
        <v>884</v>
      </c>
      <c r="M247" s="12" t="s">
        <v>703</v>
      </c>
      <c r="N247" s="13" t="s">
        <v>958</v>
      </c>
      <c r="O247" s="12">
        <v>35</v>
      </c>
    </row>
    <row r="248" spans="1:15" x14ac:dyDescent="0.25">
      <c r="A248" s="11">
        <v>10011254</v>
      </c>
      <c r="B248" s="12" t="s">
        <v>968</v>
      </c>
      <c r="C248" s="12" t="s">
        <v>722</v>
      </c>
      <c r="D248" s="12" t="s">
        <v>722</v>
      </c>
      <c r="E248" s="12" t="s">
        <v>969</v>
      </c>
      <c r="F248" s="12" t="s">
        <v>142</v>
      </c>
      <c r="G248" s="12" t="s">
        <v>143</v>
      </c>
      <c r="H248" s="12" t="s">
        <v>144</v>
      </c>
      <c r="I248" s="12" t="s">
        <v>882</v>
      </c>
      <c r="J248" s="12">
        <v>1</v>
      </c>
      <c r="K248" s="12" t="s">
        <v>892</v>
      </c>
      <c r="L248" s="12" t="s">
        <v>884</v>
      </c>
      <c r="M248" s="12" t="s">
        <v>703</v>
      </c>
      <c r="N248" s="13" t="s">
        <v>958</v>
      </c>
      <c r="O248" s="12">
        <v>35</v>
      </c>
    </row>
    <row r="249" spans="1:15" x14ac:dyDescent="0.25">
      <c r="A249" s="11">
        <v>10011190</v>
      </c>
      <c r="B249" s="12" t="s">
        <v>970</v>
      </c>
      <c r="C249" s="12" t="s">
        <v>971</v>
      </c>
      <c r="D249" s="12" t="s">
        <v>971</v>
      </c>
      <c r="E249" s="12" t="s">
        <v>972</v>
      </c>
      <c r="F249" s="12" t="s">
        <v>142</v>
      </c>
      <c r="G249" s="12" t="s">
        <v>143</v>
      </c>
      <c r="H249" s="12" t="s">
        <v>144</v>
      </c>
      <c r="I249" s="12" t="s">
        <v>882</v>
      </c>
      <c r="J249" s="12">
        <v>1</v>
      </c>
      <c r="K249" s="12" t="s">
        <v>892</v>
      </c>
      <c r="L249" s="12" t="s">
        <v>884</v>
      </c>
      <c r="M249" s="12" t="s">
        <v>703</v>
      </c>
      <c r="N249" s="12" t="s">
        <v>391</v>
      </c>
      <c r="O249" s="12">
        <v>35</v>
      </c>
    </row>
    <row r="250" spans="1:15" x14ac:dyDescent="0.25">
      <c r="A250" s="11">
        <v>10011199</v>
      </c>
      <c r="B250" s="12" t="s">
        <v>84</v>
      </c>
      <c r="C250" s="12" t="s">
        <v>973</v>
      </c>
      <c r="D250" s="12" t="s">
        <v>973</v>
      </c>
      <c r="E250" s="12" t="s">
        <v>974</v>
      </c>
      <c r="F250" s="12" t="s">
        <v>114</v>
      </c>
      <c r="G250" s="12" t="s">
        <v>143</v>
      </c>
      <c r="H250" s="12" t="s">
        <v>144</v>
      </c>
      <c r="I250" s="12" t="s">
        <v>882</v>
      </c>
      <c r="J250" s="12">
        <v>1</v>
      </c>
      <c r="K250" s="12" t="s">
        <v>892</v>
      </c>
      <c r="L250" s="12" t="s">
        <v>884</v>
      </c>
      <c r="M250" s="12" t="s">
        <v>703</v>
      </c>
      <c r="N250" s="12" t="s">
        <v>391</v>
      </c>
      <c r="O250" s="12">
        <v>35</v>
      </c>
    </row>
    <row r="251" spans="1:15" x14ac:dyDescent="0.25">
      <c r="A251" s="11">
        <v>10011432</v>
      </c>
      <c r="B251" s="12" t="s">
        <v>975</v>
      </c>
      <c r="C251" s="12" t="s">
        <v>976</v>
      </c>
      <c r="D251" s="12" t="s">
        <v>976</v>
      </c>
      <c r="E251" s="12" t="s">
        <v>977</v>
      </c>
      <c r="F251" s="12" t="s">
        <v>142</v>
      </c>
      <c r="G251" s="12" t="s">
        <v>143</v>
      </c>
      <c r="H251" s="12" t="s">
        <v>144</v>
      </c>
      <c r="I251" s="12" t="s">
        <v>882</v>
      </c>
      <c r="J251" s="12">
        <v>1</v>
      </c>
      <c r="K251" s="12" t="s">
        <v>892</v>
      </c>
      <c r="L251" s="12" t="s">
        <v>884</v>
      </c>
      <c r="M251" s="12" t="s">
        <v>703</v>
      </c>
      <c r="N251" s="12" t="s">
        <v>391</v>
      </c>
      <c r="O251" s="12">
        <v>35</v>
      </c>
    </row>
    <row r="252" spans="1:15" x14ac:dyDescent="0.25">
      <c r="A252" s="11">
        <v>10011126</v>
      </c>
      <c r="B252" s="12" t="s">
        <v>978</v>
      </c>
      <c r="C252" s="12" t="s">
        <v>979</v>
      </c>
      <c r="D252" s="12" t="s">
        <v>979</v>
      </c>
      <c r="E252" s="12" t="s">
        <v>649</v>
      </c>
      <c r="F252" s="12" t="s">
        <v>142</v>
      </c>
      <c r="G252" s="12" t="s">
        <v>143</v>
      </c>
      <c r="H252" s="12" t="s">
        <v>144</v>
      </c>
      <c r="I252" s="12" t="s">
        <v>882</v>
      </c>
      <c r="J252" s="12">
        <v>0</v>
      </c>
      <c r="K252" s="12" t="s">
        <v>942</v>
      </c>
      <c r="L252" s="12" t="s">
        <v>921</v>
      </c>
      <c r="M252" s="12" t="s">
        <v>703</v>
      </c>
      <c r="N252" s="13" t="s">
        <v>980</v>
      </c>
      <c r="O252" s="12">
        <v>35</v>
      </c>
    </row>
    <row r="253" spans="1:15" x14ac:dyDescent="0.25">
      <c r="A253" s="11">
        <v>10011203</v>
      </c>
      <c r="B253" s="12" t="s">
        <v>981</v>
      </c>
      <c r="C253" s="12" t="s">
        <v>982</v>
      </c>
      <c r="D253" s="12" t="s">
        <v>982</v>
      </c>
      <c r="E253" s="12" t="s">
        <v>983</v>
      </c>
      <c r="F253" s="12" t="s">
        <v>142</v>
      </c>
      <c r="G253" s="12" t="s">
        <v>143</v>
      </c>
      <c r="H253" s="12" t="s">
        <v>144</v>
      </c>
      <c r="I253" s="12" t="s">
        <v>882</v>
      </c>
      <c r="J253" s="12">
        <v>0</v>
      </c>
      <c r="K253" s="12" t="s">
        <v>942</v>
      </c>
      <c r="L253" s="12" t="s">
        <v>921</v>
      </c>
      <c r="M253" s="12" t="s">
        <v>703</v>
      </c>
      <c r="N253" s="13" t="s">
        <v>980</v>
      </c>
      <c r="O253" s="12">
        <v>35</v>
      </c>
    </row>
    <row r="254" spans="1:15" x14ac:dyDescent="0.25">
      <c r="A254" s="11">
        <v>10011400</v>
      </c>
      <c r="B254" s="12" t="s">
        <v>984</v>
      </c>
      <c r="C254" s="12" t="s">
        <v>985</v>
      </c>
      <c r="D254" s="12" t="s">
        <v>985</v>
      </c>
      <c r="E254" s="12" t="s">
        <v>772</v>
      </c>
      <c r="F254" s="12" t="s">
        <v>142</v>
      </c>
      <c r="G254" s="12" t="s">
        <v>143</v>
      </c>
      <c r="H254" s="12" t="s">
        <v>144</v>
      </c>
      <c r="I254" s="12" t="s">
        <v>882</v>
      </c>
      <c r="J254" s="12">
        <v>0</v>
      </c>
      <c r="K254" s="12" t="s">
        <v>942</v>
      </c>
      <c r="L254" s="12" t="s">
        <v>921</v>
      </c>
      <c r="M254" s="12" t="s">
        <v>703</v>
      </c>
      <c r="N254" s="13" t="s">
        <v>980</v>
      </c>
      <c r="O254" s="12">
        <v>35</v>
      </c>
    </row>
    <row r="255" spans="1:15" x14ac:dyDescent="0.25">
      <c r="A255" s="11">
        <v>10011120</v>
      </c>
      <c r="B255" s="12" t="s">
        <v>986</v>
      </c>
      <c r="C255" s="12" t="s">
        <v>987</v>
      </c>
      <c r="D255" s="12" t="s">
        <v>987</v>
      </c>
      <c r="E255" s="12" t="s">
        <v>988</v>
      </c>
      <c r="F255" s="12" t="s">
        <v>114</v>
      </c>
      <c r="G255" s="12" t="s">
        <v>143</v>
      </c>
      <c r="H255" s="12" t="s">
        <v>144</v>
      </c>
      <c r="I255" s="12" t="s">
        <v>882</v>
      </c>
      <c r="J255" s="12">
        <v>0</v>
      </c>
      <c r="K255" s="12" t="s">
        <v>904</v>
      </c>
      <c r="L255" s="12" t="s">
        <v>905</v>
      </c>
      <c r="M255" s="12" t="s">
        <v>703</v>
      </c>
      <c r="N255" s="13" t="s">
        <v>989</v>
      </c>
      <c r="O255" s="12">
        <v>35</v>
      </c>
    </row>
    <row r="256" spans="1:15" x14ac:dyDescent="0.25">
      <c r="A256" s="11">
        <v>10011182</v>
      </c>
      <c r="B256" s="12" t="s">
        <v>990</v>
      </c>
      <c r="C256" s="12" t="s">
        <v>991</v>
      </c>
      <c r="D256" s="12" t="s">
        <v>991</v>
      </c>
      <c r="E256" s="12" t="s">
        <v>992</v>
      </c>
      <c r="F256" s="12" t="s">
        <v>114</v>
      </c>
      <c r="G256" s="12" t="s">
        <v>143</v>
      </c>
      <c r="H256" s="12" t="s">
        <v>144</v>
      </c>
      <c r="I256" s="12" t="s">
        <v>882</v>
      </c>
      <c r="J256" s="12">
        <v>0</v>
      </c>
      <c r="K256" s="12" t="s">
        <v>904</v>
      </c>
      <c r="L256" s="12" t="s">
        <v>905</v>
      </c>
      <c r="M256" s="12" t="s">
        <v>703</v>
      </c>
      <c r="N256" s="13" t="s">
        <v>989</v>
      </c>
      <c r="O256" s="12">
        <v>35</v>
      </c>
    </row>
    <row r="257" spans="1:15" x14ac:dyDescent="0.25">
      <c r="A257" s="11">
        <v>10011310</v>
      </c>
      <c r="B257" s="12" t="s">
        <v>993</v>
      </c>
      <c r="C257" s="12" t="s">
        <v>994</v>
      </c>
      <c r="D257" s="12" t="s">
        <v>994</v>
      </c>
      <c r="E257" s="12" t="s">
        <v>598</v>
      </c>
      <c r="F257" s="12" t="s">
        <v>142</v>
      </c>
      <c r="G257" s="12" t="s">
        <v>143</v>
      </c>
      <c r="H257" s="12" t="s">
        <v>144</v>
      </c>
      <c r="I257" s="12" t="s">
        <v>882</v>
      </c>
      <c r="J257" s="12">
        <v>0</v>
      </c>
      <c r="K257" s="12" t="s">
        <v>904</v>
      </c>
      <c r="L257" s="12" t="s">
        <v>905</v>
      </c>
      <c r="M257" s="12" t="s">
        <v>703</v>
      </c>
      <c r="N257" s="13" t="s">
        <v>989</v>
      </c>
      <c r="O257" s="12">
        <v>35</v>
      </c>
    </row>
    <row r="258" spans="1:15" x14ac:dyDescent="0.25">
      <c r="A258" s="11">
        <v>10011322</v>
      </c>
      <c r="B258" s="12" t="s">
        <v>995</v>
      </c>
      <c r="C258" s="12" t="s">
        <v>996</v>
      </c>
      <c r="D258" s="12" t="s">
        <v>996</v>
      </c>
      <c r="E258" s="12" t="s">
        <v>997</v>
      </c>
      <c r="F258" s="12" t="s">
        <v>142</v>
      </c>
      <c r="G258" s="12" t="s">
        <v>143</v>
      </c>
      <c r="H258" s="12" t="s">
        <v>144</v>
      </c>
      <c r="I258" s="12" t="s">
        <v>882</v>
      </c>
      <c r="J258" s="12">
        <v>1</v>
      </c>
      <c r="K258" s="12" t="s">
        <v>883</v>
      </c>
      <c r="L258" s="12" t="s">
        <v>884</v>
      </c>
      <c r="M258" s="12" t="s">
        <v>703</v>
      </c>
      <c r="N258" s="12" t="s">
        <v>998</v>
      </c>
      <c r="O258" s="12">
        <v>35</v>
      </c>
    </row>
    <row r="259" spans="1:15" x14ac:dyDescent="0.25">
      <c r="A259" s="11">
        <v>10011343</v>
      </c>
      <c r="B259" s="12" t="s">
        <v>999</v>
      </c>
      <c r="C259" s="12" t="s">
        <v>1000</v>
      </c>
      <c r="D259" s="12" t="s">
        <v>1000</v>
      </c>
      <c r="E259" s="12" t="s">
        <v>1001</v>
      </c>
      <c r="F259" s="12" t="s">
        <v>142</v>
      </c>
      <c r="G259" s="12" t="s">
        <v>143</v>
      </c>
      <c r="H259" s="12" t="s">
        <v>144</v>
      </c>
      <c r="I259" s="12" t="s">
        <v>882</v>
      </c>
      <c r="J259" s="12">
        <v>1</v>
      </c>
      <c r="K259" s="12" t="s">
        <v>883</v>
      </c>
      <c r="L259" s="12" t="s">
        <v>884</v>
      </c>
      <c r="M259" s="12" t="s">
        <v>703</v>
      </c>
      <c r="N259" s="12" t="s">
        <v>998</v>
      </c>
      <c r="O259" s="12">
        <v>35</v>
      </c>
    </row>
    <row r="260" spans="1:15" x14ac:dyDescent="0.25">
      <c r="A260" s="11">
        <v>10011385</v>
      </c>
      <c r="B260" s="12" t="s">
        <v>1002</v>
      </c>
      <c r="C260" s="12" t="s">
        <v>1003</v>
      </c>
      <c r="D260" s="12" t="s">
        <v>1004</v>
      </c>
      <c r="E260" s="12" t="s">
        <v>1003</v>
      </c>
      <c r="F260" s="12" t="s">
        <v>142</v>
      </c>
      <c r="G260" s="12" t="s">
        <v>143</v>
      </c>
      <c r="H260" s="12" t="s">
        <v>144</v>
      </c>
      <c r="I260" s="12" t="s">
        <v>882</v>
      </c>
      <c r="J260" s="12">
        <v>0</v>
      </c>
      <c r="K260" s="12" t="s">
        <v>920</v>
      </c>
      <c r="L260" s="12" t="s">
        <v>921</v>
      </c>
      <c r="M260" s="12" t="s">
        <v>703</v>
      </c>
      <c r="N260" s="12" t="s">
        <v>998</v>
      </c>
      <c r="O260" s="12">
        <v>35</v>
      </c>
    </row>
    <row r="261" spans="1:15" x14ac:dyDescent="0.25">
      <c r="A261" s="11">
        <v>10011315</v>
      </c>
      <c r="B261" s="12" t="s">
        <v>1005</v>
      </c>
      <c r="C261" s="12" t="s">
        <v>1006</v>
      </c>
      <c r="D261" s="12" t="s">
        <v>1006</v>
      </c>
      <c r="E261" s="12" t="s">
        <v>1007</v>
      </c>
      <c r="F261" s="12" t="s">
        <v>142</v>
      </c>
      <c r="G261" s="12" t="s">
        <v>143</v>
      </c>
      <c r="H261" s="12" t="s">
        <v>144</v>
      </c>
      <c r="I261" s="12" t="s">
        <v>882</v>
      </c>
      <c r="J261" s="12">
        <v>0</v>
      </c>
      <c r="K261" s="12" t="s">
        <v>920</v>
      </c>
      <c r="L261" s="12" t="s">
        <v>921</v>
      </c>
      <c r="M261" s="12" t="s">
        <v>703</v>
      </c>
      <c r="N261" s="12" t="s">
        <v>998</v>
      </c>
      <c r="O261" s="12">
        <v>35</v>
      </c>
    </row>
    <row r="262" spans="1:15" x14ac:dyDescent="0.25">
      <c r="A262" s="11">
        <v>10011390</v>
      </c>
      <c r="B262" s="12" t="s">
        <v>1008</v>
      </c>
      <c r="C262" s="12" t="s">
        <v>1009</v>
      </c>
      <c r="D262" s="12" t="s">
        <v>1009</v>
      </c>
      <c r="E262" s="12" t="s">
        <v>1010</v>
      </c>
      <c r="F262" s="12" t="s">
        <v>114</v>
      </c>
      <c r="G262" s="12" t="s">
        <v>143</v>
      </c>
      <c r="H262" s="12" t="s">
        <v>144</v>
      </c>
      <c r="I262" s="12" t="s">
        <v>882</v>
      </c>
      <c r="J262" s="12">
        <v>0</v>
      </c>
      <c r="K262" s="12" t="s">
        <v>920</v>
      </c>
      <c r="L262" s="12" t="s">
        <v>921</v>
      </c>
      <c r="M262" s="12" t="s">
        <v>703</v>
      </c>
      <c r="N262" s="12" t="s">
        <v>998</v>
      </c>
      <c r="O262" s="12">
        <v>35</v>
      </c>
    </row>
    <row r="263" spans="1:15" x14ac:dyDescent="0.25">
      <c r="A263" s="11">
        <v>10011260</v>
      </c>
      <c r="B263" s="12" t="s">
        <v>106</v>
      </c>
      <c r="C263" s="12" t="s">
        <v>1011</v>
      </c>
      <c r="D263" s="12" t="s">
        <v>1011</v>
      </c>
      <c r="E263" s="12" t="s">
        <v>1012</v>
      </c>
      <c r="F263" s="12" t="s">
        <v>142</v>
      </c>
      <c r="G263" s="12" t="s">
        <v>143</v>
      </c>
      <c r="H263" s="12" t="s">
        <v>144</v>
      </c>
      <c r="I263" s="12" t="s">
        <v>882</v>
      </c>
      <c r="J263" s="12">
        <v>1</v>
      </c>
      <c r="K263" s="12" t="s">
        <v>883</v>
      </c>
      <c r="L263" s="12" t="s">
        <v>884</v>
      </c>
      <c r="M263" s="12" t="s">
        <v>703</v>
      </c>
      <c r="N263" s="12" t="s">
        <v>998</v>
      </c>
      <c r="O263" s="12">
        <v>35</v>
      </c>
    </row>
    <row r="264" spans="1:15" x14ac:dyDescent="0.25">
      <c r="A264" s="11">
        <v>10011278</v>
      </c>
      <c r="B264" s="12" t="s">
        <v>1013</v>
      </c>
      <c r="C264" s="12" t="s">
        <v>1014</v>
      </c>
      <c r="D264" s="12" t="s">
        <v>1014</v>
      </c>
      <c r="E264" s="12" t="s">
        <v>1015</v>
      </c>
      <c r="F264" s="12" t="s">
        <v>142</v>
      </c>
      <c r="G264" s="12" t="s">
        <v>143</v>
      </c>
      <c r="H264" s="12" t="s">
        <v>144</v>
      </c>
      <c r="I264" s="12" t="s">
        <v>882</v>
      </c>
      <c r="J264" s="12">
        <v>0</v>
      </c>
      <c r="K264" s="12" t="s">
        <v>920</v>
      </c>
      <c r="L264" s="12" t="s">
        <v>921</v>
      </c>
      <c r="M264" s="12" t="s">
        <v>703</v>
      </c>
      <c r="N264" s="12" t="s">
        <v>1016</v>
      </c>
      <c r="O264" s="12">
        <v>35</v>
      </c>
    </row>
    <row r="265" spans="1:15" x14ac:dyDescent="0.25">
      <c r="A265" s="11">
        <v>10011579</v>
      </c>
      <c r="B265" s="12" t="s">
        <v>1017</v>
      </c>
      <c r="C265" s="12" t="s">
        <v>1018</v>
      </c>
      <c r="D265" s="12" t="s">
        <v>1018</v>
      </c>
      <c r="E265" s="12" t="s">
        <v>1019</v>
      </c>
      <c r="F265" s="12" t="s">
        <v>114</v>
      </c>
      <c r="G265" s="12" t="s">
        <v>143</v>
      </c>
      <c r="H265" s="12" t="s">
        <v>144</v>
      </c>
      <c r="I265" s="12" t="s">
        <v>882</v>
      </c>
      <c r="J265" s="12">
        <v>0</v>
      </c>
      <c r="K265" s="12" t="s">
        <v>1020</v>
      </c>
      <c r="L265" s="12" t="s">
        <v>905</v>
      </c>
      <c r="M265" s="12" t="s">
        <v>703</v>
      </c>
      <c r="N265" s="13" t="s">
        <v>1021</v>
      </c>
      <c r="O265" s="12">
        <v>35</v>
      </c>
    </row>
    <row r="266" spans="1:15" x14ac:dyDescent="0.25">
      <c r="A266" s="11">
        <v>10010951</v>
      </c>
      <c r="B266" s="12" t="s">
        <v>1022</v>
      </c>
      <c r="C266" s="12" t="s">
        <v>1023</v>
      </c>
      <c r="D266" s="12" t="s">
        <v>1023</v>
      </c>
      <c r="E266" s="12" t="s">
        <v>1024</v>
      </c>
      <c r="F266" s="12" t="s">
        <v>142</v>
      </c>
      <c r="G266" s="12" t="s">
        <v>143</v>
      </c>
      <c r="H266" s="12" t="s">
        <v>144</v>
      </c>
      <c r="I266" s="12" t="s">
        <v>882</v>
      </c>
      <c r="J266" s="12">
        <v>0</v>
      </c>
      <c r="K266" s="12" t="s">
        <v>1020</v>
      </c>
      <c r="L266" s="12" t="s">
        <v>905</v>
      </c>
      <c r="M266" s="12" t="s">
        <v>703</v>
      </c>
      <c r="N266" s="13" t="s">
        <v>1021</v>
      </c>
      <c r="O266" s="12">
        <v>35</v>
      </c>
    </row>
    <row r="267" spans="1:15" x14ac:dyDescent="0.25">
      <c r="A267" s="11">
        <v>10011197</v>
      </c>
      <c r="B267" s="12" t="s">
        <v>1025</v>
      </c>
      <c r="C267" s="12" t="s">
        <v>1026</v>
      </c>
      <c r="D267" s="12" t="s">
        <v>1026</v>
      </c>
      <c r="E267" s="12" t="s">
        <v>1027</v>
      </c>
      <c r="F267" s="12" t="s">
        <v>142</v>
      </c>
      <c r="G267" s="12" t="s">
        <v>143</v>
      </c>
      <c r="H267" s="12" t="s">
        <v>144</v>
      </c>
      <c r="I267" s="12" t="s">
        <v>882</v>
      </c>
      <c r="J267" s="12">
        <v>0</v>
      </c>
      <c r="K267" s="12" t="s">
        <v>1020</v>
      </c>
      <c r="L267" s="12" t="s">
        <v>905</v>
      </c>
      <c r="M267" s="12" t="s">
        <v>703</v>
      </c>
      <c r="N267" s="13" t="s">
        <v>1021</v>
      </c>
      <c r="O267" s="12">
        <v>35</v>
      </c>
    </row>
    <row r="268" spans="1:15" x14ac:dyDescent="0.25">
      <c r="A268" s="11">
        <v>10011214</v>
      </c>
      <c r="B268" s="12" t="s">
        <v>1028</v>
      </c>
      <c r="C268" s="12" t="s">
        <v>1029</v>
      </c>
      <c r="D268" s="12" t="s">
        <v>1029</v>
      </c>
      <c r="E268" s="12" t="s">
        <v>1030</v>
      </c>
      <c r="F268" s="12" t="s">
        <v>142</v>
      </c>
      <c r="G268" s="12" t="s">
        <v>143</v>
      </c>
      <c r="H268" s="12" t="s">
        <v>144</v>
      </c>
      <c r="I268" s="12" t="s">
        <v>882</v>
      </c>
      <c r="J268" s="12">
        <v>0</v>
      </c>
      <c r="K268" s="12" t="s">
        <v>1020</v>
      </c>
      <c r="L268" s="12" t="s">
        <v>905</v>
      </c>
      <c r="M268" s="12" t="s">
        <v>703</v>
      </c>
      <c r="N268" s="13" t="s">
        <v>1021</v>
      </c>
      <c r="O268" s="12">
        <v>35</v>
      </c>
    </row>
    <row r="269" spans="1:15" x14ac:dyDescent="0.25">
      <c r="A269" s="11">
        <v>10011512</v>
      </c>
      <c r="B269" s="12" t="s">
        <v>1031</v>
      </c>
      <c r="C269" s="12" t="s">
        <v>625</v>
      </c>
      <c r="D269" s="12" t="s">
        <v>625</v>
      </c>
      <c r="E269" s="12" t="s">
        <v>1032</v>
      </c>
      <c r="F269" s="12" t="s">
        <v>142</v>
      </c>
      <c r="G269" s="12" t="s">
        <v>143</v>
      </c>
      <c r="H269" s="12" t="s">
        <v>144</v>
      </c>
      <c r="I269" s="12" t="s">
        <v>882</v>
      </c>
      <c r="J269" s="12">
        <v>0</v>
      </c>
      <c r="K269" s="12" t="s">
        <v>1020</v>
      </c>
      <c r="L269" s="12" t="s">
        <v>905</v>
      </c>
      <c r="M269" s="12" t="s">
        <v>703</v>
      </c>
      <c r="N269" s="13" t="s">
        <v>1021</v>
      </c>
      <c r="O269" s="12">
        <v>35</v>
      </c>
    </row>
    <row r="270" spans="1:15" x14ac:dyDescent="0.25">
      <c r="A270" s="11">
        <v>10010987</v>
      </c>
      <c r="B270" s="12" t="s">
        <v>1033</v>
      </c>
      <c r="C270" s="12" t="s">
        <v>1034</v>
      </c>
      <c r="D270" s="12" t="s">
        <v>1034</v>
      </c>
      <c r="E270" s="12" t="s">
        <v>1035</v>
      </c>
      <c r="F270" s="12" t="s">
        <v>142</v>
      </c>
      <c r="G270" s="12" t="s">
        <v>143</v>
      </c>
      <c r="H270" s="12" t="s">
        <v>144</v>
      </c>
      <c r="I270" s="12" t="s">
        <v>882</v>
      </c>
      <c r="J270" s="12">
        <v>0</v>
      </c>
      <c r="K270" s="12" t="s">
        <v>1020</v>
      </c>
      <c r="L270" s="12" t="s">
        <v>905</v>
      </c>
      <c r="M270" s="12" t="s">
        <v>703</v>
      </c>
      <c r="N270" s="13" t="s">
        <v>1021</v>
      </c>
      <c r="O270" s="12">
        <v>35</v>
      </c>
    </row>
    <row r="271" spans="1:15" x14ac:dyDescent="0.25">
      <c r="A271" s="11">
        <v>10011365</v>
      </c>
      <c r="B271" s="12" t="s">
        <v>1036</v>
      </c>
      <c r="C271" s="12" t="s">
        <v>1037</v>
      </c>
      <c r="D271" s="12" t="s">
        <v>1037</v>
      </c>
      <c r="E271" s="12" t="s">
        <v>1038</v>
      </c>
      <c r="F271" s="12" t="s">
        <v>142</v>
      </c>
      <c r="G271" s="12" t="s">
        <v>143</v>
      </c>
      <c r="H271" s="12" t="s">
        <v>144</v>
      </c>
      <c r="I271" s="12" t="s">
        <v>882</v>
      </c>
      <c r="J271" s="12">
        <v>0</v>
      </c>
      <c r="K271" s="12" t="s">
        <v>1020</v>
      </c>
      <c r="L271" s="12" t="s">
        <v>905</v>
      </c>
      <c r="M271" s="12" t="s">
        <v>703</v>
      </c>
      <c r="N271" s="13" t="s">
        <v>1021</v>
      </c>
      <c r="O271" s="12">
        <v>35</v>
      </c>
    </row>
    <row r="272" spans="1:15" x14ac:dyDescent="0.25">
      <c r="A272" s="11">
        <v>10011431</v>
      </c>
      <c r="B272" s="12" t="s">
        <v>1039</v>
      </c>
      <c r="C272" s="12" t="s">
        <v>1040</v>
      </c>
      <c r="D272" s="12" t="s">
        <v>1041</v>
      </c>
      <c r="E272" s="12" t="s">
        <v>1042</v>
      </c>
      <c r="F272" s="12" t="s">
        <v>142</v>
      </c>
      <c r="G272" s="12" t="s">
        <v>143</v>
      </c>
      <c r="H272" s="12" t="s">
        <v>144</v>
      </c>
      <c r="I272" s="12" t="s">
        <v>882</v>
      </c>
      <c r="J272" s="12">
        <v>0</v>
      </c>
      <c r="K272" s="12" t="s">
        <v>1020</v>
      </c>
      <c r="L272" s="12" t="s">
        <v>905</v>
      </c>
      <c r="M272" s="12" t="s">
        <v>703</v>
      </c>
      <c r="N272" s="13" t="s">
        <v>1021</v>
      </c>
      <c r="O272" s="12">
        <v>35</v>
      </c>
    </row>
    <row r="273" spans="1:15" x14ac:dyDescent="0.25">
      <c r="A273" s="11">
        <v>10011422</v>
      </c>
      <c r="B273" s="12" t="s">
        <v>105</v>
      </c>
      <c r="C273" s="12" t="s">
        <v>1043</v>
      </c>
      <c r="D273" s="12" t="s">
        <v>1043</v>
      </c>
      <c r="E273" s="12" t="s">
        <v>1044</v>
      </c>
      <c r="F273" s="12" t="s">
        <v>142</v>
      </c>
      <c r="G273" s="12" t="s">
        <v>143</v>
      </c>
      <c r="H273" s="12" t="s">
        <v>144</v>
      </c>
      <c r="I273" s="12" t="s">
        <v>882</v>
      </c>
      <c r="J273" s="12">
        <v>0</v>
      </c>
      <c r="K273" s="12" t="s">
        <v>1020</v>
      </c>
      <c r="L273" s="12" t="s">
        <v>905</v>
      </c>
      <c r="M273" s="12" t="s">
        <v>703</v>
      </c>
      <c r="N273" s="13" t="s">
        <v>1021</v>
      </c>
      <c r="O273" s="12">
        <v>35</v>
      </c>
    </row>
    <row r="274" spans="1:15" x14ac:dyDescent="0.25">
      <c r="A274" s="11">
        <v>10011261</v>
      </c>
      <c r="B274" s="12" t="s">
        <v>1045</v>
      </c>
      <c r="C274" s="12" t="s">
        <v>699</v>
      </c>
      <c r="D274" s="12" t="s">
        <v>699</v>
      </c>
      <c r="E274" s="12" t="s">
        <v>1046</v>
      </c>
      <c r="F274" s="12" t="s">
        <v>142</v>
      </c>
      <c r="G274" s="12" t="s">
        <v>143</v>
      </c>
      <c r="H274" s="12" t="s">
        <v>144</v>
      </c>
      <c r="I274" s="12" t="s">
        <v>882</v>
      </c>
      <c r="J274" s="12">
        <v>0</v>
      </c>
      <c r="K274" s="12" t="s">
        <v>1020</v>
      </c>
      <c r="L274" s="12" t="s">
        <v>905</v>
      </c>
      <c r="M274" s="12" t="s">
        <v>703</v>
      </c>
      <c r="N274" s="13" t="s">
        <v>1021</v>
      </c>
      <c r="O274" s="12">
        <v>35</v>
      </c>
    </row>
    <row r="275" spans="1:15" x14ac:dyDescent="0.25">
      <c r="A275" s="11">
        <v>10011429</v>
      </c>
      <c r="B275" s="12" t="s">
        <v>1047</v>
      </c>
      <c r="C275" s="12" t="s">
        <v>577</v>
      </c>
      <c r="D275" s="12" t="s">
        <v>577</v>
      </c>
      <c r="E275" s="12" t="s">
        <v>1048</v>
      </c>
      <c r="F275" s="12" t="s">
        <v>142</v>
      </c>
      <c r="G275" s="12" t="s">
        <v>143</v>
      </c>
      <c r="H275" s="12" t="s">
        <v>144</v>
      </c>
      <c r="I275" s="12" t="s">
        <v>882</v>
      </c>
      <c r="J275" s="12">
        <v>0</v>
      </c>
      <c r="K275" s="12" t="s">
        <v>1020</v>
      </c>
      <c r="L275" s="12" t="s">
        <v>905</v>
      </c>
      <c r="M275" s="12" t="s">
        <v>703</v>
      </c>
      <c r="N275" s="13" t="s">
        <v>1021</v>
      </c>
      <c r="O275" s="12">
        <v>35</v>
      </c>
    </row>
    <row r="276" spans="1:15" x14ac:dyDescent="0.25">
      <c r="A276" s="11">
        <v>10011479</v>
      </c>
      <c r="B276" s="12" t="s">
        <v>1049</v>
      </c>
      <c r="C276" s="12" t="s">
        <v>1050</v>
      </c>
      <c r="D276" s="12" t="s">
        <v>1050</v>
      </c>
      <c r="E276" s="12" t="s">
        <v>1051</v>
      </c>
      <c r="F276" s="12" t="s">
        <v>114</v>
      </c>
      <c r="G276" s="12" t="s">
        <v>143</v>
      </c>
      <c r="H276" s="12" t="s">
        <v>144</v>
      </c>
      <c r="I276" s="12" t="s">
        <v>882</v>
      </c>
      <c r="J276" s="12">
        <v>0</v>
      </c>
      <c r="K276" s="12" t="s">
        <v>1020</v>
      </c>
      <c r="L276" s="12" t="s">
        <v>905</v>
      </c>
      <c r="M276" s="12" t="s">
        <v>703</v>
      </c>
      <c r="N276" s="13" t="s">
        <v>1021</v>
      </c>
      <c r="O276" s="12">
        <v>35</v>
      </c>
    </row>
    <row r="277" spans="1:15" x14ac:dyDescent="0.25">
      <c r="A277" s="11">
        <v>10011005</v>
      </c>
      <c r="B277" s="12" t="s">
        <v>1052</v>
      </c>
      <c r="C277" s="12" t="s">
        <v>1053</v>
      </c>
      <c r="D277" s="12" t="s">
        <v>1053</v>
      </c>
      <c r="E277" s="12" t="s">
        <v>1054</v>
      </c>
      <c r="F277" s="12" t="s">
        <v>142</v>
      </c>
      <c r="G277" s="12" t="s">
        <v>143</v>
      </c>
      <c r="H277" s="12" t="s">
        <v>144</v>
      </c>
      <c r="I277" s="12" t="s">
        <v>882</v>
      </c>
      <c r="J277" s="12">
        <v>0</v>
      </c>
      <c r="K277" s="12" t="s">
        <v>1020</v>
      </c>
      <c r="L277" s="12" t="s">
        <v>905</v>
      </c>
      <c r="M277" s="12" t="s">
        <v>703</v>
      </c>
      <c r="N277" s="13" t="s">
        <v>1021</v>
      </c>
      <c r="O277" s="12">
        <v>35</v>
      </c>
    </row>
    <row r="278" spans="1:15" x14ac:dyDescent="0.25">
      <c r="A278" s="11">
        <v>10011313</v>
      </c>
      <c r="B278" s="12" t="s">
        <v>1055</v>
      </c>
      <c r="C278" s="12" t="s">
        <v>480</v>
      </c>
      <c r="D278" s="12" t="s">
        <v>480</v>
      </c>
      <c r="E278" s="12" t="s">
        <v>1056</v>
      </c>
      <c r="F278" s="12" t="s">
        <v>114</v>
      </c>
      <c r="G278" s="12" t="s">
        <v>143</v>
      </c>
      <c r="H278" s="12" t="s">
        <v>144</v>
      </c>
      <c r="I278" s="12" t="s">
        <v>882</v>
      </c>
      <c r="J278" s="12">
        <v>0</v>
      </c>
      <c r="K278" s="12" t="s">
        <v>1020</v>
      </c>
      <c r="L278" s="12" t="s">
        <v>905</v>
      </c>
      <c r="M278" s="12" t="s">
        <v>703</v>
      </c>
      <c r="N278" s="13" t="s">
        <v>1021</v>
      </c>
      <c r="O278" s="12">
        <v>35</v>
      </c>
    </row>
    <row r="279" spans="1:15" x14ac:dyDescent="0.25">
      <c r="A279" s="11">
        <v>10011295</v>
      </c>
      <c r="B279" s="12" t="s">
        <v>1057</v>
      </c>
      <c r="C279" s="12" t="s">
        <v>817</v>
      </c>
      <c r="D279" s="12" t="s">
        <v>817</v>
      </c>
      <c r="E279" s="12" t="s">
        <v>1058</v>
      </c>
      <c r="F279" s="12" t="s">
        <v>142</v>
      </c>
      <c r="G279" s="12" t="s">
        <v>143</v>
      </c>
      <c r="H279" s="12" t="s">
        <v>144</v>
      </c>
      <c r="I279" s="12" t="s">
        <v>882</v>
      </c>
      <c r="J279" s="12">
        <v>0</v>
      </c>
      <c r="K279" s="12" t="s">
        <v>1020</v>
      </c>
      <c r="L279" s="12" t="s">
        <v>905</v>
      </c>
      <c r="M279" s="12" t="s">
        <v>703</v>
      </c>
      <c r="N279" s="13" t="s">
        <v>1021</v>
      </c>
      <c r="O279" s="12">
        <v>35</v>
      </c>
    </row>
    <row r="280" spans="1:15" x14ac:dyDescent="0.25">
      <c r="A280" s="11">
        <v>10011547</v>
      </c>
      <c r="B280" s="12" t="s">
        <v>1059</v>
      </c>
      <c r="C280" s="12" t="s">
        <v>1060</v>
      </c>
      <c r="D280" s="12" t="s">
        <v>1060</v>
      </c>
      <c r="E280" s="12" t="s">
        <v>1061</v>
      </c>
      <c r="F280" s="12" t="s">
        <v>114</v>
      </c>
      <c r="G280" s="12" t="s">
        <v>143</v>
      </c>
      <c r="H280" s="12" t="s">
        <v>144</v>
      </c>
      <c r="I280" s="12" t="s">
        <v>882</v>
      </c>
      <c r="J280" s="12">
        <v>0</v>
      </c>
      <c r="K280" s="12" t="s">
        <v>904</v>
      </c>
      <c r="L280" s="12" t="s">
        <v>905</v>
      </c>
      <c r="M280" s="12" t="s">
        <v>703</v>
      </c>
      <c r="N280" s="13" t="s">
        <v>1062</v>
      </c>
      <c r="O280" s="12">
        <v>35</v>
      </c>
    </row>
    <row r="281" spans="1:15" x14ac:dyDescent="0.25">
      <c r="A281" s="11">
        <v>10011494</v>
      </c>
      <c r="B281" s="12" t="s">
        <v>1063</v>
      </c>
      <c r="C281" s="12" t="s">
        <v>1064</v>
      </c>
      <c r="D281" s="12" t="s">
        <v>1064</v>
      </c>
      <c r="E281" s="12" t="s">
        <v>1065</v>
      </c>
      <c r="F281" s="12" t="s">
        <v>142</v>
      </c>
      <c r="G281" s="12" t="s">
        <v>143</v>
      </c>
      <c r="H281" s="12" t="s">
        <v>144</v>
      </c>
      <c r="I281" s="12" t="s">
        <v>882</v>
      </c>
      <c r="J281" s="12">
        <v>0</v>
      </c>
      <c r="K281" s="12" t="s">
        <v>904</v>
      </c>
      <c r="L281" s="12" t="s">
        <v>905</v>
      </c>
      <c r="M281" s="12" t="s">
        <v>703</v>
      </c>
      <c r="N281" s="13" t="s">
        <v>1062</v>
      </c>
      <c r="O281" s="12">
        <v>35</v>
      </c>
    </row>
    <row r="282" spans="1:15" x14ac:dyDescent="0.25">
      <c r="A282" s="11">
        <v>10010956</v>
      </c>
      <c r="B282" s="12" t="s">
        <v>1066</v>
      </c>
      <c r="C282" s="12" t="s">
        <v>217</v>
      </c>
      <c r="D282" s="12" t="s">
        <v>217</v>
      </c>
      <c r="E282" s="12" t="s">
        <v>1067</v>
      </c>
      <c r="F282" s="12" t="s">
        <v>142</v>
      </c>
      <c r="G282" s="12" t="s">
        <v>143</v>
      </c>
      <c r="H282" s="12" t="s">
        <v>144</v>
      </c>
      <c r="I282" s="12" t="s">
        <v>882</v>
      </c>
      <c r="J282" s="12">
        <v>0</v>
      </c>
      <c r="K282" s="12" t="s">
        <v>904</v>
      </c>
      <c r="L282" s="12" t="s">
        <v>905</v>
      </c>
      <c r="M282" s="12" t="s">
        <v>703</v>
      </c>
      <c r="N282" s="13" t="s">
        <v>1062</v>
      </c>
      <c r="O282" s="12">
        <v>35</v>
      </c>
    </row>
    <row r="283" spans="1:15" x14ac:dyDescent="0.25">
      <c r="A283" s="11">
        <v>10011160</v>
      </c>
      <c r="B283" s="12" t="s">
        <v>1068</v>
      </c>
      <c r="C283" s="12" t="s">
        <v>1069</v>
      </c>
      <c r="D283" s="12" t="s">
        <v>1070</v>
      </c>
      <c r="E283" s="12" t="s">
        <v>1071</v>
      </c>
      <c r="F283" s="12" t="s">
        <v>142</v>
      </c>
      <c r="G283" s="12" t="s">
        <v>143</v>
      </c>
      <c r="H283" s="12" t="s">
        <v>144</v>
      </c>
      <c r="I283" s="12" t="s">
        <v>882</v>
      </c>
      <c r="J283" s="12">
        <v>0</v>
      </c>
      <c r="K283" s="12" t="s">
        <v>904</v>
      </c>
      <c r="L283" s="12" t="s">
        <v>905</v>
      </c>
      <c r="M283" s="12" t="s">
        <v>703</v>
      </c>
      <c r="N283" s="13" t="s">
        <v>1062</v>
      </c>
      <c r="O283" s="12">
        <v>35</v>
      </c>
    </row>
    <row r="284" spans="1:15" x14ac:dyDescent="0.25">
      <c r="A284" s="11">
        <v>10011554</v>
      </c>
      <c r="B284" s="12" t="s">
        <v>1072</v>
      </c>
      <c r="C284" s="12" t="s">
        <v>1073</v>
      </c>
      <c r="D284" s="12" t="s">
        <v>1073</v>
      </c>
      <c r="E284" s="12" t="s">
        <v>1074</v>
      </c>
      <c r="F284" s="12" t="s">
        <v>114</v>
      </c>
      <c r="G284" s="12" t="s">
        <v>143</v>
      </c>
      <c r="H284" s="12" t="s">
        <v>144</v>
      </c>
      <c r="I284" s="12" t="s">
        <v>882</v>
      </c>
      <c r="J284" s="12">
        <v>0</v>
      </c>
      <c r="K284" s="12" t="s">
        <v>904</v>
      </c>
      <c r="L284" s="12" t="s">
        <v>905</v>
      </c>
      <c r="M284" s="12" t="s">
        <v>703</v>
      </c>
      <c r="N284" s="13" t="s">
        <v>1062</v>
      </c>
      <c r="O284" s="12">
        <v>35</v>
      </c>
    </row>
    <row r="285" spans="1:15" x14ac:dyDescent="0.25">
      <c r="A285" s="11">
        <v>10010945</v>
      </c>
      <c r="B285" s="12" t="s">
        <v>1075</v>
      </c>
      <c r="C285" s="12" t="s">
        <v>444</v>
      </c>
      <c r="D285" s="12" t="s">
        <v>444</v>
      </c>
      <c r="E285" s="12" t="s">
        <v>1076</v>
      </c>
      <c r="F285" s="12" t="s">
        <v>142</v>
      </c>
      <c r="G285" s="12" t="s">
        <v>143</v>
      </c>
      <c r="H285" s="12" t="s">
        <v>144</v>
      </c>
      <c r="I285" s="12" t="s">
        <v>882</v>
      </c>
      <c r="J285" s="12">
        <v>0</v>
      </c>
      <c r="K285" s="12" t="s">
        <v>904</v>
      </c>
      <c r="L285" s="12" t="s">
        <v>905</v>
      </c>
      <c r="M285" s="12" t="s">
        <v>703</v>
      </c>
      <c r="N285" s="13" t="s">
        <v>1062</v>
      </c>
      <c r="O285" s="12">
        <v>35</v>
      </c>
    </row>
    <row r="286" spans="1:15" x14ac:dyDescent="0.25">
      <c r="A286" s="11">
        <v>10011353</v>
      </c>
      <c r="B286" s="12" t="s">
        <v>1077</v>
      </c>
      <c r="C286" s="12" t="s">
        <v>1078</v>
      </c>
      <c r="D286" s="12" t="s">
        <v>1078</v>
      </c>
      <c r="E286" s="12" t="s">
        <v>1079</v>
      </c>
      <c r="F286" s="12" t="s">
        <v>142</v>
      </c>
      <c r="G286" s="12" t="s">
        <v>143</v>
      </c>
      <c r="H286" s="12" t="s">
        <v>144</v>
      </c>
      <c r="I286" s="12" t="s">
        <v>882</v>
      </c>
      <c r="J286" s="12">
        <v>0</v>
      </c>
      <c r="K286" s="12" t="s">
        <v>904</v>
      </c>
      <c r="L286" s="12" t="s">
        <v>905</v>
      </c>
      <c r="M286" s="12" t="s">
        <v>703</v>
      </c>
      <c r="N286" s="13" t="s">
        <v>1062</v>
      </c>
      <c r="O286" s="12">
        <v>35</v>
      </c>
    </row>
    <row r="287" spans="1:15" x14ac:dyDescent="0.25">
      <c r="A287" s="11">
        <v>10011157</v>
      </c>
      <c r="B287" s="12" t="s">
        <v>1080</v>
      </c>
      <c r="C287" s="12" t="s">
        <v>604</v>
      </c>
      <c r="D287" s="12" t="s">
        <v>604</v>
      </c>
      <c r="E287" s="12" t="s">
        <v>1081</v>
      </c>
      <c r="F287" s="12" t="s">
        <v>142</v>
      </c>
      <c r="G287" s="12" t="s">
        <v>143</v>
      </c>
      <c r="H287" s="12" t="s">
        <v>144</v>
      </c>
      <c r="I287" s="12" t="s">
        <v>882</v>
      </c>
      <c r="J287" s="12">
        <v>0</v>
      </c>
      <c r="K287" s="12" t="s">
        <v>904</v>
      </c>
      <c r="L287" s="12" t="s">
        <v>905</v>
      </c>
      <c r="M287" s="12" t="s">
        <v>703</v>
      </c>
      <c r="N287" s="13" t="s">
        <v>1062</v>
      </c>
      <c r="O287" s="12">
        <v>35</v>
      </c>
    </row>
    <row r="288" spans="1:15" x14ac:dyDescent="0.25">
      <c r="A288" s="11">
        <v>10011247</v>
      </c>
      <c r="B288" s="12" t="s">
        <v>1082</v>
      </c>
      <c r="C288" s="12" t="s">
        <v>1083</v>
      </c>
      <c r="D288" s="12" t="s">
        <v>1083</v>
      </c>
      <c r="E288" s="12" t="s">
        <v>1084</v>
      </c>
      <c r="F288" s="12" t="s">
        <v>142</v>
      </c>
      <c r="G288" s="12" t="s">
        <v>143</v>
      </c>
      <c r="H288" s="12" t="s">
        <v>144</v>
      </c>
      <c r="I288" s="12" t="s">
        <v>882</v>
      </c>
      <c r="J288" s="12">
        <v>0</v>
      </c>
      <c r="K288" s="12" t="s">
        <v>904</v>
      </c>
      <c r="L288" s="12" t="s">
        <v>905</v>
      </c>
      <c r="M288" s="12" t="s">
        <v>703</v>
      </c>
      <c r="N288" s="13" t="s">
        <v>1062</v>
      </c>
      <c r="O288" s="12">
        <v>35</v>
      </c>
    </row>
    <row r="289" spans="1:15" x14ac:dyDescent="0.25">
      <c r="A289" s="11">
        <v>10011139</v>
      </c>
      <c r="B289" s="12" t="s">
        <v>74</v>
      </c>
      <c r="C289" s="12" t="s">
        <v>1085</v>
      </c>
      <c r="D289" s="12" t="s">
        <v>1086</v>
      </c>
      <c r="E289" s="12" t="s">
        <v>1087</v>
      </c>
      <c r="F289" s="12" t="s">
        <v>114</v>
      </c>
      <c r="G289" s="12" t="s">
        <v>143</v>
      </c>
      <c r="H289" s="12" t="s">
        <v>144</v>
      </c>
      <c r="I289" s="12" t="s">
        <v>882</v>
      </c>
      <c r="J289" s="12">
        <v>1</v>
      </c>
      <c r="K289" s="12" t="s">
        <v>892</v>
      </c>
      <c r="L289" s="12" t="s">
        <v>884</v>
      </c>
      <c r="M289" s="12" t="s">
        <v>703</v>
      </c>
      <c r="N289" s="13" t="s">
        <v>1088</v>
      </c>
      <c r="O289" s="12">
        <v>35</v>
      </c>
    </row>
    <row r="290" spans="1:15" x14ac:dyDescent="0.25">
      <c r="A290" s="11">
        <v>10011523</v>
      </c>
      <c r="B290" s="12" t="s">
        <v>103</v>
      </c>
      <c r="C290" s="12" t="s">
        <v>1089</v>
      </c>
      <c r="D290" s="12" t="s">
        <v>1090</v>
      </c>
      <c r="E290" s="12" t="s">
        <v>1091</v>
      </c>
      <c r="F290" s="12" t="s">
        <v>142</v>
      </c>
      <c r="G290" s="12" t="s">
        <v>143</v>
      </c>
      <c r="H290" s="12" t="s">
        <v>144</v>
      </c>
      <c r="I290" s="12" t="s">
        <v>882</v>
      </c>
      <c r="J290" s="12">
        <v>1</v>
      </c>
      <c r="K290" s="12" t="s">
        <v>892</v>
      </c>
      <c r="L290" s="12" t="s">
        <v>884</v>
      </c>
      <c r="M290" s="12" t="s">
        <v>703</v>
      </c>
      <c r="N290" s="13" t="s">
        <v>1088</v>
      </c>
      <c r="O290" s="12">
        <v>35</v>
      </c>
    </row>
    <row r="291" spans="1:15" x14ac:dyDescent="0.25">
      <c r="A291" s="11">
        <v>10011232</v>
      </c>
      <c r="B291" s="12" t="s">
        <v>101</v>
      </c>
      <c r="C291" s="12" t="s">
        <v>1092</v>
      </c>
      <c r="D291" s="12" t="s">
        <v>1092</v>
      </c>
      <c r="E291" s="12" t="s">
        <v>1093</v>
      </c>
      <c r="F291" s="12" t="s">
        <v>142</v>
      </c>
      <c r="G291" s="12" t="s">
        <v>143</v>
      </c>
      <c r="H291" s="12" t="s">
        <v>144</v>
      </c>
      <c r="I291" s="12" t="s">
        <v>882</v>
      </c>
      <c r="J291" s="12">
        <v>1</v>
      </c>
      <c r="K291" s="12" t="s">
        <v>892</v>
      </c>
      <c r="L291" s="12" t="s">
        <v>884</v>
      </c>
      <c r="M291" s="12" t="s">
        <v>703</v>
      </c>
      <c r="N291" s="13" t="s">
        <v>1088</v>
      </c>
      <c r="O291" s="12">
        <v>35</v>
      </c>
    </row>
    <row r="292" spans="1:15" x14ac:dyDescent="0.25">
      <c r="A292" s="11">
        <v>10010984</v>
      </c>
      <c r="B292" s="12" t="s">
        <v>100</v>
      </c>
      <c r="C292" s="12" t="s">
        <v>1094</v>
      </c>
      <c r="D292" s="12" t="s">
        <v>1094</v>
      </c>
      <c r="E292" s="12" t="s">
        <v>1095</v>
      </c>
      <c r="F292" s="12" t="s">
        <v>142</v>
      </c>
      <c r="G292" s="12" t="s">
        <v>143</v>
      </c>
      <c r="H292" s="12" t="s">
        <v>144</v>
      </c>
      <c r="I292" s="12" t="s">
        <v>882</v>
      </c>
      <c r="J292" s="12">
        <v>1</v>
      </c>
      <c r="K292" s="12" t="s">
        <v>892</v>
      </c>
      <c r="L292" s="12" t="s">
        <v>884</v>
      </c>
      <c r="M292" s="12" t="s">
        <v>703</v>
      </c>
      <c r="N292" s="13" t="s">
        <v>1088</v>
      </c>
      <c r="O292" s="12">
        <v>35</v>
      </c>
    </row>
    <row r="293" spans="1:15" x14ac:dyDescent="0.25">
      <c r="A293" s="11">
        <v>10011478</v>
      </c>
      <c r="B293" s="12" t="s">
        <v>102</v>
      </c>
      <c r="C293" s="12" t="s">
        <v>1096</v>
      </c>
      <c r="D293" s="12" t="s">
        <v>1096</v>
      </c>
      <c r="E293" s="12" t="s">
        <v>396</v>
      </c>
      <c r="F293" s="12" t="s">
        <v>142</v>
      </c>
      <c r="G293" s="12" t="s">
        <v>143</v>
      </c>
      <c r="H293" s="12" t="s">
        <v>144</v>
      </c>
      <c r="I293" s="12" t="s">
        <v>882</v>
      </c>
      <c r="J293" s="12">
        <v>1</v>
      </c>
      <c r="K293" s="12" t="s">
        <v>892</v>
      </c>
      <c r="L293" s="12" t="s">
        <v>884</v>
      </c>
      <c r="M293" s="12" t="s">
        <v>703</v>
      </c>
      <c r="N293" s="13" t="s">
        <v>1088</v>
      </c>
      <c r="O293" s="12">
        <v>35</v>
      </c>
    </row>
    <row r="294" spans="1:15" x14ac:dyDescent="0.25">
      <c r="A294" s="11">
        <v>10011165</v>
      </c>
      <c r="B294" s="12" t="s">
        <v>98</v>
      </c>
      <c r="C294" s="12" t="s">
        <v>1097</v>
      </c>
      <c r="D294" s="12" t="s">
        <v>1097</v>
      </c>
      <c r="E294" s="12" t="s">
        <v>1098</v>
      </c>
      <c r="F294" s="12" t="s">
        <v>142</v>
      </c>
      <c r="G294" s="12" t="s">
        <v>143</v>
      </c>
      <c r="H294" s="12" t="s">
        <v>144</v>
      </c>
      <c r="I294" s="12" t="s">
        <v>882</v>
      </c>
      <c r="J294" s="12">
        <v>1</v>
      </c>
      <c r="K294" s="12" t="s">
        <v>883</v>
      </c>
      <c r="L294" s="12" t="s">
        <v>884</v>
      </c>
      <c r="M294" s="12" t="s">
        <v>703</v>
      </c>
      <c r="N294" s="12" t="s">
        <v>849</v>
      </c>
      <c r="O294" s="12">
        <v>35</v>
      </c>
    </row>
    <row r="295" spans="1:15" x14ac:dyDescent="0.25">
      <c r="A295" s="11">
        <v>10011342</v>
      </c>
      <c r="B295" s="12" t="s">
        <v>1099</v>
      </c>
      <c r="C295" s="12" t="s">
        <v>1100</v>
      </c>
      <c r="D295" s="12" t="s">
        <v>1100</v>
      </c>
      <c r="E295" s="12" t="s">
        <v>1101</v>
      </c>
      <c r="F295" s="12" t="s">
        <v>114</v>
      </c>
      <c r="G295" s="12" t="s">
        <v>143</v>
      </c>
      <c r="H295" s="12" t="s">
        <v>144</v>
      </c>
      <c r="I295" s="12" t="s">
        <v>882</v>
      </c>
      <c r="J295" s="12">
        <v>1</v>
      </c>
      <c r="K295" s="12" t="s">
        <v>883</v>
      </c>
      <c r="L295" s="12" t="s">
        <v>884</v>
      </c>
      <c r="M295" s="12" t="s">
        <v>703</v>
      </c>
      <c r="N295" s="12" t="s">
        <v>849</v>
      </c>
      <c r="O295" s="12">
        <v>35</v>
      </c>
    </row>
    <row r="296" spans="1:15" x14ac:dyDescent="0.25">
      <c r="A296" s="11">
        <v>10011124</v>
      </c>
      <c r="B296" s="12" t="s">
        <v>1102</v>
      </c>
      <c r="C296" s="12" t="s">
        <v>1103</v>
      </c>
      <c r="D296" s="12" t="s">
        <v>1103</v>
      </c>
      <c r="E296" s="12" t="s">
        <v>1104</v>
      </c>
      <c r="F296" s="12" t="s">
        <v>142</v>
      </c>
      <c r="G296" s="12" t="s">
        <v>143</v>
      </c>
      <c r="H296" s="12" t="s">
        <v>144</v>
      </c>
      <c r="I296" s="12" t="s">
        <v>882</v>
      </c>
      <c r="J296" s="12">
        <v>1</v>
      </c>
      <c r="K296" s="12" t="s">
        <v>883</v>
      </c>
      <c r="L296" s="12" t="s">
        <v>884</v>
      </c>
      <c r="M296" s="12" t="s">
        <v>703</v>
      </c>
      <c r="N296" s="13" t="s">
        <v>1105</v>
      </c>
      <c r="O296" s="12">
        <v>35</v>
      </c>
    </row>
    <row r="297" spans="1:15" x14ac:dyDescent="0.25">
      <c r="A297" s="11">
        <v>10011264</v>
      </c>
      <c r="B297" s="12" t="s">
        <v>1106</v>
      </c>
      <c r="C297" s="12" t="s">
        <v>1107</v>
      </c>
      <c r="D297" s="12" t="s">
        <v>1107</v>
      </c>
      <c r="E297" s="12" t="s">
        <v>1108</v>
      </c>
      <c r="F297" s="12" t="s">
        <v>142</v>
      </c>
      <c r="G297" s="12" t="s">
        <v>143</v>
      </c>
      <c r="H297" s="12" t="s">
        <v>144</v>
      </c>
      <c r="I297" s="12" t="s">
        <v>882</v>
      </c>
      <c r="J297" s="12">
        <v>1</v>
      </c>
      <c r="K297" s="12" t="s">
        <v>883</v>
      </c>
      <c r="L297" s="12" t="s">
        <v>884</v>
      </c>
      <c r="M297" s="12" t="s">
        <v>703</v>
      </c>
      <c r="N297" s="13" t="s">
        <v>1105</v>
      </c>
      <c r="O297" s="12">
        <v>35</v>
      </c>
    </row>
    <row r="298" spans="1:15" x14ac:dyDescent="0.25">
      <c r="A298" s="11">
        <v>10011557</v>
      </c>
      <c r="B298" s="12" t="s">
        <v>1109</v>
      </c>
      <c r="C298" s="12" t="s">
        <v>1110</v>
      </c>
      <c r="D298" s="12" t="s">
        <v>1111</v>
      </c>
      <c r="E298" s="12" t="s">
        <v>1112</v>
      </c>
      <c r="F298" s="12" t="s">
        <v>114</v>
      </c>
      <c r="G298" s="12" t="s">
        <v>143</v>
      </c>
      <c r="H298" s="12" t="s">
        <v>144</v>
      </c>
      <c r="I298" s="12" t="s">
        <v>882</v>
      </c>
      <c r="J298" s="12">
        <v>1</v>
      </c>
      <c r="K298" s="12" t="s">
        <v>883</v>
      </c>
      <c r="L298" s="12" t="s">
        <v>884</v>
      </c>
      <c r="M298" s="12" t="s">
        <v>703</v>
      </c>
      <c r="N298" s="13" t="s">
        <v>1105</v>
      </c>
      <c r="O298" s="12">
        <v>35</v>
      </c>
    </row>
    <row r="299" spans="1:15" x14ac:dyDescent="0.25">
      <c r="A299" s="11">
        <v>10011348</v>
      </c>
      <c r="B299" s="12" t="s">
        <v>1113</v>
      </c>
      <c r="C299" s="12" t="s">
        <v>1114</v>
      </c>
      <c r="D299" s="12" t="s">
        <v>1114</v>
      </c>
      <c r="E299" s="12" t="s">
        <v>1012</v>
      </c>
      <c r="F299" s="12" t="s">
        <v>142</v>
      </c>
      <c r="G299" s="12" t="s">
        <v>143</v>
      </c>
      <c r="H299" s="12" t="s">
        <v>144</v>
      </c>
      <c r="I299" s="12" t="s">
        <v>882</v>
      </c>
      <c r="J299" s="12">
        <v>1</v>
      </c>
      <c r="K299" s="12" t="s">
        <v>883</v>
      </c>
      <c r="L299" s="12" t="s">
        <v>884</v>
      </c>
      <c r="M299" s="12" t="s">
        <v>703</v>
      </c>
      <c r="N299" s="13" t="s">
        <v>1105</v>
      </c>
      <c r="O299" s="12">
        <v>35</v>
      </c>
    </row>
    <row r="300" spans="1:15" x14ac:dyDescent="0.25">
      <c r="A300" s="11">
        <v>10010971</v>
      </c>
      <c r="B300" s="12" t="s">
        <v>1115</v>
      </c>
      <c r="C300" s="12" t="s">
        <v>1116</v>
      </c>
      <c r="D300" s="12" t="s">
        <v>1116</v>
      </c>
      <c r="E300" s="12" t="s">
        <v>1117</v>
      </c>
      <c r="F300" s="12" t="s">
        <v>142</v>
      </c>
      <c r="G300" s="12" t="s">
        <v>143</v>
      </c>
      <c r="H300" s="12" t="s">
        <v>144</v>
      </c>
      <c r="I300" s="12" t="s">
        <v>882</v>
      </c>
      <c r="J300" s="12">
        <v>1</v>
      </c>
      <c r="K300" s="12" t="s">
        <v>883</v>
      </c>
      <c r="L300" s="12" t="s">
        <v>884</v>
      </c>
      <c r="M300" s="12" t="s">
        <v>703</v>
      </c>
      <c r="N300" s="12" t="s">
        <v>858</v>
      </c>
      <c r="O300" s="12">
        <v>35</v>
      </c>
    </row>
    <row r="301" spans="1:15" x14ac:dyDescent="0.25">
      <c r="A301" s="11">
        <v>10011219</v>
      </c>
      <c r="B301" s="12" t="s">
        <v>1118</v>
      </c>
      <c r="C301" s="12" t="s">
        <v>1119</v>
      </c>
      <c r="D301" s="12" t="s">
        <v>1119</v>
      </c>
      <c r="E301" s="12" t="s">
        <v>1120</v>
      </c>
      <c r="F301" s="12" t="s">
        <v>142</v>
      </c>
      <c r="G301" s="12" t="s">
        <v>143</v>
      </c>
      <c r="H301" s="12" t="s">
        <v>144</v>
      </c>
      <c r="I301" s="12" t="s">
        <v>882</v>
      </c>
      <c r="J301" s="12">
        <v>1</v>
      </c>
      <c r="K301" s="12" t="s">
        <v>883</v>
      </c>
      <c r="L301" s="12" t="s">
        <v>884</v>
      </c>
      <c r="M301" s="12" t="s">
        <v>703</v>
      </c>
      <c r="N301" s="12" t="s">
        <v>858</v>
      </c>
      <c r="O301" s="12">
        <v>35</v>
      </c>
    </row>
    <row r="302" spans="1:15" x14ac:dyDescent="0.25">
      <c r="A302" s="11">
        <v>10011162</v>
      </c>
      <c r="B302" s="12" t="s">
        <v>1121</v>
      </c>
      <c r="C302" s="12" t="s">
        <v>1122</v>
      </c>
      <c r="D302" s="12" t="s">
        <v>1122</v>
      </c>
      <c r="E302" s="12" t="s">
        <v>1123</v>
      </c>
      <c r="F302" s="12" t="s">
        <v>142</v>
      </c>
      <c r="G302" s="12" t="s">
        <v>143</v>
      </c>
      <c r="H302" s="12" t="s">
        <v>144</v>
      </c>
      <c r="I302" s="12" t="s">
        <v>882</v>
      </c>
      <c r="J302" s="12">
        <v>0</v>
      </c>
      <c r="K302" s="12" t="s">
        <v>920</v>
      </c>
      <c r="L302" s="12" t="s">
        <v>921</v>
      </c>
      <c r="M302" s="12" t="s">
        <v>703</v>
      </c>
      <c r="N302" s="12" t="s">
        <v>15</v>
      </c>
      <c r="O302" s="12">
        <v>35</v>
      </c>
    </row>
    <row r="303" spans="1:15" x14ac:dyDescent="0.25">
      <c r="A303" s="11">
        <v>10011517</v>
      </c>
      <c r="B303" s="12" t="s">
        <v>1124</v>
      </c>
      <c r="C303" s="12" t="s">
        <v>1125</v>
      </c>
      <c r="D303" s="12" t="s">
        <v>1125</v>
      </c>
      <c r="E303" s="12" t="s">
        <v>1126</v>
      </c>
      <c r="F303" s="12" t="s">
        <v>142</v>
      </c>
      <c r="G303" s="12" t="s">
        <v>143</v>
      </c>
      <c r="H303" s="12" t="s">
        <v>144</v>
      </c>
      <c r="I303" s="12" t="s">
        <v>882</v>
      </c>
      <c r="J303" s="12">
        <v>0</v>
      </c>
      <c r="K303" s="12" t="s">
        <v>920</v>
      </c>
      <c r="L303" s="12" t="s">
        <v>921</v>
      </c>
      <c r="M303" s="12" t="s">
        <v>703</v>
      </c>
      <c r="N303" s="12" t="s">
        <v>15</v>
      </c>
      <c r="O303" s="12">
        <v>35</v>
      </c>
    </row>
    <row r="304" spans="1:15" x14ac:dyDescent="0.25">
      <c r="A304" s="11">
        <v>10011531</v>
      </c>
      <c r="B304" s="12" t="s">
        <v>1127</v>
      </c>
      <c r="C304" s="12" t="s">
        <v>1128</v>
      </c>
      <c r="D304" s="12" t="s">
        <v>1128</v>
      </c>
      <c r="E304" s="12" t="s">
        <v>1129</v>
      </c>
      <c r="F304" s="12" t="s">
        <v>142</v>
      </c>
      <c r="G304" s="12" t="s">
        <v>143</v>
      </c>
      <c r="H304" s="12" t="s">
        <v>144</v>
      </c>
      <c r="I304" s="12" t="s">
        <v>882</v>
      </c>
      <c r="J304" s="12">
        <v>1</v>
      </c>
      <c r="K304" s="12" t="s">
        <v>883</v>
      </c>
      <c r="L304" s="12" t="s">
        <v>884</v>
      </c>
      <c r="M304" s="12" t="s">
        <v>703</v>
      </c>
      <c r="N304" s="12" t="s">
        <v>15</v>
      </c>
      <c r="O304" s="12">
        <v>35</v>
      </c>
    </row>
    <row r="305" spans="1:15" x14ac:dyDescent="0.25">
      <c r="A305" s="11">
        <v>10011125</v>
      </c>
      <c r="B305" s="12" t="s">
        <v>90</v>
      </c>
      <c r="C305" s="12" t="s">
        <v>1130</v>
      </c>
      <c r="D305" s="12" t="s">
        <v>1130</v>
      </c>
      <c r="E305" s="12" t="s">
        <v>1131</v>
      </c>
      <c r="F305" s="12" t="s">
        <v>142</v>
      </c>
      <c r="G305" s="12" t="s">
        <v>143</v>
      </c>
      <c r="H305" s="12" t="s">
        <v>144</v>
      </c>
      <c r="I305" s="12" t="s">
        <v>882</v>
      </c>
      <c r="J305" s="12">
        <v>0</v>
      </c>
      <c r="K305" s="12" t="s">
        <v>920</v>
      </c>
      <c r="L305" s="12" t="s">
        <v>921</v>
      </c>
      <c r="M305" s="12" t="s">
        <v>703</v>
      </c>
      <c r="N305" s="12" t="s">
        <v>15</v>
      </c>
      <c r="O305" s="12">
        <v>35</v>
      </c>
    </row>
    <row r="306" spans="1:15" x14ac:dyDescent="0.25">
      <c r="A306" s="11">
        <v>10011464</v>
      </c>
      <c r="B306" s="12" t="s">
        <v>73</v>
      </c>
      <c r="C306" s="12" t="s">
        <v>1132</v>
      </c>
      <c r="D306" s="12" t="s">
        <v>1132</v>
      </c>
      <c r="E306" s="12" t="s">
        <v>1133</v>
      </c>
      <c r="F306" s="12" t="s">
        <v>114</v>
      </c>
      <c r="G306" s="12" t="s">
        <v>143</v>
      </c>
      <c r="H306" s="12" t="s">
        <v>144</v>
      </c>
      <c r="I306" s="12" t="s">
        <v>882</v>
      </c>
      <c r="J306" s="12">
        <v>0</v>
      </c>
      <c r="K306" s="12" t="s">
        <v>920</v>
      </c>
      <c r="L306" s="12" t="s">
        <v>921</v>
      </c>
      <c r="M306" s="12" t="s">
        <v>703</v>
      </c>
      <c r="N306" s="12" t="s">
        <v>15</v>
      </c>
      <c r="O306" s="12">
        <v>35</v>
      </c>
    </row>
    <row r="307" spans="1:15" x14ac:dyDescent="0.25">
      <c r="A307" s="11">
        <v>10011510</v>
      </c>
      <c r="B307" s="12" t="s">
        <v>1134</v>
      </c>
      <c r="C307" s="12" t="s">
        <v>861</v>
      </c>
      <c r="D307" s="12" t="s">
        <v>861</v>
      </c>
      <c r="E307" s="12" t="s">
        <v>1135</v>
      </c>
      <c r="F307" s="12" t="s">
        <v>114</v>
      </c>
      <c r="G307" s="12" t="s">
        <v>143</v>
      </c>
      <c r="H307" s="12" t="s">
        <v>144</v>
      </c>
      <c r="I307" s="12" t="s">
        <v>882</v>
      </c>
      <c r="J307" s="12">
        <v>1</v>
      </c>
      <c r="K307" s="12" t="s">
        <v>883</v>
      </c>
      <c r="L307" s="12" t="s">
        <v>884</v>
      </c>
      <c r="M307" s="12" t="s">
        <v>703</v>
      </c>
      <c r="N307" s="12" t="s">
        <v>15</v>
      </c>
      <c r="O307" s="12">
        <v>35</v>
      </c>
    </row>
    <row r="308" spans="1:15" x14ac:dyDescent="0.25">
      <c r="A308" s="11">
        <v>10011424</v>
      </c>
      <c r="B308" s="12" t="s">
        <v>1136</v>
      </c>
      <c r="C308" s="12" t="s">
        <v>1137</v>
      </c>
      <c r="D308" s="12" t="s">
        <v>1137</v>
      </c>
      <c r="E308" s="12" t="s">
        <v>1138</v>
      </c>
      <c r="F308" s="12" t="s">
        <v>142</v>
      </c>
      <c r="G308" s="12" t="s">
        <v>143</v>
      </c>
      <c r="H308" s="12" t="s">
        <v>144</v>
      </c>
      <c r="I308" s="12" t="s">
        <v>882</v>
      </c>
      <c r="J308" s="12">
        <v>1</v>
      </c>
      <c r="K308" s="12" t="s">
        <v>883</v>
      </c>
      <c r="L308" s="12" t="s">
        <v>884</v>
      </c>
      <c r="M308" s="12" t="s">
        <v>703</v>
      </c>
      <c r="N308" s="12" t="s">
        <v>15</v>
      </c>
      <c r="O308" s="12">
        <v>35</v>
      </c>
    </row>
    <row r="309" spans="1:15" x14ac:dyDescent="0.25">
      <c r="A309" s="11">
        <v>10011474</v>
      </c>
      <c r="B309" s="12" t="s">
        <v>89</v>
      </c>
      <c r="C309" s="12" t="s">
        <v>1139</v>
      </c>
      <c r="D309" s="12" t="s">
        <v>1139</v>
      </c>
      <c r="E309" s="12" t="s">
        <v>1140</v>
      </c>
      <c r="F309" s="12" t="s">
        <v>142</v>
      </c>
      <c r="G309" s="12" t="s">
        <v>143</v>
      </c>
      <c r="H309" s="12" t="s">
        <v>144</v>
      </c>
      <c r="I309" s="12" t="s">
        <v>882</v>
      </c>
      <c r="J309" s="12">
        <v>0</v>
      </c>
      <c r="K309" s="12" t="s">
        <v>920</v>
      </c>
      <c r="L309" s="12" t="s">
        <v>921</v>
      </c>
      <c r="M309" s="12" t="s">
        <v>703</v>
      </c>
      <c r="N309" s="12" t="s">
        <v>15</v>
      </c>
      <c r="O309" s="12">
        <v>35</v>
      </c>
    </row>
    <row r="310" spans="1:15" x14ac:dyDescent="0.25">
      <c r="A310" s="11">
        <v>10011449</v>
      </c>
      <c r="B310" s="12" t="s">
        <v>79</v>
      </c>
      <c r="C310" s="12" t="s">
        <v>1141</v>
      </c>
      <c r="D310" s="12" t="s">
        <v>1141</v>
      </c>
      <c r="E310" s="12" t="s">
        <v>977</v>
      </c>
      <c r="F310" s="12" t="s">
        <v>142</v>
      </c>
      <c r="G310" s="12" t="s">
        <v>143</v>
      </c>
      <c r="H310" s="12" t="s">
        <v>144</v>
      </c>
      <c r="I310" s="12" t="s">
        <v>882</v>
      </c>
      <c r="J310" s="12">
        <v>0</v>
      </c>
      <c r="K310" s="12" t="s">
        <v>920</v>
      </c>
      <c r="L310" s="12" t="s">
        <v>921</v>
      </c>
      <c r="M310" s="12" t="s">
        <v>703</v>
      </c>
      <c r="N310" s="12" t="s">
        <v>15</v>
      </c>
      <c r="O310" s="12">
        <v>35</v>
      </c>
    </row>
    <row r="311" spans="1:15" x14ac:dyDescent="0.25">
      <c r="A311" s="11">
        <v>10010916</v>
      </c>
      <c r="B311" s="12" t="s">
        <v>1142</v>
      </c>
      <c r="C311" s="12" t="s">
        <v>1143</v>
      </c>
      <c r="D311" s="12" t="s">
        <v>1143</v>
      </c>
      <c r="E311" s="12" t="s">
        <v>1144</v>
      </c>
      <c r="F311" s="12" t="s">
        <v>142</v>
      </c>
      <c r="G311" s="12" t="s">
        <v>143</v>
      </c>
      <c r="H311" s="12" t="s">
        <v>645</v>
      </c>
      <c r="I311" s="12" t="s">
        <v>882</v>
      </c>
      <c r="J311" s="12">
        <v>1</v>
      </c>
      <c r="K311" s="15"/>
      <c r="L311" s="12" t="s">
        <v>884</v>
      </c>
      <c r="M311" s="12" t="s">
        <v>703</v>
      </c>
      <c r="N311" s="15"/>
      <c r="O311" s="12">
        <v>35</v>
      </c>
    </row>
    <row r="312" spans="1:15" x14ac:dyDescent="0.25">
      <c r="A312" s="11">
        <v>10011363</v>
      </c>
      <c r="B312" s="12" t="s">
        <v>1145</v>
      </c>
      <c r="C312" s="12" t="s">
        <v>1146</v>
      </c>
      <c r="D312" s="12" t="s">
        <v>1146</v>
      </c>
      <c r="E312" s="12" t="s">
        <v>1147</v>
      </c>
      <c r="F312" s="12" t="s">
        <v>142</v>
      </c>
      <c r="G312" s="12" t="s">
        <v>737</v>
      </c>
      <c r="H312" s="12" t="s">
        <v>1148</v>
      </c>
      <c r="I312" s="12" t="s">
        <v>882</v>
      </c>
      <c r="J312" s="12">
        <v>0</v>
      </c>
      <c r="K312" s="15"/>
      <c r="L312" s="12" t="s">
        <v>884</v>
      </c>
      <c r="M312" s="12" t="s">
        <v>703</v>
      </c>
      <c r="N312" s="15"/>
      <c r="O312" s="12">
        <v>35</v>
      </c>
    </row>
    <row r="313" spans="1:15" x14ac:dyDescent="0.25">
      <c r="A313" s="11">
        <v>10010930</v>
      </c>
      <c r="B313" s="12" t="s">
        <v>904</v>
      </c>
      <c r="C313" s="12" t="s">
        <v>1149</v>
      </c>
      <c r="D313" s="12" t="s">
        <v>1149</v>
      </c>
      <c r="E313" s="12" t="s">
        <v>1150</v>
      </c>
      <c r="F313" s="12" t="s">
        <v>142</v>
      </c>
      <c r="G313" s="12" t="s">
        <v>143</v>
      </c>
      <c r="H313" s="12" t="s">
        <v>645</v>
      </c>
      <c r="I313" s="12" t="s">
        <v>882</v>
      </c>
      <c r="J313" s="12">
        <v>0</v>
      </c>
      <c r="K313" s="15"/>
      <c r="L313" s="12" t="s">
        <v>905</v>
      </c>
      <c r="M313" s="12" t="s">
        <v>703</v>
      </c>
      <c r="N313" s="15"/>
      <c r="O313" s="12">
        <v>35</v>
      </c>
    </row>
    <row r="314" spans="1:15" x14ac:dyDescent="0.25">
      <c r="A314" s="11">
        <v>10011049</v>
      </c>
      <c r="B314" s="12" t="s">
        <v>1151</v>
      </c>
      <c r="C314" s="12" t="s">
        <v>501</v>
      </c>
      <c r="D314" s="12" t="s">
        <v>501</v>
      </c>
      <c r="E314" s="12" t="s">
        <v>1152</v>
      </c>
      <c r="F314" s="12" t="s">
        <v>142</v>
      </c>
      <c r="G314" s="12" t="s">
        <v>644</v>
      </c>
      <c r="H314" s="12" t="s">
        <v>648</v>
      </c>
      <c r="I314" s="12" t="s">
        <v>882</v>
      </c>
      <c r="J314" s="15"/>
      <c r="K314" s="15"/>
      <c r="L314" s="15"/>
      <c r="M314" s="12" t="s">
        <v>703</v>
      </c>
      <c r="N314" s="15"/>
      <c r="O314" s="12">
        <v>35</v>
      </c>
    </row>
    <row r="315" spans="1:15" x14ac:dyDescent="0.25">
      <c r="A315" s="11">
        <v>10011129</v>
      </c>
      <c r="B315" s="12" t="s">
        <v>1020</v>
      </c>
      <c r="C315" s="12" t="s">
        <v>1153</v>
      </c>
      <c r="D315" s="12" t="s">
        <v>1153</v>
      </c>
      <c r="E315" s="12" t="s">
        <v>1154</v>
      </c>
      <c r="F315" s="12" t="s">
        <v>142</v>
      </c>
      <c r="G315" s="12" t="s">
        <v>143</v>
      </c>
      <c r="H315" s="12" t="s">
        <v>645</v>
      </c>
      <c r="I315" s="12" t="s">
        <v>882</v>
      </c>
      <c r="J315" s="12">
        <v>0</v>
      </c>
      <c r="K315" s="15"/>
      <c r="L315" s="12" t="s">
        <v>905</v>
      </c>
      <c r="M315" s="12" t="s">
        <v>703</v>
      </c>
      <c r="N315" s="15"/>
      <c r="O315" s="12">
        <v>35</v>
      </c>
    </row>
    <row r="316" spans="1:15" x14ac:dyDescent="0.25">
      <c r="A316" s="11">
        <v>2220084</v>
      </c>
      <c r="B316" s="12" t="s">
        <v>1155</v>
      </c>
      <c r="C316" s="12" t="s">
        <v>1156</v>
      </c>
      <c r="D316" s="12" t="s">
        <v>1156</v>
      </c>
      <c r="E316" s="12" t="s">
        <v>1157</v>
      </c>
      <c r="F316" s="12" t="s">
        <v>142</v>
      </c>
      <c r="G316" s="12" t="s">
        <v>644</v>
      </c>
      <c r="H316" s="12" t="s">
        <v>648</v>
      </c>
      <c r="I316" s="12" t="s">
        <v>882</v>
      </c>
      <c r="J316" s="15"/>
      <c r="K316" s="15"/>
      <c r="L316" s="15"/>
      <c r="M316" s="12" t="s">
        <v>703</v>
      </c>
      <c r="N316" s="15"/>
      <c r="O316" s="12">
        <v>35</v>
      </c>
    </row>
    <row r="317" spans="1:15" x14ac:dyDescent="0.25">
      <c r="A317" s="11">
        <v>10011180</v>
      </c>
      <c r="B317" s="12" t="s">
        <v>1158</v>
      </c>
      <c r="C317" s="12" t="s">
        <v>1159</v>
      </c>
      <c r="D317" s="12" t="s">
        <v>1159</v>
      </c>
      <c r="E317" s="12" t="s">
        <v>1160</v>
      </c>
      <c r="F317" s="12" t="s">
        <v>142</v>
      </c>
      <c r="G317" s="12" t="s">
        <v>143</v>
      </c>
      <c r="H317" s="12" t="s">
        <v>645</v>
      </c>
      <c r="I317" s="12" t="s">
        <v>882</v>
      </c>
      <c r="J317" s="12">
        <v>0</v>
      </c>
      <c r="K317" s="15"/>
      <c r="L317" s="12" t="s">
        <v>921</v>
      </c>
      <c r="M317" s="12" t="s">
        <v>703</v>
      </c>
      <c r="N317" s="15"/>
      <c r="O317" s="12">
        <v>35</v>
      </c>
    </row>
    <row r="318" spans="1:15" x14ac:dyDescent="0.25">
      <c r="A318" s="11">
        <v>10010920</v>
      </c>
      <c r="B318" s="12" t="s">
        <v>1161</v>
      </c>
      <c r="C318" s="12" t="s">
        <v>861</v>
      </c>
      <c r="D318" s="12" t="s">
        <v>1162</v>
      </c>
      <c r="E318" s="12" t="s">
        <v>1129</v>
      </c>
      <c r="F318" s="12" t="s">
        <v>114</v>
      </c>
      <c r="G318" s="12" t="s">
        <v>644</v>
      </c>
      <c r="H318" s="12" t="s">
        <v>648</v>
      </c>
      <c r="I318" s="12" t="s">
        <v>882</v>
      </c>
      <c r="J318" s="15"/>
      <c r="K318" s="15"/>
      <c r="L318" s="15"/>
      <c r="M318" s="12" t="s">
        <v>703</v>
      </c>
      <c r="N318" s="15"/>
      <c r="O318" s="12">
        <v>35</v>
      </c>
    </row>
    <row r="319" spans="1:15" x14ac:dyDescent="0.25">
      <c r="A319" s="11">
        <v>10011044</v>
      </c>
      <c r="B319" s="12" t="s">
        <v>1163</v>
      </c>
      <c r="C319" s="12" t="s">
        <v>1164</v>
      </c>
      <c r="D319" s="12" t="s">
        <v>1164</v>
      </c>
      <c r="E319" s="12" t="s">
        <v>1165</v>
      </c>
      <c r="F319" s="12" t="s">
        <v>142</v>
      </c>
      <c r="G319" s="12" t="s">
        <v>737</v>
      </c>
      <c r="H319" s="12" t="s">
        <v>1148</v>
      </c>
      <c r="I319" s="12" t="s">
        <v>882</v>
      </c>
      <c r="J319" s="12">
        <v>0</v>
      </c>
      <c r="K319" s="15"/>
      <c r="L319" s="12" t="s">
        <v>884</v>
      </c>
      <c r="M319" s="12" t="s">
        <v>703</v>
      </c>
      <c r="N319" s="15"/>
      <c r="O319" s="12">
        <v>35</v>
      </c>
    </row>
    <row r="320" spans="1:15" x14ac:dyDescent="0.25">
      <c r="A320" s="11">
        <v>10010686</v>
      </c>
      <c r="B320" s="12" t="s">
        <v>1166</v>
      </c>
      <c r="C320" s="12" t="s">
        <v>1167</v>
      </c>
      <c r="D320" s="12" t="s">
        <v>1167</v>
      </c>
      <c r="E320" s="12" t="s">
        <v>1168</v>
      </c>
      <c r="F320" s="12" t="s">
        <v>142</v>
      </c>
      <c r="G320" s="12" t="s">
        <v>644</v>
      </c>
      <c r="H320" s="12" t="s">
        <v>653</v>
      </c>
      <c r="I320" s="12" t="s">
        <v>882</v>
      </c>
      <c r="J320" s="15"/>
      <c r="K320" s="15"/>
      <c r="L320" s="15"/>
      <c r="M320" s="15"/>
      <c r="N320" s="15"/>
      <c r="O320" s="12">
        <v>35</v>
      </c>
    </row>
    <row r="321" spans="1:15" x14ac:dyDescent="0.25">
      <c r="A321" s="11">
        <v>10011100</v>
      </c>
      <c r="B321" s="12" t="s">
        <v>892</v>
      </c>
      <c r="C321" s="12" t="s">
        <v>794</v>
      </c>
      <c r="D321" s="12" t="s">
        <v>794</v>
      </c>
      <c r="E321" s="12" t="s">
        <v>1169</v>
      </c>
      <c r="F321" s="12" t="s">
        <v>142</v>
      </c>
      <c r="G321" s="12" t="s">
        <v>143</v>
      </c>
      <c r="H321" s="12" t="s">
        <v>645</v>
      </c>
      <c r="I321" s="12" t="s">
        <v>882</v>
      </c>
      <c r="J321" s="12">
        <v>1</v>
      </c>
      <c r="K321" s="15"/>
      <c r="L321" s="12" t="s">
        <v>884</v>
      </c>
      <c r="M321" s="12" t="s">
        <v>703</v>
      </c>
      <c r="N321" s="15"/>
      <c r="O321" s="12">
        <v>35</v>
      </c>
    </row>
    <row r="322" spans="1:15" x14ac:dyDescent="0.25">
      <c r="A322" s="11">
        <v>10010810</v>
      </c>
      <c r="B322" s="12" t="s">
        <v>920</v>
      </c>
      <c r="C322" s="12" t="s">
        <v>1170</v>
      </c>
      <c r="D322" s="12" t="s">
        <v>1170</v>
      </c>
      <c r="E322" s="12" t="s">
        <v>1171</v>
      </c>
      <c r="F322" s="12" t="s">
        <v>114</v>
      </c>
      <c r="G322" s="12" t="s">
        <v>644</v>
      </c>
      <c r="H322" s="12" t="s">
        <v>645</v>
      </c>
      <c r="I322" s="12" t="s">
        <v>882</v>
      </c>
      <c r="J322" s="12">
        <v>0</v>
      </c>
      <c r="K322" s="15"/>
      <c r="L322" s="12" t="s">
        <v>921</v>
      </c>
      <c r="M322" s="12" t="s">
        <v>703</v>
      </c>
      <c r="N322" s="15"/>
      <c r="O322" s="12">
        <v>35</v>
      </c>
    </row>
    <row r="323" spans="1:15" x14ac:dyDescent="0.25">
      <c r="A323" s="11">
        <v>10011061</v>
      </c>
      <c r="B323" s="12" t="s">
        <v>1172</v>
      </c>
      <c r="C323" s="12" t="s">
        <v>1173</v>
      </c>
      <c r="D323" s="12" t="s">
        <v>1173</v>
      </c>
      <c r="E323" s="12" t="s">
        <v>1174</v>
      </c>
      <c r="F323" s="12" t="s">
        <v>142</v>
      </c>
      <c r="G323" s="12" t="s">
        <v>680</v>
      </c>
      <c r="H323" s="12" t="s">
        <v>1175</v>
      </c>
      <c r="I323" s="12" t="s">
        <v>1176</v>
      </c>
      <c r="J323" s="12">
        <v>-2</v>
      </c>
      <c r="K323" s="15"/>
      <c r="L323" s="15"/>
      <c r="M323" s="15"/>
      <c r="N323" s="15"/>
      <c r="O323" s="12">
        <v>35</v>
      </c>
    </row>
    <row r="324" spans="1:15" x14ac:dyDescent="0.25">
      <c r="A324" s="11">
        <v>10011098</v>
      </c>
      <c r="B324" s="12" t="s">
        <v>1177</v>
      </c>
      <c r="C324" s="12" t="s">
        <v>1178</v>
      </c>
      <c r="D324" s="12" t="s">
        <v>1178</v>
      </c>
      <c r="E324" s="12" t="s">
        <v>1179</v>
      </c>
      <c r="F324" s="12" t="s">
        <v>142</v>
      </c>
      <c r="G324" s="12" t="s">
        <v>680</v>
      </c>
      <c r="H324" s="12" t="s">
        <v>1180</v>
      </c>
      <c r="I324" s="12" t="s">
        <v>1176</v>
      </c>
      <c r="J324" s="12">
        <v>-2</v>
      </c>
      <c r="K324" s="12"/>
      <c r="L324" s="12" t="s">
        <v>1181</v>
      </c>
      <c r="M324" s="12" t="s">
        <v>1181</v>
      </c>
      <c r="N324" s="15"/>
      <c r="O324" s="12">
        <v>35</v>
      </c>
    </row>
    <row r="325" spans="1:15" x14ac:dyDescent="0.25">
      <c r="A325" s="11">
        <v>10011611</v>
      </c>
      <c r="B325" s="12" t="s">
        <v>1182</v>
      </c>
      <c r="C325" s="12" t="s">
        <v>1183</v>
      </c>
      <c r="D325" s="12" t="s">
        <v>1183</v>
      </c>
      <c r="E325" s="12" t="s">
        <v>1184</v>
      </c>
      <c r="F325" s="12" t="s">
        <v>114</v>
      </c>
      <c r="G325" s="12" t="s">
        <v>680</v>
      </c>
      <c r="H325" s="12" t="s">
        <v>1180</v>
      </c>
      <c r="I325" s="12" t="s">
        <v>1176</v>
      </c>
      <c r="J325" s="12">
        <v>-2</v>
      </c>
      <c r="K325" s="12"/>
      <c r="L325" s="12" t="s">
        <v>1181</v>
      </c>
      <c r="M325" s="12" t="s">
        <v>1181</v>
      </c>
      <c r="N325" s="15"/>
      <c r="O325" s="12">
        <v>35</v>
      </c>
    </row>
    <row r="326" spans="1:15" x14ac:dyDescent="0.25">
      <c r="A326" s="11">
        <v>10011828</v>
      </c>
      <c r="B326" s="12" t="s">
        <v>1185</v>
      </c>
      <c r="C326" s="12" t="s">
        <v>1186</v>
      </c>
      <c r="D326" s="12" t="s">
        <v>1186</v>
      </c>
      <c r="E326" s="12" t="s">
        <v>1187</v>
      </c>
      <c r="F326" s="12" t="s">
        <v>114</v>
      </c>
      <c r="G326" s="12" t="s">
        <v>680</v>
      </c>
      <c r="H326" s="12" t="s">
        <v>645</v>
      </c>
      <c r="I326" s="12" t="s">
        <v>1176</v>
      </c>
      <c r="J326" s="12">
        <v>-2</v>
      </c>
      <c r="K326" s="12"/>
      <c r="L326" s="12" t="s">
        <v>1181</v>
      </c>
      <c r="M326" s="12" t="s">
        <v>1181</v>
      </c>
      <c r="N326" s="15"/>
      <c r="O326" s="12">
        <v>35</v>
      </c>
    </row>
    <row r="327" spans="1:15" x14ac:dyDescent="0.25">
      <c r="A327" s="11">
        <v>10011613</v>
      </c>
      <c r="B327" s="12" t="s">
        <v>1188</v>
      </c>
      <c r="C327" s="12" t="s">
        <v>1189</v>
      </c>
      <c r="D327" s="12" t="s">
        <v>1189</v>
      </c>
      <c r="E327" s="12" t="s">
        <v>1190</v>
      </c>
      <c r="F327" s="12" t="s">
        <v>114</v>
      </c>
      <c r="G327" s="12" t="s">
        <v>680</v>
      </c>
      <c r="H327" s="12" t="s">
        <v>1180</v>
      </c>
      <c r="I327" s="12" t="s">
        <v>1176</v>
      </c>
      <c r="J327" s="12">
        <v>-2</v>
      </c>
      <c r="K327" s="12"/>
      <c r="L327" s="12" t="s">
        <v>1181</v>
      </c>
      <c r="M327" s="12" t="s">
        <v>1181</v>
      </c>
      <c r="N327" s="15"/>
      <c r="O327" s="12">
        <v>35</v>
      </c>
    </row>
    <row r="328" spans="1:15" x14ac:dyDescent="0.25">
      <c r="A328" s="11">
        <v>10011603</v>
      </c>
      <c r="B328" s="12" t="s">
        <v>1191</v>
      </c>
      <c r="C328" s="12" t="s">
        <v>1192</v>
      </c>
      <c r="D328" s="12" t="s">
        <v>1192</v>
      </c>
      <c r="E328" s="12" t="s">
        <v>1193</v>
      </c>
      <c r="F328" s="12" t="s">
        <v>114</v>
      </c>
      <c r="G328" s="12" t="s">
        <v>680</v>
      </c>
      <c r="H328" s="12" t="s">
        <v>1194</v>
      </c>
      <c r="I328" s="12" t="s">
        <v>1176</v>
      </c>
      <c r="J328" s="12">
        <v>-2</v>
      </c>
      <c r="K328" s="12"/>
      <c r="L328" s="12" t="s">
        <v>1181</v>
      </c>
      <c r="M328" s="12" t="s">
        <v>1181</v>
      </c>
      <c r="N328" s="15"/>
      <c r="O328" s="12">
        <v>35</v>
      </c>
    </row>
    <row r="329" spans="1:15" x14ac:dyDescent="0.25">
      <c r="A329" s="11">
        <v>10011104</v>
      </c>
      <c r="B329" s="12" t="s">
        <v>1195</v>
      </c>
      <c r="C329" s="12" t="s">
        <v>1196</v>
      </c>
      <c r="D329" s="12" t="s">
        <v>1196</v>
      </c>
      <c r="E329" s="12" t="s">
        <v>1197</v>
      </c>
      <c r="F329" s="12" t="s">
        <v>114</v>
      </c>
      <c r="G329" s="12" t="s">
        <v>680</v>
      </c>
      <c r="H329" s="12" t="s">
        <v>1180</v>
      </c>
      <c r="I329" s="12" t="s">
        <v>1176</v>
      </c>
      <c r="J329" s="12">
        <v>0</v>
      </c>
      <c r="K329" s="12"/>
      <c r="L329" s="12" t="s">
        <v>1181</v>
      </c>
      <c r="M329" s="12" t="s">
        <v>1181</v>
      </c>
      <c r="N329" s="15"/>
      <c r="O329" s="12">
        <v>35</v>
      </c>
    </row>
    <row r="330" spans="1:15" x14ac:dyDescent="0.25">
      <c r="A330" s="11">
        <v>10011109</v>
      </c>
      <c r="B330" s="12" t="s">
        <v>1198</v>
      </c>
      <c r="C330" s="12" t="s">
        <v>1199</v>
      </c>
      <c r="D330" s="12" t="s">
        <v>1199</v>
      </c>
      <c r="E330" s="12" t="s">
        <v>1200</v>
      </c>
      <c r="F330" s="12" t="s">
        <v>114</v>
      </c>
      <c r="G330" s="12" t="s">
        <v>680</v>
      </c>
      <c r="H330" s="12" t="s">
        <v>1194</v>
      </c>
      <c r="I330" s="12" t="s">
        <v>1176</v>
      </c>
      <c r="J330" s="12">
        <v>-2</v>
      </c>
      <c r="K330" s="12"/>
      <c r="L330" s="12" t="s">
        <v>1181</v>
      </c>
      <c r="M330" s="12" t="s">
        <v>1181</v>
      </c>
      <c r="N330" s="15"/>
      <c r="O330" s="12">
        <v>35</v>
      </c>
    </row>
    <row r="331" spans="1:15" x14ac:dyDescent="0.25">
      <c r="A331" s="11">
        <v>10011079</v>
      </c>
      <c r="B331" s="12" t="s">
        <v>1201</v>
      </c>
      <c r="C331" s="12" t="s">
        <v>1202</v>
      </c>
      <c r="D331" s="12" t="s">
        <v>1202</v>
      </c>
      <c r="E331" s="12" t="s">
        <v>1203</v>
      </c>
      <c r="F331" s="12" t="s">
        <v>114</v>
      </c>
      <c r="G331" s="12" t="s">
        <v>680</v>
      </c>
      <c r="H331" s="12" t="s">
        <v>1194</v>
      </c>
      <c r="I331" s="12" t="s">
        <v>1176</v>
      </c>
      <c r="J331" s="12">
        <v>0</v>
      </c>
      <c r="K331" s="12"/>
      <c r="L331" s="12" t="s">
        <v>1181</v>
      </c>
      <c r="M331" s="12" t="s">
        <v>1181</v>
      </c>
      <c r="N331" s="15"/>
      <c r="O331" s="12">
        <v>35</v>
      </c>
    </row>
    <row r="332" spans="1:15" x14ac:dyDescent="0.25">
      <c r="A332" s="11">
        <v>10011093</v>
      </c>
      <c r="B332" s="12" t="s">
        <v>1204</v>
      </c>
      <c r="C332" s="12" t="s">
        <v>1205</v>
      </c>
      <c r="D332" s="12" t="s">
        <v>1205</v>
      </c>
      <c r="E332" s="12" t="s">
        <v>1206</v>
      </c>
      <c r="F332" s="12" t="s">
        <v>114</v>
      </c>
      <c r="G332" s="12" t="s">
        <v>680</v>
      </c>
      <c r="H332" s="12" t="s">
        <v>1194</v>
      </c>
      <c r="I332" s="12" t="s">
        <v>1176</v>
      </c>
      <c r="J332" s="12">
        <v>-2</v>
      </c>
      <c r="K332" s="12"/>
      <c r="L332" s="12" t="s">
        <v>1181</v>
      </c>
      <c r="M332" s="12" t="s">
        <v>1181</v>
      </c>
      <c r="N332" s="15"/>
      <c r="O332" s="12">
        <v>35</v>
      </c>
    </row>
    <row r="333" spans="1:15" x14ac:dyDescent="0.25">
      <c r="A333" s="11">
        <v>10011609</v>
      </c>
      <c r="B333" s="12" t="s">
        <v>1207</v>
      </c>
      <c r="C333" s="12" t="s">
        <v>1208</v>
      </c>
      <c r="D333" s="12" t="s">
        <v>1208</v>
      </c>
      <c r="E333" s="12" t="s">
        <v>1209</v>
      </c>
      <c r="F333" s="12" t="s">
        <v>114</v>
      </c>
      <c r="G333" s="12" t="s">
        <v>680</v>
      </c>
      <c r="H333" s="12" t="s">
        <v>1194</v>
      </c>
      <c r="I333" s="12" t="s">
        <v>1176</v>
      </c>
      <c r="J333" s="12">
        <v>-2</v>
      </c>
      <c r="K333" s="12"/>
      <c r="L333" s="12" t="s">
        <v>1181</v>
      </c>
      <c r="M333" s="12" t="s">
        <v>1181</v>
      </c>
      <c r="N333" s="15"/>
      <c r="O333" s="12">
        <v>35</v>
      </c>
    </row>
    <row r="334" spans="1:15" x14ac:dyDescent="0.25">
      <c r="A334" s="11">
        <v>10011066</v>
      </c>
      <c r="B334" s="12" t="s">
        <v>1210</v>
      </c>
      <c r="C334" s="12" t="s">
        <v>690</v>
      </c>
      <c r="D334" s="12" t="s">
        <v>690</v>
      </c>
      <c r="E334" s="12" t="s">
        <v>1211</v>
      </c>
      <c r="F334" s="12" t="s">
        <v>114</v>
      </c>
      <c r="G334" s="12" t="s">
        <v>680</v>
      </c>
      <c r="H334" s="12" t="s">
        <v>1180</v>
      </c>
      <c r="I334" s="12" t="s">
        <v>1176</v>
      </c>
      <c r="J334" s="12">
        <v>-2</v>
      </c>
      <c r="K334" s="12"/>
      <c r="L334" s="12" t="s">
        <v>1181</v>
      </c>
      <c r="M334" s="12" t="s">
        <v>1181</v>
      </c>
      <c r="N334" s="15"/>
      <c r="O334" s="12">
        <v>35</v>
      </c>
    </row>
    <row r="335" spans="1:15" x14ac:dyDescent="0.25">
      <c r="A335" s="11">
        <v>10011101</v>
      </c>
      <c r="B335" s="12" t="s">
        <v>1212</v>
      </c>
      <c r="C335" s="12" t="s">
        <v>1213</v>
      </c>
      <c r="D335" s="12" t="s">
        <v>1214</v>
      </c>
      <c r="E335" s="12" t="s">
        <v>1215</v>
      </c>
      <c r="F335" s="12" t="s">
        <v>114</v>
      </c>
      <c r="G335" s="12" t="s">
        <v>680</v>
      </c>
      <c r="H335" s="12" t="s">
        <v>1194</v>
      </c>
      <c r="I335" s="12" t="s">
        <v>1176</v>
      </c>
      <c r="J335" s="12">
        <v>-2</v>
      </c>
      <c r="K335" s="12"/>
      <c r="L335" s="12" t="s">
        <v>1181</v>
      </c>
      <c r="M335" s="12" t="s">
        <v>1181</v>
      </c>
      <c r="N335" s="15"/>
      <c r="O335" s="12">
        <v>35</v>
      </c>
    </row>
    <row r="336" spans="1:15" x14ac:dyDescent="0.25">
      <c r="A336" s="11">
        <v>10011074</v>
      </c>
      <c r="B336" s="12" t="s">
        <v>1216</v>
      </c>
      <c r="C336" s="12" t="s">
        <v>1217</v>
      </c>
      <c r="D336" s="12" t="s">
        <v>1217</v>
      </c>
      <c r="E336" s="12" t="s">
        <v>1218</v>
      </c>
      <c r="F336" s="12" t="s">
        <v>114</v>
      </c>
      <c r="G336" s="12" t="s">
        <v>680</v>
      </c>
      <c r="H336" s="12" t="s">
        <v>1180</v>
      </c>
      <c r="I336" s="12" t="s">
        <v>1176</v>
      </c>
      <c r="J336" s="12">
        <v>-2</v>
      </c>
      <c r="K336" s="12"/>
      <c r="L336" s="12" t="s">
        <v>1181</v>
      </c>
      <c r="M336" s="12" t="s">
        <v>1181</v>
      </c>
      <c r="N336" s="15"/>
      <c r="O336" s="12">
        <v>35</v>
      </c>
    </row>
    <row r="337" spans="1:15" x14ac:dyDescent="0.25">
      <c r="A337" s="11">
        <v>10011069</v>
      </c>
      <c r="B337" s="12" t="s">
        <v>1219</v>
      </c>
      <c r="C337" s="12" t="s">
        <v>1220</v>
      </c>
      <c r="D337" s="12" t="s">
        <v>1220</v>
      </c>
      <c r="E337" s="12" t="s">
        <v>1221</v>
      </c>
      <c r="F337" s="12" t="s">
        <v>114</v>
      </c>
      <c r="G337" s="12" t="s">
        <v>680</v>
      </c>
      <c r="H337" s="12" t="s">
        <v>1222</v>
      </c>
      <c r="I337" s="12" t="s">
        <v>1176</v>
      </c>
      <c r="J337" s="12">
        <v>-2</v>
      </c>
      <c r="K337" s="12"/>
      <c r="L337" s="12" t="s">
        <v>1181</v>
      </c>
      <c r="M337" s="12" t="s">
        <v>1181</v>
      </c>
      <c r="N337" s="15"/>
      <c r="O337" s="12">
        <v>35</v>
      </c>
    </row>
    <row r="338" spans="1:15" x14ac:dyDescent="0.25">
      <c r="A338" s="11">
        <v>10011067</v>
      </c>
      <c r="B338" s="12" t="s">
        <v>1223</v>
      </c>
      <c r="C338" s="12" t="s">
        <v>1224</v>
      </c>
      <c r="D338" s="12" t="s">
        <v>1224</v>
      </c>
      <c r="E338" s="12" t="s">
        <v>1225</v>
      </c>
      <c r="F338" s="12" t="s">
        <v>114</v>
      </c>
      <c r="G338" s="12" t="s">
        <v>680</v>
      </c>
      <c r="H338" s="12" t="s">
        <v>1222</v>
      </c>
      <c r="I338" s="12" t="s">
        <v>1176</v>
      </c>
      <c r="J338" s="12">
        <v>-2</v>
      </c>
      <c r="K338" s="12"/>
      <c r="L338" s="12" t="s">
        <v>1181</v>
      </c>
      <c r="M338" s="12" t="s">
        <v>1181</v>
      </c>
      <c r="N338" s="15"/>
      <c r="O338" s="12">
        <v>35</v>
      </c>
    </row>
    <row r="339" spans="1:15" x14ac:dyDescent="0.25">
      <c r="A339" s="11">
        <v>10011094</v>
      </c>
      <c r="B339" s="12" t="s">
        <v>1226</v>
      </c>
      <c r="C339" s="12" t="s">
        <v>1227</v>
      </c>
      <c r="D339" s="12" t="s">
        <v>1227</v>
      </c>
      <c r="E339" s="12" t="s">
        <v>1228</v>
      </c>
      <c r="F339" s="12" t="s">
        <v>114</v>
      </c>
      <c r="G339" s="12" t="s">
        <v>680</v>
      </c>
      <c r="H339" s="12" t="s">
        <v>1222</v>
      </c>
      <c r="I339" s="12" t="s">
        <v>1176</v>
      </c>
      <c r="J339" s="12">
        <v>-2</v>
      </c>
      <c r="K339" s="12"/>
      <c r="L339" s="12" t="s">
        <v>1181</v>
      </c>
      <c r="M339" s="12" t="s">
        <v>1181</v>
      </c>
      <c r="N339" s="15"/>
      <c r="O339" s="12">
        <v>35</v>
      </c>
    </row>
    <row r="340" spans="1:15" x14ac:dyDescent="0.25">
      <c r="A340" s="11">
        <v>10011099</v>
      </c>
      <c r="B340" s="12" t="s">
        <v>1229</v>
      </c>
      <c r="C340" s="12" t="s">
        <v>1230</v>
      </c>
      <c r="D340" s="12" t="s">
        <v>1230</v>
      </c>
      <c r="E340" s="12" t="s">
        <v>1231</v>
      </c>
      <c r="F340" s="12" t="s">
        <v>114</v>
      </c>
      <c r="G340" s="12" t="s">
        <v>680</v>
      </c>
      <c r="H340" s="12" t="s">
        <v>1180</v>
      </c>
      <c r="I340" s="12" t="s">
        <v>1176</v>
      </c>
      <c r="J340" s="12">
        <v>-2</v>
      </c>
      <c r="K340" s="12"/>
      <c r="L340" s="12" t="s">
        <v>1181</v>
      </c>
      <c r="M340" s="12" t="s">
        <v>1181</v>
      </c>
      <c r="N340" s="15"/>
      <c r="O340" s="12">
        <v>35</v>
      </c>
    </row>
    <row r="341" spans="1:15" x14ac:dyDescent="0.25">
      <c r="A341" s="11">
        <v>10011070</v>
      </c>
      <c r="B341" s="12" t="s">
        <v>1232</v>
      </c>
      <c r="C341" s="12" t="s">
        <v>1233</v>
      </c>
      <c r="D341" s="12" t="s">
        <v>1234</v>
      </c>
      <c r="E341" s="12" t="s">
        <v>820</v>
      </c>
      <c r="F341" s="12" t="s">
        <v>114</v>
      </c>
      <c r="G341" s="12" t="s">
        <v>680</v>
      </c>
      <c r="H341" s="12" t="s">
        <v>1194</v>
      </c>
      <c r="I341" s="12" t="s">
        <v>1176</v>
      </c>
      <c r="J341" s="12">
        <v>-2</v>
      </c>
      <c r="K341" s="12"/>
      <c r="L341" s="12" t="s">
        <v>1181</v>
      </c>
      <c r="M341" s="12" t="s">
        <v>1181</v>
      </c>
      <c r="N341" s="15"/>
      <c r="O341" s="12">
        <v>35</v>
      </c>
    </row>
    <row r="342" spans="1:15" x14ac:dyDescent="0.25">
      <c r="A342" s="11">
        <v>10011078</v>
      </c>
      <c r="B342" s="12" t="s">
        <v>1235</v>
      </c>
      <c r="C342" s="12" t="s">
        <v>1236</v>
      </c>
      <c r="D342" s="12" t="s">
        <v>1236</v>
      </c>
      <c r="E342" s="12" t="s">
        <v>1237</v>
      </c>
      <c r="F342" s="12" t="s">
        <v>114</v>
      </c>
      <c r="G342" s="12" t="s">
        <v>680</v>
      </c>
      <c r="H342" s="12" t="s">
        <v>1222</v>
      </c>
      <c r="I342" s="12" t="s">
        <v>1176</v>
      </c>
      <c r="J342" s="12">
        <v>0</v>
      </c>
      <c r="K342" s="12"/>
      <c r="L342" s="12" t="s">
        <v>1181</v>
      </c>
      <c r="M342" s="12" t="s">
        <v>1181</v>
      </c>
      <c r="N342" s="15"/>
      <c r="O342" s="12">
        <v>35</v>
      </c>
    </row>
    <row r="343" spans="1:15" x14ac:dyDescent="0.25">
      <c r="A343" s="11">
        <v>10011108</v>
      </c>
      <c r="B343" s="12" t="s">
        <v>1238</v>
      </c>
      <c r="C343" s="12" t="s">
        <v>577</v>
      </c>
      <c r="D343" s="12" t="s">
        <v>577</v>
      </c>
      <c r="E343" s="12" t="s">
        <v>1239</v>
      </c>
      <c r="F343" s="12" t="s">
        <v>142</v>
      </c>
      <c r="G343" s="12" t="s">
        <v>680</v>
      </c>
      <c r="H343" s="12" t="s">
        <v>1180</v>
      </c>
      <c r="I343" s="12" t="s">
        <v>1176</v>
      </c>
      <c r="J343" s="12">
        <v>-2</v>
      </c>
      <c r="K343" s="12"/>
      <c r="L343" s="12" t="s">
        <v>1181</v>
      </c>
      <c r="M343" s="12" t="s">
        <v>1181</v>
      </c>
      <c r="N343" s="15"/>
      <c r="O343" s="12">
        <v>35</v>
      </c>
    </row>
    <row r="344" spans="1:15" x14ac:dyDescent="0.25">
      <c r="A344" s="11">
        <v>10011604</v>
      </c>
      <c r="B344" s="12" t="s">
        <v>1240</v>
      </c>
      <c r="C344" s="12" t="s">
        <v>1241</v>
      </c>
      <c r="D344" s="12" t="s">
        <v>1241</v>
      </c>
      <c r="E344" s="12" t="s">
        <v>1242</v>
      </c>
      <c r="F344" s="12" t="s">
        <v>114</v>
      </c>
      <c r="G344" s="12" t="s">
        <v>680</v>
      </c>
      <c r="H344" s="12" t="s">
        <v>1194</v>
      </c>
      <c r="I344" s="12" t="s">
        <v>1176</v>
      </c>
      <c r="J344" s="12">
        <v>-2</v>
      </c>
      <c r="K344" s="12"/>
      <c r="L344" s="12" t="s">
        <v>1181</v>
      </c>
      <c r="M344" s="12" t="s">
        <v>1181</v>
      </c>
      <c r="N344" s="15"/>
      <c r="O344" s="12">
        <v>35</v>
      </c>
    </row>
    <row r="345" spans="1:15" x14ac:dyDescent="0.25">
      <c r="A345" s="11">
        <v>10011105</v>
      </c>
      <c r="B345" s="12" t="s">
        <v>1243</v>
      </c>
      <c r="C345" s="12" t="s">
        <v>1244</v>
      </c>
      <c r="D345" s="12" t="s">
        <v>1244</v>
      </c>
      <c r="E345" s="12" t="s">
        <v>1245</v>
      </c>
      <c r="F345" s="12" t="s">
        <v>114</v>
      </c>
      <c r="G345" s="12" t="s">
        <v>680</v>
      </c>
      <c r="H345" s="12" t="s">
        <v>1194</v>
      </c>
      <c r="I345" s="12" t="s">
        <v>1176</v>
      </c>
      <c r="J345" s="12">
        <v>-2</v>
      </c>
      <c r="K345" s="12"/>
      <c r="L345" s="12" t="s">
        <v>1181</v>
      </c>
      <c r="M345" s="12" t="s">
        <v>1181</v>
      </c>
      <c r="N345" s="15"/>
      <c r="O345" s="12">
        <v>35</v>
      </c>
    </row>
    <row r="346" spans="1:15" x14ac:dyDescent="0.25">
      <c r="A346" s="11">
        <v>10011608</v>
      </c>
      <c r="B346" s="12" t="s">
        <v>1246</v>
      </c>
      <c r="C346" s="12" t="s">
        <v>1247</v>
      </c>
      <c r="D346" s="12" t="s">
        <v>1247</v>
      </c>
      <c r="E346" s="12" t="s">
        <v>1248</v>
      </c>
      <c r="F346" s="12" t="s">
        <v>114</v>
      </c>
      <c r="G346" s="12" t="s">
        <v>680</v>
      </c>
      <c r="H346" s="12" t="s">
        <v>1180</v>
      </c>
      <c r="I346" s="12" t="s">
        <v>1176</v>
      </c>
      <c r="J346" s="12">
        <v>-2</v>
      </c>
      <c r="K346" s="12"/>
      <c r="L346" s="12" t="s">
        <v>1181</v>
      </c>
      <c r="M346" s="12" t="s">
        <v>1181</v>
      </c>
      <c r="N346" s="15"/>
      <c r="O346" s="12">
        <v>35</v>
      </c>
    </row>
    <row r="347" spans="1:15" x14ac:dyDescent="0.25">
      <c r="A347" s="11">
        <v>10011606</v>
      </c>
      <c r="B347" s="12" t="s">
        <v>1249</v>
      </c>
      <c r="C347" s="12" t="s">
        <v>1250</v>
      </c>
      <c r="D347" s="12" t="s">
        <v>1250</v>
      </c>
      <c r="E347" s="12" t="s">
        <v>1251</v>
      </c>
      <c r="F347" s="12" t="s">
        <v>114</v>
      </c>
      <c r="G347" s="12" t="s">
        <v>680</v>
      </c>
      <c r="H347" s="12" t="s">
        <v>1180</v>
      </c>
      <c r="I347" s="12" t="s">
        <v>1176</v>
      </c>
      <c r="J347" s="12">
        <v>-2</v>
      </c>
      <c r="K347" s="12"/>
      <c r="L347" s="12" t="s">
        <v>1181</v>
      </c>
      <c r="M347" s="12" t="s">
        <v>1181</v>
      </c>
      <c r="N347" s="15"/>
      <c r="O347" s="12">
        <v>35</v>
      </c>
    </row>
    <row r="348" spans="1:15" x14ac:dyDescent="0.25">
      <c r="A348" s="11">
        <v>10011728</v>
      </c>
      <c r="B348" s="12" t="s">
        <v>1252</v>
      </c>
      <c r="C348" s="12" t="s">
        <v>1253</v>
      </c>
      <c r="D348" s="12" t="s">
        <v>1253</v>
      </c>
      <c r="E348" s="12" t="s">
        <v>1254</v>
      </c>
      <c r="F348" s="12" t="s">
        <v>114</v>
      </c>
      <c r="G348" s="12" t="s">
        <v>680</v>
      </c>
      <c r="H348" s="12" t="s">
        <v>1255</v>
      </c>
      <c r="I348" s="12" t="s">
        <v>1176</v>
      </c>
      <c r="J348" s="12" t="s">
        <v>1256</v>
      </c>
      <c r="K348" s="15"/>
      <c r="L348" s="12" t="s">
        <v>1181</v>
      </c>
      <c r="M348" s="12" t="s">
        <v>1181</v>
      </c>
      <c r="N348" s="15"/>
      <c r="O348" s="12">
        <v>35</v>
      </c>
    </row>
    <row r="349" spans="1:15" x14ac:dyDescent="0.25">
      <c r="A349" s="11">
        <v>10011082</v>
      </c>
      <c r="B349" s="12" t="s">
        <v>1257</v>
      </c>
      <c r="C349" s="12" t="s">
        <v>1258</v>
      </c>
      <c r="D349" s="12" t="s">
        <v>1258</v>
      </c>
      <c r="E349" s="12" t="s">
        <v>1259</v>
      </c>
      <c r="F349" s="12" t="s">
        <v>114</v>
      </c>
      <c r="G349" s="12" t="s">
        <v>680</v>
      </c>
      <c r="H349" s="12" t="s">
        <v>1222</v>
      </c>
      <c r="I349" s="12" t="s">
        <v>1176</v>
      </c>
      <c r="J349" s="12">
        <v>-2</v>
      </c>
      <c r="K349" s="12"/>
      <c r="L349" s="12" t="s">
        <v>1181</v>
      </c>
      <c r="M349" s="12" t="s">
        <v>1181</v>
      </c>
      <c r="N349" s="15"/>
      <c r="O349" s="12">
        <v>35</v>
      </c>
    </row>
    <row r="350" spans="1:15" x14ac:dyDescent="0.25">
      <c r="A350" s="11">
        <v>10012054</v>
      </c>
      <c r="B350" s="12" t="s">
        <v>1260</v>
      </c>
      <c r="C350" s="12" t="s">
        <v>1261</v>
      </c>
      <c r="D350" s="12" t="s">
        <v>1261</v>
      </c>
      <c r="E350" s="12" t="s">
        <v>1262</v>
      </c>
      <c r="F350" s="12" t="s">
        <v>114</v>
      </c>
      <c r="G350" s="12" t="s">
        <v>680</v>
      </c>
      <c r="H350" s="12" t="s">
        <v>1194</v>
      </c>
      <c r="I350" s="12" t="s">
        <v>1176</v>
      </c>
      <c r="J350" s="12">
        <v>-2</v>
      </c>
      <c r="K350" s="12"/>
      <c r="L350" s="12" t="s">
        <v>1181</v>
      </c>
      <c r="M350" s="12" t="s">
        <v>1181</v>
      </c>
      <c r="N350" s="15"/>
      <c r="O350" s="12">
        <v>35</v>
      </c>
    </row>
    <row r="351" spans="1:15" x14ac:dyDescent="0.25">
      <c r="A351" s="11">
        <v>10012139</v>
      </c>
      <c r="B351" s="12" t="s">
        <v>1263</v>
      </c>
      <c r="C351" s="12" t="s">
        <v>1264</v>
      </c>
      <c r="D351" s="12" t="s">
        <v>1264</v>
      </c>
      <c r="E351" s="12" t="s">
        <v>1265</v>
      </c>
      <c r="F351" s="12" t="s">
        <v>114</v>
      </c>
      <c r="G351" s="12" t="s">
        <v>680</v>
      </c>
      <c r="H351" s="12" t="s">
        <v>1194</v>
      </c>
      <c r="I351" s="12" t="s">
        <v>1176</v>
      </c>
      <c r="J351" s="12">
        <v>-2</v>
      </c>
      <c r="K351" s="12"/>
      <c r="L351" s="12" t="s">
        <v>1181</v>
      </c>
      <c r="M351" s="12" t="s">
        <v>1181</v>
      </c>
      <c r="N351" s="15"/>
      <c r="O351" s="12">
        <v>35</v>
      </c>
    </row>
    <row r="352" spans="1:15" x14ac:dyDescent="0.25">
      <c r="A352" s="11">
        <v>10012053</v>
      </c>
      <c r="B352" s="12" t="s">
        <v>1266</v>
      </c>
      <c r="C352" s="12" t="s">
        <v>418</v>
      </c>
      <c r="D352" s="12" t="s">
        <v>418</v>
      </c>
      <c r="E352" s="12" t="s">
        <v>1267</v>
      </c>
      <c r="F352" s="12" t="s">
        <v>114</v>
      </c>
      <c r="G352" s="12" t="s">
        <v>680</v>
      </c>
      <c r="H352" s="12" t="s">
        <v>1180</v>
      </c>
      <c r="I352" s="12" t="s">
        <v>1176</v>
      </c>
      <c r="J352" s="12">
        <v>-2</v>
      </c>
      <c r="L352" s="12" t="s">
        <v>1181</v>
      </c>
      <c r="M352" s="12" t="s">
        <v>1181</v>
      </c>
      <c r="N352" s="15"/>
      <c r="O352" s="12">
        <v>35</v>
      </c>
    </row>
    <row r="353" spans="1:15" x14ac:dyDescent="0.25">
      <c r="A353" s="11">
        <v>10012027</v>
      </c>
      <c r="B353" s="12" t="s">
        <v>1268</v>
      </c>
      <c r="C353" s="12" t="s">
        <v>1269</v>
      </c>
      <c r="D353" s="12" t="s">
        <v>1269</v>
      </c>
      <c r="E353" s="12" t="s">
        <v>1270</v>
      </c>
      <c r="F353" s="12" t="s">
        <v>142</v>
      </c>
      <c r="G353" s="12" t="s">
        <v>680</v>
      </c>
      <c r="H353" s="12" t="s">
        <v>1194</v>
      </c>
      <c r="I353" s="12" t="s">
        <v>1176</v>
      </c>
      <c r="J353" s="12">
        <v>-2</v>
      </c>
      <c r="K353" s="12"/>
      <c r="L353" s="12" t="s">
        <v>1181</v>
      </c>
      <c r="M353" s="12" t="s">
        <v>1181</v>
      </c>
      <c r="N353" s="15"/>
      <c r="O353" s="12">
        <v>35</v>
      </c>
    </row>
    <row r="354" spans="1:15" x14ac:dyDescent="0.25">
      <c r="A354" s="11">
        <v>10011097</v>
      </c>
      <c r="B354" s="12" t="s">
        <v>1271</v>
      </c>
      <c r="C354" s="12" t="s">
        <v>1272</v>
      </c>
      <c r="D354" s="12" t="s">
        <v>1272</v>
      </c>
      <c r="E354" s="12" t="s">
        <v>1273</v>
      </c>
      <c r="F354" s="12" t="s">
        <v>114</v>
      </c>
      <c r="G354" s="12" t="s">
        <v>680</v>
      </c>
      <c r="H354" s="12" t="s">
        <v>1180</v>
      </c>
      <c r="I354" s="12" t="s">
        <v>1176</v>
      </c>
      <c r="J354" s="12">
        <v>-2</v>
      </c>
      <c r="K354" s="12"/>
      <c r="L354" s="12" t="s">
        <v>1181</v>
      </c>
      <c r="M354" s="12" t="s">
        <v>1181</v>
      </c>
      <c r="N354" s="15"/>
      <c r="O354" s="12">
        <v>35</v>
      </c>
    </row>
    <row r="355" spans="1:15" x14ac:dyDescent="0.25">
      <c r="A355" s="11">
        <v>10011602</v>
      </c>
      <c r="B355" s="12" t="s">
        <v>1274</v>
      </c>
      <c r="C355" s="12" t="s">
        <v>1275</v>
      </c>
      <c r="D355" s="12" t="s">
        <v>1275</v>
      </c>
      <c r="E355" s="12" t="s">
        <v>1276</v>
      </c>
      <c r="F355" s="12" t="s">
        <v>114</v>
      </c>
      <c r="G355" s="12" t="s">
        <v>680</v>
      </c>
      <c r="H355" s="12" t="s">
        <v>1194</v>
      </c>
      <c r="I355" s="12" t="s">
        <v>1176</v>
      </c>
      <c r="J355" s="12">
        <v>-2</v>
      </c>
      <c r="K355" s="12"/>
      <c r="L355" s="12" t="s">
        <v>1181</v>
      </c>
      <c r="M355" s="12" t="s">
        <v>1181</v>
      </c>
      <c r="N355" s="15"/>
      <c r="O355" s="12">
        <v>35</v>
      </c>
    </row>
    <row r="356" spans="1:15" x14ac:dyDescent="0.25">
      <c r="A356" s="11">
        <v>10011077</v>
      </c>
      <c r="B356" s="12" t="s">
        <v>1277</v>
      </c>
      <c r="C356" s="12" t="s">
        <v>1278</v>
      </c>
      <c r="D356" s="12" t="s">
        <v>1278</v>
      </c>
      <c r="E356" s="12" t="s">
        <v>1279</v>
      </c>
      <c r="F356" s="12" t="s">
        <v>114</v>
      </c>
      <c r="G356" s="12" t="s">
        <v>680</v>
      </c>
      <c r="H356" s="12" t="s">
        <v>1180</v>
      </c>
      <c r="I356" s="12" t="s">
        <v>1176</v>
      </c>
      <c r="J356" s="12">
        <v>-2</v>
      </c>
      <c r="K356" s="12"/>
      <c r="L356" s="12" t="s">
        <v>1181</v>
      </c>
      <c r="M356" s="12" t="s">
        <v>1181</v>
      </c>
      <c r="N356" s="15"/>
      <c r="O356" s="12">
        <v>35</v>
      </c>
    </row>
    <row r="357" spans="1:15" x14ac:dyDescent="0.25">
      <c r="A357" s="11">
        <v>10011607</v>
      </c>
      <c r="B357" s="12" t="s">
        <v>1280</v>
      </c>
      <c r="C357" s="12" t="s">
        <v>1281</v>
      </c>
      <c r="D357" s="12" t="s">
        <v>1281</v>
      </c>
      <c r="E357" s="12" t="s">
        <v>1282</v>
      </c>
      <c r="F357" s="12" t="s">
        <v>114</v>
      </c>
      <c r="G357" s="12" t="s">
        <v>680</v>
      </c>
      <c r="H357" s="12" t="s">
        <v>1180</v>
      </c>
      <c r="I357" s="12" t="s">
        <v>1176</v>
      </c>
      <c r="J357" s="12">
        <v>-2</v>
      </c>
      <c r="K357" s="12"/>
      <c r="L357" s="12" t="s">
        <v>1181</v>
      </c>
      <c r="M357" s="12" t="s">
        <v>1181</v>
      </c>
      <c r="N357" s="15"/>
      <c r="O357" s="12">
        <v>35</v>
      </c>
    </row>
    <row r="358" spans="1:15" x14ac:dyDescent="0.25">
      <c r="A358" s="11">
        <v>10011605</v>
      </c>
      <c r="B358" s="12" t="s">
        <v>1283</v>
      </c>
      <c r="C358" s="12" t="s">
        <v>1284</v>
      </c>
      <c r="D358" s="12" t="s">
        <v>1284</v>
      </c>
      <c r="E358" s="12" t="s">
        <v>1285</v>
      </c>
      <c r="F358" s="12" t="s">
        <v>114</v>
      </c>
      <c r="G358" s="12" t="s">
        <v>680</v>
      </c>
      <c r="H358" s="12" t="s">
        <v>1194</v>
      </c>
      <c r="I358" s="12" t="s">
        <v>1176</v>
      </c>
      <c r="J358" s="12">
        <v>-2</v>
      </c>
      <c r="K358" s="12"/>
      <c r="L358" s="12" t="s">
        <v>1181</v>
      </c>
      <c r="M358" s="12" t="s">
        <v>1181</v>
      </c>
      <c r="N358" s="15"/>
      <c r="O358" s="12">
        <v>35</v>
      </c>
    </row>
    <row r="359" spans="1:15" x14ac:dyDescent="0.25">
      <c r="A359" s="11">
        <v>10011081</v>
      </c>
      <c r="B359" s="12" t="s">
        <v>1286</v>
      </c>
      <c r="C359" s="12" t="s">
        <v>1287</v>
      </c>
      <c r="D359" s="12" t="s">
        <v>1287</v>
      </c>
      <c r="E359" s="12" t="s">
        <v>1288</v>
      </c>
      <c r="F359" s="12" t="s">
        <v>142</v>
      </c>
      <c r="G359" s="12" t="s">
        <v>680</v>
      </c>
      <c r="H359" s="12" t="s">
        <v>1180</v>
      </c>
      <c r="I359" s="12" t="s">
        <v>1176</v>
      </c>
      <c r="J359" s="12">
        <v>0</v>
      </c>
      <c r="K359" s="12"/>
      <c r="L359" s="12" t="s">
        <v>1181</v>
      </c>
      <c r="M359" s="12" t="s">
        <v>1181</v>
      </c>
      <c r="N359" s="15"/>
      <c r="O359" s="12">
        <v>35</v>
      </c>
    </row>
    <row r="360" spans="1:15" x14ac:dyDescent="0.25">
      <c r="A360" s="11">
        <v>10011096</v>
      </c>
      <c r="B360" s="12" t="s">
        <v>1289</v>
      </c>
      <c r="C360" s="12" t="s">
        <v>1290</v>
      </c>
      <c r="D360" s="12" t="s">
        <v>1290</v>
      </c>
      <c r="E360" s="12" t="s">
        <v>1291</v>
      </c>
      <c r="F360" s="12" t="s">
        <v>114</v>
      </c>
      <c r="G360" s="12" t="s">
        <v>680</v>
      </c>
      <c r="H360" s="12" t="s">
        <v>1180</v>
      </c>
      <c r="I360" s="12" t="s">
        <v>1176</v>
      </c>
      <c r="J360" s="12">
        <v>-2</v>
      </c>
      <c r="K360" s="12"/>
      <c r="L360" s="12" t="s">
        <v>1181</v>
      </c>
      <c r="M360" s="12" t="s">
        <v>1181</v>
      </c>
      <c r="N360" s="15"/>
      <c r="O360" s="12">
        <v>35</v>
      </c>
    </row>
    <row r="361" spans="1:15" x14ac:dyDescent="0.25">
      <c r="A361" s="11">
        <v>10011068</v>
      </c>
      <c r="B361" s="12" t="s">
        <v>1292</v>
      </c>
      <c r="C361" s="12" t="s">
        <v>1293</v>
      </c>
      <c r="D361" s="12" t="s">
        <v>1293</v>
      </c>
      <c r="E361" s="12" t="s">
        <v>1294</v>
      </c>
      <c r="F361" s="12" t="s">
        <v>114</v>
      </c>
      <c r="G361" s="12" t="s">
        <v>680</v>
      </c>
      <c r="H361" s="12" t="s">
        <v>1194</v>
      </c>
      <c r="I361" s="12" t="s">
        <v>1176</v>
      </c>
      <c r="J361" s="12">
        <v>-2</v>
      </c>
      <c r="K361" s="12"/>
      <c r="L361" s="12" t="s">
        <v>1181</v>
      </c>
      <c r="M361" s="12" t="s">
        <v>1181</v>
      </c>
      <c r="N361" s="15"/>
      <c r="O361" s="12">
        <v>35</v>
      </c>
    </row>
    <row r="362" spans="1:15" x14ac:dyDescent="0.25">
      <c r="A362" s="11">
        <v>10011612</v>
      </c>
      <c r="B362" s="12" t="s">
        <v>1295</v>
      </c>
      <c r="C362" s="12" t="s">
        <v>1296</v>
      </c>
      <c r="D362" s="12" t="s">
        <v>1296</v>
      </c>
      <c r="E362" s="12" t="s">
        <v>1297</v>
      </c>
      <c r="F362" s="12" t="s">
        <v>114</v>
      </c>
      <c r="G362" s="12" t="s">
        <v>680</v>
      </c>
      <c r="H362" s="12" t="s">
        <v>1194</v>
      </c>
      <c r="I362" s="12" t="s">
        <v>1176</v>
      </c>
      <c r="J362" s="12">
        <v>0</v>
      </c>
      <c r="K362" s="12"/>
      <c r="L362" s="12" t="s">
        <v>1181</v>
      </c>
      <c r="M362" s="12" t="s">
        <v>1181</v>
      </c>
      <c r="N362" s="15"/>
      <c r="O362" s="12">
        <v>35</v>
      </c>
    </row>
    <row r="363" spans="1:15" x14ac:dyDescent="0.25">
      <c r="A363" s="11">
        <v>10011858</v>
      </c>
      <c r="B363" s="12" t="s">
        <v>1298</v>
      </c>
      <c r="C363" s="12" t="s">
        <v>1299</v>
      </c>
      <c r="D363" s="12" t="s">
        <v>1299</v>
      </c>
      <c r="E363" s="12" t="s">
        <v>1300</v>
      </c>
      <c r="F363" s="12" t="s">
        <v>142</v>
      </c>
      <c r="G363" s="12" t="s">
        <v>680</v>
      </c>
      <c r="H363" s="12" t="s">
        <v>645</v>
      </c>
      <c r="I363" s="12" t="s">
        <v>1176</v>
      </c>
      <c r="J363" s="12">
        <v>-2</v>
      </c>
      <c r="K363" s="12"/>
      <c r="L363" s="12" t="s">
        <v>1181</v>
      </c>
      <c r="M363" s="12" t="s">
        <v>1181</v>
      </c>
      <c r="N363" s="15"/>
      <c r="O363" s="12">
        <v>35</v>
      </c>
    </row>
    <row r="364" spans="1:15" x14ac:dyDescent="0.25">
      <c r="A364" s="11">
        <v>10012096</v>
      </c>
      <c r="B364" s="12" t="s">
        <v>1301</v>
      </c>
      <c r="C364" s="12" t="s">
        <v>1302</v>
      </c>
      <c r="D364" s="12" t="s">
        <v>1302</v>
      </c>
      <c r="E364" s="12" t="s">
        <v>1303</v>
      </c>
      <c r="F364" s="12" t="s">
        <v>114</v>
      </c>
      <c r="G364" s="12" t="s">
        <v>680</v>
      </c>
      <c r="H364" s="12" t="s">
        <v>645</v>
      </c>
      <c r="I364" s="12" t="s">
        <v>1176</v>
      </c>
      <c r="J364" s="12">
        <v>-2</v>
      </c>
      <c r="K364" s="15"/>
      <c r="L364" s="12" t="s">
        <v>1181</v>
      </c>
      <c r="M364" s="12" t="s">
        <v>1181</v>
      </c>
      <c r="N364" s="15"/>
      <c r="O364" s="12">
        <v>35</v>
      </c>
    </row>
    <row r="365" spans="1:15" x14ac:dyDescent="0.25">
      <c r="A365" s="11">
        <v>90000007</v>
      </c>
      <c r="B365" s="12" t="s">
        <v>1304</v>
      </c>
      <c r="C365" s="12" t="s">
        <v>1305</v>
      </c>
      <c r="D365" s="12" t="s">
        <v>1305</v>
      </c>
      <c r="E365" s="12" t="s">
        <v>1306</v>
      </c>
      <c r="F365" s="12"/>
      <c r="G365" s="12" t="s">
        <v>644</v>
      </c>
      <c r="H365" s="12" t="s">
        <v>1307</v>
      </c>
      <c r="I365" s="12" t="s">
        <v>1308</v>
      </c>
      <c r="J365" s="12" t="s">
        <v>1308</v>
      </c>
      <c r="K365" s="15"/>
      <c r="L365" s="15"/>
      <c r="M365" s="15"/>
      <c r="N365" s="15"/>
      <c r="O365" s="12">
        <v>35</v>
      </c>
    </row>
    <row r="366" spans="1:15" x14ac:dyDescent="0.25">
      <c r="A366" s="11">
        <v>10010961</v>
      </c>
      <c r="B366" s="12" t="s">
        <v>1309</v>
      </c>
      <c r="C366" s="12" t="s">
        <v>1310</v>
      </c>
      <c r="D366" s="12" t="s">
        <v>1310</v>
      </c>
      <c r="E366" s="12" t="s">
        <v>1311</v>
      </c>
      <c r="F366" s="12"/>
      <c r="G366" s="12" t="s">
        <v>644</v>
      </c>
      <c r="H366" s="12" t="s">
        <v>1312</v>
      </c>
      <c r="I366" s="12" t="s">
        <v>1308</v>
      </c>
      <c r="J366" s="12" t="s">
        <v>1308</v>
      </c>
      <c r="K366" s="15"/>
      <c r="L366" s="15"/>
      <c r="M366" s="15"/>
      <c r="N366" s="15"/>
      <c r="O366" s="15"/>
    </row>
    <row r="367" spans="1:15" x14ac:dyDescent="0.25">
      <c r="A367" s="11">
        <v>10011890</v>
      </c>
      <c r="B367" s="12" t="s">
        <v>1313</v>
      </c>
      <c r="C367" s="12" t="s">
        <v>501</v>
      </c>
      <c r="D367" s="12" t="s">
        <v>501</v>
      </c>
      <c r="E367" s="12" t="s">
        <v>1314</v>
      </c>
      <c r="F367" s="12" t="s">
        <v>142</v>
      </c>
      <c r="G367" s="12" t="s">
        <v>644</v>
      </c>
      <c r="H367" s="12" t="s">
        <v>1312</v>
      </c>
      <c r="I367" s="12" t="s">
        <v>1308</v>
      </c>
      <c r="J367" s="12" t="s">
        <v>1308</v>
      </c>
      <c r="K367" s="15"/>
      <c r="L367" s="15"/>
      <c r="M367" s="15"/>
      <c r="N367" s="15"/>
      <c r="O367" s="15"/>
    </row>
    <row r="368" spans="1:15" x14ac:dyDescent="0.25">
      <c r="A368" s="11">
        <v>10010731</v>
      </c>
      <c r="B368" s="12" t="s">
        <v>1315</v>
      </c>
      <c r="C368" s="12" t="s">
        <v>930</v>
      </c>
      <c r="D368" s="12" t="s">
        <v>930</v>
      </c>
      <c r="E368" s="12" t="s">
        <v>1316</v>
      </c>
      <c r="F368" s="12"/>
      <c r="G368" s="12" t="s">
        <v>644</v>
      </c>
      <c r="H368" s="12" t="s">
        <v>1312</v>
      </c>
      <c r="I368" s="12" t="s">
        <v>1308</v>
      </c>
      <c r="J368" s="12" t="s">
        <v>1308</v>
      </c>
      <c r="K368" s="15"/>
      <c r="L368" s="15"/>
      <c r="M368" s="15"/>
      <c r="N368" s="15"/>
      <c r="O368" s="15"/>
    </row>
    <row r="369" spans="1:15" x14ac:dyDescent="0.25">
      <c r="A369" s="11">
        <v>10010677</v>
      </c>
      <c r="B369" s="12" t="s">
        <v>1317</v>
      </c>
      <c r="C369" s="12" t="s">
        <v>1318</v>
      </c>
      <c r="D369" s="12" t="s">
        <v>1318</v>
      </c>
      <c r="E369" s="12" t="s">
        <v>1319</v>
      </c>
      <c r="F369" s="12"/>
      <c r="G369" s="12" t="s">
        <v>644</v>
      </c>
      <c r="H369" s="12" t="s">
        <v>1312</v>
      </c>
      <c r="I369" s="12" t="s">
        <v>1308</v>
      </c>
      <c r="J369" s="12" t="s">
        <v>1308</v>
      </c>
      <c r="K369" s="15"/>
      <c r="L369" s="15"/>
      <c r="M369" s="15"/>
      <c r="N369" s="15"/>
      <c r="O369" s="15"/>
    </row>
    <row r="370" spans="1:15" x14ac:dyDescent="0.25">
      <c r="A370" s="11">
        <v>10011586</v>
      </c>
      <c r="B370" s="12" t="s">
        <v>1320</v>
      </c>
      <c r="C370" s="12" t="s">
        <v>1321</v>
      </c>
      <c r="D370" s="12" t="s">
        <v>1321</v>
      </c>
      <c r="E370" s="12" t="s">
        <v>1322</v>
      </c>
      <c r="F370" s="12"/>
      <c r="G370" s="12" t="s">
        <v>644</v>
      </c>
      <c r="H370" s="12" t="s">
        <v>1312</v>
      </c>
      <c r="I370" s="12" t="s">
        <v>1308</v>
      </c>
      <c r="J370" s="12" t="s">
        <v>1308</v>
      </c>
      <c r="K370" s="15"/>
      <c r="L370" s="15"/>
      <c r="M370" s="15"/>
      <c r="N370" s="15"/>
      <c r="O370" s="15"/>
    </row>
    <row r="371" spans="1:15" x14ac:dyDescent="0.25">
      <c r="A371" s="11">
        <v>90000008</v>
      </c>
      <c r="B371" s="12" t="s">
        <v>1323</v>
      </c>
      <c r="C371" s="12" t="s">
        <v>1324</v>
      </c>
      <c r="D371" s="12" t="s">
        <v>1324</v>
      </c>
      <c r="E371" s="12" t="s">
        <v>1325</v>
      </c>
      <c r="F371" s="12"/>
      <c r="G371" s="12" t="s">
        <v>644</v>
      </c>
      <c r="H371" s="12" t="s">
        <v>1307</v>
      </c>
      <c r="I371" s="12" t="s">
        <v>1308</v>
      </c>
      <c r="J371" s="12" t="s">
        <v>1308</v>
      </c>
      <c r="K371" s="15"/>
      <c r="L371" s="15"/>
      <c r="M371" s="15"/>
      <c r="N371" s="15"/>
      <c r="O371" s="12">
        <v>35</v>
      </c>
    </row>
    <row r="372" spans="1:15" x14ac:dyDescent="0.25">
      <c r="A372" s="11">
        <v>10010461</v>
      </c>
      <c r="B372" s="12" t="s">
        <v>1326</v>
      </c>
      <c r="C372" s="12" t="s">
        <v>1327</v>
      </c>
      <c r="D372" s="12" t="s">
        <v>1327</v>
      </c>
      <c r="E372" s="12" t="s">
        <v>1328</v>
      </c>
      <c r="F372" s="12"/>
      <c r="G372" s="12" t="s">
        <v>644</v>
      </c>
      <c r="H372" s="12" t="s">
        <v>1312</v>
      </c>
      <c r="I372" s="12" t="s">
        <v>1308</v>
      </c>
      <c r="J372" s="12" t="s">
        <v>1308</v>
      </c>
      <c r="K372" s="15"/>
      <c r="L372" s="15"/>
      <c r="M372" s="15"/>
      <c r="N372" s="15"/>
      <c r="O372" s="15"/>
    </row>
    <row r="373" spans="1:15" x14ac:dyDescent="0.25">
      <c r="A373" s="11">
        <v>10010749</v>
      </c>
      <c r="B373" s="12" t="s">
        <v>1329</v>
      </c>
      <c r="C373" s="12" t="s">
        <v>1330</v>
      </c>
      <c r="D373" s="12" t="s">
        <v>1330</v>
      </c>
      <c r="E373" s="12" t="s">
        <v>1331</v>
      </c>
      <c r="F373" s="12"/>
      <c r="G373" s="12" t="s">
        <v>644</v>
      </c>
      <c r="H373" s="12" t="s">
        <v>1312</v>
      </c>
      <c r="I373" s="12" t="s">
        <v>1308</v>
      </c>
      <c r="J373" s="12" t="s">
        <v>1308</v>
      </c>
      <c r="K373" s="15"/>
      <c r="L373" s="15"/>
      <c r="M373" s="15"/>
      <c r="N373" s="15"/>
      <c r="O373" s="15"/>
    </row>
    <row r="374" spans="1:15" x14ac:dyDescent="0.25">
      <c r="A374" s="11">
        <v>90000006</v>
      </c>
      <c r="B374" s="12" t="s">
        <v>1332</v>
      </c>
      <c r="C374" s="12" t="s">
        <v>1333</v>
      </c>
      <c r="D374" s="12" t="s">
        <v>1333</v>
      </c>
      <c r="E374" s="12" t="s">
        <v>1334</v>
      </c>
      <c r="F374" s="12"/>
      <c r="G374" s="12" t="s">
        <v>644</v>
      </c>
      <c r="H374" s="12" t="s">
        <v>1307</v>
      </c>
      <c r="I374" s="12" t="s">
        <v>1308</v>
      </c>
      <c r="J374" s="12" t="s">
        <v>1308</v>
      </c>
      <c r="K374" s="15"/>
      <c r="L374" s="15"/>
      <c r="M374" s="15"/>
      <c r="N374" s="15"/>
      <c r="O374" s="12">
        <v>35</v>
      </c>
    </row>
    <row r="375" spans="1:15" x14ac:dyDescent="0.25">
      <c r="A375" s="11">
        <v>10010730</v>
      </c>
      <c r="B375" s="12" t="s">
        <v>1335</v>
      </c>
      <c r="C375" s="12" t="s">
        <v>1336</v>
      </c>
      <c r="D375" s="12" t="s">
        <v>1336</v>
      </c>
      <c r="E375" s="12" t="s">
        <v>1227</v>
      </c>
      <c r="F375" s="12"/>
      <c r="G375" s="12" t="s">
        <v>644</v>
      </c>
      <c r="H375" s="12" t="s">
        <v>1312</v>
      </c>
      <c r="I375" s="12" t="s">
        <v>1308</v>
      </c>
      <c r="J375" s="12" t="s">
        <v>1308</v>
      </c>
      <c r="K375" s="15"/>
      <c r="L375" s="15"/>
      <c r="M375" s="15"/>
      <c r="N375" s="15"/>
      <c r="O375" s="15"/>
    </row>
    <row r="376" spans="1:15" x14ac:dyDescent="0.25">
      <c r="A376" s="11">
        <v>2220107</v>
      </c>
      <c r="B376" s="12" t="s">
        <v>1337</v>
      </c>
      <c r="C376" s="12" t="s">
        <v>1338</v>
      </c>
      <c r="D376" s="12" t="s">
        <v>1338</v>
      </c>
      <c r="E376" s="12" t="s">
        <v>1339</v>
      </c>
      <c r="F376" s="12"/>
      <c r="G376" s="12" t="s">
        <v>644</v>
      </c>
      <c r="H376" s="12" t="s">
        <v>1312</v>
      </c>
      <c r="I376" s="12" t="s">
        <v>1308</v>
      </c>
      <c r="J376" s="12" t="s">
        <v>1308</v>
      </c>
      <c r="K376" s="15"/>
      <c r="L376" s="15"/>
      <c r="M376" s="15"/>
      <c r="N376" s="15"/>
      <c r="O376" s="15"/>
    </row>
    <row r="377" spans="1:15" x14ac:dyDescent="0.25">
      <c r="A377" s="11">
        <v>2220102</v>
      </c>
      <c r="B377" s="12" t="s">
        <v>1340</v>
      </c>
      <c r="C377" s="12" t="s">
        <v>1341</v>
      </c>
      <c r="D377" s="12" t="s">
        <v>1341</v>
      </c>
      <c r="E377" s="12" t="s">
        <v>1342</v>
      </c>
      <c r="F377" s="12"/>
      <c r="G377" s="12" t="s">
        <v>644</v>
      </c>
      <c r="H377" s="12" t="s">
        <v>1312</v>
      </c>
      <c r="I377" s="12" t="s">
        <v>1308</v>
      </c>
      <c r="J377" s="12" t="s">
        <v>1308</v>
      </c>
      <c r="K377" s="15"/>
      <c r="L377" s="15"/>
      <c r="M377" s="15"/>
      <c r="N377" s="15"/>
      <c r="O377" s="15"/>
    </row>
    <row r="378" spans="1:15" x14ac:dyDescent="0.25">
      <c r="A378" s="11">
        <v>10010463</v>
      </c>
      <c r="B378" s="12" t="s">
        <v>1343</v>
      </c>
      <c r="C378" s="12" t="s">
        <v>1344</v>
      </c>
      <c r="D378" s="12" t="s">
        <v>1344</v>
      </c>
      <c r="E378" s="12" t="s">
        <v>1345</v>
      </c>
      <c r="F378" s="12"/>
      <c r="G378" s="12" t="s">
        <v>644</v>
      </c>
      <c r="H378" s="12" t="s">
        <v>1312</v>
      </c>
      <c r="I378" s="12" t="s">
        <v>1308</v>
      </c>
      <c r="J378" s="12" t="s">
        <v>1308</v>
      </c>
      <c r="K378" s="15"/>
      <c r="L378" s="15"/>
      <c r="M378" s="15"/>
      <c r="N378" s="15"/>
      <c r="O378" s="15"/>
    </row>
    <row r="379" spans="1:15" x14ac:dyDescent="0.25">
      <c r="A379" s="11">
        <v>10011718</v>
      </c>
      <c r="B379" s="12" t="s">
        <v>1346</v>
      </c>
      <c r="C379" s="12" t="s">
        <v>1347</v>
      </c>
      <c r="D379" s="12" t="s">
        <v>1347</v>
      </c>
      <c r="E379" s="12" t="s">
        <v>1348</v>
      </c>
      <c r="F379" s="12"/>
      <c r="G379" s="12" t="s">
        <v>644</v>
      </c>
      <c r="H379" s="12" t="s">
        <v>1312</v>
      </c>
      <c r="I379" s="12" t="s">
        <v>1308</v>
      </c>
      <c r="J379" s="12" t="s">
        <v>1308</v>
      </c>
      <c r="K379" s="15"/>
      <c r="L379" s="15"/>
      <c r="M379" s="15"/>
      <c r="N379" s="15"/>
      <c r="O379" s="15"/>
    </row>
    <row r="380" spans="1:15" x14ac:dyDescent="0.25">
      <c r="A380" s="11">
        <v>10011893</v>
      </c>
      <c r="B380" s="12" t="s">
        <v>1349</v>
      </c>
      <c r="C380" s="12" t="s">
        <v>324</v>
      </c>
      <c r="D380" s="12" t="s">
        <v>324</v>
      </c>
      <c r="E380" s="12" t="s">
        <v>1350</v>
      </c>
      <c r="F380" s="12" t="s">
        <v>142</v>
      </c>
      <c r="G380" s="12" t="s">
        <v>644</v>
      </c>
      <c r="H380" s="12" t="s">
        <v>1312</v>
      </c>
      <c r="I380" s="12" t="s">
        <v>1308</v>
      </c>
      <c r="J380" s="12" t="s">
        <v>1308</v>
      </c>
      <c r="K380" s="15"/>
      <c r="L380" s="15"/>
      <c r="M380" s="15"/>
      <c r="N380" s="15"/>
      <c r="O380" s="15"/>
    </row>
    <row r="381" spans="1:15" x14ac:dyDescent="0.25">
      <c r="A381" s="11">
        <v>10010696</v>
      </c>
      <c r="B381" s="12" t="s">
        <v>1351</v>
      </c>
      <c r="C381" s="12" t="s">
        <v>1352</v>
      </c>
      <c r="D381" s="12" t="s">
        <v>1352</v>
      </c>
      <c r="E381" s="12" t="s">
        <v>1353</v>
      </c>
      <c r="F381" s="12"/>
      <c r="G381" s="12" t="s">
        <v>644</v>
      </c>
      <c r="H381" s="12" t="s">
        <v>1312</v>
      </c>
      <c r="I381" s="12" t="s">
        <v>1308</v>
      </c>
      <c r="J381" s="12" t="s">
        <v>1308</v>
      </c>
      <c r="K381" s="15"/>
      <c r="L381" s="15"/>
      <c r="M381" s="15"/>
      <c r="N381" s="15"/>
      <c r="O381" s="15"/>
    </row>
    <row r="382" spans="1:15" x14ac:dyDescent="0.25">
      <c r="A382" s="11">
        <v>10010126</v>
      </c>
      <c r="B382" s="12" t="s">
        <v>1354</v>
      </c>
      <c r="C382" s="12" t="s">
        <v>1355</v>
      </c>
      <c r="D382" s="12" t="s">
        <v>1355</v>
      </c>
      <c r="E382" s="12" t="s">
        <v>1356</v>
      </c>
      <c r="F382" s="12" t="s">
        <v>142</v>
      </c>
      <c r="G382" s="12" t="s">
        <v>644</v>
      </c>
      <c r="H382" s="12" t="s">
        <v>1312</v>
      </c>
      <c r="I382" s="12" t="s">
        <v>1308</v>
      </c>
      <c r="J382" s="12" t="s">
        <v>1308</v>
      </c>
      <c r="K382" s="15"/>
      <c r="L382" s="15"/>
      <c r="M382" s="15"/>
      <c r="N382" s="15"/>
      <c r="O382" s="15"/>
    </row>
    <row r="383" spans="1:15" x14ac:dyDescent="0.25">
      <c r="A383" s="11">
        <v>90000005</v>
      </c>
      <c r="B383" s="12" t="s">
        <v>1357</v>
      </c>
      <c r="C383" s="12" t="s">
        <v>1358</v>
      </c>
      <c r="D383" s="12" t="s">
        <v>1358</v>
      </c>
      <c r="E383" s="12" t="s">
        <v>1359</v>
      </c>
      <c r="F383" s="12"/>
      <c r="G383" s="12" t="s">
        <v>644</v>
      </c>
      <c r="H383" s="12" t="s">
        <v>1307</v>
      </c>
      <c r="I383" s="12" t="s">
        <v>1308</v>
      </c>
      <c r="J383" s="12" t="s">
        <v>1308</v>
      </c>
      <c r="K383" s="15"/>
      <c r="L383" s="15"/>
      <c r="M383" s="15"/>
      <c r="N383" s="15"/>
      <c r="O383" s="12">
        <v>35</v>
      </c>
    </row>
    <row r="384" spans="1:15" x14ac:dyDescent="0.25">
      <c r="A384" s="11">
        <v>10010855</v>
      </c>
      <c r="B384" s="12" t="s">
        <v>1360</v>
      </c>
      <c r="C384" s="12" t="s">
        <v>1361</v>
      </c>
      <c r="D384" s="12" t="s">
        <v>1361</v>
      </c>
      <c r="E384" s="12" t="s">
        <v>1362</v>
      </c>
      <c r="F384" s="12" t="s">
        <v>142</v>
      </c>
      <c r="G384" s="12" t="s">
        <v>644</v>
      </c>
      <c r="H384" s="12" t="s">
        <v>1312</v>
      </c>
      <c r="I384" s="12" t="s">
        <v>1308</v>
      </c>
      <c r="J384" s="12" t="s">
        <v>1308</v>
      </c>
      <c r="K384" s="15"/>
      <c r="L384" s="15"/>
      <c r="M384" s="15"/>
      <c r="N384" s="15"/>
      <c r="O384" s="15"/>
    </row>
    <row r="385" spans="1:15" x14ac:dyDescent="0.25">
      <c r="A385" s="11">
        <v>10011386</v>
      </c>
      <c r="B385" s="12" t="s">
        <v>1363</v>
      </c>
      <c r="C385" s="12" t="s">
        <v>1364</v>
      </c>
      <c r="D385" s="12" t="s">
        <v>1364</v>
      </c>
      <c r="E385" s="12" t="s">
        <v>1365</v>
      </c>
      <c r="F385" s="12" t="s">
        <v>142</v>
      </c>
      <c r="G385" s="12" t="s">
        <v>644</v>
      </c>
      <c r="H385" s="12" t="s">
        <v>1312</v>
      </c>
      <c r="I385" s="12" t="s">
        <v>1308</v>
      </c>
      <c r="J385" s="12" t="s">
        <v>1308</v>
      </c>
      <c r="K385" s="15"/>
      <c r="L385" s="15"/>
      <c r="M385" s="15"/>
      <c r="N385" s="15"/>
      <c r="O385" s="15"/>
    </row>
    <row r="386" spans="1:15" x14ac:dyDescent="0.25">
      <c r="A386" s="11">
        <v>90000009</v>
      </c>
      <c r="B386" s="12" t="s">
        <v>1366</v>
      </c>
      <c r="C386" s="12" t="s">
        <v>1367</v>
      </c>
      <c r="D386" s="12" t="s">
        <v>1367</v>
      </c>
      <c r="E386" s="12" t="s">
        <v>1368</v>
      </c>
      <c r="F386" s="12"/>
      <c r="G386" s="12" t="s">
        <v>644</v>
      </c>
      <c r="H386" s="12" t="s">
        <v>1307</v>
      </c>
      <c r="I386" s="12" t="s">
        <v>1308</v>
      </c>
      <c r="J386" s="12" t="s">
        <v>1308</v>
      </c>
      <c r="K386" s="15"/>
      <c r="L386" s="15"/>
      <c r="M386" s="15"/>
      <c r="N386" s="15"/>
      <c r="O386" s="12">
        <v>35</v>
      </c>
    </row>
    <row r="387" spans="1:15" x14ac:dyDescent="0.25">
      <c r="A387" s="11">
        <v>10010462</v>
      </c>
      <c r="B387" s="12" t="s">
        <v>1369</v>
      </c>
      <c r="C387" s="12" t="s">
        <v>1370</v>
      </c>
      <c r="D387" s="12" t="s">
        <v>1370</v>
      </c>
      <c r="E387" s="12" t="s">
        <v>1371</v>
      </c>
      <c r="F387" s="12" t="s">
        <v>142</v>
      </c>
      <c r="G387" s="12" t="s">
        <v>644</v>
      </c>
      <c r="H387" s="12" t="s">
        <v>1312</v>
      </c>
      <c r="I387" s="12" t="s">
        <v>1308</v>
      </c>
      <c r="J387" s="12" t="s">
        <v>1308</v>
      </c>
      <c r="K387" s="15"/>
      <c r="L387" s="15"/>
      <c r="M387" s="15"/>
      <c r="N387" s="15"/>
      <c r="O387" s="15"/>
    </row>
    <row r="388" spans="1:15" x14ac:dyDescent="0.25">
      <c r="A388" s="11">
        <v>90000010</v>
      </c>
      <c r="B388" s="12" t="s">
        <v>1372</v>
      </c>
      <c r="C388" s="12" t="s">
        <v>1373</v>
      </c>
      <c r="D388" s="12" t="s">
        <v>1373</v>
      </c>
      <c r="E388" s="12" t="s">
        <v>1374</v>
      </c>
      <c r="F388" s="12" t="s">
        <v>142</v>
      </c>
      <c r="G388" s="12" t="s">
        <v>644</v>
      </c>
      <c r="H388" s="12" t="s">
        <v>1307</v>
      </c>
      <c r="I388" s="12" t="s">
        <v>1308</v>
      </c>
      <c r="J388" s="12" t="s">
        <v>1308</v>
      </c>
      <c r="K388" s="15"/>
      <c r="L388" s="15"/>
      <c r="M388" s="15"/>
      <c r="N388" s="15"/>
      <c r="O388" s="12">
        <v>35</v>
      </c>
    </row>
    <row r="389" spans="1:15" x14ac:dyDescent="0.25">
      <c r="A389" s="11">
        <v>90000038</v>
      </c>
      <c r="B389" s="12" t="s">
        <v>1375</v>
      </c>
      <c r="C389" s="12" t="s">
        <v>204</v>
      </c>
      <c r="D389" s="12" t="s">
        <v>204</v>
      </c>
      <c r="E389" s="12" t="s">
        <v>1376</v>
      </c>
      <c r="F389" s="12" t="s">
        <v>142</v>
      </c>
      <c r="G389" s="12" t="s">
        <v>644</v>
      </c>
      <c r="H389" s="12" t="s">
        <v>1307</v>
      </c>
      <c r="I389" s="12" t="s">
        <v>1308</v>
      </c>
      <c r="J389" s="12" t="s">
        <v>1308</v>
      </c>
      <c r="K389" s="15"/>
      <c r="L389" s="15"/>
      <c r="M389" s="15"/>
      <c r="N389" s="15"/>
      <c r="O389" s="12">
        <v>35</v>
      </c>
    </row>
    <row r="390" spans="1:15" x14ac:dyDescent="0.25">
      <c r="A390" s="11">
        <v>10011215</v>
      </c>
      <c r="B390" s="12" t="s">
        <v>80</v>
      </c>
      <c r="C390" s="12" t="s">
        <v>1377</v>
      </c>
      <c r="D390" s="12" t="s">
        <v>1377</v>
      </c>
      <c r="E390" s="12" t="s">
        <v>1378</v>
      </c>
      <c r="F390" s="12" t="s">
        <v>142</v>
      </c>
      <c r="G390" s="12" t="s">
        <v>143</v>
      </c>
      <c r="H390" s="12" t="s">
        <v>144</v>
      </c>
      <c r="I390" s="12" t="s">
        <v>1379</v>
      </c>
      <c r="J390" s="12">
        <v>1</v>
      </c>
      <c r="K390" s="12" t="s">
        <v>1380</v>
      </c>
      <c r="L390" s="12" t="s">
        <v>1381</v>
      </c>
      <c r="M390" s="12" t="s">
        <v>790</v>
      </c>
      <c r="N390" s="12" t="s">
        <v>801</v>
      </c>
      <c r="O390" s="12">
        <v>35</v>
      </c>
    </row>
    <row r="391" spans="1:15" x14ac:dyDescent="0.25">
      <c r="A391" s="11">
        <v>10011499</v>
      </c>
      <c r="B391" s="12" t="s">
        <v>1382</v>
      </c>
      <c r="C391" s="12" t="s">
        <v>1383</v>
      </c>
      <c r="D391" s="12" t="s">
        <v>1383</v>
      </c>
      <c r="E391" s="12" t="s">
        <v>1384</v>
      </c>
      <c r="F391" s="12" t="s">
        <v>114</v>
      </c>
      <c r="G391" s="12" t="s">
        <v>143</v>
      </c>
      <c r="H391" s="12" t="s">
        <v>144</v>
      </c>
      <c r="I391" s="12" t="s">
        <v>1379</v>
      </c>
      <c r="J391" s="12">
        <v>1</v>
      </c>
      <c r="K391" s="12" t="s">
        <v>1380</v>
      </c>
      <c r="L391" s="12" t="s">
        <v>1381</v>
      </c>
      <c r="M391" s="12" t="s">
        <v>790</v>
      </c>
      <c r="N391" s="12" t="s">
        <v>801</v>
      </c>
      <c r="O391" s="12">
        <v>35</v>
      </c>
    </row>
    <row r="392" spans="1:15" x14ac:dyDescent="0.25">
      <c r="A392" s="11">
        <v>10011521</v>
      </c>
      <c r="B392" s="12" t="s">
        <v>1385</v>
      </c>
      <c r="C392" s="12" t="s">
        <v>1386</v>
      </c>
      <c r="D392" s="12" t="s">
        <v>1386</v>
      </c>
      <c r="E392" s="12" t="s">
        <v>1387</v>
      </c>
      <c r="F392" s="12" t="s">
        <v>142</v>
      </c>
      <c r="G392" s="12" t="s">
        <v>143</v>
      </c>
      <c r="H392" s="12" t="s">
        <v>144</v>
      </c>
      <c r="I392" s="12" t="s">
        <v>1379</v>
      </c>
      <c r="J392" s="12">
        <v>1</v>
      </c>
      <c r="K392" s="12" t="s">
        <v>1380</v>
      </c>
      <c r="L392" s="12" t="s">
        <v>1381</v>
      </c>
      <c r="M392" s="12" t="s">
        <v>790</v>
      </c>
      <c r="N392" s="12" t="s">
        <v>801</v>
      </c>
      <c r="O392" s="12">
        <v>35</v>
      </c>
    </row>
    <row r="393" spans="1:15" x14ac:dyDescent="0.25">
      <c r="A393" s="11">
        <v>10011285</v>
      </c>
      <c r="B393" s="12" t="s">
        <v>92</v>
      </c>
      <c r="C393" s="12" t="s">
        <v>1388</v>
      </c>
      <c r="D393" s="12" t="s">
        <v>1388</v>
      </c>
      <c r="E393" s="12" t="s">
        <v>772</v>
      </c>
      <c r="F393" s="12" t="s">
        <v>142</v>
      </c>
      <c r="G393" s="12" t="s">
        <v>143</v>
      </c>
      <c r="H393" s="12" t="s">
        <v>144</v>
      </c>
      <c r="I393" s="12" t="s">
        <v>1379</v>
      </c>
      <c r="J393" s="12">
        <v>1</v>
      </c>
      <c r="K393" s="12" t="s">
        <v>1380</v>
      </c>
      <c r="L393" s="12" t="s">
        <v>1381</v>
      </c>
      <c r="M393" s="12" t="s">
        <v>790</v>
      </c>
      <c r="N393" s="12" t="s">
        <v>801</v>
      </c>
      <c r="O393" s="12">
        <v>35</v>
      </c>
    </row>
    <row r="394" spans="1:15" x14ac:dyDescent="0.25">
      <c r="A394" s="11">
        <v>10011193</v>
      </c>
      <c r="B394" s="12" t="s">
        <v>82</v>
      </c>
      <c r="C394" s="12" t="s">
        <v>1389</v>
      </c>
      <c r="D394" s="12" t="s">
        <v>1389</v>
      </c>
      <c r="E394" s="12" t="s">
        <v>1390</v>
      </c>
      <c r="F394" s="12" t="s">
        <v>142</v>
      </c>
      <c r="G394" s="12" t="s">
        <v>143</v>
      </c>
      <c r="H394" s="12" t="s">
        <v>144</v>
      </c>
      <c r="I394" s="12" t="s">
        <v>1379</v>
      </c>
      <c r="J394" s="12">
        <v>1</v>
      </c>
      <c r="K394" s="12" t="s">
        <v>1380</v>
      </c>
      <c r="L394" s="12" t="s">
        <v>1381</v>
      </c>
      <c r="M394" s="12" t="s">
        <v>790</v>
      </c>
      <c r="N394" s="12" t="s">
        <v>801</v>
      </c>
      <c r="O394" s="12">
        <v>35</v>
      </c>
    </row>
    <row r="395" spans="1:15" x14ac:dyDescent="0.25">
      <c r="A395" s="11">
        <v>10011168</v>
      </c>
      <c r="B395" s="12" t="s">
        <v>95</v>
      </c>
      <c r="C395" s="12" t="s">
        <v>880</v>
      </c>
      <c r="D395" s="12" t="s">
        <v>880</v>
      </c>
      <c r="E395" s="12" t="s">
        <v>1391</v>
      </c>
      <c r="F395" s="12" t="s">
        <v>142</v>
      </c>
      <c r="G395" s="12" t="s">
        <v>143</v>
      </c>
      <c r="H395" s="12" t="s">
        <v>144</v>
      </c>
      <c r="I395" s="12" t="s">
        <v>1379</v>
      </c>
      <c r="J395" s="12">
        <v>1</v>
      </c>
      <c r="K395" s="12" t="s">
        <v>1380</v>
      </c>
      <c r="L395" s="12" t="s">
        <v>1392</v>
      </c>
      <c r="M395" s="12" t="s">
        <v>790</v>
      </c>
      <c r="N395" s="12" t="s">
        <v>1393</v>
      </c>
      <c r="O395" s="12">
        <v>35</v>
      </c>
    </row>
    <row r="396" spans="1:15" x14ac:dyDescent="0.25">
      <c r="A396" s="11">
        <v>10011548</v>
      </c>
      <c r="B396" s="12" t="s">
        <v>1394</v>
      </c>
      <c r="C396" s="12" t="s">
        <v>1395</v>
      </c>
      <c r="D396" s="12" t="s">
        <v>1395</v>
      </c>
      <c r="E396" s="12" t="s">
        <v>1396</v>
      </c>
      <c r="F396" s="12" t="s">
        <v>142</v>
      </c>
      <c r="G396" s="12" t="s">
        <v>143</v>
      </c>
      <c r="H396" s="12" t="s">
        <v>144</v>
      </c>
      <c r="I396" s="12" t="s">
        <v>1379</v>
      </c>
      <c r="J396" s="12">
        <v>1</v>
      </c>
      <c r="K396" s="12" t="s">
        <v>1380</v>
      </c>
      <c r="L396" s="12" t="s">
        <v>1392</v>
      </c>
      <c r="M396" s="12" t="s">
        <v>790</v>
      </c>
      <c r="N396" s="12" t="s">
        <v>1393</v>
      </c>
      <c r="O396" s="12">
        <v>35</v>
      </c>
    </row>
    <row r="397" spans="1:15" x14ac:dyDescent="0.25">
      <c r="A397" s="11">
        <v>10011375</v>
      </c>
      <c r="B397" s="12" t="s">
        <v>1397</v>
      </c>
      <c r="C397" s="12" t="s">
        <v>699</v>
      </c>
      <c r="D397" s="12" t="s">
        <v>699</v>
      </c>
      <c r="E397" s="12" t="s">
        <v>1398</v>
      </c>
      <c r="F397" s="12" t="s">
        <v>142</v>
      </c>
      <c r="G397" s="12" t="s">
        <v>143</v>
      </c>
      <c r="H397" s="12" t="s">
        <v>144</v>
      </c>
      <c r="I397" s="12" t="s">
        <v>1379</v>
      </c>
      <c r="J397" s="12">
        <v>1</v>
      </c>
      <c r="K397" s="12" t="s">
        <v>1380</v>
      </c>
      <c r="L397" s="12" t="s">
        <v>1392</v>
      </c>
      <c r="M397" s="12" t="s">
        <v>790</v>
      </c>
      <c r="N397" s="12" t="s">
        <v>1393</v>
      </c>
      <c r="O397" s="12">
        <v>35</v>
      </c>
    </row>
    <row r="398" spans="1:15" x14ac:dyDescent="0.25">
      <c r="A398" s="11">
        <v>10010998</v>
      </c>
      <c r="B398" s="12" t="s">
        <v>1399</v>
      </c>
      <c r="C398" s="12" t="s">
        <v>1400</v>
      </c>
      <c r="D398" s="12" t="s">
        <v>1400</v>
      </c>
      <c r="E398" s="12" t="s">
        <v>1401</v>
      </c>
      <c r="F398" s="12" t="s">
        <v>114</v>
      </c>
      <c r="G398" s="12" t="s">
        <v>143</v>
      </c>
      <c r="H398" s="12" t="s">
        <v>144</v>
      </c>
      <c r="I398" s="12" t="s">
        <v>1379</v>
      </c>
      <c r="J398" s="12">
        <v>1</v>
      </c>
      <c r="K398" s="12" t="s">
        <v>1380</v>
      </c>
      <c r="L398" s="12" t="s">
        <v>1392</v>
      </c>
      <c r="M398" s="12" t="s">
        <v>790</v>
      </c>
      <c r="N398" s="12" t="s">
        <v>843</v>
      </c>
      <c r="O398" s="12">
        <v>35</v>
      </c>
    </row>
    <row r="399" spans="1:15" x14ac:dyDescent="0.25">
      <c r="A399" s="11">
        <v>10011222</v>
      </c>
      <c r="B399" s="12" t="s">
        <v>91</v>
      </c>
      <c r="C399" s="12" t="s">
        <v>1402</v>
      </c>
      <c r="D399" s="12" t="s">
        <v>1402</v>
      </c>
      <c r="E399" s="12" t="s">
        <v>334</v>
      </c>
      <c r="F399" s="12" t="s">
        <v>142</v>
      </c>
      <c r="G399" s="12" t="s">
        <v>143</v>
      </c>
      <c r="H399" s="12" t="s">
        <v>144</v>
      </c>
      <c r="I399" s="12" t="s">
        <v>1379</v>
      </c>
      <c r="J399" s="12">
        <v>1</v>
      </c>
      <c r="K399" s="12" t="s">
        <v>1380</v>
      </c>
      <c r="L399" s="12" t="s">
        <v>1392</v>
      </c>
      <c r="M399" s="12" t="s">
        <v>790</v>
      </c>
      <c r="N399" s="12" t="s">
        <v>843</v>
      </c>
      <c r="O399" s="12">
        <v>35</v>
      </c>
    </row>
    <row r="400" spans="1:15" x14ac:dyDescent="0.25">
      <c r="A400" s="11">
        <v>10011389</v>
      </c>
      <c r="B400" s="12" t="s">
        <v>1403</v>
      </c>
      <c r="C400" s="12" t="s">
        <v>1404</v>
      </c>
      <c r="D400" s="12" t="s">
        <v>1404</v>
      </c>
      <c r="E400" s="12" t="s">
        <v>1405</v>
      </c>
      <c r="F400" s="12" t="s">
        <v>114</v>
      </c>
      <c r="G400" s="12" t="s">
        <v>143</v>
      </c>
      <c r="H400" s="12" t="s">
        <v>144</v>
      </c>
      <c r="I400" s="12" t="s">
        <v>1379</v>
      </c>
      <c r="J400" s="12">
        <v>1</v>
      </c>
      <c r="K400" s="12" t="s">
        <v>1380</v>
      </c>
      <c r="L400" s="12" t="s">
        <v>1392</v>
      </c>
      <c r="M400" s="12" t="s">
        <v>790</v>
      </c>
      <c r="N400" s="12" t="s">
        <v>843</v>
      </c>
      <c r="O400" s="12">
        <v>35</v>
      </c>
    </row>
    <row r="401" spans="1:15" x14ac:dyDescent="0.25">
      <c r="A401" s="11">
        <v>10011298</v>
      </c>
      <c r="B401" s="12" t="s">
        <v>1406</v>
      </c>
      <c r="C401" s="12" t="s">
        <v>1407</v>
      </c>
      <c r="D401" s="12" t="s">
        <v>1407</v>
      </c>
      <c r="E401" s="12" t="s">
        <v>1408</v>
      </c>
      <c r="F401" s="12" t="s">
        <v>114</v>
      </c>
      <c r="G401" s="12" t="s">
        <v>143</v>
      </c>
      <c r="H401" s="12" t="s">
        <v>144</v>
      </c>
      <c r="I401" s="12" t="s">
        <v>1379</v>
      </c>
      <c r="J401" s="12">
        <v>1</v>
      </c>
      <c r="K401" s="12" t="s">
        <v>1380</v>
      </c>
      <c r="L401" s="12" t="s">
        <v>1392</v>
      </c>
      <c r="M401" s="12" t="s">
        <v>790</v>
      </c>
      <c r="N401" s="12" t="s">
        <v>1409</v>
      </c>
      <c r="O401" s="12">
        <v>35</v>
      </c>
    </row>
    <row r="402" spans="1:15" x14ac:dyDescent="0.25">
      <c r="A402" s="11">
        <v>10011466</v>
      </c>
      <c r="B402" s="12" t="s">
        <v>1410</v>
      </c>
      <c r="C402" s="12" t="s">
        <v>573</v>
      </c>
      <c r="D402" s="12" t="s">
        <v>573</v>
      </c>
      <c r="E402" s="12" t="s">
        <v>1411</v>
      </c>
      <c r="F402" s="12" t="s">
        <v>142</v>
      </c>
      <c r="G402" s="12" t="s">
        <v>143</v>
      </c>
      <c r="H402" s="12" t="s">
        <v>144</v>
      </c>
      <c r="I402" s="12" t="s">
        <v>1379</v>
      </c>
      <c r="J402" s="12">
        <v>1</v>
      </c>
      <c r="K402" s="12" t="s">
        <v>1380</v>
      </c>
      <c r="L402" s="12" t="s">
        <v>1392</v>
      </c>
      <c r="M402" s="12" t="s">
        <v>790</v>
      </c>
      <c r="N402" s="12" t="s">
        <v>1409</v>
      </c>
      <c r="O402" s="12">
        <v>35</v>
      </c>
    </row>
    <row r="403" spans="1:15" x14ac:dyDescent="0.25">
      <c r="A403" s="11">
        <v>10011346</v>
      </c>
      <c r="B403" s="12" t="s">
        <v>1412</v>
      </c>
      <c r="C403" s="12" t="s">
        <v>501</v>
      </c>
      <c r="D403" s="12" t="s">
        <v>501</v>
      </c>
      <c r="E403" s="12" t="s">
        <v>1413</v>
      </c>
      <c r="F403" s="12" t="s">
        <v>142</v>
      </c>
      <c r="G403" s="12" t="s">
        <v>143</v>
      </c>
      <c r="H403" s="12" t="s">
        <v>144</v>
      </c>
      <c r="I403" s="12" t="s">
        <v>1379</v>
      </c>
      <c r="J403" s="12">
        <v>1</v>
      </c>
      <c r="K403" s="12" t="s">
        <v>1380</v>
      </c>
      <c r="L403" s="12" t="s">
        <v>1392</v>
      </c>
      <c r="M403" s="12" t="s">
        <v>790</v>
      </c>
      <c r="N403" s="12" t="s">
        <v>1409</v>
      </c>
      <c r="O403" s="12">
        <v>35</v>
      </c>
    </row>
    <row r="404" spans="1:15" x14ac:dyDescent="0.25">
      <c r="A404" s="11">
        <v>10011163</v>
      </c>
      <c r="B404" s="12" t="s">
        <v>1414</v>
      </c>
      <c r="C404" s="12" t="s">
        <v>1415</v>
      </c>
      <c r="D404" s="12" t="s">
        <v>1415</v>
      </c>
      <c r="E404" s="12" t="s">
        <v>1416</v>
      </c>
      <c r="F404" s="12" t="s">
        <v>114</v>
      </c>
      <c r="G404" s="12" t="s">
        <v>143</v>
      </c>
      <c r="H404" s="12" t="s">
        <v>144</v>
      </c>
      <c r="I404" s="12" t="s">
        <v>1379</v>
      </c>
      <c r="J404" s="12">
        <v>1</v>
      </c>
      <c r="K404" s="12" t="s">
        <v>1380</v>
      </c>
      <c r="L404" s="12" t="s">
        <v>1392</v>
      </c>
      <c r="M404" s="12" t="s">
        <v>790</v>
      </c>
      <c r="N404" s="13" t="s">
        <v>1417</v>
      </c>
      <c r="O404" s="12">
        <v>35</v>
      </c>
    </row>
    <row r="405" spans="1:15" x14ac:dyDescent="0.25">
      <c r="A405" s="11">
        <v>10011147</v>
      </c>
      <c r="B405" s="12" t="s">
        <v>1418</v>
      </c>
      <c r="C405" s="12" t="s">
        <v>1419</v>
      </c>
      <c r="D405" s="12" t="s">
        <v>1419</v>
      </c>
      <c r="E405" s="12" t="s">
        <v>1420</v>
      </c>
      <c r="F405" s="12" t="s">
        <v>142</v>
      </c>
      <c r="G405" s="12" t="s">
        <v>143</v>
      </c>
      <c r="H405" s="12" t="s">
        <v>144</v>
      </c>
      <c r="I405" s="12" t="s">
        <v>1379</v>
      </c>
      <c r="J405" s="12">
        <v>1</v>
      </c>
      <c r="K405" s="12" t="s">
        <v>1380</v>
      </c>
      <c r="L405" s="12" t="s">
        <v>1392</v>
      </c>
      <c r="M405" s="12" t="s">
        <v>790</v>
      </c>
      <c r="N405" s="13" t="s">
        <v>1417</v>
      </c>
      <c r="O405" s="12">
        <v>35</v>
      </c>
    </row>
    <row r="406" spans="1:15" x14ac:dyDescent="0.25">
      <c r="A406" s="11">
        <v>10011414</v>
      </c>
      <c r="B406" s="12" t="s">
        <v>1421</v>
      </c>
      <c r="C406" s="12" t="s">
        <v>244</v>
      </c>
      <c r="D406" s="12" t="s">
        <v>244</v>
      </c>
      <c r="E406" s="12" t="s">
        <v>1422</v>
      </c>
      <c r="F406" s="12" t="s">
        <v>142</v>
      </c>
      <c r="G406" s="12" t="s">
        <v>143</v>
      </c>
      <c r="H406" s="12" t="s">
        <v>144</v>
      </c>
      <c r="I406" s="12" t="s">
        <v>1379</v>
      </c>
      <c r="J406" s="12">
        <v>1</v>
      </c>
      <c r="K406" s="12" t="s">
        <v>1380</v>
      </c>
      <c r="L406" s="12" t="s">
        <v>1392</v>
      </c>
      <c r="M406" s="12" t="s">
        <v>790</v>
      </c>
      <c r="N406" s="13" t="s">
        <v>1417</v>
      </c>
      <c r="O406" s="11">
        <v>25</v>
      </c>
    </row>
    <row r="407" spans="1:15" x14ac:dyDescent="0.25">
      <c r="A407" s="11">
        <v>10011175</v>
      </c>
      <c r="B407" s="12" t="s">
        <v>1423</v>
      </c>
      <c r="C407" s="12" t="s">
        <v>1424</v>
      </c>
      <c r="D407" s="12" t="s">
        <v>1424</v>
      </c>
      <c r="E407" s="12" t="s">
        <v>1425</v>
      </c>
      <c r="F407" s="12" t="s">
        <v>142</v>
      </c>
      <c r="G407" s="12" t="s">
        <v>143</v>
      </c>
      <c r="H407" s="12" t="s">
        <v>144</v>
      </c>
      <c r="I407" s="12" t="s">
        <v>1379</v>
      </c>
      <c r="J407" s="12">
        <v>1</v>
      </c>
      <c r="K407" s="12" t="s">
        <v>1380</v>
      </c>
      <c r="L407" s="12" t="s">
        <v>1392</v>
      </c>
      <c r="M407" s="12" t="s">
        <v>790</v>
      </c>
      <c r="N407" s="13" t="s">
        <v>1417</v>
      </c>
      <c r="O407" s="12">
        <v>35</v>
      </c>
    </row>
    <row r="408" spans="1:15" x14ac:dyDescent="0.25">
      <c r="A408" s="11">
        <v>10010946</v>
      </c>
      <c r="B408" s="12" t="s">
        <v>1426</v>
      </c>
      <c r="C408" s="12" t="s">
        <v>1427</v>
      </c>
      <c r="D408" s="12" t="s">
        <v>1427</v>
      </c>
      <c r="E408" s="12" t="s">
        <v>1428</v>
      </c>
      <c r="F408" s="12" t="s">
        <v>142</v>
      </c>
      <c r="G408" s="12" t="s">
        <v>143</v>
      </c>
      <c r="H408" s="12" t="s">
        <v>144</v>
      </c>
      <c r="I408" s="12" t="s">
        <v>1379</v>
      </c>
      <c r="J408" s="12">
        <v>1</v>
      </c>
      <c r="K408" s="12" t="s">
        <v>1380</v>
      </c>
      <c r="L408" s="12" t="s">
        <v>1392</v>
      </c>
      <c r="M408" s="12" t="s">
        <v>790</v>
      </c>
      <c r="N408" s="13" t="s">
        <v>1417</v>
      </c>
      <c r="O408" s="12">
        <v>35</v>
      </c>
    </row>
    <row r="409" spans="1:15" x14ac:dyDescent="0.25">
      <c r="A409" s="11">
        <v>10011472</v>
      </c>
      <c r="B409" s="12" t="s">
        <v>1429</v>
      </c>
      <c r="C409" s="12" t="s">
        <v>1430</v>
      </c>
      <c r="D409" s="12" t="s">
        <v>1430</v>
      </c>
      <c r="E409" s="12" t="s">
        <v>1431</v>
      </c>
      <c r="F409" s="12" t="s">
        <v>142</v>
      </c>
      <c r="G409" s="12" t="s">
        <v>143</v>
      </c>
      <c r="H409" s="12" t="s">
        <v>144</v>
      </c>
      <c r="I409" s="12" t="s">
        <v>1432</v>
      </c>
      <c r="J409" s="12">
        <v>1</v>
      </c>
      <c r="K409" s="12" t="s">
        <v>1433</v>
      </c>
      <c r="L409" s="12" t="s">
        <v>1381</v>
      </c>
      <c r="M409" s="12" t="s">
        <v>790</v>
      </c>
      <c r="N409" s="13" t="s">
        <v>1434</v>
      </c>
      <c r="O409" s="12">
        <v>35</v>
      </c>
    </row>
    <row r="410" spans="1:15" x14ac:dyDescent="0.25">
      <c r="A410" s="11">
        <v>10011525</v>
      </c>
      <c r="B410" s="12" t="s">
        <v>1435</v>
      </c>
      <c r="C410" s="12" t="s">
        <v>1436</v>
      </c>
      <c r="D410" s="12" t="s">
        <v>1436</v>
      </c>
      <c r="E410" s="12" t="s">
        <v>1437</v>
      </c>
      <c r="F410" s="12" t="s">
        <v>142</v>
      </c>
      <c r="G410" s="12" t="s">
        <v>143</v>
      </c>
      <c r="H410" s="12" t="s">
        <v>144</v>
      </c>
      <c r="I410" s="12" t="s">
        <v>1432</v>
      </c>
      <c r="J410" s="12">
        <v>1</v>
      </c>
      <c r="K410" s="12" t="s">
        <v>1433</v>
      </c>
      <c r="L410" s="12" t="s">
        <v>1381</v>
      </c>
      <c r="M410" s="12" t="s">
        <v>790</v>
      </c>
      <c r="N410" s="13" t="s">
        <v>1434</v>
      </c>
      <c r="O410" s="12">
        <v>35</v>
      </c>
    </row>
    <row r="411" spans="1:15" x14ac:dyDescent="0.25">
      <c r="A411" s="11">
        <v>10011372</v>
      </c>
      <c r="B411" s="12" t="s">
        <v>1438</v>
      </c>
      <c r="C411" s="12" t="s">
        <v>421</v>
      </c>
      <c r="D411" s="12" t="s">
        <v>421</v>
      </c>
      <c r="E411" s="12" t="s">
        <v>1439</v>
      </c>
      <c r="F411" s="12" t="s">
        <v>142</v>
      </c>
      <c r="G411" s="12" t="s">
        <v>143</v>
      </c>
      <c r="H411" s="12" t="s">
        <v>144</v>
      </c>
      <c r="I411" s="12" t="s">
        <v>1432</v>
      </c>
      <c r="J411" s="12">
        <v>1</v>
      </c>
      <c r="K411" s="12" t="s">
        <v>1433</v>
      </c>
      <c r="L411" s="12" t="s">
        <v>1381</v>
      </c>
      <c r="M411" s="12" t="s">
        <v>790</v>
      </c>
      <c r="N411" s="13" t="s">
        <v>1434</v>
      </c>
      <c r="O411" s="12">
        <v>35</v>
      </c>
    </row>
    <row r="412" spans="1:15" x14ac:dyDescent="0.25">
      <c r="A412" s="11">
        <v>10011351</v>
      </c>
      <c r="B412" s="12" t="s">
        <v>1440</v>
      </c>
      <c r="C412" s="12" t="s">
        <v>1441</v>
      </c>
      <c r="D412" s="12" t="s">
        <v>1441</v>
      </c>
      <c r="E412" s="12" t="s">
        <v>1442</v>
      </c>
      <c r="F412" s="12" t="s">
        <v>114</v>
      </c>
      <c r="G412" s="12" t="s">
        <v>143</v>
      </c>
      <c r="H412" s="12" t="s">
        <v>144</v>
      </c>
      <c r="I412" s="12" t="s">
        <v>1432</v>
      </c>
      <c r="J412" s="12">
        <v>1</v>
      </c>
      <c r="K412" s="12" t="s">
        <v>1433</v>
      </c>
      <c r="L412" s="12" t="s">
        <v>1381</v>
      </c>
      <c r="M412" s="12" t="s">
        <v>790</v>
      </c>
      <c r="N412" s="13" t="s">
        <v>1434</v>
      </c>
      <c r="O412" s="12">
        <v>35</v>
      </c>
    </row>
    <row r="413" spans="1:15" x14ac:dyDescent="0.25">
      <c r="A413" s="11">
        <v>10011213</v>
      </c>
      <c r="B413" s="12" t="s">
        <v>1443</v>
      </c>
      <c r="C413" s="12" t="s">
        <v>728</v>
      </c>
      <c r="D413" s="12" t="s">
        <v>728</v>
      </c>
      <c r="E413" s="12" t="s">
        <v>1444</v>
      </c>
      <c r="F413" s="12" t="s">
        <v>114</v>
      </c>
      <c r="G413" s="12" t="s">
        <v>143</v>
      </c>
      <c r="H413" s="12" t="s">
        <v>144</v>
      </c>
      <c r="I413" s="12" t="s">
        <v>1432</v>
      </c>
      <c r="J413" s="12">
        <v>1</v>
      </c>
      <c r="K413" s="12" t="s">
        <v>1433</v>
      </c>
      <c r="L413" s="12" t="s">
        <v>1381</v>
      </c>
      <c r="M413" s="12" t="s">
        <v>790</v>
      </c>
      <c r="N413" s="13" t="s">
        <v>1445</v>
      </c>
      <c r="O413" s="12">
        <v>35</v>
      </c>
    </row>
    <row r="414" spans="1:15" x14ac:dyDescent="0.25">
      <c r="A414" s="11">
        <v>10011561</v>
      </c>
      <c r="B414" s="12" t="s">
        <v>1446</v>
      </c>
      <c r="C414" s="12" t="s">
        <v>1447</v>
      </c>
      <c r="D414" s="12" t="s">
        <v>1447</v>
      </c>
      <c r="E414" s="12" t="s">
        <v>1448</v>
      </c>
      <c r="F414" s="12" t="s">
        <v>114</v>
      </c>
      <c r="G414" s="12" t="s">
        <v>143</v>
      </c>
      <c r="H414" s="12" t="s">
        <v>144</v>
      </c>
      <c r="I414" s="12" t="s">
        <v>1432</v>
      </c>
      <c r="J414" s="12">
        <v>1</v>
      </c>
      <c r="K414" s="12" t="s">
        <v>1433</v>
      </c>
      <c r="L414" s="12" t="s">
        <v>1381</v>
      </c>
      <c r="M414" s="12" t="s">
        <v>790</v>
      </c>
      <c r="N414" s="13" t="s">
        <v>1445</v>
      </c>
      <c r="O414" s="12">
        <v>35</v>
      </c>
    </row>
    <row r="415" spans="1:15" x14ac:dyDescent="0.25">
      <c r="A415" s="11">
        <v>10010979</v>
      </c>
      <c r="B415" s="12" t="s">
        <v>1449</v>
      </c>
      <c r="C415" s="12" t="s">
        <v>1450</v>
      </c>
      <c r="D415" s="12" t="s">
        <v>1450</v>
      </c>
      <c r="E415" s="12" t="s">
        <v>1451</v>
      </c>
      <c r="F415" s="12" t="s">
        <v>114</v>
      </c>
      <c r="G415" s="12" t="s">
        <v>143</v>
      </c>
      <c r="H415" s="12" t="s">
        <v>144</v>
      </c>
      <c r="I415" s="12" t="s">
        <v>1432</v>
      </c>
      <c r="J415" s="12">
        <v>1</v>
      </c>
      <c r="K415" s="12" t="s">
        <v>1433</v>
      </c>
      <c r="L415" s="12" t="s">
        <v>1381</v>
      </c>
      <c r="M415" s="12" t="s">
        <v>790</v>
      </c>
      <c r="N415" s="13" t="s">
        <v>1445</v>
      </c>
      <c r="O415" s="12">
        <v>35</v>
      </c>
    </row>
    <row r="416" spans="1:15" x14ac:dyDescent="0.25">
      <c r="A416" s="11">
        <v>10011504</v>
      </c>
      <c r="B416" s="12" t="s">
        <v>1452</v>
      </c>
      <c r="C416" s="12" t="s">
        <v>180</v>
      </c>
      <c r="D416" s="12" t="s">
        <v>180</v>
      </c>
      <c r="E416" s="12" t="s">
        <v>1453</v>
      </c>
      <c r="F416" s="12" t="s">
        <v>142</v>
      </c>
      <c r="G416" s="12" t="s">
        <v>143</v>
      </c>
      <c r="H416" s="12" t="s">
        <v>144</v>
      </c>
      <c r="I416" s="12" t="s">
        <v>1432</v>
      </c>
      <c r="J416" s="12">
        <v>1</v>
      </c>
      <c r="K416" s="12" t="s">
        <v>1433</v>
      </c>
      <c r="L416" s="12" t="s">
        <v>1381</v>
      </c>
      <c r="M416" s="12" t="s">
        <v>790</v>
      </c>
      <c r="N416" s="13" t="s">
        <v>1445</v>
      </c>
      <c r="O416" s="12">
        <v>35</v>
      </c>
    </row>
    <row r="417" spans="1:15" x14ac:dyDescent="0.25">
      <c r="A417" s="11">
        <v>10011430</v>
      </c>
      <c r="B417" s="12" t="s">
        <v>1454</v>
      </c>
      <c r="C417" s="12" t="s">
        <v>1455</v>
      </c>
      <c r="D417" s="12" t="s">
        <v>1455</v>
      </c>
      <c r="E417" s="12" t="s">
        <v>1456</v>
      </c>
      <c r="F417" s="12" t="s">
        <v>114</v>
      </c>
      <c r="G417" s="12" t="s">
        <v>143</v>
      </c>
      <c r="H417" s="12" t="s">
        <v>144</v>
      </c>
      <c r="I417" s="12" t="s">
        <v>1432</v>
      </c>
      <c r="J417" s="12">
        <v>1</v>
      </c>
      <c r="K417" s="12" t="s">
        <v>1433</v>
      </c>
      <c r="L417" s="12" t="s">
        <v>1381</v>
      </c>
      <c r="M417" s="12" t="s">
        <v>790</v>
      </c>
      <c r="N417" s="13" t="s">
        <v>1445</v>
      </c>
      <c r="O417" s="12">
        <v>35</v>
      </c>
    </row>
    <row r="418" spans="1:15" x14ac:dyDescent="0.25">
      <c r="A418" s="11">
        <v>10011412</v>
      </c>
      <c r="B418" s="12" t="s">
        <v>1457</v>
      </c>
      <c r="C418" s="12" t="s">
        <v>1458</v>
      </c>
      <c r="D418" s="12" t="s">
        <v>1458</v>
      </c>
      <c r="E418" s="12" t="s">
        <v>1459</v>
      </c>
      <c r="F418" s="12" t="s">
        <v>142</v>
      </c>
      <c r="G418" s="12" t="s">
        <v>143</v>
      </c>
      <c r="H418" s="12" t="s">
        <v>144</v>
      </c>
      <c r="I418" s="12" t="s">
        <v>1432</v>
      </c>
      <c r="J418" s="12">
        <v>1</v>
      </c>
      <c r="K418" s="12" t="s">
        <v>1433</v>
      </c>
      <c r="L418" s="12" t="s">
        <v>1381</v>
      </c>
      <c r="M418" s="12" t="s">
        <v>790</v>
      </c>
      <c r="N418" s="13" t="s">
        <v>1445</v>
      </c>
      <c r="O418" s="12">
        <v>35</v>
      </c>
    </row>
    <row r="419" spans="1:15" x14ac:dyDescent="0.25">
      <c r="A419" s="11">
        <v>10011156</v>
      </c>
      <c r="B419" s="12" t="s">
        <v>1460</v>
      </c>
      <c r="C419" s="12" t="s">
        <v>1461</v>
      </c>
      <c r="D419" s="12" t="s">
        <v>1461</v>
      </c>
      <c r="E419" s="12" t="s">
        <v>1462</v>
      </c>
      <c r="F419" s="12" t="s">
        <v>142</v>
      </c>
      <c r="G419" s="12" t="s">
        <v>143</v>
      </c>
      <c r="H419" s="12" t="s">
        <v>144</v>
      </c>
      <c r="I419" s="12" t="s">
        <v>1432</v>
      </c>
      <c r="J419" s="12">
        <v>1</v>
      </c>
      <c r="K419" s="12" t="s">
        <v>1433</v>
      </c>
      <c r="L419" s="12" t="s">
        <v>1381</v>
      </c>
      <c r="M419" s="12" t="s">
        <v>790</v>
      </c>
      <c r="N419" s="13" t="s">
        <v>1445</v>
      </c>
      <c r="O419" s="12">
        <v>35</v>
      </c>
    </row>
    <row r="420" spans="1:15" x14ac:dyDescent="0.25">
      <c r="A420" s="11">
        <v>10011392</v>
      </c>
      <c r="B420" s="12" t="s">
        <v>1463</v>
      </c>
      <c r="C420" s="12" t="s">
        <v>1464</v>
      </c>
      <c r="D420" s="12" t="s">
        <v>1464</v>
      </c>
      <c r="E420" s="12" t="s">
        <v>1465</v>
      </c>
      <c r="F420" s="12" t="s">
        <v>142</v>
      </c>
      <c r="G420" s="12" t="s">
        <v>143</v>
      </c>
      <c r="H420" s="12" t="s">
        <v>144</v>
      </c>
      <c r="I420" s="12" t="s">
        <v>1432</v>
      </c>
      <c r="J420" s="12">
        <v>1</v>
      </c>
      <c r="K420" s="12" t="s">
        <v>1433</v>
      </c>
      <c r="L420" s="12" t="s">
        <v>1381</v>
      </c>
      <c r="M420" s="12" t="s">
        <v>790</v>
      </c>
      <c r="N420" s="12" t="s">
        <v>1466</v>
      </c>
      <c r="O420" s="12">
        <v>35</v>
      </c>
    </row>
    <row r="421" spans="1:15" x14ac:dyDescent="0.25">
      <c r="A421" s="11">
        <v>10010976</v>
      </c>
      <c r="B421" s="12" t="s">
        <v>1467</v>
      </c>
      <c r="C421" s="12" t="s">
        <v>1468</v>
      </c>
      <c r="D421" s="12" t="s">
        <v>1468</v>
      </c>
      <c r="E421" s="12" t="s">
        <v>1469</v>
      </c>
      <c r="F421" s="12" t="s">
        <v>114</v>
      </c>
      <c r="G421" s="12" t="s">
        <v>143</v>
      </c>
      <c r="H421" s="12" t="s">
        <v>144</v>
      </c>
      <c r="I421" s="12" t="s">
        <v>1432</v>
      </c>
      <c r="J421" s="12">
        <v>1</v>
      </c>
      <c r="K421" s="12" t="s">
        <v>1433</v>
      </c>
      <c r="L421" s="12" t="s">
        <v>1381</v>
      </c>
      <c r="M421" s="12" t="s">
        <v>790</v>
      </c>
      <c r="N421" s="13" t="s">
        <v>1470</v>
      </c>
      <c r="O421" s="12">
        <v>35</v>
      </c>
    </row>
    <row r="422" spans="1:15" x14ac:dyDescent="0.25">
      <c r="A422" s="11">
        <v>10011522</v>
      </c>
      <c r="B422" s="12" t="s">
        <v>1471</v>
      </c>
      <c r="C422" s="12" t="s">
        <v>1472</v>
      </c>
      <c r="D422" s="12" t="s">
        <v>1472</v>
      </c>
      <c r="E422" s="12" t="s">
        <v>1473</v>
      </c>
      <c r="F422" s="12" t="s">
        <v>114</v>
      </c>
      <c r="G422" s="12" t="s">
        <v>143</v>
      </c>
      <c r="H422" s="12" t="s">
        <v>144</v>
      </c>
      <c r="I422" s="12" t="s">
        <v>1432</v>
      </c>
      <c r="J422" s="12">
        <v>1</v>
      </c>
      <c r="K422" s="12" t="s">
        <v>1433</v>
      </c>
      <c r="L422" s="12" t="s">
        <v>1381</v>
      </c>
      <c r="M422" s="12" t="s">
        <v>790</v>
      </c>
      <c r="N422" s="13" t="s">
        <v>1470</v>
      </c>
      <c r="O422" s="12">
        <v>35</v>
      </c>
    </row>
    <row r="423" spans="1:15" x14ac:dyDescent="0.25">
      <c r="A423" s="11">
        <v>10011290</v>
      </c>
      <c r="B423" s="12" t="s">
        <v>1474</v>
      </c>
      <c r="C423" s="12" t="s">
        <v>1475</v>
      </c>
      <c r="D423" s="12" t="s">
        <v>1475</v>
      </c>
      <c r="E423" s="12" t="s">
        <v>1476</v>
      </c>
      <c r="F423" s="12" t="s">
        <v>142</v>
      </c>
      <c r="G423" s="12" t="s">
        <v>143</v>
      </c>
      <c r="H423" s="12" t="s">
        <v>144</v>
      </c>
      <c r="I423" s="12" t="s">
        <v>1432</v>
      </c>
      <c r="J423" s="12">
        <v>1</v>
      </c>
      <c r="K423" s="12" t="s">
        <v>1433</v>
      </c>
      <c r="L423" s="12" t="s">
        <v>1381</v>
      </c>
      <c r="M423" s="12" t="s">
        <v>790</v>
      </c>
      <c r="N423" s="13" t="s">
        <v>1470</v>
      </c>
      <c r="O423" s="12">
        <v>35</v>
      </c>
    </row>
    <row r="424" spans="1:15" x14ac:dyDescent="0.25">
      <c r="A424" s="11">
        <v>10011188</v>
      </c>
      <c r="B424" s="12" t="s">
        <v>1477</v>
      </c>
      <c r="C424" s="12" t="s">
        <v>1478</v>
      </c>
      <c r="D424" s="12" t="s">
        <v>1478</v>
      </c>
      <c r="E424" s="12" t="s">
        <v>1479</v>
      </c>
      <c r="F424" s="12" t="s">
        <v>114</v>
      </c>
      <c r="G424" s="12" t="s">
        <v>143</v>
      </c>
      <c r="H424" s="12" t="s">
        <v>144</v>
      </c>
      <c r="I424" s="12" t="s">
        <v>1432</v>
      </c>
      <c r="J424" s="12">
        <v>1</v>
      </c>
      <c r="K424" s="12" t="s">
        <v>1433</v>
      </c>
      <c r="L424" s="12" t="s">
        <v>1381</v>
      </c>
      <c r="M424" s="12" t="s">
        <v>790</v>
      </c>
      <c r="N424" s="13" t="s">
        <v>1470</v>
      </c>
      <c r="O424" s="12">
        <v>35</v>
      </c>
    </row>
    <row r="425" spans="1:15" x14ac:dyDescent="0.25">
      <c r="A425" s="11">
        <v>10011238</v>
      </c>
      <c r="B425" s="12" t="s">
        <v>1480</v>
      </c>
      <c r="C425" s="12" t="s">
        <v>1481</v>
      </c>
      <c r="D425" s="12" t="s">
        <v>1481</v>
      </c>
      <c r="E425" s="12" t="s">
        <v>1482</v>
      </c>
      <c r="F425" s="12" t="s">
        <v>114</v>
      </c>
      <c r="G425" s="12" t="s">
        <v>143</v>
      </c>
      <c r="H425" s="12" t="s">
        <v>144</v>
      </c>
      <c r="I425" s="12" t="s">
        <v>1432</v>
      </c>
      <c r="J425" s="12">
        <v>1</v>
      </c>
      <c r="K425" s="12" t="s">
        <v>1433</v>
      </c>
      <c r="L425" s="12" t="s">
        <v>1381</v>
      </c>
      <c r="M425" s="12" t="s">
        <v>790</v>
      </c>
      <c r="N425" s="13" t="s">
        <v>1483</v>
      </c>
      <c r="O425" s="12">
        <v>35</v>
      </c>
    </row>
    <row r="426" spans="1:15" x14ac:dyDescent="0.25">
      <c r="A426" s="11">
        <v>10011312</v>
      </c>
      <c r="B426" s="12" t="s">
        <v>1484</v>
      </c>
      <c r="C426" s="12" t="s">
        <v>822</v>
      </c>
      <c r="D426" s="12" t="s">
        <v>822</v>
      </c>
      <c r="E426" s="12" t="s">
        <v>1485</v>
      </c>
      <c r="F426" s="12" t="s">
        <v>114</v>
      </c>
      <c r="G426" s="12" t="s">
        <v>143</v>
      </c>
      <c r="H426" s="12" t="s">
        <v>144</v>
      </c>
      <c r="I426" s="12" t="s">
        <v>1432</v>
      </c>
      <c r="J426" s="12">
        <v>1</v>
      </c>
      <c r="K426" s="12" t="s">
        <v>1433</v>
      </c>
      <c r="L426" s="12" t="s">
        <v>1381</v>
      </c>
      <c r="M426" s="12" t="s">
        <v>790</v>
      </c>
      <c r="N426" s="13" t="s">
        <v>1483</v>
      </c>
      <c r="O426" s="12">
        <v>35</v>
      </c>
    </row>
    <row r="427" spans="1:15" x14ac:dyDescent="0.25">
      <c r="A427" s="11">
        <v>10011526</v>
      </c>
      <c r="B427" s="12" t="s">
        <v>1486</v>
      </c>
      <c r="C427" s="12" t="s">
        <v>1487</v>
      </c>
      <c r="D427" s="12" t="s">
        <v>1487</v>
      </c>
      <c r="E427" s="12" t="s">
        <v>1488</v>
      </c>
      <c r="F427" s="12" t="s">
        <v>114</v>
      </c>
      <c r="G427" s="12" t="s">
        <v>143</v>
      </c>
      <c r="H427" s="12" t="s">
        <v>144</v>
      </c>
      <c r="I427" s="12" t="s">
        <v>1432</v>
      </c>
      <c r="J427" s="12">
        <v>1</v>
      </c>
      <c r="K427" s="12" t="s">
        <v>1433</v>
      </c>
      <c r="L427" s="12" t="s">
        <v>1381</v>
      </c>
      <c r="M427" s="12" t="s">
        <v>790</v>
      </c>
      <c r="N427" s="13" t="s">
        <v>1483</v>
      </c>
      <c r="O427" s="12">
        <v>35</v>
      </c>
    </row>
    <row r="428" spans="1:15" x14ac:dyDescent="0.25">
      <c r="A428" s="11">
        <v>10010950</v>
      </c>
      <c r="B428" s="12" t="s">
        <v>1489</v>
      </c>
      <c r="C428" s="12" t="s">
        <v>1490</v>
      </c>
      <c r="D428" s="12" t="s">
        <v>1490</v>
      </c>
      <c r="E428" s="12" t="s">
        <v>1491</v>
      </c>
      <c r="F428" s="12" t="s">
        <v>114</v>
      </c>
      <c r="G428" s="12" t="s">
        <v>143</v>
      </c>
      <c r="H428" s="12" t="s">
        <v>144</v>
      </c>
      <c r="I428" s="12" t="s">
        <v>1432</v>
      </c>
      <c r="J428" s="12">
        <v>1</v>
      </c>
      <c r="K428" s="12" t="s">
        <v>1433</v>
      </c>
      <c r="L428" s="12" t="s">
        <v>1381</v>
      </c>
      <c r="M428" s="12" t="s">
        <v>790</v>
      </c>
      <c r="N428" s="13" t="s">
        <v>1483</v>
      </c>
      <c r="O428" s="12">
        <v>35</v>
      </c>
    </row>
    <row r="429" spans="1:15" x14ac:dyDescent="0.25">
      <c r="A429" s="11">
        <v>10011004</v>
      </c>
      <c r="B429" s="12" t="s">
        <v>1492</v>
      </c>
      <c r="C429" s="12" t="s">
        <v>1493</v>
      </c>
      <c r="D429" s="12" t="s">
        <v>1493</v>
      </c>
      <c r="E429" s="12" t="s">
        <v>1494</v>
      </c>
      <c r="F429" s="12" t="s">
        <v>114</v>
      </c>
      <c r="G429" s="12" t="s">
        <v>143</v>
      </c>
      <c r="H429" s="12" t="s">
        <v>144</v>
      </c>
      <c r="I429" s="12" t="s">
        <v>1432</v>
      </c>
      <c r="J429" s="12">
        <v>0</v>
      </c>
      <c r="K429" s="12" t="s">
        <v>1495</v>
      </c>
      <c r="L429" s="12" t="s">
        <v>1392</v>
      </c>
      <c r="M429" s="12" t="s">
        <v>790</v>
      </c>
      <c r="N429" s="13" t="s">
        <v>1496</v>
      </c>
      <c r="O429" s="12">
        <v>35</v>
      </c>
    </row>
    <row r="430" spans="1:15" x14ac:dyDescent="0.25">
      <c r="A430" s="11">
        <v>10011239</v>
      </c>
      <c r="B430" s="12" t="s">
        <v>1497</v>
      </c>
      <c r="C430" s="12" t="s">
        <v>345</v>
      </c>
      <c r="D430" s="12" t="s">
        <v>345</v>
      </c>
      <c r="E430" s="12" t="s">
        <v>1498</v>
      </c>
      <c r="F430" s="12" t="s">
        <v>142</v>
      </c>
      <c r="G430" s="12" t="s">
        <v>143</v>
      </c>
      <c r="H430" s="12" t="s">
        <v>144</v>
      </c>
      <c r="I430" s="12" t="s">
        <v>1432</v>
      </c>
      <c r="J430" s="12">
        <v>0</v>
      </c>
      <c r="K430" s="12" t="s">
        <v>1495</v>
      </c>
      <c r="L430" s="12" t="s">
        <v>1392</v>
      </c>
      <c r="M430" s="12" t="s">
        <v>790</v>
      </c>
      <c r="N430" s="13" t="s">
        <v>1496</v>
      </c>
      <c r="O430" s="12">
        <v>35</v>
      </c>
    </row>
    <row r="431" spans="1:15" x14ac:dyDescent="0.25">
      <c r="A431" s="11">
        <v>10011297</v>
      </c>
      <c r="B431" s="12" t="s">
        <v>94</v>
      </c>
      <c r="C431" s="12" t="s">
        <v>222</v>
      </c>
      <c r="D431" s="12" t="s">
        <v>222</v>
      </c>
      <c r="E431" s="12" t="s">
        <v>1499</v>
      </c>
      <c r="F431" s="12" t="s">
        <v>114</v>
      </c>
      <c r="G431" s="12" t="s">
        <v>143</v>
      </c>
      <c r="H431" s="12" t="s">
        <v>144</v>
      </c>
      <c r="I431" s="12" t="s">
        <v>1432</v>
      </c>
      <c r="J431" s="12">
        <v>0</v>
      </c>
      <c r="K431" s="12" t="s">
        <v>1495</v>
      </c>
      <c r="L431" s="12" t="s">
        <v>1392</v>
      </c>
      <c r="M431" s="12" t="s">
        <v>790</v>
      </c>
      <c r="N431" s="13" t="s">
        <v>1496</v>
      </c>
      <c r="O431" s="12">
        <v>35</v>
      </c>
    </row>
    <row r="432" spans="1:15" x14ac:dyDescent="0.25">
      <c r="A432" s="11">
        <v>10011169</v>
      </c>
      <c r="B432" s="12" t="s">
        <v>1500</v>
      </c>
      <c r="C432" s="12" t="s">
        <v>480</v>
      </c>
      <c r="D432" s="12" t="s">
        <v>480</v>
      </c>
      <c r="E432" s="12" t="s">
        <v>1501</v>
      </c>
      <c r="F432" s="12" t="s">
        <v>114</v>
      </c>
      <c r="G432" s="12" t="s">
        <v>143</v>
      </c>
      <c r="H432" s="12" t="s">
        <v>144</v>
      </c>
      <c r="I432" s="12" t="s">
        <v>1432</v>
      </c>
      <c r="J432" s="12">
        <v>0</v>
      </c>
      <c r="K432" s="12" t="s">
        <v>1495</v>
      </c>
      <c r="L432" s="12" t="s">
        <v>1392</v>
      </c>
      <c r="M432" s="12" t="s">
        <v>790</v>
      </c>
      <c r="N432" s="13" t="s">
        <v>1496</v>
      </c>
      <c r="O432" s="12">
        <v>35</v>
      </c>
    </row>
    <row r="433" spans="1:15" x14ac:dyDescent="0.25">
      <c r="A433" s="11">
        <v>10011137</v>
      </c>
      <c r="B433" s="12" t="s">
        <v>1502</v>
      </c>
      <c r="C433" s="12" t="s">
        <v>1302</v>
      </c>
      <c r="D433" s="12" t="s">
        <v>1302</v>
      </c>
      <c r="E433" s="12" t="s">
        <v>1503</v>
      </c>
      <c r="F433" s="12" t="s">
        <v>114</v>
      </c>
      <c r="G433" s="12" t="s">
        <v>143</v>
      </c>
      <c r="H433" s="12" t="s">
        <v>144</v>
      </c>
      <c r="I433" s="12" t="s">
        <v>1432</v>
      </c>
      <c r="J433" s="12">
        <v>0</v>
      </c>
      <c r="K433" s="12" t="s">
        <v>1495</v>
      </c>
      <c r="L433" s="12" t="s">
        <v>1392</v>
      </c>
      <c r="M433" s="12" t="s">
        <v>790</v>
      </c>
      <c r="N433" s="13" t="s">
        <v>1496</v>
      </c>
      <c r="O433" s="12">
        <v>35</v>
      </c>
    </row>
    <row r="434" spans="1:15" x14ac:dyDescent="0.25">
      <c r="A434" s="11">
        <v>10011266</v>
      </c>
      <c r="B434" s="12" t="s">
        <v>1504</v>
      </c>
      <c r="C434" s="12" t="s">
        <v>1505</v>
      </c>
      <c r="D434" s="12" t="s">
        <v>1505</v>
      </c>
      <c r="E434" s="12" t="s">
        <v>1506</v>
      </c>
      <c r="F434" s="12" t="s">
        <v>142</v>
      </c>
      <c r="G434" s="12" t="s">
        <v>143</v>
      </c>
      <c r="H434" s="12" t="s">
        <v>144</v>
      </c>
      <c r="I434" s="12" t="s">
        <v>1432</v>
      </c>
      <c r="J434" s="12">
        <v>0</v>
      </c>
      <c r="K434" s="12" t="s">
        <v>1495</v>
      </c>
      <c r="L434" s="12" t="s">
        <v>1392</v>
      </c>
      <c r="M434" s="12" t="s">
        <v>790</v>
      </c>
      <c r="N434" s="13" t="s">
        <v>1496</v>
      </c>
      <c r="O434" s="12">
        <v>35</v>
      </c>
    </row>
    <row r="435" spans="1:15" x14ac:dyDescent="0.25">
      <c r="A435" s="11">
        <v>10011198</v>
      </c>
      <c r="B435" s="12" t="s">
        <v>1507</v>
      </c>
      <c r="C435" s="12" t="s">
        <v>1508</v>
      </c>
      <c r="D435" s="12" t="s">
        <v>1508</v>
      </c>
      <c r="E435" s="12" t="s">
        <v>1509</v>
      </c>
      <c r="F435" s="12" t="s">
        <v>114</v>
      </c>
      <c r="G435" s="12" t="s">
        <v>143</v>
      </c>
      <c r="H435" s="12" t="s">
        <v>144</v>
      </c>
      <c r="I435" s="12" t="s">
        <v>1432</v>
      </c>
      <c r="J435" s="12">
        <v>0</v>
      </c>
      <c r="K435" s="12" t="s">
        <v>1495</v>
      </c>
      <c r="L435" s="12" t="s">
        <v>1392</v>
      </c>
      <c r="M435" s="12" t="s">
        <v>790</v>
      </c>
      <c r="N435" s="13" t="s">
        <v>1510</v>
      </c>
      <c r="O435" s="12">
        <v>35</v>
      </c>
    </row>
    <row r="436" spans="1:15" x14ac:dyDescent="0.25">
      <c r="A436" s="11">
        <v>10011534</v>
      </c>
      <c r="B436" s="12" t="s">
        <v>1511</v>
      </c>
      <c r="C436" s="12" t="s">
        <v>1512</v>
      </c>
      <c r="D436" s="12" t="s">
        <v>1512</v>
      </c>
      <c r="E436" s="12" t="s">
        <v>1513</v>
      </c>
      <c r="F436" s="12" t="s">
        <v>142</v>
      </c>
      <c r="G436" s="12" t="s">
        <v>143</v>
      </c>
      <c r="H436" s="12" t="s">
        <v>144</v>
      </c>
      <c r="I436" s="12" t="s">
        <v>1432</v>
      </c>
      <c r="J436" s="12">
        <v>0</v>
      </c>
      <c r="K436" s="12" t="s">
        <v>1495</v>
      </c>
      <c r="L436" s="12" t="s">
        <v>1392</v>
      </c>
      <c r="M436" s="12" t="s">
        <v>790</v>
      </c>
      <c r="N436" s="13" t="s">
        <v>1510</v>
      </c>
      <c r="O436" s="12">
        <v>35</v>
      </c>
    </row>
    <row r="437" spans="1:15" x14ac:dyDescent="0.25">
      <c r="A437" s="11">
        <v>10011230</v>
      </c>
      <c r="B437" s="12" t="s">
        <v>1514</v>
      </c>
      <c r="C437" s="12" t="s">
        <v>1515</v>
      </c>
      <c r="D437" s="12" t="s">
        <v>1515</v>
      </c>
      <c r="E437" s="12" t="s">
        <v>1516</v>
      </c>
      <c r="F437" s="12" t="s">
        <v>114</v>
      </c>
      <c r="G437" s="12" t="s">
        <v>143</v>
      </c>
      <c r="H437" s="12" t="s">
        <v>144</v>
      </c>
      <c r="I437" s="12" t="s">
        <v>1432</v>
      </c>
      <c r="J437" s="12">
        <v>0</v>
      </c>
      <c r="K437" s="12" t="s">
        <v>1495</v>
      </c>
      <c r="L437" s="12" t="s">
        <v>1392</v>
      </c>
      <c r="M437" s="12" t="s">
        <v>790</v>
      </c>
      <c r="N437" s="13" t="s">
        <v>1510</v>
      </c>
      <c r="O437" s="12">
        <v>35</v>
      </c>
    </row>
    <row r="438" spans="1:15" x14ac:dyDescent="0.25">
      <c r="A438" s="11">
        <v>10011161</v>
      </c>
      <c r="B438" s="12" t="s">
        <v>1517</v>
      </c>
      <c r="C438" s="12" t="s">
        <v>1518</v>
      </c>
      <c r="D438" s="12" t="s">
        <v>1518</v>
      </c>
      <c r="E438" s="12" t="s">
        <v>1519</v>
      </c>
      <c r="F438" s="12" t="s">
        <v>114</v>
      </c>
      <c r="G438" s="12" t="s">
        <v>143</v>
      </c>
      <c r="H438" s="12" t="s">
        <v>144</v>
      </c>
      <c r="I438" s="12" t="s">
        <v>1432</v>
      </c>
      <c r="J438" s="12">
        <v>0</v>
      </c>
      <c r="K438" s="12" t="s">
        <v>1495</v>
      </c>
      <c r="L438" s="12" t="s">
        <v>1392</v>
      </c>
      <c r="M438" s="12" t="s">
        <v>790</v>
      </c>
      <c r="N438" s="13" t="s">
        <v>1510</v>
      </c>
      <c r="O438" s="12">
        <v>35</v>
      </c>
    </row>
    <row r="439" spans="1:15" x14ac:dyDescent="0.25">
      <c r="A439" s="11">
        <v>10010948</v>
      </c>
      <c r="B439" s="12" t="s">
        <v>1520</v>
      </c>
      <c r="C439" s="12" t="s">
        <v>1521</v>
      </c>
      <c r="D439" s="12" t="s">
        <v>1521</v>
      </c>
      <c r="E439" s="12" t="s">
        <v>1522</v>
      </c>
      <c r="F439" s="12" t="s">
        <v>142</v>
      </c>
      <c r="G439" s="12" t="s">
        <v>143</v>
      </c>
      <c r="H439" s="12" t="s">
        <v>144</v>
      </c>
      <c r="I439" s="12" t="s">
        <v>1432</v>
      </c>
      <c r="J439" s="12">
        <v>0</v>
      </c>
      <c r="K439" s="12" t="s">
        <v>1495</v>
      </c>
      <c r="L439" s="12" t="s">
        <v>1392</v>
      </c>
      <c r="M439" s="12" t="s">
        <v>790</v>
      </c>
      <c r="N439" s="13" t="s">
        <v>1510</v>
      </c>
      <c r="O439" s="12">
        <v>35</v>
      </c>
    </row>
    <row r="440" spans="1:15" x14ac:dyDescent="0.25">
      <c r="A440" s="11">
        <v>10011286</v>
      </c>
      <c r="B440" s="12" t="s">
        <v>1523</v>
      </c>
      <c r="C440" s="12" t="s">
        <v>1524</v>
      </c>
      <c r="D440" s="12" t="s">
        <v>1524</v>
      </c>
      <c r="E440" s="12" t="s">
        <v>1525</v>
      </c>
      <c r="F440" s="12" t="s">
        <v>114</v>
      </c>
      <c r="G440" s="12" t="s">
        <v>143</v>
      </c>
      <c r="H440" s="12" t="s">
        <v>144</v>
      </c>
      <c r="I440" s="12" t="s">
        <v>1432</v>
      </c>
      <c r="J440" s="12">
        <v>0</v>
      </c>
      <c r="K440" s="12" t="s">
        <v>1495</v>
      </c>
      <c r="L440" s="12" t="s">
        <v>1392</v>
      </c>
      <c r="M440" s="12" t="s">
        <v>790</v>
      </c>
      <c r="N440" s="13" t="s">
        <v>1510</v>
      </c>
      <c r="O440" s="12">
        <v>35</v>
      </c>
    </row>
    <row r="441" spans="1:15" x14ac:dyDescent="0.25">
      <c r="A441" s="11">
        <v>10011566</v>
      </c>
      <c r="B441" s="12" t="s">
        <v>1526</v>
      </c>
      <c r="C441" s="12" t="s">
        <v>1527</v>
      </c>
      <c r="D441" s="12" t="s">
        <v>1527</v>
      </c>
      <c r="E441" s="12" t="s">
        <v>1528</v>
      </c>
      <c r="F441" s="12" t="s">
        <v>142</v>
      </c>
      <c r="G441" s="12" t="s">
        <v>143</v>
      </c>
      <c r="H441" s="12" t="s">
        <v>144</v>
      </c>
      <c r="I441" s="12" t="s">
        <v>1432</v>
      </c>
      <c r="J441" s="12">
        <v>0</v>
      </c>
      <c r="K441" s="12" t="s">
        <v>1495</v>
      </c>
      <c r="L441" s="12" t="s">
        <v>1392</v>
      </c>
      <c r="M441" s="12" t="s">
        <v>790</v>
      </c>
      <c r="N441" s="13" t="s">
        <v>1510</v>
      </c>
      <c r="O441" s="12">
        <v>35</v>
      </c>
    </row>
    <row r="442" spans="1:15" x14ac:dyDescent="0.25">
      <c r="A442" s="11">
        <v>10011398</v>
      </c>
      <c r="B442" s="12" t="s">
        <v>1529</v>
      </c>
      <c r="C442" s="12" t="s">
        <v>1530</v>
      </c>
      <c r="D442" s="12" t="s">
        <v>1530</v>
      </c>
      <c r="E442" s="12" t="s">
        <v>342</v>
      </c>
      <c r="F442" s="12" t="s">
        <v>142</v>
      </c>
      <c r="G442" s="12" t="s">
        <v>143</v>
      </c>
      <c r="H442" s="12" t="s">
        <v>144</v>
      </c>
      <c r="I442" s="12" t="s">
        <v>1432</v>
      </c>
      <c r="J442" s="12">
        <v>0</v>
      </c>
      <c r="K442" s="12" t="s">
        <v>1495</v>
      </c>
      <c r="L442" s="12" t="s">
        <v>1392</v>
      </c>
      <c r="M442" s="12" t="s">
        <v>790</v>
      </c>
      <c r="N442" s="13" t="s">
        <v>1510</v>
      </c>
      <c r="O442" s="12">
        <v>35</v>
      </c>
    </row>
    <row r="443" spans="1:15" x14ac:dyDescent="0.25">
      <c r="A443" s="11">
        <v>10011018</v>
      </c>
      <c r="B443" s="12" t="s">
        <v>76</v>
      </c>
      <c r="C443" s="12" t="s">
        <v>1531</v>
      </c>
      <c r="D443" s="12" t="s">
        <v>1531</v>
      </c>
      <c r="E443" s="12" t="s">
        <v>1532</v>
      </c>
      <c r="F443" s="12" t="s">
        <v>114</v>
      </c>
      <c r="G443" s="12" t="s">
        <v>143</v>
      </c>
      <c r="H443" s="12" t="s">
        <v>645</v>
      </c>
      <c r="I443" s="12" t="s">
        <v>1533</v>
      </c>
      <c r="J443" s="12">
        <v>1</v>
      </c>
      <c r="K443" s="15"/>
      <c r="L443" s="12" t="s">
        <v>1392</v>
      </c>
      <c r="M443" s="12" t="s">
        <v>790</v>
      </c>
      <c r="N443" s="15"/>
      <c r="O443" s="12">
        <v>35</v>
      </c>
    </row>
    <row r="444" spans="1:15" x14ac:dyDescent="0.25">
      <c r="A444" s="18">
        <v>10000470</v>
      </c>
      <c r="B444" s="12" t="s">
        <v>1534</v>
      </c>
      <c r="C444" s="12" t="s">
        <v>1535</v>
      </c>
      <c r="D444" s="12" t="s">
        <v>1535</v>
      </c>
      <c r="E444" s="12" t="s">
        <v>1536</v>
      </c>
      <c r="F444" s="12" t="s">
        <v>114</v>
      </c>
      <c r="G444" s="12" t="s">
        <v>143</v>
      </c>
      <c r="H444" s="12" t="s">
        <v>653</v>
      </c>
      <c r="I444" s="12" t="s">
        <v>1533</v>
      </c>
      <c r="J444" s="15"/>
      <c r="K444" s="15"/>
      <c r="L444" s="15"/>
      <c r="M444" s="15"/>
      <c r="N444" s="15"/>
      <c r="O444" s="12">
        <v>35</v>
      </c>
    </row>
    <row r="445" spans="1:15" x14ac:dyDescent="0.25">
      <c r="A445" s="11">
        <v>10010934</v>
      </c>
      <c r="B445" s="12" t="s">
        <v>1537</v>
      </c>
      <c r="C445" s="12" t="s">
        <v>225</v>
      </c>
      <c r="D445" s="12" t="s">
        <v>225</v>
      </c>
      <c r="E445" s="12" t="s">
        <v>1538</v>
      </c>
      <c r="F445" s="12" t="s">
        <v>142</v>
      </c>
      <c r="G445" s="12" t="s">
        <v>143</v>
      </c>
      <c r="H445" s="12" t="s">
        <v>645</v>
      </c>
      <c r="I445" s="12" t="s">
        <v>1533</v>
      </c>
      <c r="J445" s="12">
        <v>0</v>
      </c>
      <c r="K445" s="15"/>
      <c r="L445" s="12" t="s">
        <v>1392</v>
      </c>
      <c r="M445" s="12" t="s">
        <v>790</v>
      </c>
      <c r="N445" s="15"/>
      <c r="O445" s="12">
        <v>35</v>
      </c>
    </row>
    <row r="446" spans="1:15" x14ac:dyDescent="0.25">
      <c r="A446" s="11">
        <v>10010816</v>
      </c>
      <c r="B446" s="12" t="s">
        <v>1539</v>
      </c>
      <c r="C446" s="12" t="s">
        <v>1540</v>
      </c>
      <c r="D446" s="12" t="s">
        <v>1540</v>
      </c>
      <c r="E446" s="12" t="s">
        <v>1541</v>
      </c>
      <c r="F446" s="12" t="s">
        <v>114</v>
      </c>
      <c r="G446" s="12" t="s">
        <v>644</v>
      </c>
      <c r="H446" s="12" t="s">
        <v>648</v>
      </c>
      <c r="I446" s="12" t="s">
        <v>1533</v>
      </c>
      <c r="J446" s="15"/>
      <c r="K446" s="15"/>
      <c r="L446" s="15"/>
      <c r="M446" s="12" t="s">
        <v>790</v>
      </c>
      <c r="N446" s="15"/>
      <c r="O446" s="12">
        <v>35</v>
      </c>
    </row>
    <row r="447" spans="1:15" x14ac:dyDescent="0.25">
      <c r="A447" s="11">
        <v>10010854</v>
      </c>
      <c r="B447" s="12" t="s">
        <v>1542</v>
      </c>
      <c r="C447" s="12" t="s">
        <v>1543</v>
      </c>
      <c r="D447" s="12" t="s">
        <v>1543</v>
      </c>
      <c r="E447" s="12" t="s">
        <v>1544</v>
      </c>
      <c r="F447" s="12" t="s">
        <v>114</v>
      </c>
      <c r="G447" s="12" t="s">
        <v>644</v>
      </c>
      <c r="H447" s="12" t="s">
        <v>648</v>
      </c>
      <c r="I447" s="12" t="s">
        <v>1533</v>
      </c>
      <c r="J447" s="15"/>
      <c r="K447" s="15"/>
      <c r="L447" s="15"/>
      <c r="M447" s="12" t="s">
        <v>790</v>
      </c>
      <c r="N447" s="15"/>
      <c r="O447" s="12">
        <v>35</v>
      </c>
    </row>
    <row r="448" spans="1:15" x14ac:dyDescent="0.25">
      <c r="A448" s="11">
        <v>10011132</v>
      </c>
      <c r="B448" s="12" t="s">
        <v>1545</v>
      </c>
      <c r="C448" s="12" t="s">
        <v>1546</v>
      </c>
      <c r="D448" s="12" t="s">
        <v>1546</v>
      </c>
      <c r="E448" s="12" t="s">
        <v>1547</v>
      </c>
      <c r="F448" s="12" t="s">
        <v>142</v>
      </c>
      <c r="G448" s="12" t="s">
        <v>143</v>
      </c>
      <c r="H448" s="12" t="s">
        <v>645</v>
      </c>
      <c r="I448" s="12" t="s">
        <v>1533</v>
      </c>
      <c r="J448" s="12">
        <v>1</v>
      </c>
      <c r="K448" s="15"/>
      <c r="L448" s="12" t="s">
        <v>1381</v>
      </c>
      <c r="M448" s="12" t="s">
        <v>790</v>
      </c>
      <c r="N448" s="15"/>
      <c r="O448" s="12">
        <v>35</v>
      </c>
    </row>
    <row r="449" spans="1:15" x14ac:dyDescent="0.25">
      <c r="A449" s="11">
        <v>10011043</v>
      </c>
      <c r="B449" s="12" t="s">
        <v>1548</v>
      </c>
      <c r="C449" s="12" t="s">
        <v>1549</v>
      </c>
      <c r="D449" s="12" t="s">
        <v>1550</v>
      </c>
      <c r="E449" s="12" t="s">
        <v>1551</v>
      </c>
      <c r="F449" s="12" t="s">
        <v>142</v>
      </c>
      <c r="G449" s="12" t="s">
        <v>1552</v>
      </c>
      <c r="H449" s="12" t="s">
        <v>1553</v>
      </c>
      <c r="I449" s="12" t="s">
        <v>1554</v>
      </c>
      <c r="J449" s="15">
        <v>-1</v>
      </c>
      <c r="K449" s="12" t="s">
        <v>1555</v>
      </c>
      <c r="L449" s="12"/>
      <c r="M449" s="12" t="s">
        <v>1556</v>
      </c>
      <c r="N449" s="15"/>
      <c r="O449" s="12">
        <v>35</v>
      </c>
    </row>
    <row r="450" spans="1:15" x14ac:dyDescent="0.25">
      <c r="A450" s="11">
        <v>10011599</v>
      </c>
      <c r="B450" s="12" t="s">
        <v>1557</v>
      </c>
      <c r="C450" s="12" t="s">
        <v>244</v>
      </c>
      <c r="D450" s="12" t="s">
        <v>1558</v>
      </c>
      <c r="E450" s="12" t="s">
        <v>237</v>
      </c>
      <c r="F450" s="12" t="s">
        <v>142</v>
      </c>
      <c r="G450" s="12" t="s">
        <v>1552</v>
      </c>
      <c r="H450" s="12" t="s">
        <v>1553</v>
      </c>
      <c r="I450" s="12" t="s">
        <v>1554</v>
      </c>
      <c r="J450" s="15">
        <v>-1</v>
      </c>
      <c r="K450" s="12" t="s">
        <v>1555</v>
      </c>
      <c r="L450" s="12"/>
      <c r="M450" s="12" t="s">
        <v>1556</v>
      </c>
      <c r="N450" s="15"/>
      <c r="O450" s="12">
        <v>35</v>
      </c>
    </row>
    <row r="451" spans="1:15" x14ac:dyDescent="0.25">
      <c r="A451" s="11">
        <v>10011439</v>
      </c>
      <c r="B451" s="12" t="s">
        <v>1559</v>
      </c>
      <c r="C451" s="12" t="s">
        <v>1560</v>
      </c>
      <c r="D451" s="12" t="s">
        <v>1560</v>
      </c>
      <c r="E451" s="12" t="s">
        <v>1561</v>
      </c>
      <c r="F451" s="12" t="s">
        <v>142</v>
      </c>
      <c r="G451" s="12" t="s">
        <v>1552</v>
      </c>
      <c r="H451" s="12" t="s">
        <v>1553</v>
      </c>
      <c r="I451" s="12" t="s">
        <v>1554</v>
      </c>
      <c r="J451" s="15">
        <v>-1</v>
      </c>
      <c r="K451" s="12" t="s">
        <v>1555</v>
      </c>
      <c r="L451" s="12"/>
      <c r="M451" s="12" t="s">
        <v>1556</v>
      </c>
      <c r="N451" s="15"/>
      <c r="O451" s="12">
        <v>35</v>
      </c>
    </row>
    <row r="452" spans="1:15" x14ac:dyDescent="0.25">
      <c r="A452" s="11">
        <v>10011565</v>
      </c>
      <c r="B452" s="12" t="s">
        <v>1562</v>
      </c>
      <c r="C452" s="12" t="s">
        <v>1563</v>
      </c>
      <c r="D452" s="12" t="s">
        <v>1563</v>
      </c>
      <c r="E452" s="12" t="s">
        <v>1561</v>
      </c>
      <c r="F452" s="12" t="s">
        <v>142</v>
      </c>
      <c r="G452" s="12" t="s">
        <v>1552</v>
      </c>
      <c r="H452" s="12" t="s">
        <v>1553</v>
      </c>
      <c r="I452" s="12" t="s">
        <v>1554</v>
      </c>
      <c r="J452" s="15">
        <v>-1</v>
      </c>
      <c r="K452" s="12" t="s">
        <v>1555</v>
      </c>
      <c r="L452" s="12"/>
      <c r="M452" s="12" t="s">
        <v>1556</v>
      </c>
      <c r="N452" s="15"/>
      <c r="O452" s="12">
        <v>35</v>
      </c>
    </row>
    <row r="453" spans="1:15" x14ac:dyDescent="0.25">
      <c r="A453" s="11">
        <v>10011037</v>
      </c>
      <c r="B453" s="12" t="s">
        <v>1564</v>
      </c>
      <c r="C453" s="12" t="s">
        <v>1565</v>
      </c>
      <c r="D453" s="12" t="s">
        <v>1566</v>
      </c>
      <c r="E453" s="12" t="s">
        <v>1567</v>
      </c>
      <c r="F453" s="12" t="s">
        <v>142</v>
      </c>
      <c r="G453" s="12" t="s">
        <v>1552</v>
      </c>
      <c r="H453" s="12" t="s">
        <v>645</v>
      </c>
      <c r="I453" s="12" t="s">
        <v>1554</v>
      </c>
      <c r="J453" s="15">
        <v>-1</v>
      </c>
      <c r="K453" s="12" t="s">
        <v>1555</v>
      </c>
      <c r="L453" s="12"/>
      <c r="M453" s="12" t="s">
        <v>1556</v>
      </c>
      <c r="N453" s="15"/>
      <c r="O453" s="12">
        <v>35</v>
      </c>
    </row>
    <row r="454" spans="1:15" x14ac:dyDescent="0.25">
      <c r="A454" s="11">
        <v>10011042</v>
      </c>
      <c r="B454" s="12" t="s">
        <v>1568</v>
      </c>
      <c r="C454" s="12" t="s">
        <v>1569</v>
      </c>
      <c r="D454" s="12" t="s">
        <v>1569</v>
      </c>
      <c r="E454" s="12" t="s">
        <v>387</v>
      </c>
      <c r="F454" s="12" t="s">
        <v>142</v>
      </c>
      <c r="G454" s="12" t="s">
        <v>1552</v>
      </c>
      <c r="H454" s="12" t="s">
        <v>1553</v>
      </c>
      <c r="I454" s="12" t="s">
        <v>1554</v>
      </c>
      <c r="J454" s="15">
        <v>-1</v>
      </c>
      <c r="K454" s="12" t="s">
        <v>1555</v>
      </c>
      <c r="L454" s="12"/>
      <c r="M454" s="12" t="s">
        <v>1556</v>
      </c>
      <c r="N454" s="15"/>
      <c r="O454" s="12">
        <v>35</v>
      </c>
    </row>
    <row r="455" spans="1:15" x14ac:dyDescent="0.25">
      <c r="A455" s="11">
        <v>10010935</v>
      </c>
      <c r="B455" s="12" t="s">
        <v>1570</v>
      </c>
      <c r="C455" s="12" t="s">
        <v>1571</v>
      </c>
      <c r="D455" s="12" t="s">
        <v>792</v>
      </c>
      <c r="E455" s="12" t="s">
        <v>1572</v>
      </c>
      <c r="F455" s="12" t="s">
        <v>142</v>
      </c>
      <c r="G455" s="12" t="s">
        <v>1552</v>
      </c>
      <c r="H455" s="12" t="s">
        <v>1553</v>
      </c>
      <c r="I455" s="12" t="s">
        <v>1554</v>
      </c>
      <c r="J455" s="15">
        <v>-1</v>
      </c>
      <c r="K455" s="12" t="s">
        <v>1555</v>
      </c>
      <c r="L455" s="12"/>
      <c r="M455" s="12" t="s">
        <v>1556</v>
      </c>
      <c r="N455" s="15"/>
      <c r="O455" s="12">
        <v>35</v>
      </c>
    </row>
    <row r="456" spans="1:15" x14ac:dyDescent="0.25">
      <c r="A456" s="11">
        <v>10010830</v>
      </c>
      <c r="B456" s="12" t="s">
        <v>1573</v>
      </c>
      <c r="C456" s="12" t="s">
        <v>1574</v>
      </c>
      <c r="D456" s="12" t="s">
        <v>1575</v>
      </c>
      <c r="E456" s="12" t="s">
        <v>1576</v>
      </c>
      <c r="F456" s="12" t="s">
        <v>114</v>
      </c>
      <c r="G456" s="12" t="s">
        <v>1552</v>
      </c>
      <c r="H456" s="12" t="s">
        <v>1577</v>
      </c>
      <c r="I456" s="12" t="s">
        <v>1554</v>
      </c>
      <c r="J456" s="15">
        <v>-1</v>
      </c>
      <c r="K456" s="15"/>
      <c r="L456" s="15"/>
      <c r="M456" s="15"/>
      <c r="N456" s="15"/>
      <c r="O456" s="15"/>
    </row>
    <row r="457" spans="1:15" ht="14.5" x14ac:dyDescent="0.35">
      <c r="A457" s="11">
        <v>10010893</v>
      </c>
      <c r="B457" s="12" t="s">
        <v>1578</v>
      </c>
      <c r="C457" s="12" t="s">
        <v>1579</v>
      </c>
      <c r="D457" s="12" t="s">
        <v>1579</v>
      </c>
      <c r="E457" s="12" t="s">
        <v>1580</v>
      </c>
      <c r="F457" s="12" t="s">
        <v>114</v>
      </c>
      <c r="G457" s="12" t="s">
        <v>1581</v>
      </c>
      <c r="H457" s="12" t="s">
        <v>1582</v>
      </c>
      <c r="I457" s="12" t="s">
        <v>1583</v>
      </c>
      <c r="J457" s="15">
        <v>-1</v>
      </c>
      <c r="K457" s="12" t="s">
        <v>1584</v>
      </c>
      <c r="L457" s="15"/>
      <c r="M457" s="12" t="s">
        <v>1585</v>
      </c>
      <c r="N457" s="12" t="s">
        <v>1586</v>
      </c>
      <c r="O457" s="19">
        <v>35</v>
      </c>
    </row>
    <row r="458" spans="1:15" ht="14.5" x14ac:dyDescent="0.35">
      <c r="A458" s="11">
        <v>10010897</v>
      </c>
      <c r="B458" s="12" t="s">
        <v>1587</v>
      </c>
      <c r="C458" s="12" t="s">
        <v>664</v>
      </c>
      <c r="D458" s="12" t="s">
        <v>664</v>
      </c>
      <c r="E458" s="12" t="s">
        <v>1588</v>
      </c>
      <c r="F458" s="12" t="s">
        <v>142</v>
      </c>
      <c r="G458" s="12" t="s">
        <v>1589</v>
      </c>
      <c r="H458" s="12" t="s">
        <v>645</v>
      </c>
      <c r="I458" s="12" t="s">
        <v>1583</v>
      </c>
      <c r="J458" s="15">
        <v>-1</v>
      </c>
      <c r="K458" s="15"/>
      <c r="L458" s="15"/>
      <c r="M458" s="12" t="s">
        <v>1585</v>
      </c>
      <c r="N458" s="12" t="s">
        <v>1590</v>
      </c>
      <c r="O458" s="19">
        <v>35</v>
      </c>
    </row>
    <row r="459" spans="1:15" ht="14.5" x14ac:dyDescent="0.35">
      <c r="A459" s="11">
        <v>10010898</v>
      </c>
      <c r="B459" s="12" t="s">
        <v>1591</v>
      </c>
      <c r="C459" s="12" t="s">
        <v>1592</v>
      </c>
      <c r="D459" s="12" t="s">
        <v>1592</v>
      </c>
      <c r="E459" s="12" t="s">
        <v>1593</v>
      </c>
      <c r="F459" s="12" t="s">
        <v>114</v>
      </c>
      <c r="G459" s="12" t="s">
        <v>1581</v>
      </c>
      <c r="H459" s="12" t="s">
        <v>1582</v>
      </c>
      <c r="I459" s="12" t="s">
        <v>1583</v>
      </c>
      <c r="J459" s="15">
        <v>-1</v>
      </c>
      <c r="K459" s="12" t="s">
        <v>1594</v>
      </c>
      <c r="L459" s="15"/>
      <c r="M459" s="12" t="s">
        <v>1585</v>
      </c>
      <c r="N459" s="12" t="s">
        <v>1595</v>
      </c>
      <c r="O459" s="19">
        <v>35</v>
      </c>
    </row>
    <row r="460" spans="1:15" ht="14.5" x14ac:dyDescent="0.35">
      <c r="A460" s="11">
        <v>10010780</v>
      </c>
      <c r="B460" s="12" t="s">
        <v>1596</v>
      </c>
      <c r="C460" s="12" t="s">
        <v>281</v>
      </c>
      <c r="D460" s="12" t="s">
        <v>281</v>
      </c>
      <c r="E460" s="12" t="s">
        <v>1597</v>
      </c>
      <c r="F460" s="12" t="s">
        <v>142</v>
      </c>
      <c r="G460" s="12" t="s">
        <v>1589</v>
      </c>
      <c r="H460" s="12" t="s">
        <v>645</v>
      </c>
      <c r="I460" s="12" t="s">
        <v>1583</v>
      </c>
      <c r="J460" s="15">
        <v>-1</v>
      </c>
      <c r="K460" s="15"/>
      <c r="L460" s="15"/>
      <c r="M460" s="12" t="s">
        <v>1585</v>
      </c>
      <c r="N460" s="12" t="s">
        <v>1595</v>
      </c>
      <c r="O460" s="19">
        <v>35</v>
      </c>
    </row>
    <row r="461" spans="1:15" ht="14.5" x14ac:dyDescent="0.35">
      <c r="A461" s="11">
        <v>10010892</v>
      </c>
      <c r="B461" s="12" t="s">
        <v>1598</v>
      </c>
      <c r="C461" s="12" t="s">
        <v>1599</v>
      </c>
      <c r="D461" s="12" t="s">
        <v>1599</v>
      </c>
      <c r="E461" s="12" t="s">
        <v>1600</v>
      </c>
      <c r="F461" s="12" t="s">
        <v>114</v>
      </c>
      <c r="G461" s="12" t="s">
        <v>1581</v>
      </c>
      <c r="H461" s="12" t="s">
        <v>1582</v>
      </c>
      <c r="I461" s="12" t="s">
        <v>1583</v>
      </c>
      <c r="J461" s="15">
        <v>-1</v>
      </c>
      <c r="K461" s="12" t="s">
        <v>1594</v>
      </c>
      <c r="L461" s="15"/>
      <c r="M461" s="12" t="s">
        <v>1585</v>
      </c>
      <c r="N461" s="12" t="s">
        <v>1595</v>
      </c>
      <c r="O461" s="19">
        <v>35</v>
      </c>
    </row>
    <row r="462" spans="1:15" ht="14.5" x14ac:dyDescent="0.35">
      <c r="A462" s="11">
        <v>10010896</v>
      </c>
      <c r="B462" s="12" t="s">
        <v>1601</v>
      </c>
      <c r="C462" s="12" t="s">
        <v>324</v>
      </c>
      <c r="D462" s="12" t="s">
        <v>324</v>
      </c>
      <c r="E462" s="12" t="s">
        <v>1602</v>
      </c>
      <c r="F462" s="12" t="s">
        <v>142</v>
      </c>
      <c r="G462" s="12" t="s">
        <v>1581</v>
      </c>
      <c r="H462" s="12" t="s">
        <v>1582</v>
      </c>
      <c r="I462" s="12" t="s">
        <v>1583</v>
      </c>
      <c r="J462" s="15">
        <v>-1</v>
      </c>
      <c r="K462" s="12" t="s">
        <v>1603</v>
      </c>
      <c r="L462" s="15"/>
      <c r="M462" s="12" t="s">
        <v>1585</v>
      </c>
      <c r="N462" s="12" t="s">
        <v>1604</v>
      </c>
      <c r="O462" s="19">
        <v>35</v>
      </c>
    </row>
    <row r="463" spans="1:15" ht="14.5" x14ac:dyDescent="0.35">
      <c r="A463" s="11">
        <v>10010933</v>
      </c>
      <c r="B463" s="12" t="s">
        <v>1605</v>
      </c>
      <c r="C463" s="12" t="s">
        <v>480</v>
      </c>
      <c r="D463" s="12" t="s">
        <v>480</v>
      </c>
      <c r="E463" s="12" t="s">
        <v>1606</v>
      </c>
      <c r="F463" s="12" t="s">
        <v>114</v>
      </c>
      <c r="G463" s="12" t="s">
        <v>1589</v>
      </c>
      <c r="H463" s="12" t="s">
        <v>645</v>
      </c>
      <c r="I463" s="12" t="s">
        <v>1583</v>
      </c>
      <c r="J463" s="15">
        <v>-1</v>
      </c>
      <c r="K463" s="15"/>
      <c r="L463" s="15"/>
      <c r="M463" s="12" t="s">
        <v>1585</v>
      </c>
      <c r="N463" s="12" t="s">
        <v>1604</v>
      </c>
      <c r="O463" s="19">
        <v>35</v>
      </c>
    </row>
    <row r="464" spans="1:15" ht="14.5" x14ac:dyDescent="0.35">
      <c r="A464" s="11">
        <v>10010900</v>
      </c>
      <c r="B464" s="12" t="s">
        <v>1607</v>
      </c>
      <c r="C464" s="12" t="s">
        <v>1415</v>
      </c>
      <c r="D464" s="12" t="s">
        <v>1415</v>
      </c>
      <c r="E464" s="12" t="s">
        <v>1608</v>
      </c>
      <c r="F464" s="12" t="s">
        <v>114</v>
      </c>
      <c r="G464" s="12" t="s">
        <v>1581</v>
      </c>
      <c r="H464" s="12" t="s">
        <v>1582</v>
      </c>
      <c r="I464" s="12" t="s">
        <v>1583</v>
      </c>
      <c r="J464" s="15">
        <v>-1</v>
      </c>
      <c r="K464" s="12" t="s">
        <v>1603</v>
      </c>
      <c r="L464" s="15"/>
      <c r="M464" s="12" t="s">
        <v>1585</v>
      </c>
      <c r="N464" s="12" t="s">
        <v>1604</v>
      </c>
      <c r="O464" s="19">
        <v>35</v>
      </c>
    </row>
    <row r="465" spans="1:15" ht="14.5" x14ac:dyDescent="0.35">
      <c r="A465" s="11">
        <v>10010909</v>
      </c>
      <c r="B465" s="12" t="s">
        <v>1609</v>
      </c>
      <c r="C465" s="12" t="s">
        <v>1610</v>
      </c>
      <c r="D465" s="12" t="s">
        <v>1610</v>
      </c>
      <c r="E465" s="12" t="s">
        <v>1611</v>
      </c>
      <c r="F465" s="12" t="s">
        <v>142</v>
      </c>
      <c r="G465" s="12" t="s">
        <v>1581</v>
      </c>
      <c r="H465" s="12" t="s">
        <v>1582</v>
      </c>
      <c r="I465" s="12" t="s">
        <v>1583</v>
      </c>
      <c r="J465" s="15">
        <v>-1</v>
      </c>
      <c r="K465" s="12" t="s">
        <v>1584</v>
      </c>
      <c r="L465" s="15"/>
      <c r="M465" s="12" t="s">
        <v>1585</v>
      </c>
      <c r="N465" s="12" t="s">
        <v>1612</v>
      </c>
      <c r="O465" s="19">
        <v>35</v>
      </c>
    </row>
    <row r="466" spans="1:15" ht="14.5" x14ac:dyDescent="0.35">
      <c r="A466" s="11">
        <v>2220090</v>
      </c>
      <c r="B466" s="12" t="s">
        <v>1613</v>
      </c>
      <c r="C466" s="12" t="s">
        <v>1614</v>
      </c>
      <c r="D466" s="12" t="s">
        <v>1614</v>
      </c>
      <c r="E466" s="12" t="s">
        <v>1615</v>
      </c>
      <c r="F466" s="12" t="s">
        <v>114</v>
      </c>
      <c r="G466" s="12" t="s">
        <v>1616</v>
      </c>
      <c r="H466" s="12" t="s">
        <v>1617</v>
      </c>
      <c r="I466" s="12" t="s">
        <v>1583</v>
      </c>
      <c r="J466" s="15">
        <v>-1</v>
      </c>
      <c r="K466" s="15"/>
      <c r="L466" s="15"/>
      <c r="M466" s="15"/>
      <c r="N466" s="15"/>
      <c r="O466" s="19">
        <v>35</v>
      </c>
    </row>
    <row r="467" spans="1:15" x14ac:dyDescent="0.25">
      <c r="A467" s="11">
        <v>10011950</v>
      </c>
      <c r="B467" s="12" t="s">
        <v>1618</v>
      </c>
      <c r="C467" s="12" t="s">
        <v>1619</v>
      </c>
      <c r="D467" s="12" t="s">
        <v>1619</v>
      </c>
      <c r="E467" s="12" t="s">
        <v>1620</v>
      </c>
      <c r="F467" s="12" t="s">
        <v>142</v>
      </c>
      <c r="G467" s="12" t="s">
        <v>1581</v>
      </c>
      <c r="H467" s="12" t="s">
        <v>1582</v>
      </c>
      <c r="I467" s="12" t="s">
        <v>1583</v>
      </c>
      <c r="J467" s="15">
        <v>-1</v>
      </c>
      <c r="K467" s="12" t="s">
        <v>1584</v>
      </c>
      <c r="L467" s="15"/>
      <c r="M467" s="12" t="s">
        <v>1585</v>
      </c>
      <c r="N467" s="15"/>
      <c r="O467" s="12">
        <v>35</v>
      </c>
    </row>
    <row r="468" spans="1:15" x14ac:dyDescent="0.25">
      <c r="A468" s="11">
        <v>10011578</v>
      </c>
      <c r="B468" s="12" t="s">
        <v>1621</v>
      </c>
      <c r="C468" s="12" t="s">
        <v>1622</v>
      </c>
      <c r="D468" s="12" t="s">
        <v>1622</v>
      </c>
      <c r="E468" s="12" t="s">
        <v>1623</v>
      </c>
      <c r="F468" s="12" t="s">
        <v>114</v>
      </c>
      <c r="G468" s="12" t="s">
        <v>143</v>
      </c>
      <c r="H468" s="12" t="s">
        <v>144</v>
      </c>
      <c r="I468" s="12" t="s">
        <v>1624</v>
      </c>
      <c r="J468" s="12">
        <v>2</v>
      </c>
      <c r="K468" s="12" t="s">
        <v>1625</v>
      </c>
      <c r="L468" s="12" t="s">
        <v>1626</v>
      </c>
      <c r="M468" s="12" t="s">
        <v>1627</v>
      </c>
      <c r="N468" s="13" t="s">
        <v>1628</v>
      </c>
      <c r="O468" s="12">
        <v>35</v>
      </c>
    </row>
    <row r="469" spans="1:15" x14ac:dyDescent="0.25">
      <c r="A469" s="11">
        <v>10011577</v>
      </c>
      <c r="B469" s="12" t="s">
        <v>1629</v>
      </c>
      <c r="C469" s="12" t="s">
        <v>1563</v>
      </c>
      <c r="D469" s="12" t="s">
        <v>1563</v>
      </c>
      <c r="E469" s="12" t="s">
        <v>1630</v>
      </c>
      <c r="F469" s="12" t="s">
        <v>142</v>
      </c>
      <c r="G469" s="12" t="s">
        <v>143</v>
      </c>
      <c r="H469" s="12" t="s">
        <v>144</v>
      </c>
      <c r="I469" s="12" t="s">
        <v>1624</v>
      </c>
      <c r="J469" s="12">
        <v>2</v>
      </c>
      <c r="K469" s="12" t="s">
        <v>1625</v>
      </c>
      <c r="L469" s="12" t="s">
        <v>1626</v>
      </c>
      <c r="M469" s="12" t="s">
        <v>1627</v>
      </c>
      <c r="N469" s="13" t="s">
        <v>1628</v>
      </c>
      <c r="O469" s="12">
        <v>35</v>
      </c>
    </row>
    <row r="470" spans="1:15" x14ac:dyDescent="0.25">
      <c r="A470" s="11">
        <v>10011462</v>
      </c>
      <c r="B470" s="12" t="s">
        <v>1631</v>
      </c>
      <c r="C470" s="12" t="s">
        <v>1632</v>
      </c>
      <c r="D470" s="12" t="s">
        <v>1632</v>
      </c>
      <c r="E470" s="12" t="s">
        <v>977</v>
      </c>
      <c r="F470" s="12" t="s">
        <v>142</v>
      </c>
      <c r="G470" s="12" t="s">
        <v>143</v>
      </c>
      <c r="H470" s="12" t="s">
        <v>144</v>
      </c>
      <c r="I470" s="12" t="s">
        <v>1624</v>
      </c>
      <c r="J470" s="12">
        <v>2</v>
      </c>
      <c r="K470" s="12" t="s">
        <v>1625</v>
      </c>
      <c r="L470" s="12" t="s">
        <v>1626</v>
      </c>
      <c r="M470" s="12" t="s">
        <v>1627</v>
      </c>
      <c r="N470" s="13" t="s">
        <v>1628</v>
      </c>
      <c r="O470" s="12">
        <v>35</v>
      </c>
    </row>
    <row r="471" spans="1:15" x14ac:dyDescent="0.25">
      <c r="A471" s="11">
        <v>10010688</v>
      </c>
      <c r="B471" s="12" t="s">
        <v>1633</v>
      </c>
      <c r="C471" s="12" t="s">
        <v>1634</v>
      </c>
      <c r="D471" s="12" t="s">
        <v>1634</v>
      </c>
      <c r="E471" s="12" t="s">
        <v>1635</v>
      </c>
      <c r="F471" s="12" t="s">
        <v>142</v>
      </c>
      <c r="G471" s="12" t="s">
        <v>644</v>
      </c>
      <c r="H471" s="12" t="s">
        <v>648</v>
      </c>
      <c r="I471" s="12" t="s">
        <v>1624</v>
      </c>
      <c r="J471" s="15"/>
      <c r="K471" s="15"/>
      <c r="L471" s="15"/>
      <c r="M471" s="12" t="s">
        <v>1627</v>
      </c>
      <c r="N471" s="15" t="s">
        <v>1636</v>
      </c>
      <c r="O471" s="12">
        <v>35</v>
      </c>
    </row>
    <row r="472" spans="1:15" x14ac:dyDescent="0.25">
      <c r="A472" s="11">
        <v>10011272</v>
      </c>
      <c r="B472" s="12" t="s">
        <v>1637</v>
      </c>
      <c r="C472" s="12" t="s">
        <v>1638</v>
      </c>
      <c r="D472" s="12" t="s">
        <v>1639</v>
      </c>
      <c r="E472" s="12" t="s">
        <v>1640</v>
      </c>
      <c r="F472" s="12" t="s">
        <v>142</v>
      </c>
      <c r="G472" s="12" t="s">
        <v>143</v>
      </c>
      <c r="H472" s="12" t="s">
        <v>144</v>
      </c>
      <c r="I472" s="12" t="s">
        <v>1624</v>
      </c>
      <c r="J472" s="12">
        <v>0</v>
      </c>
      <c r="K472" s="12" t="s">
        <v>1641</v>
      </c>
      <c r="L472" s="12" t="s">
        <v>1642</v>
      </c>
      <c r="M472" s="12" t="s">
        <v>1627</v>
      </c>
      <c r="N472" s="12" t="s">
        <v>178</v>
      </c>
      <c r="O472" s="12">
        <v>35</v>
      </c>
    </row>
    <row r="473" spans="1:15" x14ac:dyDescent="0.25">
      <c r="A473" s="11">
        <v>10011401</v>
      </c>
      <c r="B473" s="12" t="s">
        <v>1643</v>
      </c>
      <c r="C473" s="12" t="s">
        <v>1644</v>
      </c>
      <c r="D473" s="12" t="s">
        <v>1644</v>
      </c>
      <c r="E473" s="12" t="s">
        <v>1645</v>
      </c>
      <c r="F473" s="12" t="s">
        <v>142</v>
      </c>
      <c r="G473" s="12" t="s">
        <v>143</v>
      </c>
      <c r="H473" s="12" t="s">
        <v>144</v>
      </c>
      <c r="I473" s="12" t="s">
        <v>1624</v>
      </c>
      <c r="J473" s="12">
        <v>0</v>
      </c>
      <c r="K473" s="12" t="s">
        <v>1641</v>
      </c>
      <c r="L473" s="12" t="s">
        <v>1642</v>
      </c>
      <c r="M473" s="12" t="s">
        <v>1627</v>
      </c>
      <c r="N473" s="12" t="s">
        <v>178</v>
      </c>
      <c r="O473" s="12">
        <v>35</v>
      </c>
    </row>
    <row r="474" spans="1:15" x14ac:dyDescent="0.25">
      <c r="A474" s="11">
        <v>10011543</v>
      </c>
      <c r="B474" s="12" t="s">
        <v>1646</v>
      </c>
      <c r="C474" s="12" t="s">
        <v>1647</v>
      </c>
      <c r="D474" s="12" t="s">
        <v>1647</v>
      </c>
      <c r="E474" s="12" t="s">
        <v>1648</v>
      </c>
      <c r="F474" s="12" t="s">
        <v>142</v>
      </c>
      <c r="G474" s="12" t="s">
        <v>143</v>
      </c>
      <c r="H474" s="12" t="s">
        <v>144</v>
      </c>
      <c r="I474" s="12" t="s">
        <v>1624</v>
      </c>
      <c r="J474" s="12">
        <v>0</v>
      </c>
      <c r="K474" s="12" t="s">
        <v>1641</v>
      </c>
      <c r="L474" s="12" t="s">
        <v>1642</v>
      </c>
      <c r="M474" s="12" t="s">
        <v>1627</v>
      </c>
      <c r="N474" s="12" t="s">
        <v>178</v>
      </c>
      <c r="O474" s="12">
        <v>35</v>
      </c>
    </row>
    <row r="475" spans="1:15" x14ac:dyDescent="0.25">
      <c r="A475" s="11">
        <v>10011452</v>
      </c>
      <c r="B475" s="12" t="s">
        <v>1649</v>
      </c>
      <c r="C475" s="12" t="s">
        <v>1650</v>
      </c>
      <c r="D475" s="12" t="s">
        <v>1650</v>
      </c>
      <c r="E475" s="12" t="s">
        <v>1651</v>
      </c>
      <c r="F475" s="12" t="s">
        <v>142</v>
      </c>
      <c r="G475" s="12" t="s">
        <v>143</v>
      </c>
      <c r="H475" s="12" t="s">
        <v>144</v>
      </c>
      <c r="I475" s="12" t="s">
        <v>1624</v>
      </c>
      <c r="J475" s="12">
        <v>0</v>
      </c>
      <c r="K475" s="12" t="s">
        <v>1641</v>
      </c>
      <c r="L475" s="12" t="s">
        <v>1642</v>
      </c>
      <c r="M475" s="12" t="s">
        <v>1627</v>
      </c>
      <c r="N475" s="12" t="s">
        <v>178</v>
      </c>
      <c r="O475" s="12">
        <v>35</v>
      </c>
    </row>
    <row r="476" spans="1:15" x14ac:dyDescent="0.25">
      <c r="A476" s="11">
        <v>10011233</v>
      </c>
      <c r="B476" s="12" t="s">
        <v>1652</v>
      </c>
      <c r="C476" s="12" t="s">
        <v>1389</v>
      </c>
      <c r="D476" s="12" t="s">
        <v>1389</v>
      </c>
      <c r="E476" s="12" t="s">
        <v>1653</v>
      </c>
      <c r="F476" s="12" t="s">
        <v>142</v>
      </c>
      <c r="G476" s="12" t="s">
        <v>143</v>
      </c>
      <c r="H476" s="12" t="s">
        <v>144</v>
      </c>
      <c r="I476" s="12" t="s">
        <v>1624</v>
      </c>
      <c r="J476" s="12">
        <v>0</v>
      </c>
      <c r="K476" s="12" t="s">
        <v>1641</v>
      </c>
      <c r="L476" s="12" t="s">
        <v>1642</v>
      </c>
      <c r="M476" s="12" t="s">
        <v>1627</v>
      </c>
      <c r="N476" s="12" t="s">
        <v>178</v>
      </c>
      <c r="O476" s="12">
        <v>35</v>
      </c>
    </row>
    <row r="477" spans="1:15" x14ac:dyDescent="0.25">
      <c r="A477" s="11">
        <v>10011352</v>
      </c>
      <c r="B477" s="12" t="s">
        <v>1654</v>
      </c>
      <c r="C477" s="12" t="s">
        <v>1655</v>
      </c>
      <c r="D477" s="12" t="s">
        <v>1655</v>
      </c>
      <c r="E477" s="12" t="s">
        <v>1656</v>
      </c>
      <c r="F477" s="12" t="s">
        <v>142</v>
      </c>
      <c r="G477" s="12" t="s">
        <v>143</v>
      </c>
      <c r="H477" s="12" t="s">
        <v>144</v>
      </c>
      <c r="I477" s="12" t="s">
        <v>1624</v>
      </c>
      <c r="J477" s="12">
        <v>0</v>
      </c>
      <c r="K477" s="12" t="s">
        <v>1641</v>
      </c>
      <c r="L477" s="12" t="s">
        <v>1642</v>
      </c>
      <c r="M477" s="12" t="s">
        <v>1627</v>
      </c>
      <c r="N477" s="12" t="s">
        <v>178</v>
      </c>
      <c r="O477" s="12">
        <v>35</v>
      </c>
    </row>
    <row r="478" spans="1:15" x14ac:dyDescent="0.25">
      <c r="A478" s="11">
        <v>10011563</v>
      </c>
      <c r="B478" s="12" t="s">
        <v>1657</v>
      </c>
      <c r="C478" s="12" t="s">
        <v>923</v>
      </c>
      <c r="D478" s="12" t="s">
        <v>923</v>
      </c>
      <c r="E478" s="12" t="s">
        <v>1658</v>
      </c>
      <c r="F478" s="12" t="s">
        <v>142</v>
      </c>
      <c r="G478" s="12" t="s">
        <v>143</v>
      </c>
      <c r="H478" s="12" t="s">
        <v>144</v>
      </c>
      <c r="I478" s="12" t="s">
        <v>1624</v>
      </c>
      <c r="J478" s="12">
        <v>2</v>
      </c>
      <c r="K478" s="12" t="s">
        <v>1659</v>
      </c>
      <c r="L478" s="12" t="s">
        <v>1659</v>
      </c>
      <c r="M478" s="12" t="s">
        <v>1627</v>
      </c>
      <c r="N478" s="12" t="s">
        <v>1660</v>
      </c>
      <c r="O478" s="12">
        <v>35</v>
      </c>
    </row>
    <row r="479" spans="1:15" x14ac:dyDescent="0.25">
      <c r="A479" s="11">
        <v>10011231</v>
      </c>
      <c r="B479" s="12" t="s">
        <v>1661</v>
      </c>
      <c r="C479" s="12" t="s">
        <v>1662</v>
      </c>
      <c r="D479" s="12" t="s">
        <v>1662</v>
      </c>
      <c r="E479" s="12" t="s">
        <v>1663</v>
      </c>
      <c r="F479" s="12" t="s">
        <v>142</v>
      </c>
      <c r="G479" s="12" t="s">
        <v>143</v>
      </c>
      <c r="H479" s="12" t="s">
        <v>144</v>
      </c>
      <c r="I479" s="12" t="s">
        <v>1624</v>
      </c>
      <c r="J479" s="12">
        <v>2</v>
      </c>
      <c r="K479" s="12" t="s">
        <v>1659</v>
      </c>
      <c r="L479" s="12" t="s">
        <v>1659</v>
      </c>
      <c r="M479" s="12" t="s">
        <v>1627</v>
      </c>
      <c r="N479" s="12" t="s">
        <v>1660</v>
      </c>
      <c r="O479" s="12">
        <v>35</v>
      </c>
    </row>
    <row r="480" spans="1:15" x14ac:dyDescent="0.25">
      <c r="A480" s="11">
        <v>10011559</v>
      </c>
      <c r="B480" s="12" t="s">
        <v>1664</v>
      </c>
      <c r="C480" s="12" t="s">
        <v>1665</v>
      </c>
      <c r="D480" s="12" t="s">
        <v>1665</v>
      </c>
      <c r="E480" s="12" t="s">
        <v>1666</v>
      </c>
      <c r="F480" s="12" t="s">
        <v>114</v>
      </c>
      <c r="G480" s="12" t="s">
        <v>143</v>
      </c>
      <c r="H480" s="12" t="s">
        <v>144</v>
      </c>
      <c r="I480" s="12" t="s">
        <v>1624</v>
      </c>
      <c r="J480" s="12">
        <v>2</v>
      </c>
      <c r="K480" s="12" t="s">
        <v>1659</v>
      </c>
      <c r="L480" s="12" t="s">
        <v>1659</v>
      </c>
      <c r="M480" s="12" t="s">
        <v>1627</v>
      </c>
      <c r="N480" s="12" t="s">
        <v>1660</v>
      </c>
      <c r="O480" s="12">
        <v>35</v>
      </c>
    </row>
    <row r="481" spans="1:15" x14ac:dyDescent="0.25">
      <c r="A481" s="11">
        <v>10011413</v>
      </c>
      <c r="B481" s="12" t="s">
        <v>1667</v>
      </c>
      <c r="C481" s="12" t="s">
        <v>1668</v>
      </c>
      <c r="D481" s="12" t="s">
        <v>1668</v>
      </c>
      <c r="E481" s="12" t="s">
        <v>1669</v>
      </c>
      <c r="F481" s="12" t="s">
        <v>142</v>
      </c>
      <c r="G481" s="12" t="s">
        <v>143</v>
      </c>
      <c r="H481" s="12" t="s">
        <v>144</v>
      </c>
      <c r="I481" s="12" t="s">
        <v>1624</v>
      </c>
      <c r="J481" s="12">
        <v>1</v>
      </c>
      <c r="K481" s="12" t="s">
        <v>1659</v>
      </c>
      <c r="L481" s="12" t="s">
        <v>1659</v>
      </c>
      <c r="M481" s="12" t="s">
        <v>1627</v>
      </c>
      <c r="N481" s="13" t="s">
        <v>1670</v>
      </c>
      <c r="O481" s="12">
        <v>35</v>
      </c>
    </row>
    <row r="482" spans="1:15" x14ac:dyDescent="0.25">
      <c r="A482" s="11">
        <v>10011140</v>
      </c>
      <c r="B482" s="12" t="s">
        <v>1671</v>
      </c>
      <c r="C482" s="12" t="s">
        <v>1672</v>
      </c>
      <c r="D482" s="12" t="s">
        <v>1672</v>
      </c>
      <c r="E482" s="12" t="s">
        <v>1673</v>
      </c>
      <c r="F482" s="12" t="s">
        <v>142</v>
      </c>
      <c r="G482" s="12" t="s">
        <v>143</v>
      </c>
      <c r="H482" s="12" t="s">
        <v>144</v>
      </c>
      <c r="I482" s="12" t="s">
        <v>1624</v>
      </c>
      <c r="J482" s="12">
        <v>1</v>
      </c>
      <c r="K482" s="12" t="s">
        <v>1659</v>
      </c>
      <c r="L482" s="12" t="s">
        <v>1659</v>
      </c>
      <c r="M482" s="12" t="s">
        <v>1627</v>
      </c>
      <c r="N482" s="13" t="s">
        <v>1670</v>
      </c>
      <c r="O482" s="12">
        <v>35</v>
      </c>
    </row>
    <row r="483" spans="1:15" x14ac:dyDescent="0.25">
      <c r="A483" s="11">
        <v>10011519</v>
      </c>
      <c r="B483" s="12" t="s">
        <v>1674</v>
      </c>
      <c r="C483" s="12" t="s">
        <v>1675</v>
      </c>
      <c r="D483" s="12" t="s">
        <v>1675</v>
      </c>
      <c r="E483" s="12" t="s">
        <v>1676</v>
      </c>
      <c r="F483" s="12" t="s">
        <v>142</v>
      </c>
      <c r="G483" s="12" t="s">
        <v>143</v>
      </c>
      <c r="H483" s="12" t="s">
        <v>144</v>
      </c>
      <c r="I483" s="12" t="s">
        <v>1624</v>
      </c>
      <c r="J483" s="12">
        <v>1</v>
      </c>
      <c r="K483" s="12" t="s">
        <v>1659</v>
      </c>
      <c r="L483" s="12" t="s">
        <v>1659</v>
      </c>
      <c r="M483" s="12" t="s">
        <v>1627</v>
      </c>
      <c r="N483" s="13" t="s">
        <v>1670</v>
      </c>
      <c r="O483" s="12">
        <v>35</v>
      </c>
    </row>
    <row r="484" spans="1:15" x14ac:dyDescent="0.25">
      <c r="A484" s="11">
        <v>10011564</v>
      </c>
      <c r="B484" s="12" t="s">
        <v>1677</v>
      </c>
      <c r="C484" s="12" t="s">
        <v>1678</v>
      </c>
      <c r="D484" s="12" t="s">
        <v>1678</v>
      </c>
      <c r="E484" s="12" t="s">
        <v>1679</v>
      </c>
      <c r="F484" s="12" t="s">
        <v>142</v>
      </c>
      <c r="G484" s="12" t="s">
        <v>143</v>
      </c>
      <c r="H484" s="12" t="s">
        <v>144</v>
      </c>
      <c r="I484" s="12" t="s">
        <v>1624</v>
      </c>
      <c r="J484" s="12">
        <v>1</v>
      </c>
      <c r="K484" s="12" t="s">
        <v>1659</v>
      </c>
      <c r="L484" s="12" t="s">
        <v>1659</v>
      </c>
      <c r="M484" s="12" t="s">
        <v>1627</v>
      </c>
      <c r="N484" s="13" t="s">
        <v>1670</v>
      </c>
      <c r="O484" s="12">
        <v>35</v>
      </c>
    </row>
    <row r="485" spans="1:15" x14ac:dyDescent="0.25">
      <c r="A485" s="11">
        <v>10011470</v>
      </c>
      <c r="B485" s="12" t="s">
        <v>1680</v>
      </c>
      <c r="C485" s="12" t="s">
        <v>342</v>
      </c>
      <c r="D485" s="12" t="s">
        <v>342</v>
      </c>
      <c r="E485" s="12" t="s">
        <v>1681</v>
      </c>
      <c r="F485" s="12" t="s">
        <v>114</v>
      </c>
      <c r="G485" s="12" t="s">
        <v>143</v>
      </c>
      <c r="H485" s="12" t="s">
        <v>144</v>
      </c>
      <c r="I485" s="12" t="s">
        <v>1624</v>
      </c>
      <c r="J485" s="12">
        <v>-1</v>
      </c>
      <c r="K485" s="12" t="s">
        <v>1659</v>
      </c>
      <c r="L485" s="12" t="s">
        <v>1659</v>
      </c>
      <c r="M485" s="12" t="s">
        <v>1627</v>
      </c>
      <c r="N485" s="13" t="s">
        <v>1682</v>
      </c>
      <c r="O485" s="12">
        <v>35</v>
      </c>
    </row>
    <row r="486" spans="1:15" x14ac:dyDescent="0.25">
      <c r="A486" s="11">
        <v>10011201</v>
      </c>
      <c r="B486" s="12" t="s">
        <v>1683</v>
      </c>
      <c r="C486" s="12" t="s">
        <v>1684</v>
      </c>
      <c r="D486" s="12" t="s">
        <v>1684</v>
      </c>
      <c r="E486" s="12" t="s">
        <v>1685</v>
      </c>
      <c r="F486" s="12" t="s">
        <v>142</v>
      </c>
      <c r="G486" s="12" t="s">
        <v>143</v>
      </c>
      <c r="H486" s="12" t="s">
        <v>144</v>
      </c>
      <c r="I486" s="12" t="s">
        <v>1624</v>
      </c>
      <c r="J486" s="12">
        <v>-1</v>
      </c>
      <c r="K486" s="12" t="s">
        <v>1659</v>
      </c>
      <c r="L486" s="12" t="s">
        <v>1659</v>
      </c>
      <c r="M486" s="12" t="s">
        <v>1627</v>
      </c>
      <c r="N486" s="13" t="s">
        <v>1682</v>
      </c>
      <c r="O486" s="12">
        <v>35</v>
      </c>
    </row>
    <row r="487" spans="1:15" x14ac:dyDescent="0.25">
      <c r="A487" s="11">
        <v>10011255</v>
      </c>
      <c r="B487" s="12" t="s">
        <v>1686</v>
      </c>
      <c r="C487" s="12" t="s">
        <v>1687</v>
      </c>
      <c r="D487" s="12" t="s">
        <v>1687</v>
      </c>
      <c r="E487" s="12" t="s">
        <v>1688</v>
      </c>
      <c r="F487" s="12" t="s">
        <v>142</v>
      </c>
      <c r="G487" s="12" t="s">
        <v>143</v>
      </c>
      <c r="H487" s="12" t="s">
        <v>144</v>
      </c>
      <c r="I487" s="12" t="s">
        <v>1624</v>
      </c>
      <c r="J487" s="12">
        <v>-1</v>
      </c>
      <c r="K487" s="12" t="s">
        <v>1659</v>
      </c>
      <c r="L487" s="12" t="s">
        <v>1659</v>
      </c>
      <c r="M487" s="12" t="s">
        <v>1627</v>
      </c>
      <c r="N487" s="13" t="s">
        <v>1682</v>
      </c>
      <c r="O487" s="12">
        <v>35</v>
      </c>
    </row>
    <row r="488" spans="1:15" x14ac:dyDescent="0.25">
      <c r="A488" s="11">
        <v>10010973</v>
      </c>
      <c r="B488" s="12" t="s">
        <v>1689</v>
      </c>
      <c r="C488" s="12" t="s">
        <v>1690</v>
      </c>
      <c r="D488" s="12" t="s">
        <v>1690</v>
      </c>
      <c r="E488" s="12" t="s">
        <v>1691</v>
      </c>
      <c r="F488" s="12" t="s">
        <v>142</v>
      </c>
      <c r="G488" s="12" t="s">
        <v>143</v>
      </c>
      <c r="H488" s="12" t="s">
        <v>144</v>
      </c>
      <c r="I488" s="12" t="s">
        <v>1624</v>
      </c>
      <c r="J488" s="12">
        <v>-1</v>
      </c>
      <c r="K488" s="12" t="s">
        <v>1659</v>
      </c>
      <c r="L488" s="12" t="s">
        <v>1659</v>
      </c>
      <c r="M488" s="12" t="s">
        <v>1627</v>
      </c>
      <c r="N488" s="13" t="s">
        <v>1682</v>
      </c>
      <c r="O488" s="12">
        <v>35</v>
      </c>
    </row>
    <row r="489" spans="1:15" x14ac:dyDescent="0.25">
      <c r="A489" s="11">
        <v>10011289</v>
      </c>
      <c r="B489" s="12" t="s">
        <v>1692</v>
      </c>
      <c r="C489" s="12" t="s">
        <v>1693</v>
      </c>
      <c r="D489" s="12" t="s">
        <v>1693</v>
      </c>
      <c r="E489" s="12" t="s">
        <v>1012</v>
      </c>
      <c r="F489" s="12" t="s">
        <v>142</v>
      </c>
      <c r="G489" s="12" t="s">
        <v>143</v>
      </c>
      <c r="H489" s="12" t="s">
        <v>144</v>
      </c>
      <c r="I489" s="12" t="s">
        <v>1624</v>
      </c>
      <c r="J489" s="12">
        <v>-1</v>
      </c>
      <c r="K489" s="12" t="s">
        <v>1659</v>
      </c>
      <c r="L489" s="12" t="s">
        <v>1659</v>
      </c>
      <c r="M489" s="12" t="s">
        <v>1627</v>
      </c>
      <c r="N489" s="13" t="s">
        <v>1682</v>
      </c>
      <c r="O489" s="12">
        <v>35</v>
      </c>
    </row>
    <row r="490" spans="1:15" x14ac:dyDescent="0.25">
      <c r="A490" s="11">
        <v>10011569</v>
      </c>
      <c r="B490" s="12" t="s">
        <v>1694</v>
      </c>
      <c r="C490" s="12" t="s">
        <v>1695</v>
      </c>
      <c r="D490" s="12" t="s">
        <v>1695</v>
      </c>
      <c r="E490" s="12" t="s">
        <v>1012</v>
      </c>
      <c r="F490" s="12" t="s">
        <v>142</v>
      </c>
      <c r="G490" s="12" t="s">
        <v>143</v>
      </c>
      <c r="H490" s="12" t="s">
        <v>144</v>
      </c>
      <c r="I490" s="12" t="s">
        <v>1624</v>
      </c>
      <c r="J490" s="12">
        <v>-1</v>
      </c>
      <c r="K490" s="12" t="s">
        <v>1659</v>
      </c>
      <c r="L490" s="12" t="s">
        <v>1659</v>
      </c>
      <c r="M490" s="12" t="s">
        <v>1627</v>
      </c>
      <c r="N490" s="13" t="s">
        <v>1682</v>
      </c>
      <c r="O490" s="12">
        <v>28</v>
      </c>
    </row>
    <row r="491" spans="1:15" x14ac:dyDescent="0.25">
      <c r="A491" s="11">
        <v>10011425</v>
      </c>
      <c r="B491" s="12" t="s">
        <v>1696</v>
      </c>
      <c r="C491" s="12" t="s">
        <v>1697</v>
      </c>
      <c r="D491" s="12" t="s">
        <v>1697</v>
      </c>
      <c r="E491" s="12" t="s">
        <v>1698</v>
      </c>
      <c r="F491" s="12" t="s">
        <v>114</v>
      </c>
      <c r="G491" s="12" t="s">
        <v>143</v>
      </c>
      <c r="H491" s="12" t="s">
        <v>144</v>
      </c>
      <c r="I491" s="12" t="s">
        <v>1624</v>
      </c>
      <c r="J491" s="12">
        <v>-1</v>
      </c>
      <c r="K491" s="12" t="s">
        <v>1659</v>
      </c>
      <c r="L491" s="12" t="s">
        <v>1659</v>
      </c>
      <c r="M491" s="12" t="s">
        <v>1627</v>
      </c>
      <c r="N491" s="13" t="s">
        <v>1682</v>
      </c>
      <c r="O491" s="12">
        <v>35</v>
      </c>
    </row>
    <row r="492" spans="1:15" x14ac:dyDescent="0.25">
      <c r="A492" s="11">
        <v>10011584</v>
      </c>
      <c r="B492" s="12" t="s">
        <v>1659</v>
      </c>
      <c r="C492" s="12" t="s">
        <v>1159</v>
      </c>
      <c r="D492" s="12" t="s">
        <v>1159</v>
      </c>
      <c r="E492" s="12" t="s">
        <v>1699</v>
      </c>
      <c r="F492" s="12" t="s">
        <v>142</v>
      </c>
      <c r="G492" s="12" t="s">
        <v>644</v>
      </c>
      <c r="H492" s="12" t="s">
        <v>648</v>
      </c>
      <c r="I492" s="12" t="s">
        <v>1624</v>
      </c>
      <c r="J492" s="15"/>
      <c r="K492" s="15"/>
      <c r="L492" s="15"/>
      <c r="M492" s="12" t="s">
        <v>1627</v>
      </c>
      <c r="N492" s="15" t="s">
        <v>1700</v>
      </c>
      <c r="O492" s="12">
        <v>35</v>
      </c>
    </row>
    <row r="493" spans="1:15" x14ac:dyDescent="0.25">
      <c r="A493" s="11">
        <v>10011421</v>
      </c>
      <c r="B493" s="12" t="s">
        <v>1701</v>
      </c>
      <c r="C493" s="12" t="s">
        <v>1702</v>
      </c>
      <c r="D493" s="12" t="s">
        <v>1702</v>
      </c>
      <c r="E493" s="12" t="s">
        <v>1703</v>
      </c>
      <c r="F493" s="12" t="s">
        <v>142</v>
      </c>
      <c r="G493" s="12" t="s">
        <v>143</v>
      </c>
      <c r="H493" s="12" t="s">
        <v>144</v>
      </c>
      <c r="I493" s="12" t="s">
        <v>1624</v>
      </c>
      <c r="J493" s="12">
        <v>0</v>
      </c>
      <c r="K493" s="12" t="s">
        <v>1704</v>
      </c>
      <c r="L493" s="12" t="s">
        <v>1642</v>
      </c>
      <c r="M493" s="12" t="s">
        <v>1627</v>
      </c>
      <c r="N493" s="13" t="s">
        <v>1705</v>
      </c>
      <c r="O493" s="12">
        <v>35</v>
      </c>
    </row>
    <row r="494" spans="1:15" x14ac:dyDescent="0.25">
      <c r="A494" s="11">
        <v>10011209</v>
      </c>
      <c r="B494" s="12" t="s">
        <v>1706</v>
      </c>
      <c r="C494" s="12" t="s">
        <v>1707</v>
      </c>
      <c r="D494" s="12" t="s">
        <v>1707</v>
      </c>
      <c r="E494" s="12" t="s">
        <v>1708</v>
      </c>
      <c r="F494" s="12" t="s">
        <v>142</v>
      </c>
      <c r="G494" s="12" t="s">
        <v>143</v>
      </c>
      <c r="H494" s="12" t="s">
        <v>144</v>
      </c>
      <c r="I494" s="12" t="s">
        <v>1624</v>
      </c>
      <c r="J494" s="12">
        <v>0</v>
      </c>
      <c r="K494" s="12" t="s">
        <v>1704</v>
      </c>
      <c r="L494" s="12" t="s">
        <v>1642</v>
      </c>
      <c r="M494" s="12" t="s">
        <v>1627</v>
      </c>
      <c r="N494" s="13" t="s">
        <v>1705</v>
      </c>
      <c r="O494" s="12">
        <v>35</v>
      </c>
    </row>
    <row r="495" spans="1:15" x14ac:dyDescent="0.25">
      <c r="A495" s="11">
        <v>10011463</v>
      </c>
      <c r="B495" s="12" t="s">
        <v>1709</v>
      </c>
      <c r="C495" s="12" t="s">
        <v>1269</v>
      </c>
      <c r="D495" s="12" t="s">
        <v>1269</v>
      </c>
      <c r="E495" s="12" t="s">
        <v>1710</v>
      </c>
      <c r="F495" s="12" t="s">
        <v>142</v>
      </c>
      <c r="G495" s="12" t="s">
        <v>143</v>
      </c>
      <c r="H495" s="12" t="s">
        <v>144</v>
      </c>
      <c r="I495" s="12" t="s">
        <v>1624</v>
      </c>
      <c r="J495" s="12">
        <v>0</v>
      </c>
      <c r="K495" s="12" t="s">
        <v>1704</v>
      </c>
      <c r="L495" s="12" t="s">
        <v>1642</v>
      </c>
      <c r="M495" s="12" t="s">
        <v>1627</v>
      </c>
      <c r="N495" s="13" t="s">
        <v>1705</v>
      </c>
      <c r="O495" s="12">
        <v>35</v>
      </c>
    </row>
    <row r="496" spans="1:15" x14ac:dyDescent="0.25">
      <c r="A496" s="11">
        <v>10011344</v>
      </c>
      <c r="B496" s="12" t="s">
        <v>1711</v>
      </c>
      <c r="C496" s="12" t="s">
        <v>1712</v>
      </c>
      <c r="D496" s="12" t="s">
        <v>1712</v>
      </c>
      <c r="E496" s="12" t="s">
        <v>1713</v>
      </c>
      <c r="F496" s="12" t="s">
        <v>142</v>
      </c>
      <c r="G496" s="12" t="s">
        <v>143</v>
      </c>
      <c r="H496" s="12" t="s">
        <v>144</v>
      </c>
      <c r="I496" s="12" t="s">
        <v>1624</v>
      </c>
      <c r="J496" s="12">
        <v>0</v>
      </c>
      <c r="K496" s="12" t="s">
        <v>1704</v>
      </c>
      <c r="L496" s="12" t="s">
        <v>1642</v>
      </c>
      <c r="M496" s="12" t="s">
        <v>1627</v>
      </c>
      <c r="N496" s="13" t="s">
        <v>1705</v>
      </c>
      <c r="O496" s="12">
        <v>35</v>
      </c>
    </row>
    <row r="497" spans="1:15" x14ac:dyDescent="0.25">
      <c r="A497" s="11">
        <v>10011202</v>
      </c>
      <c r="B497" s="12" t="s">
        <v>1714</v>
      </c>
      <c r="C497" s="12" t="s">
        <v>1715</v>
      </c>
      <c r="D497" s="12" t="s">
        <v>1715</v>
      </c>
      <c r="E497" s="12" t="s">
        <v>1716</v>
      </c>
      <c r="F497" s="12" t="s">
        <v>142</v>
      </c>
      <c r="G497" s="12" t="s">
        <v>143</v>
      </c>
      <c r="H497" s="12" t="s">
        <v>144</v>
      </c>
      <c r="I497" s="12" t="s">
        <v>1624</v>
      </c>
      <c r="J497" s="12">
        <v>0</v>
      </c>
      <c r="K497" s="12" t="s">
        <v>1704</v>
      </c>
      <c r="L497" s="12" t="s">
        <v>1642</v>
      </c>
      <c r="M497" s="12" t="s">
        <v>1627</v>
      </c>
      <c r="N497" s="13" t="s">
        <v>1705</v>
      </c>
      <c r="O497" s="12">
        <v>35</v>
      </c>
    </row>
    <row r="498" spans="1:15" x14ac:dyDescent="0.25">
      <c r="A498" s="11">
        <v>10011334</v>
      </c>
      <c r="B498" s="12" t="s">
        <v>1717</v>
      </c>
      <c r="C498" s="12" t="s">
        <v>1718</v>
      </c>
      <c r="D498" s="12" t="s">
        <v>1718</v>
      </c>
      <c r="E498" s="12" t="s">
        <v>1719</v>
      </c>
      <c r="F498" s="12" t="s">
        <v>142</v>
      </c>
      <c r="G498" s="12" t="s">
        <v>143</v>
      </c>
      <c r="H498" s="12" t="s">
        <v>144</v>
      </c>
      <c r="I498" s="12" t="s">
        <v>1624</v>
      </c>
      <c r="J498" s="12">
        <v>0</v>
      </c>
      <c r="K498" s="12" t="s">
        <v>1704</v>
      </c>
      <c r="L498" s="12" t="s">
        <v>1642</v>
      </c>
      <c r="M498" s="12" t="s">
        <v>1627</v>
      </c>
      <c r="N498" s="13" t="s">
        <v>1705</v>
      </c>
      <c r="O498" s="12">
        <v>35</v>
      </c>
    </row>
    <row r="499" spans="1:15" x14ac:dyDescent="0.25">
      <c r="A499" s="11">
        <v>10011251</v>
      </c>
      <c r="B499" s="12" t="s">
        <v>1720</v>
      </c>
      <c r="C499" s="12" t="s">
        <v>1721</v>
      </c>
      <c r="D499" s="12" t="s">
        <v>1721</v>
      </c>
      <c r="E499" s="12" t="s">
        <v>1722</v>
      </c>
      <c r="F499" s="12" t="s">
        <v>142</v>
      </c>
      <c r="G499" s="12" t="s">
        <v>143</v>
      </c>
      <c r="H499" s="12" t="s">
        <v>144</v>
      </c>
      <c r="I499" s="12" t="s">
        <v>1624</v>
      </c>
      <c r="J499" s="12">
        <v>0</v>
      </c>
      <c r="K499" s="12" t="s">
        <v>1704</v>
      </c>
      <c r="L499" s="12" t="s">
        <v>1642</v>
      </c>
      <c r="M499" s="12" t="s">
        <v>1627</v>
      </c>
      <c r="N499" s="13" t="s">
        <v>1705</v>
      </c>
      <c r="O499" s="12">
        <v>35</v>
      </c>
    </row>
    <row r="500" spans="1:15" x14ac:dyDescent="0.25">
      <c r="A500" s="20">
        <v>10012009</v>
      </c>
      <c r="B500" s="12" t="s">
        <v>1723</v>
      </c>
      <c r="C500" s="12" t="s">
        <v>1724</v>
      </c>
      <c r="D500" s="12" t="s">
        <v>1724</v>
      </c>
      <c r="E500" s="12" t="s">
        <v>1725</v>
      </c>
      <c r="F500" s="12" t="s">
        <v>142</v>
      </c>
      <c r="G500" s="12" t="s">
        <v>143</v>
      </c>
      <c r="H500" s="12" t="s">
        <v>144</v>
      </c>
      <c r="I500" s="12" t="s">
        <v>1624</v>
      </c>
      <c r="J500" s="12">
        <v>0</v>
      </c>
      <c r="K500" s="12" t="s">
        <v>1704</v>
      </c>
      <c r="L500" s="12" t="s">
        <v>1642</v>
      </c>
      <c r="M500" s="12" t="s">
        <v>1627</v>
      </c>
      <c r="N500" s="13" t="s">
        <v>1705</v>
      </c>
      <c r="O500" s="12">
        <v>35</v>
      </c>
    </row>
    <row r="501" spans="1:15" x14ac:dyDescent="0.25">
      <c r="A501" s="11">
        <v>10011116</v>
      </c>
      <c r="B501" s="12" t="s">
        <v>1726</v>
      </c>
      <c r="C501" s="12" t="s">
        <v>1727</v>
      </c>
      <c r="D501" s="12" t="s">
        <v>1727</v>
      </c>
      <c r="E501" s="12" t="s">
        <v>1728</v>
      </c>
      <c r="F501" s="12" t="s">
        <v>142</v>
      </c>
      <c r="G501" s="12" t="s">
        <v>143</v>
      </c>
      <c r="H501" s="12" t="s">
        <v>144</v>
      </c>
      <c r="I501" s="12" t="s">
        <v>1624</v>
      </c>
      <c r="J501" s="12">
        <v>2</v>
      </c>
      <c r="K501" s="12" t="s">
        <v>1729</v>
      </c>
      <c r="L501" s="12" t="s">
        <v>1626</v>
      </c>
      <c r="M501" s="12" t="s">
        <v>1627</v>
      </c>
      <c r="N501" s="13" t="s">
        <v>1730</v>
      </c>
      <c r="O501" s="12">
        <v>35</v>
      </c>
    </row>
    <row r="502" spans="1:15" x14ac:dyDescent="0.25">
      <c r="A502" s="11">
        <v>10011533</v>
      </c>
      <c r="B502" s="12" t="s">
        <v>1731</v>
      </c>
      <c r="C502" s="12" t="s">
        <v>480</v>
      </c>
      <c r="D502" s="12" t="s">
        <v>480</v>
      </c>
      <c r="E502" s="12" t="s">
        <v>1732</v>
      </c>
      <c r="F502" s="12" t="s">
        <v>114</v>
      </c>
      <c r="G502" s="12" t="s">
        <v>143</v>
      </c>
      <c r="H502" s="12" t="s">
        <v>144</v>
      </c>
      <c r="I502" s="12" t="s">
        <v>1624</v>
      </c>
      <c r="J502" s="12">
        <v>2</v>
      </c>
      <c r="K502" s="12" t="s">
        <v>1729</v>
      </c>
      <c r="L502" s="12" t="s">
        <v>1626</v>
      </c>
      <c r="M502" s="12" t="s">
        <v>1627</v>
      </c>
      <c r="N502" s="13" t="s">
        <v>1730</v>
      </c>
      <c r="O502" s="11">
        <v>21</v>
      </c>
    </row>
    <row r="503" spans="1:15" x14ac:dyDescent="0.25">
      <c r="A503" s="11">
        <v>10011391</v>
      </c>
      <c r="B503" s="12" t="s">
        <v>1733</v>
      </c>
      <c r="C503" s="12" t="s">
        <v>1734</v>
      </c>
      <c r="D503" s="12" t="s">
        <v>1734</v>
      </c>
      <c r="E503" s="12" t="s">
        <v>237</v>
      </c>
      <c r="F503" s="12" t="s">
        <v>114</v>
      </c>
      <c r="G503" s="12" t="s">
        <v>143</v>
      </c>
      <c r="H503" s="12" t="s">
        <v>144</v>
      </c>
      <c r="I503" s="12" t="s">
        <v>1624</v>
      </c>
      <c r="J503" s="12">
        <v>2</v>
      </c>
      <c r="K503" s="12" t="s">
        <v>1729</v>
      </c>
      <c r="L503" s="12" t="s">
        <v>1626</v>
      </c>
      <c r="M503" s="12" t="s">
        <v>1627</v>
      </c>
      <c r="N503" s="13" t="s">
        <v>1730</v>
      </c>
      <c r="O503" s="12">
        <v>35</v>
      </c>
    </row>
    <row r="504" spans="1:15" x14ac:dyDescent="0.25">
      <c r="A504" s="11">
        <v>10011263</v>
      </c>
      <c r="B504" s="12" t="s">
        <v>1735</v>
      </c>
      <c r="C504" s="12" t="s">
        <v>1736</v>
      </c>
      <c r="D504" s="12" t="s">
        <v>1736</v>
      </c>
      <c r="E504" s="12" t="s">
        <v>1737</v>
      </c>
      <c r="F504" s="12" t="s">
        <v>142</v>
      </c>
      <c r="G504" s="12" t="s">
        <v>143</v>
      </c>
      <c r="H504" s="12" t="s">
        <v>144</v>
      </c>
      <c r="I504" s="12" t="s">
        <v>1624</v>
      </c>
      <c r="J504" s="12">
        <v>2</v>
      </c>
      <c r="K504" s="12" t="s">
        <v>1729</v>
      </c>
      <c r="L504" s="12" t="s">
        <v>1626</v>
      </c>
      <c r="M504" s="12" t="s">
        <v>1627</v>
      </c>
      <c r="N504" s="13" t="s">
        <v>1730</v>
      </c>
      <c r="O504" s="12">
        <v>35</v>
      </c>
    </row>
    <row r="505" spans="1:15" x14ac:dyDescent="0.25">
      <c r="A505" s="11">
        <v>10011357</v>
      </c>
      <c r="B505" s="12" t="s">
        <v>1738</v>
      </c>
      <c r="C505" s="12" t="s">
        <v>1739</v>
      </c>
      <c r="D505" s="12" t="s">
        <v>1739</v>
      </c>
      <c r="E505" s="12" t="s">
        <v>977</v>
      </c>
      <c r="F505" s="12" t="s">
        <v>142</v>
      </c>
      <c r="G505" s="12" t="s">
        <v>143</v>
      </c>
      <c r="H505" s="12" t="s">
        <v>144</v>
      </c>
      <c r="I505" s="12" t="s">
        <v>1624</v>
      </c>
      <c r="J505" s="12">
        <v>2</v>
      </c>
      <c r="K505" s="12" t="s">
        <v>1729</v>
      </c>
      <c r="L505" s="12" t="s">
        <v>1626</v>
      </c>
      <c r="M505" s="12" t="s">
        <v>1627</v>
      </c>
      <c r="N505" s="13" t="s">
        <v>1730</v>
      </c>
      <c r="O505" s="12">
        <v>35</v>
      </c>
    </row>
    <row r="506" spans="1:15" x14ac:dyDescent="0.25">
      <c r="A506" s="11">
        <v>10011250</v>
      </c>
      <c r="B506" s="12" t="s">
        <v>1740</v>
      </c>
      <c r="C506" s="12" t="s">
        <v>1741</v>
      </c>
      <c r="D506" s="12" t="s">
        <v>1741</v>
      </c>
      <c r="E506" s="12" t="s">
        <v>1742</v>
      </c>
      <c r="F506" s="12" t="s">
        <v>142</v>
      </c>
      <c r="G506" s="12" t="s">
        <v>143</v>
      </c>
      <c r="H506" s="12" t="s">
        <v>144</v>
      </c>
      <c r="I506" s="12" t="s">
        <v>1624</v>
      </c>
      <c r="J506" s="12">
        <v>2</v>
      </c>
      <c r="K506" s="12" t="s">
        <v>1659</v>
      </c>
      <c r="L506" s="12" t="s">
        <v>1659</v>
      </c>
      <c r="M506" s="12" t="s">
        <v>1627</v>
      </c>
      <c r="N506" s="13" t="s">
        <v>1743</v>
      </c>
      <c r="O506" s="12">
        <v>35</v>
      </c>
    </row>
    <row r="507" spans="1:15" x14ac:dyDescent="0.25">
      <c r="A507" s="11">
        <v>10011146</v>
      </c>
      <c r="B507" s="12" t="s">
        <v>1744</v>
      </c>
      <c r="C507" s="12" t="s">
        <v>987</v>
      </c>
      <c r="D507" s="12" t="s">
        <v>987</v>
      </c>
      <c r="E507" s="12" t="s">
        <v>1745</v>
      </c>
      <c r="F507" s="12" t="s">
        <v>114</v>
      </c>
      <c r="G507" s="12" t="s">
        <v>143</v>
      </c>
      <c r="H507" s="12" t="s">
        <v>144</v>
      </c>
      <c r="I507" s="12" t="s">
        <v>1624</v>
      </c>
      <c r="J507" s="12">
        <v>2</v>
      </c>
      <c r="K507" s="12" t="s">
        <v>1659</v>
      </c>
      <c r="L507" s="12" t="s">
        <v>1659</v>
      </c>
      <c r="M507" s="12" t="s">
        <v>1627</v>
      </c>
      <c r="N507" s="13" t="s">
        <v>1743</v>
      </c>
      <c r="O507" s="12">
        <v>35</v>
      </c>
    </row>
    <row r="508" spans="1:15" x14ac:dyDescent="0.25">
      <c r="A508" s="11">
        <v>10011503</v>
      </c>
      <c r="B508" s="12" t="s">
        <v>1746</v>
      </c>
      <c r="C508" s="12" t="s">
        <v>654</v>
      </c>
      <c r="D508" s="12" t="s">
        <v>654</v>
      </c>
      <c r="E508" s="12" t="s">
        <v>1747</v>
      </c>
      <c r="F508" s="12" t="s">
        <v>142</v>
      </c>
      <c r="G508" s="12" t="s">
        <v>143</v>
      </c>
      <c r="H508" s="12" t="s">
        <v>144</v>
      </c>
      <c r="I508" s="12" t="s">
        <v>1624</v>
      </c>
      <c r="J508" s="12">
        <v>2</v>
      </c>
      <c r="K508" s="12" t="s">
        <v>1659</v>
      </c>
      <c r="L508" s="12" t="s">
        <v>1659</v>
      </c>
      <c r="M508" s="12" t="s">
        <v>1627</v>
      </c>
      <c r="N508" s="13" t="s">
        <v>1743</v>
      </c>
      <c r="O508" s="12">
        <v>35</v>
      </c>
    </row>
    <row r="509" spans="1:15" x14ac:dyDescent="0.25">
      <c r="A509" s="11">
        <v>10011558</v>
      </c>
      <c r="B509" s="12" t="s">
        <v>1748</v>
      </c>
      <c r="C509" s="12" t="s">
        <v>1152</v>
      </c>
      <c r="D509" s="12" t="s">
        <v>1152</v>
      </c>
      <c r="E509" s="12" t="s">
        <v>1749</v>
      </c>
      <c r="F509" s="12" t="s">
        <v>114</v>
      </c>
      <c r="G509" s="12" t="s">
        <v>143</v>
      </c>
      <c r="H509" s="12" t="s">
        <v>144</v>
      </c>
      <c r="I509" s="12" t="s">
        <v>1624</v>
      </c>
      <c r="J509" s="12">
        <v>2</v>
      </c>
      <c r="K509" s="12" t="s">
        <v>1659</v>
      </c>
      <c r="L509" s="12" t="s">
        <v>1659</v>
      </c>
      <c r="M509" s="12" t="s">
        <v>1627</v>
      </c>
      <c r="N509" s="13" t="s">
        <v>1743</v>
      </c>
      <c r="O509" s="12">
        <v>35</v>
      </c>
    </row>
    <row r="510" spans="1:15" x14ac:dyDescent="0.25">
      <c r="A510" s="11">
        <v>10011184</v>
      </c>
      <c r="B510" s="12" t="s">
        <v>1750</v>
      </c>
      <c r="C510" s="12" t="s">
        <v>151</v>
      </c>
      <c r="D510" s="12" t="s">
        <v>151</v>
      </c>
      <c r="E510" s="12" t="s">
        <v>1751</v>
      </c>
      <c r="F510" s="12" t="s">
        <v>142</v>
      </c>
      <c r="G510" s="12" t="s">
        <v>143</v>
      </c>
      <c r="H510" s="12" t="s">
        <v>144</v>
      </c>
      <c r="I510" s="12" t="s">
        <v>1624</v>
      </c>
      <c r="J510" s="12">
        <v>2</v>
      </c>
      <c r="K510" s="12" t="s">
        <v>1659</v>
      </c>
      <c r="L510" s="12" t="s">
        <v>1659</v>
      </c>
      <c r="M510" s="12" t="s">
        <v>1627</v>
      </c>
      <c r="N510" s="13" t="s">
        <v>1743</v>
      </c>
      <c r="O510" s="12">
        <v>35</v>
      </c>
    </row>
    <row r="511" spans="1:15" x14ac:dyDescent="0.25">
      <c r="A511" s="20">
        <v>10012023</v>
      </c>
      <c r="B511" s="12" t="s">
        <v>1752</v>
      </c>
      <c r="C511" s="12" t="s">
        <v>1753</v>
      </c>
      <c r="D511" s="12" t="s">
        <v>1753</v>
      </c>
      <c r="E511" s="12" t="s">
        <v>1754</v>
      </c>
      <c r="F511" s="12" t="s">
        <v>114</v>
      </c>
      <c r="G511" s="12" t="s">
        <v>143</v>
      </c>
      <c r="H511" s="12" t="s">
        <v>144</v>
      </c>
      <c r="I511" s="12" t="s">
        <v>1624</v>
      </c>
      <c r="J511" s="12">
        <v>2</v>
      </c>
      <c r="K511" s="12" t="s">
        <v>1659</v>
      </c>
      <c r="L511" s="12" t="s">
        <v>1659</v>
      </c>
      <c r="M511" s="12" t="s">
        <v>1627</v>
      </c>
      <c r="N511" s="13" t="s">
        <v>1743</v>
      </c>
      <c r="O511" s="12">
        <v>35</v>
      </c>
    </row>
    <row r="512" spans="1:15" x14ac:dyDescent="0.25">
      <c r="A512" s="11">
        <v>10011347</v>
      </c>
      <c r="B512" s="12" t="s">
        <v>1755</v>
      </c>
      <c r="C512" s="12" t="s">
        <v>1622</v>
      </c>
      <c r="D512" s="12" t="s">
        <v>1756</v>
      </c>
      <c r="E512" s="12" t="s">
        <v>1757</v>
      </c>
      <c r="F512" s="12" t="s">
        <v>114</v>
      </c>
      <c r="G512" s="12" t="s">
        <v>143</v>
      </c>
      <c r="H512" s="12" t="s">
        <v>144</v>
      </c>
      <c r="I512" s="12" t="s">
        <v>1624</v>
      </c>
      <c r="J512" s="12">
        <v>3</v>
      </c>
      <c r="K512" s="12" t="s">
        <v>1659</v>
      </c>
      <c r="L512" s="12" t="s">
        <v>1659</v>
      </c>
      <c r="M512" s="12" t="s">
        <v>1627</v>
      </c>
      <c r="N512" s="13" t="s">
        <v>1758</v>
      </c>
      <c r="O512" s="12">
        <v>35</v>
      </c>
    </row>
    <row r="513" spans="1:15" x14ac:dyDescent="0.25">
      <c r="A513" s="11">
        <v>10011159</v>
      </c>
      <c r="B513" s="12" t="s">
        <v>85</v>
      </c>
      <c r="C513" s="12" t="s">
        <v>1759</v>
      </c>
      <c r="D513" s="12" t="s">
        <v>1759</v>
      </c>
      <c r="E513" s="12" t="s">
        <v>1760</v>
      </c>
      <c r="F513" s="12" t="s">
        <v>142</v>
      </c>
      <c r="G513" s="12" t="s">
        <v>143</v>
      </c>
      <c r="H513" s="12" t="s">
        <v>144</v>
      </c>
      <c r="I513" s="12" t="s">
        <v>1624</v>
      </c>
      <c r="J513" s="12">
        <v>3</v>
      </c>
      <c r="K513" s="12" t="s">
        <v>1659</v>
      </c>
      <c r="L513" s="12" t="s">
        <v>1659</v>
      </c>
      <c r="M513" s="12" t="s">
        <v>1627</v>
      </c>
      <c r="N513" s="13" t="s">
        <v>1758</v>
      </c>
      <c r="O513" s="12">
        <v>35</v>
      </c>
    </row>
    <row r="514" spans="1:15" x14ac:dyDescent="0.25">
      <c r="A514" s="11">
        <v>10011396</v>
      </c>
      <c r="B514" s="12" t="s">
        <v>1761</v>
      </c>
      <c r="C514" s="12" t="s">
        <v>1762</v>
      </c>
      <c r="D514" s="12" t="s">
        <v>1762</v>
      </c>
      <c r="E514" s="12" t="s">
        <v>1763</v>
      </c>
      <c r="F514" s="12" t="s">
        <v>142</v>
      </c>
      <c r="G514" s="12" t="s">
        <v>143</v>
      </c>
      <c r="H514" s="12" t="s">
        <v>144</v>
      </c>
      <c r="I514" s="12" t="s">
        <v>1624</v>
      </c>
      <c r="J514" s="12">
        <v>3</v>
      </c>
      <c r="K514" s="12" t="s">
        <v>1659</v>
      </c>
      <c r="L514" s="12" t="s">
        <v>1659</v>
      </c>
      <c r="M514" s="12" t="s">
        <v>1627</v>
      </c>
      <c r="N514" s="13" t="s">
        <v>1758</v>
      </c>
      <c r="O514" s="12">
        <v>35</v>
      </c>
    </row>
    <row r="515" spans="1:15" x14ac:dyDescent="0.25">
      <c r="A515" s="11">
        <v>10011309</v>
      </c>
      <c r="B515" s="12" t="s">
        <v>1764</v>
      </c>
      <c r="C515" s="12" t="s">
        <v>1296</v>
      </c>
      <c r="D515" s="12" t="s">
        <v>1296</v>
      </c>
      <c r="E515" s="12" t="s">
        <v>1765</v>
      </c>
      <c r="F515" s="12" t="s">
        <v>114</v>
      </c>
      <c r="G515" s="12" t="s">
        <v>143</v>
      </c>
      <c r="H515" s="12" t="s">
        <v>144</v>
      </c>
      <c r="I515" s="12" t="s">
        <v>1624</v>
      </c>
      <c r="J515" s="12">
        <v>2</v>
      </c>
      <c r="K515" s="12" t="s">
        <v>1766</v>
      </c>
      <c r="L515" s="12" t="s">
        <v>1659</v>
      </c>
      <c r="M515" s="12" t="s">
        <v>1627</v>
      </c>
      <c r="N515" s="13" t="s">
        <v>1767</v>
      </c>
      <c r="O515" s="12">
        <v>35</v>
      </c>
    </row>
    <row r="516" spans="1:15" x14ac:dyDescent="0.25">
      <c r="A516" s="11">
        <v>10011486</v>
      </c>
      <c r="B516" s="12" t="s">
        <v>1768</v>
      </c>
      <c r="C516" s="12" t="s">
        <v>1769</v>
      </c>
      <c r="D516" s="12" t="s">
        <v>1769</v>
      </c>
      <c r="E516" s="12" t="s">
        <v>1770</v>
      </c>
      <c r="F516" s="12" t="s">
        <v>114</v>
      </c>
      <c r="G516" s="12" t="s">
        <v>143</v>
      </c>
      <c r="H516" s="12" t="s">
        <v>144</v>
      </c>
      <c r="I516" s="12" t="s">
        <v>1624</v>
      </c>
      <c r="J516" s="12">
        <v>2</v>
      </c>
      <c r="K516" s="12" t="s">
        <v>1766</v>
      </c>
      <c r="L516" s="12" t="s">
        <v>1659</v>
      </c>
      <c r="M516" s="12" t="s">
        <v>1627</v>
      </c>
      <c r="N516" s="13" t="s">
        <v>1767</v>
      </c>
      <c r="O516" s="12">
        <v>35</v>
      </c>
    </row>
    <row r="517" spans="1:15" x14ac:dyDescent="0.25">
      <c r="A517" s="11">
        <v>10011498</v>
      </c>
      <c r="B517" s="12" t="s">
        <v>1771</v>
      </c>
      <c r="C517" s="12" t="s">
        <v>1772</v>
      </c>
      <c r="D517" s="12" t="s">
        <v>1772</v>
      </c>
      <c r="E517" s="12" t="s">
        <v>1773</v>
      </c>
      <c r="F517" s="12" t="s">
        <v>142</v>
      </c>
      <c r="G517" s="12" t="s">
        <v>143</v>
      </c>
      <c r="H517" s="12" t="s">
        <v>144</v>
      </c>
      <c r="I517" s="12" t="s">
        <v>1624</v>
      </c>
      <c r="J517" s="12">
        <v>2</v>
      </c>
      <c r="K517" s="12" t="s">
        <v>1766</v>
      </c>
      <c r="L517" s="12" t="s">
        <v>1659</v>
      </c>
      <c r="M517" s="12" t="s">
        <v>1627</v>
      </c>
      <c r="N517" s="13" t="s">
        <v>1767</v>
      </c>
      <c r="O517" s="12">
        <v>35</v>
      </c>
    </row>
    <row r="518" spans="1:15" x14ac:dyDescent="0.25">
      <c r="A518" s="11">
        <v>10011253</v>
      </c>
      <c r="B518" s="12" t="s">
        <v>1774</v>
      </c>
      <c r="C518" s="12" t="s">
        <v>1775</v>
      </c>
      <c r="D518" s="12" t="s">
        <v>1775</v>
      </c>
      <c r="E518" s="12" t="s">
        <v>1776</v>
      </c>
      <c r="F518" s="12" t="s">
        <v>142</v>
      </c>
      <c r="G518" s="12" t="s">
        <v>143</v>
      </c>
      <c r="H518" s="12" t="s">
        <v>144</v>
      </c>
      <c r="I518" s="12" t="s">
        <v>1624</v>
      </c>
      <c r="J518" s="12">
        <v>2</v>
      </c>
      <c r="K518" s="12" t="s">
        <v>1766</v>
      </c>
      <c r="L518" s="12" t="s">
        <v>1659</v>
      </c>
      <c r="M518" s="12" t="s">
        <v>1627</v>
      </c>
      <c r="N518" s="13" t="s">
        <v>1767</v>
      </c>
      <c r="O518" s="12">
        <v>35</v>
      </c>
    </row>
    <row r="519" spans="1:15" x14ac:dyDescent="0.25">
      <c r="A519" s="11">
        <v>10011360</v>
      </c>
      <c r="B519" s="12" t="s">
        <v>1777</v>
      </c>
      <c r="C519" s="12" t="s">
        <v>1478</v>
      </c>
      <c r="D519" s="12" t="s">
        <v>1478</v>
      </c>
      <c r="E519" s="12" t="s">
        <v>1778</v>
      </c>
      <c r="F519" s="12" t="s">
        <v>114</v>
      </c>
      <c r="G519" s="12" t="s">
        <v>143</v>
      </c>
      <c r="H519" s="12" t="s">
        <v>144</v>
      </c>
      <c r="I519" s="12" t="s">
        <v>1624</v>
      </c>
      <c r="J519" s="12">
        <v>2</v>
      </c>
      <c r="K519" s="12" t="s">
        <v>1625</v>
      </c>
      <c r="L519" s="12" t="s">
        <v>1626</v>
      </c>
      <c r="M519" s="12" t="s">
        <v>1627</v>
      </c>
      <c r="N519" s="13" t="s">
        <v>1779</v>
      </c>
      <c r="O519" s="12">
        <v>35</v>
      </c>
    </row>
    <row r="520" spans="1:15" x14ac:dyDescent="0.25">
      <c r="A520" s="11">
        <v>10011573</v>
      </c>
      <c r="B520" s="12" t="s">
        <v>1780</v>
      </c>
      <c r="C520" s="12" t="s">
        <v>1781</v>
      </c>
      <c r="D520" s="12" t="s">
        <v>1781</v>
      </c>
      <c r="E520" s="12" t="s">
        <v>1782</v>
      </c>
      <c r="F520" s="12" t="s">
        <v>114</v>
      </c>
      <c r="G520" s="12" t="s">
        <v>143</v>
      </c>
      <c r="H520" s="12" t="s">
        <v>144</v>
      </c>
      <c r="I520" s="12" t="s">
        <v>1624</v>
      </c>
      <c r="J520" s="12">
        <v>2</v>
      </c>
      <c r="K520" s="12" t="s">
        <v>1625</v>
      </c>
      <c r="L520" s="12" t="s">
        <v>1626</v>
      </c>
      <c r="M520" s="12" t="s">
        <v>1627</v>
      </c>
      <c r="N520" s="13" t="s">
        <v>1779</v>
      </c>
      <c r="O520" s="12">
        <v>35</v>
      </c>
    </row>
    <row r="521" spans="1:15" x14ac:dyDescent="0.25">
      <c r="A521" s="11">
        <v>10011552</v>
      </c>
      <c r="B521" s="12" t="s">
        <v>1783</v>
      </c>
      <c r="C521" s="12" t="s">
        <v>1284</v>
      </c>
      <c r="D521" s="12" t="s">
        <v>1284</v>
      </c>
      <c r="E521" s="12" t="s">
        <v>436</v>
      </c>
      <c r="F521" s="12" t="s">
        <v>114</v>
      </c>
      <c r="G521" s="12" t="s">
        <v>143</v>
      </c>
      <c r="H521" s="12" t="s">
        <v>144</v>
      </c>
      <c r="I521" s="12" t="s">
        <v>1624</v>
      </c>
      <c r="J521" s="12">
        <v>2</v>
      </c>
      <c r="K521" s="12" t="s">
        <v>1625</v>
      </c>
      <c r="L521" s="12" t="s">
        <v>1626</v>
      </c>
      <c r="M521" s="12" t="s">
        <v>1627</v>
      </c>
      <c r="N521" s="13" t="s">
        <v>1779</v>
      </c>
      <c r="O521" s="12">
        <v>35</v>
      </c>
    </row>
    <row r="522" spans="1:15" x14ac:dyDescent="0.25">
      <c r="A522" s="11">
        <v>10010977</v>
      </c>
      <c r="B522" s="12" t="s">
        <v>1784</v>
      </c>
      <c r="C522" s="12" t="s">
        <v>1481</v>
      </c>
      <c r="D522" s="12" t="s">
        <v>1481</v>
      </c>
      <c r="E522" s="12" t="s">
        <v>1785</v>
      </c>
      <c r="F522" s="12" t="s">
        <v>114</v>
      </c>
      <c r="G522" s="12" t="s">
        <v>143</v>
      </c>
      <c r="H522" s="12" t="s">
        <v>144</v>
      </c>
      <c r="I522" s="12" t="s">
        <v>1624</v>
      </c>
      <c r="J522" s="12">
        <v>2</v>
      </c>
      <c r="K522" s="12" t="s">
        <v>1625</v>
      </c>
      <c r="L522" s="12" t="s">
        <v>1626</v>
      </c>
      <c r="M522" s="12" t="s">
        <v>1627</v>
      </c>
      <c r="N522" s="13" t="s">
        <v>1779</v>
      </c>
      <c r="O522" s="12">
        <v>35</v>
      </c>
    </row>
    <row r="523" spans="1:15" x14ac:dyDescent="0.25">
      <c r="A523" s="11">
        <v>10011177</v>
      </c>
      <c r="B523" s="12" t="s">
        <v>1786</v>
      </c>
      <c r="C523" s="12" t="s">
        <v>1787</v>
      </c>
      <c r="D523" s="12" t="s">
        <v>1787</v>
      </c>
      <c r="E523" s="12" t="s">
        <v>1788</v>
      </c>
      <c r="F523" s="12" t="s">
        <v>142</v>
      </c>
      <c r="G523" s="12" t="s">
        <v>143</v>
      </c>
      <c r="H523" s="12" t="s">
        <v>144</v>
      </c>
      <c r="I523" s="12" t="s">
        <v>1624</v>
      </c>
      <c r="J523" s="12">
        <v>2</v>
      </c>
      <c r="K523" s="12" t="s">
        <v>1625</v>
      </c>
      <c r="L523" s="12" t="s">
        <v>1626</v>
      </c>
      <c r="M523" s="12" t="s">
        <v>1627</v>
      </c>
      <c r="N523" s="13" t="s">
        <v>1779</v>
      </c>
      <c r="O523" s="12">
        <v>35</v>
      </c>
    </row>
    <row r="524" spans="1:15" x14ac:dyDescent="0.25">
      <c r="A524" s="11">
        <v>10011444</v>
      </c>
      <c r="B524" s="12" t="s">
        <v>1789</v>
      </c>
      <c r="C524" s="12" t="s">
        <v>1790</v>
      </c>
      <c r="D524" s="12" t="s">
        <v>1790</v>
      </c>
      <c r="E524" s="12" t="s">
        <v>1791</v>
      </c>
      <c r="F524" s="12" t="s">
        <v>114</v>
      </c>
      <c r="G524" s="12" t="s">
        <v>143</v>
      </c>
      <c r="H524" s="12" t="s">
        <v>144</v>
      </c>
      <c r="I524" s="12" t="s">
        <v>1624</v>
      </c>
      <c r="J524" s="12">
        <v>2</v>
      </c>
      <c r="K524" s="12" t="s">
        <v>1625</v>
      </c>
      <c r="L524" s="12" t="s">
        <v>1626</v>
      </c>
      <c r="M524" s="12" t="s">
        <v>1627</v>
      </c>
      <c r="N524" s="13" t="s">
        <v>1779</v>
      </c>
      <c r="O524" s="12">
        <v>35</v>
      </c>
    </row>
    <row r="525" spans="1:15" x14ac:dyDescent="0.25">
      <c r="A525" s="11">
        <v>10011181</v>
      </c>
      <c r="B525" s="12" t="s">
        <v>1792</v>
      </c>
      <c r="C525" s="12" t="s">
        <v>1293</v>
      </c>
      <c r="D525" s="12" t="s">
        <v>1293</v>
      </c>
      <c r="E525" s="12" t="s">
        <v>928</v>
      </c>
      <c r="F525" s="12" t="s">
        <v>114</v>
      </c>
      <c r="G525" s="12" t="s">
        <v>143</v>
      </c>
      <c r="H525" s="12" t="s">
        <v>144</v>
      </c>
      <c r="I525" s="12" t="s">
        <v>1624</v>
      </c>
      <c r="J525" s="12">
        <v>2</v>
      </c>
      <c r="K525" s="12" t="s">
        <v>1625</v>
      </c>
      <c r="L525" s="12" t="s">
        <v>1626</v>
      </c>
      <c r="M525" s="12" t="s">
        <v>1627</v>
      </c>
      <c r="N525" s="13" t="s">
        <v>1779</v>
      </c>
      <c r="O525" s="12">
        <v>35</v>
      </c>
    </row>
    <row r="526" spans="1:15" x14ac:dyDescent="0.25">
      <c r="A526" s="11">
        <v>10011513</v>
      </c>
      <c r="B526" s="12" t="s">
        <v>1793</v>
      </c>
      <c r="C526" s="12" t="s">
        <v>1794</v>
      </c>
      <c r="D526" s="12" t="s">
        <v>1794</v>
      </c>
      <c r="E526" s="12" t="s">
        <v>1795</v>
      </c>
      <c r="F526" s="12" t="s">
        <v>142</v>
      </c>
      <c r="G526" s="12" t="s">
        <v>143</v>
      </c>
      <c r="H526" s="12" t="s">
        <v>144</v>
      </c>
      <c r="I526" s="12" t="s">
        <v>1624</v>
      </c>
      <c r="J526" s="12">
        <v>2</v>
      </c>
      <c r="K526" s="12" t="s">
        <v>1659</v>
      </c>
      <c r="L526" s="12" t="s">
        <v>1659</v>
      </c>
      <c r="M526" s="12" t="s">
        <v>1627</v>
      </c>
      <c r="N526" s="13" t="s">
        <v>1796</v>
      </c>
      <c r="O526" s="12">
        <v>35</v>
      </c>
    </row>
    <row r="527" spans="1:15" x14ac:dyDescent="0.25">
      <c r="A527" s="11">
        <v>10011275</v>
      </c>
      <c r="B527" s="12" t="s">
        <v>1797</v>
      </c>
      <c r="C527" s="12" t="s">
        <v>1798</v>
      </c>
      <c r="D527" s="12" t="s">
        <v>1798</v>
      </c>
      <c r="E527" s="12" t="s">
        <v>1799</v>
      </c>
      <c r="F527" s="12" t="s">
        <v>142</v>
      </c>
      <c r="G527" s="12" t="s">
        <v>143</v>
      </c>
      <c r="H527" s="12" t="s">
        <v>144</v>
      </c>
      <c r="I527" s="12" t="s">
        <v>1624</v>
      </c>
      <c r="J527" s="12">
        <v>2</v>
      </c>
      <c r="K527" s="12" t="s">
        <v>1659</v>
      </c>
      <c r="L527" s="12" t="s">
        <v>1659</v>
      </c>
      <c r="M527" s="12" t="s">
        <v>1627</v>
      </c>
      <c r="N527" s="13" t="s">
        <v>1796</v>
      </c>
      <c r="O527" s="12">
        <v>35</v>
      </c>
    </row>
    <row r="528" spans="1:15" x14ac:dyDescent="0.25">
      <c r="A528" s="11">
        <v>10011551</v>
      </c>
      <c r="B528" s="12" t="s">
        <v>1800</v>
      </c>
      <c r="C528" s="12" t="s">
        <v>1801</v>
      </c>
      <c r="D528" s="12" t="s">
        <v>1801</v>
      </c>
      <c r="E528" s="12" t="s">
        <v>1802</v>
      </c>
      <c r="F528" s="12" t="s">
        <v>142</v>
      </c>
      <c r="G528" s="12" t="s">
        <v>143</v>
      </c>
      <c r="H528" s="12" t="s">
        <v>144</v>
      </c>
      <c r="I528" s="12" t="s">
        <v>1624</v>
      </c>
      <c r="J528" s="12">
        <v>2</v>
      </c>
      <c r="K528" s="12" t="s">
        <v>1659</v>
      </c>
      <c r="L528" s="12" t="s">
        <v>1659</v>
      </c>
      <c r="M528" s="12" t="s">
        <v>1627</v>
      </c>
      <c r="N528" s="13" t="s">
        <v>1796</v>
      </c>
      <c r="O528" s="12">
        <v>35</v>
      </c>
    </row>
    <row r="529" spans="1:15" x14ac:dyDescent="0.25">
      <c r="A529" s="11">
        <v>10011514</v>
      </c>
      <c r="B529" s="12" t="s">
        <v>1803</v>
      </c>
      <c r="C529" s="12" t="s">
        <v>1804</v>
      </c>
      <c r="D529" s="12" t="s">
        <v>1804</v>
      </c>
      <c r="E529" s="12" t="s">
        <v>1805</v>
      </c>
      <c r="F529" s="12" t="s">
        <v>114</v>
      </c>
      <c r="G529" s="12" t="s">
        <v>143</v>
      </c>
      <c r="H529" s="12" t="s">
        <v>144</v>
      </c>
      <c r="I529" s="12" t="s">
        <v>1624</v>
      </c>
      <c r="J529" s="12">
        <v>2</v>
      </c>
      <c r="K529" s="12" t="s">
        <v>1659</v>
      </c>
      <c r="L529" s="12" t="s">
        <v>1659</v>
      </c>
      <c r="M529" s="12" t="s">
        <v>1627</v>
      </c>
      <c r="N529" s="13" t="s">
        <v>1796</v>
      </c>
      <c r="O529" s="12">
        <v>35</v>
      </c>
    </row>
    <row r="530" spans="1:15" x14ac:dyDescent="0.25">
      <c r="A530" s="11">
        <v>10011178</v>
      </c>
      <c r="B530" s="12" t="s">
        <v>1806</v>
      </c>
      <c r="C530" s="12" t="s">
        <v>1807</v>
      </c>
      <c r="D530" s="12" t="s">
        <v>1807</v>
      </c>
      <c r="E530" s="12" t="s">
        <v>1808</v>
      </c>
      <c r="F530" s="12" t="s">
        <v>114</v>
      </c>
      <c r="G530" s="12" t="s">
        <v>143</v>
      </c>
      <c r="H530" s="12" t="s">
        <v>144</v>
      </c>
      <c r="I530" s="12" t="s">
        <v>1624</v>
      </c>
      <c r="J530" s="12">
        <v>0</v>
      </c>
      <c r="K530" s="12" t="s">
        <v>1704</v>
      </c>
      <c r="L530" s="12" t="s">
        <v>1642</v>
      </c>
      <c r="M530" s="12" t="s">
        <v>1627</v>
      </c>
      <c r="N530" s="13" t="s">
        <v>1809</v>
      </c>
      <c r="O530" s="12">
        <v>35</v>
      </c>
    </row>
    <row r="531" spans="1:15" x14ac:dyDescent="0.25">
      <c r="A531" s="11">
        <v>10011574</v>
      </c>
      <c r="B531" s="12" t="s">
        <v>1810</v>
      </c>
      <c r="C531" s="12" t="s">
        <v>1811</v>
      </c>
      <c r="D531" s="12" t="s">
        <v>1811</v>
      </c>
      <c r="E531" s="12" t="s">
        <v>1812</v>
      </c>
      <c r="F531" s="12" t="s">
        <v>114</v>
      </c>
      <c r="G531" s="12" t="s">
        <v>143</v>
      </c>
      <c r="H531" s="12" t="s">
        <v>144</v>
      </c>
      <c r="I531" s="12" t="s">
        <v>1624</v>
      </c>
      <c r="J531" s="12">
        <v>0</v>
      </c>
      <c r="K531" s="12" t="s">
        <v>1704</v>
      </c>
      <c r="L531" s="12" t="s">
        <v>1642</v>
      </c>
      <c r="M531" s="12" t="s">
        <v>1627</v>
      </c>
      <c r="N531" s="13" t="s">
        <v>1809</v>
      </c>
      <c r="O531" s="12">
        <v>35</v>
      </c>
    </row>
    <row r="532" spans="1:15" x14ac:dyDescent="0.25">
      <c r="A532" s="11">
        <v>10010974</v>
      </c>
      <c r="B532" s="12" t="s">
        <v>1813</v>
      </c>
      <c r="C532" s="12" t="s">
        <v>1814</v>
      </c>
      <c r="D532" s="12" t="s">
        <v>1814</v>
      </c>
      <c r="E532" s="12" t="s">
        <v>1815</v>
      </c>
      <c r="F532" s="12" t="s">
        <v>114</v>
      </c>
      <c r="G532" s="12" t="s">
        <v>143</v>
      </c>
      <c r="H532" s="12" t="s">
        <v>144</v>
      </c>
      <c r="I532" s="12" t="s">
        <v>1624</v>
      </c>
      <c r="J532" s="12">
        <v>0</v>
      </c>
      <c r="K532" s="12" t="s">
        <v>1704</v>
      </c>
      <c r="L532" s="12" t="s">
        <v>1642</v>
      </c>
      <c r="M532" s="12" t="s">
        <v>1627</v>
      </c>
      <c r="N532" s="13" t="s">
        <v>1809</v>
      </c>
      <c r="O532" s="12">
        <v>35</v>
      </c>
    </row>
    <row r="533" spans="1:15" x14ac:dyDescent="0.25">
      <c r="A533" s="11">
        <v>90000044</v>
      </c>
      <c r="B533" s="12" t="s">
        <v>1816</v>
      </c>
      <c r="C533" s="12" t="s">
        <v>1817</v>
      </c>
      <c r="D533" s="12" t="s">
        <v>1817</v>
      </c>
      <c r="E533" s="12" t="s">
        <v>1818</v>
      </c>
      <c r="F533" s="12" t="s">
        <v>114</v>
      </c>
      <c r="G533" s="12" t="s">
        <v>143</v>
      </c>
      <c r="H533" s="12" t="s">
        <v>1819</v>
      </c>
      <c r="I533" s="12" t="s">
        <v>1624</v>
      </c>
      <c r="J533" s="12">
        <v>0</v>
      </c>
      <c r="K533" s="12" t="s">
        <v>1704</v>
      </c>
      <c r="L533" s="12" t="s">
        <v>1642</v>
      </c>
      <c r="M533" s="12" t="s">
        <v>1627</v>
      </c>
      <c r="N533" s="13" t="s">
        <v>1809</v>
      </c>
      <c r="O533" s="12">
        <v>35</v>
      </c>
    </row>
    <row r="534" spans="1:15" x14ac:dyDescent="0.25">
      <c r="A534" s="11">
        <v>10011220</v>
      </c>
      <c r="B534" s="12" t="s">
        <v>1820</v>
      </c>
      <c r="C534" s="12" t="s">
        <v>1821</v>
      </c>
      <c r="D534" s="12" t="s">
        <v>1821</v>
      </c>
      <c r="E534" s="12" t="s">
        <v>1822</v>
      </c>
      <c r="F534" s="12" t="s">
        <v>142</v>
      </c>
      <c r="G534" s="12" t="s">
        <v>143</v>
      </c>
      <c r="H534" s="12" t="s">
        <v>144</v>
      </c>
      <c r="I534" s="12" t="s">
        <v>1624</v>
      </c>
      <c r="J534" s="12">
        <v>2</v>
      </c>
      <c r="K534" s="12" t="s">
        <v>1704</v>
      </c>
      <c r="L534" s="12" t="s">
        <v>1642</v>
      </c>
      <c r="M534" s="12" t="s">
        <v>1627</v>
      </c>
      <c r="N534" s="12" t="s">
        <v>1823</v>
      </c>
      <c r="O534" s="12">
        <v>35</v>
      </c>
    </row>
    <row r="535" spans="1:15" x14ac:dyDescent="0.25">
      <c r="A535" s="11">
        <v>10011276</v>
      </c>
      <c r="B535" s="12" t="s">
        <v>1824</v>
      </c>
      <c r="C535" s="12" t="s">
        <v>428</v>
      </c>
      <c r="D535" s="12" t="s">
        <v>428</v>
      </c>
      <c r="E535" s="12" t="s">
        <v>1825</v>
      </c>
      <c r="F535" s="12" t="s">
        <v>142</v>
      </c>
      <c r="G535" s="12" t="s">
        <v>143</v>
      </c>
      <c r="H535" s="12" t="s">
        <v>144</v>
      </c>
      <c r="I535" s="12" t="s">
        <v>1624</v>
      </c>
      <c r="J535" s="12">
        <v>2</v>
      </c>
      <c r="K535" s="12" t="s">
        <v>1704</v>
      </c>
      <c r="L535" s="12" t="s">
        <v>1642</v>
      </c>
      <c r="M535" s="12" t="s">
        <v>1627</v>
      </c>
      <c r="N535" s="12" t="s">
        <v>1823</v>
      </c>
      <c r="O535" s="12">
        <v>35</v>
      </c>
    </row>
    <row r="536" spans="1:15" x14ac:dyDescent="0.25">
      <c r="A536" s="11">
        <v>10011500</v>
      </c>
      <c r="B536" s="12" t="s">
        <v>1826</v>
      </c>
      <c r="C536" s="12" t="s">
        <v>1167</v>
      </c>
      <c r="D536" s="12" t="s">
        <v>1167</v>
      </c>
      <c r="E536" s="12" t="s">
        <v>1827</v>
      </c>
      <c r="F536" s="12" t="s">
        <v>142</v>
      </c>
      <c r="G536" s="12" t="s">
        <v>143</v>
      </c>
      <c r="H536" s="12" t="s">
        <v>144</v>
      </c>
      <c r="I536" s="12" t="s">
        <v>1624</v>
      </c>
      <c r="J536" s="12">
        <v>2</v>
      </c>
      <c r="K536" s="12" t="s">
        <v>1704</v>
      </c>
      <c r="L536" s="12" t="s">
        <v>1642</v>
      </c>
      <c r="M536" s="12" t="s">
        <v>1627</v>
      </c>
      <c r="N536" s="12" t="s">
        <v>1823</v>
      </c>
      <c r="O536" s="12">
        <v>35</v>
      </c>
    </row>
    <row r="537" spans="1:15" x14ac:dyDescent="0.25">
      <c r="A537" s="11">
        <v>10011218</v>
      </c>
      <c r="B537" s="12" t="s">
        <v>1828</v>
      </c>
      <c r="C537" s="12" t="s">
        <v>1829</v>
      </c>
      <c r="D537" s="12" t="s">
        <v>1829</v>
      </c>
      <c r="E537" s="12" t="s">
        <v>1830</v>
      </c>
      <c r="F537" s="12" t="s">
        <v>142</v>
      </c>
      <c r="G537" s="12" t="s">
        <v>143</v>
      </c>
      <c r="H537" s="12" t="s">
        <v>144</v>
      </c>
      <c r="I537" s="12" t="s">
        <v>1624</v>
      </c>
      <c r="J537" s="12">
        <v>2</v>
      </c>
      <c r="K537" s="12" t="s">
        <v>1704</v>
      </c>
      <c r="L537" s="12" t="s">
        <v>1642</v>
      </c>
      <c r="M537" s="12" t="s">
        <v>1627</v>
      </c>
      <c r="N537" s="12" t="s">
        <v>1823</v>
      </c>
      <c r="O537" s="12">
        <v>35</v>
      </c>
    </row>
    <row r="538" spans="1:15" x14ac:dyDescent="0.25">
      <c r="A538" s="11">
        <v>10011407</v>
      </c>
      <c r="B538" s="12" t="s">
        <v>1831</v>
      </c>
      <c r="C538" s="12" t="s">
        <v>1832</v>
      </c>
      <c r="D538" s="12" t="s">
        <v>1832</v>
      </c>
      <c r="E538" s="12" t="s">
        <v>1833</v>
      </c>
      <c r="F538" s="12" t="s">
        <v>142</v>
      </c>
      <c r="G538" s="12" t="s">
        <v>143</v>
      </c>
      <c r="H538" s="12" t="s">
        <v>144</v>
      </c>
      <c r="I538" s="12" t="s">
        <v>1624</v>
      </c>
      <c r="J538" s="12">
        <v>2</v>
      </c>
      <c r="K538" s="12" t="s">
        <v>1704</v>
      </c>
      <c r="L538" s="12" t="s">
        <v>1642</v>
      </c>
      <c r="M538" s="12" t="s">
        <v>1627</v>
      </c>
      <c r="N538" s="12" t="s">
        <v>1823</v>
      </c>
      <c r="O538" s="12">
        <v>35</v>
      </c>
    </row>
    <row r="539" spans="1:15" x14ac:dyDescent="0.25">
      <c r="A539" s="11">
        <v>10012082</v>
      </c>
      <c r="B539" s="12" t="s">
        <v>1834</v>
      </c>
      <c r="C539" s="12" t="s">
        <v>1835</v>
      </c>
      <c r="D539" s="12" t="s">
        <v>1835</v>
      </c>
      <c r="E539" s="12" t="s">
        <v>977</v>
      </c>
      <c r="F539" s="14"/>
      <c r="G539" s="12" t="s">
        <v>143</v>
      </c>
      <c r="H539" s="12" t="s">
        <v>144</v>
      </c>
      <c r="I539" s="12" t="s">
        <v>1624</v>
      </c>
      <c r="J539" s="12">
        <v>2</v>
      </c>
      <c r="K539" s="12" t="s">
        <v>1704</v>
      </c>
      <c r="L539" s="12" t="s">
        <v>1642</v>
      </c>
      <c r="M539" s="12" t="s">
        <v>1627</v>
      </c>
      <c r="N539" s="12" t="s">
        <v>1823</v>
      </c>
      <c r="O539" s="12">
        <v>35</v>
      </c>
    </row>
    <row r="540" spans="1:15" x14ac:dyDescent="0.25">
      <c r="A540" s="11">
        <v>10012120</v>
      </c>
      <c r="B540" s="12" t="s">
        <v>1836</v>
      </c>
      <c r="C540" s="12" t="s">
        <v>1233</v>
      </c>
      <c r="D540" s="12" t="s">
        <v>1233</v>
      </c>
      <c r="E540" s="12" t="s">
        <v>1837</v>
      </c>
      <c r="F540" s="12" t="s">
        <v>114</v>
      </c>
      <c r="G540" s="12" t="s">
        <v>143</v>
      </c>
      <c r="H540" s="12" t="s">
        <v>144</v>
      </c>
      <c r="I540" s="12" t="s">
        <v>1624</v>
      </c>
      <c r="J540" s="12">
        <v>2</v>
      </c>
      <c r="K540" s="12" t="s">
        <v>1704</v>
      </c>
      <c r="L540" s="12" t="s">
        <v>1642</v>
      </c>
      <c r="M540" s="12" t="s">
        <v>1627</v>
      </c>
      <c r="N540" s="12" t="s">
        <v>1823</v>
      </c>
      <c r="O540" s="12">
        <v>35</v>
      </c>
    </row>
    <row r="541" spans="1:15" x14ac:dyDescent="0.25">
      <c r="A541" s="11">
        <v>90000043</v>
      </c>
      <c r="B541" s="12" t="s">
        <v>1838</v>
      </c>
      <c r="C541" s="12" t="s">
        <v>1839</v>
      </c>
      <c r="D541" s="12" t="s">
        <v>1839</v>
      </c>
      <c r="E541" s="12" t="s">
        <v>1840</v>
      </c>
      <c r="F541" s="12" t="s">
        <v>114</v>
      </c>
      <c r="G541" s="12" t="s">
        <v>143</v>
      </c>
      <c r="H541" s="12" t="s">
        <v>1819</v>
      </c>
      <c r="I541" s="12" t="s">
        <v>1624</v>
      </c>
      <c r="J541" s="12">
        <v>2</v>
      </c>
      <c r="K541" s="12" t="s">
        <v>1704</v>
      </c>
      <c r="L541" s="12" t="s">
        <v>1642</v>
      </c>
      <c r="M541" s="12" t="s">
        <v>1627</v>
      </c>
      <c r="N541" s="12" t="s">
        <v>1823</v>
      </c>
      <c r="O541" s="12"/>
    </row>
    <row r="542" spans="1:15" x14ac:dyDescent="0.25">
      <c r="A542" s="11">
        <v>10010994</v>
      </c>
      <c r="B542" s="12" t="s">
        <v>1841</v>
      </c>
      <c r="C542" s="12" t="s">
        <v>994</v>
      </c>
      <c r="D542" s="12" t="s">
        <v>994</v>
      </c>
      <c r="E542" s="12" t="s">
        <v>1842</v>
      </c>
      <c r="F542" s="12" t="s">
        <v>142</v>
      </c>
      <c r="G542" s="12" t="s">
        <v>644</v>
      </c>
      <c r="H542" s="12" t="s">
        <v>648</v>
      </c>
      <c r="I542" s="12" t="s">
        <v>1624</v>
      </c>
      <c r="J542" s="15"/>
      <c r="K542" s="15"/>
      <c r="L542" s="15"/>
      <c r="M542" s="12" t="s">
        <v>1627</v>
      </c>
      <c r="N542" s="15" t="s">
        <v>1843</v>
      </c>
      <c r="O542" s="12">
        <v>35</v>
      </c>
    </row>
    <row r="543" spans="1:15" x14ac:dyDescent="0.25">
      <c r="A543" s="11">
        <v>10011560</v>
      </c>
      <c r="B543" s="12" t="s">
        <v>1844</v>
      </c>
      <c r="C543" s="12" t="s">
        <v>1845</v>
      </c>
      <c r="D543" s="12" t="s">
        <v>1845</v>
      </c>
      <c r="E543" s="12" t="s">
        <v>1846</v>
      </c>
      <c r="F543" s="12" t="s">
        <v>114</v>
      </c>
      <c r="G543" s="12" t="s">
        <v>143</v>
      </c>
      <c r="H543" s="12" t="s">
        <v>144</v>
      </c>
      <c r="I543" s="12" t="s">
        <v>1624</v>
      </c>
      <c r="J543" s="12">
        <v>2</v>
      </c>
      <c r="K543" s="12" t="s">
        <v>1729</v>
      </c>
      <c r="L543" s="12" t="s">
        <v>1626</v>
      </c>
      <c r="M543" s="12" t="s">
        <v>1627</v>
      </c>
      <c r="N543" s="13" t="s">
        <v>1847</v>
      </c>
      <c r="O543" s="12">
        <v>35</v>
      </c>
    </row>
    <row r="544" spans="1:15" x14ac:dyDescent="0.25">
      <c r="A544" s="11">
        <v>10011118</v>
      </c>
      <c r="B544" s="12" t="s">
        <v>1848</v>
      </c>
      <c r="C544" s="12" t="s">
        <v>1849</v>
      </c>
      <c r="D544" s="12" t="s">
        <v>1849</v>
      </c>
      <c r="E544" s="12" t="s">
        <v>1850</v>
      </c>
      <c r="F544" s="12" t="s">
        <v>114</v>
      </c>
      <c r="G544" s="12" t="s">
        <v>143</v>
      </c>
      <c r="H544" s="12" t="s">
        <v>144</v>
      </c>
      <c r="I544" s="12" t="s">
        <v>1624</v>
      </c>
      <c r="J544" s="12">
        <v>2</v>
      </c>
      <c r="K544" s="12" t="s">
        <v>1729</v>
      </c>
      <c r="L544" s="12" t="s">
        <v>1626</v>
      </c>
      <c r="M544" s="12" t="s">
        <v>1627</v>
      </c>
      <c r="N544" s="13" t="s">
        <v>1847</v>
      </c>
      <c r="O544" s="12">
        <v>35</v>
      </c>
    </row>
    <row r="545" spans="1:15" x14ac:dyDescent="0.25">
      <c r="A545" s="11">
        <v>10012068</v>
      </c>
      <c r="B545" s="12" t="s">
        <v>1851</v>
      </c>
      <c r="C545" s="12" t="s">
        <v>1852</v>
      </c>
      <c r="D545" s="12" t="s">
        <v>1852</v>
      </c>
      <c r="E545" s="12" t="s">
        <v>1853</v>
      </c>
      <c r="F545" s="12" t="s">
        <v>114</v>
      </c>
      <c r="G545" s="12" t="s">
        <v>143</v>
      </c>
      <c r="H545" s="12" t="s">
        <v>144</v>
      </c>
      <c r="I545" s="12" t="s">
        <v>1624</v>
      </c>
      <c r="J545" s="12">
        <v>2</v>
      </c>
      <c r="K545" s="12" t="s">
        <v>1729</v>
      </c>
      <c r="L545" s="12" t="s">
        <v>1626</v>
      </c>
      <c r="M545" s="12" t="s">
        <v>1627</v>
      </c>
      <c r="N545" s="13" t="s">
        <v>1847</v>
      </c>
      <c r="O545" s="12">
        <v>35</v>
      </c>
    </row>
    <row r="546" spans="1:15" x14ac:dyDescent="0.25">
      <c r="A546" s="11">
        <v>10011379</v>
      </c>
      <c r="B546" s="12" t="s">
        <v>1854</v>
      </c>
      <c r="C546" s="12" t="s">
        <v>1855</v>
      </c>
      <c r="D546" s="12" t="s">
        <v>1855</v>
      </c>
      <c r="E546" s="12" t="s">
        <v>772</v>
      </c>
      <c r="F546" s="12" t="s">
        <v>142</v>
      </c>
      <c r="G546" s="12" t="s">
        <v>143</v>
      </c>
      <c r="H546" s="12" t="s">
        <v>144</v>
      </c>
      <c r="I546" s="12" t="s">
        <v>1624</v>
      </c>
      <c r="J546" s="12">
        <v>2</v>
      </c>
      <c r="K546" s="12" t="s">
        <v>1729</v>
      </c>
      <c r="L546" s="12" t="s">
        <v>1626</v>
      </c>
      <c r="M546" s="12" t="s">
        <v>1627</v>
      </c>
      <c r="N546" s="13" t="s">
        <v>1847</v>
      </c>
      <c r="O546" s="12">
        <v>35</v>
      </c>
    </row>
    <row r="547" spans="1:15" x14ac:dyDescent="0.25">
      <c r="A547" s="11">
        <v>10011395</v>
      </c>
      <c r="B547" s="12" t="s">
        <v>1856</v>
      </c>
      <c r="C547" s="12" t="s">
        <v>1753</v>
      </c>
      <c r="D547" s="12" t="s">
        <v>1753</v>
      </c>
      <c r="E547" s="12" t="s">
        <v>1857</v>
      </c>
      <c r="F547" s="12" t="s">
        <v>114</v>
      </c>
      <c r="G547" s="12" t="s">
        <v>143</v>
      </c>
      <c r="H547" s="12" t="s">
        <v>144</v>
      </c>
      <c r="I547" s="12" t="s">
        <v>1624</v>
      </c>
      <c r="J547" s="12">
        <v>2</v>
      </c>
      <c r="K547" s="12" t="s">
        <v>1729</v>
      </c>
      <c r="L547" s="12" t="s">
        <v>1626</v>
      </c>
      <c r="M547" s="12" t="s">
        <v>1627</v>
      </c>
      <c r="N547" s="13" t="s">
        <v>1847</v>
      </c>
      <c r="O547" s="12">
        <v>35</v>
      </c>
    </row>
    <row r="548" spans="1:15" x14ac:dyDescent="0.25">
      <c r="A548" s="11">
        <v>10011509</v>
      </c>
      <c r="B548" s="12" t="s">
        <v>1858</v>
      </c>
      <c r="C548" s="12" t="s">
        <v>266</v>
      </c>
      <c r="D548" s="12" t="s">
        <v>266</v>
      </c>
      <c r="E548" s="12" t="s">
        <v>1859</v>
      </c>
      <c r="F548" s="12" t="s">
        <v>142</v>
      </c>
      <c r="G548" s="12" t="s">
        <v>143</v>
      </c>
      <c r="H548" s="12" t="s">
        <v>144</v>
      </c>
      <c r="I548" s="12" t="s">
        <v>1624</v>
      </c>
      <c r="J548" s="12">
        <v>2</v>
      </c>
      <c r="K548" s="12" t="s">
        <v>1729</v>
      </c>
      <c r="L548" s="12" t="s">
        <v>1626</v>
      </c>
      <c r="M548" s="12" t="s">
        <v>1627</v>
      </c>
      <c r="N548" s="13" t="s">
        <v>1847</v>
      </c>
      <c r="O548" s="12">
        <v>35</v>
      </c>
    </row>
    <row r="549" spans="1:15" x14ac:dyDescent="0.25">
      <c r="A549" s="11">
        <v>10012098</v>
      </c>
      <c r="B549" s="12" t="s">
        <v>1860</v>
      </c>
      <c r="C549" s="12" t="s">
        <v>1861</v>
      </c>
      <c r="D549" s="12" t="s">
        <v>1861</v>
      </c>
      <c r="E549" s="12" t="s">
        <v>1862</v>
      </c>
      <c r="F549" s="12" t="s">
        <v>142</v>
      </c>
      <c r="G549" s="12" t="s">
        <v>143</v>
      </c>
      <c r="H549" s="12" t="s">
        <v>144</v>
      </c>
      <c r="I549" s="12" t="s">
        <v>1624</v>
      </c>
      <c r="J549" s="12">
        <v>2</v>
      </c>
      <c r="K549" s="12" t="s">
        <v>1729</v>
      </c>
      <c r="L549" s="12" t="s">
        <v>1626</v>
      </c>
      <c r="M549" s="12" t="s">
        <v>1627</v>
      </c>
      <c r="N549" s="13" t="s">
        <v>1847</v>
      </c>
      <c r="O549" s="12">
        <v>35</v>
      </c>
    </row>
    <row r="550" spans="1:15" x14ac:dyDescent="0.25">
      <c r="A550" s="11">
        <v>10011374</v>
      </c>
      <c r="B550" s="12" t="s">
        <v>1625</v>
      </c>
      <c r="C550" s="12" t="s">
        <v>1863</v>
      </c>
      <c r="D550" s="12" t="s">
        <v>1863</v>
      </c>
      <c r="E550" s="12" t="s">
        <v>1864</v>
      </c>
      <c r="F550" s="12" t="s">
        <v>114</v>
      </c>
      <c r="G550" s="12" t="s">
        <v>143</v>
      </c>
      <c r="H550" s="12" t="s">
        <v>645</v>
      </c>
      <c r="I550" s="12" t="s">
        <v>1624</v>
      </c>
      <c r="J550" s="15">
        <v>2</v>
      </c>
      <c r="K550" s="15"/>
      <c r="L550" s="12" t="s">
        <v>1865</v>
      </c>
      <c r="M550" s="12" t="s">
        <v>1866</v>
      </c>
      <c r="N550" s="15"/>
      <c r="O550" s="12">
        <v>35</v>
      </c>
    </row>
    <row r="551" spans="1:15" x14ac:dyDescent="0.25">
      <c r="A551" s="11">
        <v>10011016</v>
      </c>
      <c r="B551" s="12" t="s">
        <v>1766</v>
      </c>
      <c r="C551" s="12" t="s">
        <v>1867</v>
      </c>
      <c r="D551" s="12" t="s">
        <v>1867</v>
      </c>
      <c r="E551" s="12" t="s">
        <v>1868</v>
      </c>
      <c r="F551" s="12" t="s">
        <v>142</v>
      </c>
      <c r="G551" s="12" t="s">
        <v>143</v>
      </c>
      <c r="H551" s="12" t="s">
        <v>645</v>
      </c>
      <c r="I551" s="12" t="s">
        <v>1624</v>
      </c>
      <c r="J551" s="15">
        <v>2</v>
      </c>
      <c r="K551" s="15"/>
      <c r="L551" s="12" t="s">
        <v>1869</v>
      </c>
      <c r="M551" s="12" t="s">
        <v>1866</v>
      </c>
      <c r="N551" s="15"/>
      <c r="O551" s="12">
        <v>35</v>
      </c>
    </row>
    <row r="552" spans="1:15" x14ac:dyDescent="0.25">
      <c r="A552" s="11">
        <v>10011119</v>
      </c>
      <c r="B552" s="12" t="s">
        <v>1870</v>
      </c>
      <c r="C552" s="12" t="s">
        <v>262</v>
      </c>
      <c r="D552" s="12" t="s">
        <v>1871</v>
      </c>
      <c r="E552" s="12" t="s">
        <v>1872</v>
      </c>
      <c r="F552" s="12" t="s">
        <v>142</v>
      </c>
      <c r="G552" s="12" t="s">
        <v>143</v>
      </c>
      <c r="H552" s="12" t="s">
        <v>645</v>
      </c>
      <c r="I552" s="12" t="s">
        <v>1624</v>
      </c>
      <c r="J552" s="15">
        <v>0</v>
      </c>
      <c r="K552" s="15"/>
      <c r="L552" s="12" t="s">
        <v>1642</v>
      </c>
      <c r="M552" s="12" t="s">
        <v>1866</v>
      </c>
      <c r="N552" s="15"/>
      <c r="O552" s="12">
        <v>35</v>
      </c>
    </row>
    <row r="553" spans="1:15" x14ac:dyDescent="0.25">
      <c r="A553" s="11">
        <v>10011071</v>
      </c>
      <c r="B553" s="12" t="s">
        <v>1729</v>
      </c>
      <c r="C553" s="12" t="s">
        <v>1873</v>
      </c>
      <c r="D553" s="12" t="s">
        <v>1873</v>
      </c>
      <c r="E553" s="12" t="s">
        <v>1874</v>
      </c>
      <c r="F553" s="12" t="s">
        <v>142</v>
      </c>
      <c r="G553" s="12" t="s">
        <v>143</v>
      </c>
      <c r="H553" s="12" t="s">
        <v>645</v>
      </c>
      <c r="I553" s="12" t="s">
        <v>1624</v>
      </c>
      <c r="J553" s="15">
        <v>2</v>
      </c>
      <c r="K553" s="15"/>
      <c r="L553" s="12" t="s">
        <v>1865</v>
      </c>
      <c r="M553" s="12" t="s">
        <v>1866</v>
      </c>
      <c r="N553" s="15"/>
      <c r="O553" s="12">
        <v>35</v>
      </c>
    </row>
    <row r="554" spans="1:15" x14ac:dyDescent="0.25">
      <c r="A554" s="11">
        <v>10010856</v>
      </c>
      <c r="B554" s="12" t="s">
        <v>1875</v>
      </c>
      <c r="C554" s="12" t="s">
        <v>1876</v>
      </c>
      <c r="D554" s="12" t="s">
        <v>1876</v>
      </c>
      <c r="E554" s="12" t="s">
        <v>1877</v>
      </c>
      <c r="F554" s="12" t="s">
        <v>114</v>
      </c>
      <c r="G554" s="12" t="s">
        <v>644</v>
      </c>
      <c r="H554" s="12" t="s">
        <v>645</v>
      </c>
      <c r="I554" s="12" t="s">
        <v>1624</v>
      </c>
      <c r="J554" s="15">
        <v>0</v>
      </c>
      <c r="K554" s="15"/>
      <c r="L554" s="12" t="s">
        <v>1642</v>
      </c>
      <c r="M554" s="12" t="s">
        <v>1866</v>
      </c>
      <c r="N554" s="15"/>
      <c r="O554" s="12">
        <v>35</v>
      </c>
    </row>
    <row r="555" spans="1:15" x14ac:dyDescent="0.25">
      <c r="A555" s="11">
        <v>2220064</v>
      </c>
      <c r="B555" s="12" t="s">
        <v>1878</v>
      </c>
      <c r="C555" s="12" t="s">
        <v>1627</v>
      </c>
      <c r="D555" s="12" t="s">
        <v>1879</v>
      </c>
      <c r="E555" s="12" t="s">
        <v>342</v>
      </c>
      <c r="F555" s="12" t="s">
        <v>142</v>
      </c>
      <c r="G555" s="12" t="s">
        <v>644</v>
      </c>
      <c r="H555" s="12" t="s">
        <v>653</v>
      </c>
      <c r="I555" s="12" t="s">
        <v>1624</v>
      </c>
      <c r="J555" s="15"/>
      <c r="K555" s="15"/>
      <c r="L555" s="15"/>
      <c r="M555" s="15"/>
      <c r="N555" s="15"/>
      <c r="O555" s="12">
        <v>35</v>
      </c>
    </row>
    <row r="556" spans="1:15" x14ac:dyDescent="0.25">
      <c r="A556" s="11">
        <v>10011282</v>
      </c>
      <c r="B556" s="12" t="s">
        <v>1880</v>
      </c>
      <c r="C556" s="12" t="s">
        <v>1881</v>
      </c>
      <c r="D556" s="12" t="s">
        <v>1882</v>
      </c>
      <c r="E556" s="12" t="s">
        <v>1883</v>
      </c>
      <c r="F556" s="12" t="s">
        <v>114</v>
      </c>
      <c r="G556" s="12" t="s">
        <v>143</v>
      </c>
      <c r="H556" s="12" t="s">
        <v>144</v>
      </c>
      <c r="I556" s="12" t="s">
        <v>1884</v>
      </c>
      <c r="J556" s="12">
        <v>4</v>
      </c>
      <c r="K556" s="12" t="s">
        <v>1885</v>
      </c>
      <c r="L556" s="12" t="s">
        <v>702</v>
      </c>
      <c r="M556" s="12" t="s">
        <v>703</v>
      </c>
      <c r="N556" s="12" t="s">
        <v>799</v>
      </c>
      <c r="O556" s="12">
        <v>35</v>
      </c>
    </row>
    <row r="557" spans="1:15" x14ac:dyDescent="0.25">
      <c r="A557" s="11">
        <v>10011153</v>
      </c>
      <c r="B557" s="12" t="s">
        <v>1886</v>
      </c>
      <c r="C557" s="12" t="s">
        <v>1887</v>
      </c>
      <c r="D557" s="12" t="s">
        <v>1887</v>
      </c>
      <c r="E557" s="12" t="s">
        <v>1888</v>
      </c>
      <c r="F557" s="12" t="s">
        <v>142</v>
      </c>
      <c r="G557" s="12" t="s">
        <v>143</v>
      </c>
      <c r="H557" s="12" t="s">
        <v>144</v>
      </c>
      <c r="I557" s="12" t="s">
        <v>1884</v>
      </c>
      <c r="J557" s="12">
        <v>4</v>
      </c>
      <c r="K557" s="12" t="s">
        <v>1885</v>
      </c>
      <c r="L557" s="12" t="s">
        <v>702</v>
      </c>
      <c r="M557" s="12" t="s">
        <v>703</v>
      </c>
      <c r="N557" s="12" t="s">
        <v>799</v>
      </c>
      <c r="O557" s="12">
        <v>35</v>
      </c>
    </row>
    <row r="558" spans="1:15" x14ac:dyDescent="0.25">
      <c r="A558" s="11">
        <v>10010958</v>
      </c>
      <c r="B558" s="12" t="s">
        <v>1889</v>
      </c>
      <c r="C558" s="12" t="s">
        <v>1890</v>
      </c>
      <c r="D558" s="12" t="s">
        <v>1890</v>
      </c>
      <c r="E558" s="12" t="s">
        <v>1891</v>
      </c>
      <c r="F558" s="12" t="s">
        <v>114</v>
      </c>
      <c r="G558" s="12" t="s">
        <v>143</v>
      </c>
      <c r="H558" s="12" t="s">
        <v>144</v>
      </c>
      <c r="I558" s="12" t="s">
        <v>1884</v>
      </c>
      <c r="J558" s="12">
        <v>4</v>
      </c>
      <c r="K558" s="12" t="s">
        <v>1885</v>
      </c>
      <c r="L558" s="12" t="s">
        <v>702</v>
      </c>
      <c r="M558" s="12" t="s">
        <v>703</v>
      </c>
      <c r="N558" s="13" t="s">
        <v>809</v>
      </c>
      <c r="O558" s="12">
        <v>35</v>
      </c>
    </row>
    <row r="559" spans="1:15" x14ac:dyDescent="0.25">
      <c r="A559" s="11">
        <v>10011545</v>
      </c>
      <c r="B559" s="12" t="s">
        <v>1892</v>
      </c>
      <c r="C559" s="12" t="s">
        <v>1893</v>
      </c>
      <c r="D559" s="12" t="s">
        <v>1893</v>
      </c>
      <c r="E559" s="12" t="s">
        <v>1894</v>
      </c>
      <c r="F559" s="12" t="s">
        <v>142</v>
      </c>
      <c r="G559" s="12" t="s">
        <v>143</v>
      </c>
      <c r="H559" s="12" t="s">
        <v>144</v>
      </c>
      <c r="I559" s="12" t="s">
        <v>1884</v>
      </c>
      <c r="J559" s="12">
        <v>4</v>
      </c>
      <c r="K559" s="12" t="s">
        <v>1885</v>
      </c>
      <c r="L559" s="12" t="s">
        <v>702</v>
      </c>
      <c r="M559" s="12" t="s">
        <v>703</v>
      </c>
      <c r="N559" s="13" t="s">
        <v>809</v>
      </c>
      <c r="O559" s="12">
        <v>35</v>
      </c>
    </row>
    <row r="560" spans="1:15" x14ac:dyDescent="0.25">
      <c r="A560" s="11">
        <v>10011329</v>
      </c>
      <c r="B560" s="12" t="s">
        <v>104</v>
      </c>
      <c r="C560" s="12" t="s">
        <v>1895</v>
      </c>
      <c r="D560" s="12" t="s">
        <v>1895</v>
      </c>
      <c r="E560" s="12" t="s">
        <v>1896</v>
      </c>
      <c r="F560" s="12" t="s">
        <v>142</v>
      </c>
      <c r="G560" s="12" t="s">
        <v>143</v>
      </c>
      <c r="H560" s="12" t="s">
        <v>144</v>
      </c>
      <c r="I560" s="12" t="s">
        <v>1884</v>
      </c>
      <c r="J560" s="12">
        <v>4</v>
      </c>
      <c r="K560" s="12" t="s">
        <v>1885</v>
      </c>
      <c r="L560" s="12" t="s">
        <v>702</v>
      </c>
      <c r="M560" s="12" t="s">
        <v>703</v>
      </c>
      <c r="N560" s="13" t="s">
        <v>809</v>
      </c>
      <c r="O560" s="12">
        <v>35</v>
      </c>
    </row>
    <row r="561" spans="1:15" x14ac:dyDescent="0.25">
      <c r="A561" s="11">
        <v>10011492</v>
      </c>
      <c r="B561" s="12" t="s">
        <v>1897</v>
      </c>
      <c r="C561" s="12" t="s">
        <v>1898</v>
      </c>
      <c r="D561" s="12" t="s">
        <v>1898</v>
      </c>
      <c r="E561" s="12" t="s">
        <v>1899</v>
      </c>
      <c r="F561" s="12" t="s">
        <v>142</v>
      </c>
      <c r="G561" s="12" t="s">
        <v>143</v>
      </c>
      <c r="H561" s="12" t="s">
        <v>144</v>
      </c>
      <c r="I561" s="12" t="s">
        <v>1884</v>
      </c>
      <c r="J561" s="12">
        <v>4</v>
      </c>
      <c r="K561" s="12" t="s">
        <v>1885</v>
      </c>
      <c r="L561" s="12" t="s">
        <v>702</v>
      </c>
      <c r="M561" s="12" t="s">
        <v>703</v>
      </c>
      <c r="N561" s="13" t="s">
        <v>809</v>
      </c>
      <c r="O561" s="12">
        <v>35</v>
      </c>
    </row>
    <row r="562" spans="1:15" x14ac:dyDescent="0.25">
      <c r="A562" s="11">
        <v>10012043</v>
      </c>
      <c r="B562" s="12" t="s">
        <v>1900</v>
      </c>
      <c r="C562" s="12" t="s">
        <v>1114</v>
      </c>
      <c r="D562" s="12" t="s">
        <v>1114</v>
      </c>
      <c r="E562" s="12" t="s">
        <v>1901</v>
      </c>
      <c r="F562" s="12" t="s">
        <v>142</v>
      </c>
      <c r="G562" s="12" t="s">
        <v>143</v>
      </c>
      <c r="H562" s="12" t="s">
        <v>144</v>
      </c>
      <c r="I562" s="12" t="s">
        <v>1884</v>
      </c>
      <c r="J562" s="12">
        <v>4</v>
      </c>
      <c r="K562" s="12" t="s">
        <v>1885</v>
      </c>
      <c r="L562" s="12" t="s">
        <v>702</v>
      </c>
      <c r="M562" s="12" t="s">
        <v>703</v>
      </c>
      <c r="N562" s="13" t="s">
        <v>816</v>
      </c>
      <c r="O562" s="12">
        <v>35</v>
      </c>
    </row>
    <row r="563" spans="1:15" x14ac:dyDescent="0.25">
      <c r="A563" s="11">
        <v>10012005</v>
      </c>
      <c r="B563" s="12" t="s">
        <v>1902</v>
      </c>
      <c r="C563" s="12" t="s">
        <v>1903</v>
      </c>
      <c r="D563" s="12" t="s">
        <v>1903</v>
      </c>
      <c r="E563" s="12" t="s">
        <v>1904</v>
      </c>
      <c r="F563" s="12" t="s">
        <v>114</v>
      </c>
      <c r="G563" s="12" t="s">
        <v>143</v>
      </c>
      <c r="H563" s="12" t="s">
        <v>144</v>
      </c>
      <c r="I563" s="12" t="s">
        <v>1884</v>
      </c>
      <c r="J563" s="12">
        <v>4</v>
      </c>
      <c r="K563" s="12" t="s">
        <v>1885</v>
      </c>
      <c r="L563" s="12" t="s">
        <v>702</v>
      </c>
      <c r="M563" s="12" t="s">
        <v>703</v>
      </c>
      <c r="N563" s="13" t="s">
        <v>816</v>
      </c>
      <c r="O563" s="12">
        <v>35</v>
      </c>
    </row>
    <row r="564" spans="1:15" x14ac:dyDescent="0.25">
      <c r="A564" s="18">
        <v>10011194</v>
      </c>
      <c r="B564" s="12" t="s">
        <v>1905</v>
      </c>
      <c r="C564" s="12" t="s">
        <v>1164</v>
      </c>
      <c r="D564" s="12" t="s">
        <v>1164</v>
      </c>
      <c r="E564" s="12" t="s">
        <v>1906</v>
      </c>
      <c r="F564" s="12" t="s">
        <v>142</v>
      </c>
      <c r="G564" s="12" t="s">
        <v>143</v>
      </c>
      <c r="H564" s="12" t="s">
        <v>144</v>
      </c>
      <c r="I564" s="12" t="s">
        <v>1884</v>
      </c>
      <c r="J564" s="12">
        <v>4</v>
      </c>
      <c r="K564" s="12" t="s">
        <v>1885</v>
      </c>
      <c r="L564" s="12" t="s">
        <v>702</v>
      </c>
      <c r="M564" s="12" t="s">
        <v>703</v>
      </c>
      <c r="N564" s="13" t="s">
        <v>816</v>
      </c>
      <c r="O564" s="12">
        <v>35</v>
      </c>
    </row>
    <row r="565" spans="1:15" x14ac:dyDescent="0.25">
      <c r="A565" s="11">
        <v>10011377</v>
      </c>
      <c r="B565" s="12" t="s">
        <v>1907</v>
      </c>
      <c r="C565" s="12" t="s">
        <v>1908</v>
      </c>
      <c r="D565" s="12" t="s">
        <v>1908</v>
      </c>
      <c r="E565" s="12" t="s">
        <v>1909</v>
      </c>
      <c r="F565" s="12" t="s">
        <v>142</v>
      </c>
      <c r="G565" s="12" t="s">
        <v>143</v>
      </c>
      <c r="H565" s="12" t="s">
        <v>144</v>
      </c>
      <c r="I565" s="12" t="s">
        <v>1884</v>
      </c>
      <c r="J565" s="12">
        <v>4</v>
      </c>
      <c r="K565" s="12" t="s">
        <v>1885</v>
      </c>
      <c r="L565" s="12" t="s">
        <v>702</v>
      </c>
      <c r="M565" s="12" t="s">
        <v>703</v>
      </c>
      <c r="N565" s="13" t="s">
        <v>816</v>
      </c>
      <c r="O565" s="12">
        <v>35</v>
      </c>
    </row>
    <row r="566" spans="1:15" x14ac:dyDescent="0.25">
      <c r="A566" s="11">
        <v>10011997</v>
      </c>
      <c r="B566" s="12" t="s">
        <v>1910</v>
      </c>
      <c r="C566" s="12" t="s">
        <v>1911</v>
      </c>
      <c r="D566" s="12" t="s">
        <v>1911</v>
      </c>
      <c r="E566" s="12" t="s">
        <v>1912</v>
      </c>
      <c r="F566" s="12" t="s">
        <v>114</v>
      </c>
      <c r="G566" s="12" t="s">
        <v>143</v>
      </c>
      <c r="H566" s="12" t="s">
        <v>144</v>
      </c>
      <c r="I566" s="12" t="s">
        <v>1884</v>
      </c>
      <c r="J566" s="12">
        <v>4</v>
      </c>
      <c r="K566" s="12" t="s">
        <v>1885</v>
      </c>
      <c r="L566" s="12" t="s">
        <v>702</v>
      </c>
      <c r="M566" s="12" t="s">
        <v>703</v>
      </c>
      <c r="N566" s="12" t="s">
        <v>519</v>
      </c>
      <c r="O566" s="12">
        <v>35</v>
      </c>
    </row>
    <row r="567" spans="1:15" x14ac:dyDescent="0.25">
      <c r="A567" s="11">
        <v>10011590</v>
      </c>
      <c r="B567" s="12" t="s">
        <v>1913</v>
      </c>
      <c r="C567" s="12" t="s">
        <v>1914</v>
      </c>
      <c r="D567" s="12" t="s">
        <v>1914</v>
      </c>
      <c r="E567" s="12" t="s">
        <v>1915</v>
      </c>
      <c r="F567" s="12" t="s">
        <v>114</v>
      </c>
      <c r="G567" s="12" t="s">
        <v>143</v>
      </c>
      <c r="H567" s="12" t="s">
        <v>144</v>
      </c>
      <c r="I567" s="12" t="s">
        <v>1884</v>
      </c>
      <c r="J567" s="12">
        <v>4</v>
      </c>
      <c r="K567" s="12" t="s">
        <v>1885</v>
      </c>
      <c r="L567" s="12" t="s">
        <v>702</v>
      </c>
      <c r="M567" s="12" t="s">
        <v>703</v>
      </c>
      <c r="N567" s="13" t="s">
        <v>1916</v>
      </c>
      <c r="O567" s="12">
        <v>35</v>
      </c>
    </row>
    <row r="568" spans="1:15" x14ac:dyDescent="0.25">
      <c r="A568" s="11">
        <v>10011245</v>
      </c>
      <c r="B568" s="12" t="s">
        <v>1917</v>
      </c>
      <c r="C568" s="12" t="s">
        <v>1918</v>
      </c>
      <c r="D568" s="12" t="s">
        <v>1918</v>
      </c>
      <c r="E568" s="12" t="s">
        <v>1919</v>
      </c>
      <c r="F568" s="12" t="s">
        <v>142</v>
      </c>
      <c r="G568" s="12" t="s">
        <v>143</v>
      </c>
      <c r="H568" s="12" t="s">
        <v>144</v>
      </c>
      <c r="I568" s="12" t="s">
        <v>1884</v>
      </c>
      <c r="J568" s="12">
        <v>4</v>
      </c>
      <c r="K568" s="12" t="s">
        <v>1885</v>
      </c>
      <c r="L568" s="12" t="s">
        <v>702</v>
      </c>
      <c r="M568" s="12" t="s">
        <v>703</v>
      </c>
      <c r="N568" s="13" t="s">
        <v>1916</v>
      </c>
      <c r="O568" s="12">
        <v>35</v>
      </c>
    </row>
    <row r="569" spans="1:15" x14ac:dyDescent="0.25">
      <c r="A569" s="11">
        <v>10011235</v>
      </c>
      <c r="B569" s="12" t="s">
        <v>1920</v>
      </c>
      <c r="C569" s="12" t="s">
        <v>1921</v>
      </c>
      <c r="D569" s="12" t="s">
        <v>1921</v>
      </c>
      <c r="E569" s="12" t="s">
        <v>1922</v>
      </c>
      <c r="F569" s="12" t="s">
        <v>142</v>
      </c>
      <c r="G569" s="12" t="s">
        <v>143</v>
      </c>
      <c r="H569" s="12" t="s">
        <v>144</v>
      </c>
      <c r="I569" s="12" t="s">
        <v>1884</v>
      </c>
      <c r="J569" s="12">
        <v>4</v>
      </c>
      <c r="K569" s="12" t="s">
        <v>1885</v>
      </c>
      <c r="L569" s="12" t="s">
        <v>702</v>
      </c>
      <c r="M569" s="12" t="s">
        <v>703</v>
      </c>
      <c r="N569" s="13" t="s">
        <v>1916</v>
      </c>
      <c r="O569" s="12">
        <v>35</v>
      </c>
    </row>
    <row r="570" spans="1:15" x14ac:dyDescent="0.25">
      <c r="A570" s="11">
        <v>10011170</v>
      </c>
      <c r="B570" s="12" t="s">
        <v>1923</v>
      </c>
      <c r="C570" s="12" t="s">
        <v>1924</v>
      </c>
      <c r="D570" s="12" t="s">
        <v>1924</v>
      </c>
      <c r="E570" s="12" t="s">
        <v>1925</v>
      </c>
      <c r="F570" s="12" t="s">
        <v>114</v>
      </c>
      <c r="G570" s="12" t="s">
        <v>143</v>
      </c>
      <c r="H570" s="12" t="s">
        <v>144</v>
      </c>
      <c r="I570" s="12" t="s">
        <v>1884</v>
      </c>
      <c r="J570" s="12">
        <v>4</v>
      </c>
      <c r="K570" s="12" t="s">
        <v>1885</v>
      </c>
      <c r="L570" s="12" t="s">
        <v>702</v>
      </c>
      <c r="M570" s="12" t="s">
        <v>703</v>
      </c>
      <c r="N570" s="13" t="s">
        <v>1916</v>
      </c>
      <c r="O570" s="12">
        <v>35</v>
      </c>
    </row>
    <row r="571" spans="1:15" x14ac:dyDescent="0.25">
      <c r="A571" s="11">
        <v>10010947</v>
      </c>
      <c r="B571" s="12" t="s">
        <v>93</v>
      </c>
      <c r="C571" s="12" t="s">
        <v>1926</v>
      </c>
      <c r="D571" s="12" t="s">
        <v>1926</v>
      </c>
      <c r="E571" s="12" t="s">
        <v>1927</v>
      </c>
      <c r="F571" s="12" t="s">
        <v>114</v>
      </c>
      <c r="G571" s="12" t="s">
        <v>143</v>
      </c>
      <c r="H571" s="12" t="s">
        <v>144</v>
      </c>
      <c r="I571" s="12" t="s">
        <v>1884</v>
      </c>
      <c r="J571" s="12">
        <v>4</v>
      </c>
      <c r="K571" s="12" t="s">
        <v>1885</v>
      </c>
      <c r="L571" s="12" t="s">
        <v>702</v>
      </c>
      <c r="M571" s="12" t="s">
        <v>703</v>
      </c>
      <c r="N571" s="12" t="s">
        <v>15</v>
      </c>
      <c r="O571" s="12">
        <v>35</v>
      </c>
    </row>
    <row r="572" spans="1:15" x14ac:dyDescent="0.25">
      <c r="A572" s="21">
        <v>10011459</v>
      </c>
      <c r="B572" s="22" t="s">
        <v>1928</v>
      </c>
      <c r="C572" s="22" t="s">
        <v>699</v>
      </c>
      <c r="D572" s="22" t="s">
        <v>699</v>
      </c>
      <c r="E572" s="22" t="s">
        <v>1929</v>
      </c>
      <c r="F572" s="22" t="s">
        <v>142</v>
      </c>
      <c r="G572" s="22" t="s">
        <v>143</v>
      </c>
      <c r="H572" s="22" t="s">
        <v>144</v>
      </c>
      <c r="I572" s="22" t="s">
        <v>1884</v>
      </c>
      <c r="J572" s="22">
        <v>4</v>
      </c>
      <c r="K572" s="22" t="s">
        <v>1885</v>
      </c>
      <c r="L572" s="22" t="s">
        <v>702</v>
      </c>
      <c r="M572" s="22" t="s">
        <v>703</v>
      </c>
      <c r="N572" s="22" t="s">
        <v>15</v>
      </c>
      <c r="O572" s="22">
        <v>35</v>
      </c>
    </row>
    <row r="573" spans="1:15" x14ac:dyDescent="0.25">
      <c r="A573" s="11">
        <v>10011350</v>
      </c>
      <c r="B573" s="12" t="s">
        <v>1930</v>
      </c>
      <c r="C573" s="12" t="s">
        <v>1931</v>
      </c>
      <c r="D573" s="12" t="s">
        <v>1931</v>
      </c>
      <c r="E573" s="12" t="s">
        <v>1932</v>
      </c>
      <c r="F573" s="12" t="s">
        <v>114</v>
      </c>
      <c r="G573" s="12" t="s">
        <v>143</v>
      </c>
      <c r="H573" s="12" t="s">
        <v>144</v>
      </c>
      <c r="I573" s="12" t="s">
        <v>1884</v>
      </c>
      <c r="J573" s="12">
        <v>4</v>
      </c>
      <c r="K573" s="12" t="s">
        <v>1885</v>
      </c>
      <c r="L573" s="12" t="s">
        <v>702</v>
      </c>
      <c r="M573" s="12" t="s">
        <v>703</v>
      </c>
      <c r="N573" s="12" t="s">
        <v>15</v>
      </c>
      <c r="O573" s="12">
        <v>35</v>
      </c>
    </row>
    <row r="574" spans="1:15" x14ac:dyDescent="0.25">
      <c r="A574" s="11">
        <v>10010868</v>
      </c>
      <c r="B574" s="12" t="s">
        <v>1933</v>
      </c>
      <c r="C574" s="12" t="s">
        <v>844</v>
      </c>
      <c r="D574" s="12" t="s">
        <v>844</v>
      </c>
      <c r="E574" s="12" t="s">
        <v>1934</v>
      </c>
      <c r="F574" s="12" t="s">
        <v>114</v>
      </c>
      <c r="G574" s="12" t="s">
        <v>644</v>
      </c>
      <c r="H574" s="12" t="s">
        <v>645</v>
      </c>
      <c r="I574" s="12" t="s">
        <v>1884</v>
      </c>
      <c r="J574" s="12">
        <v>4</v>
      </c>
      <c r="K574" s="15"/>
      <c r="L574" s="12" t="s">
        <v>702</v>
      </c>
      <c r="M574" s="12" t="s">
        <v>703</v>
      </c>
      <c r="N574" s="15"/>
      <c r="O574" s="12">
        <v>35</v>
      </c>
    </row>
    <row r="575" spans="1:15" x14ac:dyDescent="0.25">
      <c r="A575" s="23">
        <v>10011027</v>
      </c>
      <c r="B575" s="22" t="s">
        <v>1935</v>
      </c>
      <c r="C575" s="22" t="s">
        <v>1936</v>
      </c>
      <c r="D575" s="22" t="s">
        <v>1936</v>
      </c>
      <c r="E575" s="22" t="s">
        <v>861</v>
      </c>
      <c r="F575" s="22" t="s">
        <v>142</v>
      </c>
      <c r="G575" s="22" t="s">
        <v>644</v>
      </c>
      <c r="H575" s="22" t="s">
        <v>1937</v>
      </c>
      <c r="I575" s="12" t="s">
        <v>1308</v>
      </c>
      <c r="J575" s="12" t="s">
        <v>1308</v>
      </c>
      <c r="K575" s="24"/>
      <c r="L575" s="24"/>
      <c r="M575" s="24"/>
      <c r="N575" s="24"/>
      <c r="O575" s="22">
        <v>35</v>
      </c>
    </row>
    <row r="576" spans="1:15" ht="15.5" customHeight="1" x14ac:dyDescent="0.25">
      <c r="A576" s="11">
        <v>10011976</v>
      </c>
      <c r="B576" s="12" t="s">
        <v>1938</v>
      </c>
      <c r="C576" s="12" t="s">
        <v>1939</v>
      </c>
      <c r="D576" s="12" t="s">
        <v>1939</v>
      </c>
      <c r="E576" s="12" t="s">
        <v>1940</v>
      </c>
      <c r="F576" s="12" t="s">
        <v>142</v>
      </c>
      <c r="G576" s="12" t="s">
        <v>644</v>
      </c>
      <c r="H576" s="12" t="s">
        <v>1941</v>
      </c>
      <c r="I576" s="12" t="s">
        <v>1308</v>
      </c>
      <c r="J576" s="12" t="s">
        <v>1308</v>
      </c>
      <c r="K576" s="15"/>
      <c r="L576" s="15"/>
      <c r="M576" s="24"/>
      <c r="N576" s="15"/>
      <c r="O576" s="12">
        <v>35</v>
      </c>
    </row>
    <row r="577" spans="1:15" x14ac:dyDescent="0.25">
      <c r="A577" s="25">
        <v>90000015</v>
      </c>
      <c r="B577" s="12" t="s">
        <v>1942</v>
      </c>
      <c r="C577" s="12" t="s">
        <v>1943</v>
      </c>
      <c r="D577" s="12" t="s">
        <v>1943</v>
      </c>
      <c r="E577" s="12" t="s">
        <v>1944</v>
      </c>
      <c r="F577" s="12" t="s">
        <v>142</v>
      </c>
      <c r="G577" s="12" t="s">
        <v>644</v>
      </c>
      <c r="H577" s="12" t="s">
        <v>1819</v>
      </c>
      <c r="I577" s="12" t="s">
        <v>1624</v>
      </c>
      <c r="J577" s="14"/>
      <c r="K577" s="14"/>
      <c r="L577" s="14"/>
      <c r="M577" s="12" t="s">
        <v>1866</v>
      </c>
      <c r="N577" s="15"/>
      <c r="O577" s="12">
        <v>35</v>
      </c>
    </row>
    <row r="578" spans="1:15" x14ac:dyDescent="0.25">
      <c r="A578" s="26"/>
      <c r="B578" s="12" t="s">
        <v>1945</v>
      </c>
      <c r="C578" s="12" t="s">
        <v>1946</v>
      </c>
      <c r="D578" s="12" t="s">
        <v>1946</v>
      </c>
      <c r="E578" s="12" t="s">
        <v>1947</v>
      </c>
      <c r="F578" s="12" t="s">
        <v>142</v>
      </c>
      <c r="G578" s="12" t="s">
        <v>644</v>
      </c>
      <c r="H578" s="12" t="s">
        <v>1948</v>
      </c>
      <c r="I578" s="12" t="s">
        <v>1308</v>
      </c>
      <c r="J578" s="12" t="s">
        <v>1308</v>
      </c>
      <c r="K578" s="15"/>
      <c r="L578" s="15"/>
      <c r="M578" s="24"/>
      <c r="N578" s="15"/>
      <c r="O578" s="12">
        <v>35</v>
      </c>
    </row>
    <row r="579" spans="1:15" x14ac:dyDescent="0.25">
      <c r="A579" s="25">
        <v>10012084</v>
      </c>
      <c r="B579" s="12" t="s">
        <v>1949</v>
      </c>
      <c r="C579" s="12" t="s">
        <v>1950</v>
      </c>
      <c r="D579" s="12" t="s">
        <v>1950</v>
      </c>
      <c r="E579" s="12" t="s">
        <v>1951</v>
      </c>
      <c r="F579" s="12" t="s">
        <v>142</v>
      </c>
      <c r="G579" s="12" t="s">
        <v>644</v>
      </c>
      <c r="H579" s="12" t="s">
        <v>144</v>
      </c>
      <c r="I579" s="12" t="s">
        <v>1624</v>
      </c>
      <c r="J579" s="12">
        <v>2</v>
      </c>
      <c r="K579" s="12" t="s">
        <v>1729</v>
      </c>
      <c r="L579" s="12" t="s">
        <v>1626</v>
      </c>
      <c r="M579" s="12" t="s">
        <v>1627</v>
      </c>
      <c r="N579" s="13" t="s">
        <v>1730</v>
      </c>
      <c r="O579" s="12">
        <v>35</v>
      </c>
    </row>
    <row r="580" spans="1:15" x14ac:dyDescent="0.25">
      <c r="A580" s="26"/>
      <c r="B580" s="12" t="s">
        <v>1952</v>
      </c>
      <c r="C580" s="12" t="s">
        <v>1953</v>
      </c>
      <c r="D580" s="12" t="s">
        <v>1953</v>
      </c>
      <c r="E580" s="12" t="s">
        <v>1954</v>
      </c>
      <c r="F580" s="12" t="s">
        <v>114</v>
      </c>
      <c r="G580" s="12" t="s">
        <v>644</v>
      </c>
      <c r="H580" s="12" t="s">
        <v>1307</v>
      </c>
      <c r="I580" s="12" t="s">
        <v>1308</v>
      </c>
      <c r="J580" s="12" t="s">
        <v>1308</v>
      </c>
      <c r="K580" s="15"/>
      <c r="L580" s="15"/>
      <c r="M580" s="24"/>
      <c r="N580" s="15"/>
      <c r="O580" s="12">
        <v>35</v>
      </c>
    </row>
    <row r="581" spans="1:15" x14ac:dyDescent="0.25">
      <c r="A581" s="11">
        <v>10012037</v>
      </c>
      <c r="B581" s="12" t="s">
        <v>1955</v>
      </c>
      <c r="C581" s="12" t="s">
        <v>1956</v>
      </c>
      <c r="D581" s="12" t="s">
        <v>1956</v>
      </c>
      <c r="E581" s="12" t="s">
        <v>1957</v>
      </c>
      <c r="F581" s="12" t="s">
        <v>142</v>
      </c>
      <c r="G581" s="12" t="s">
        <v>644</v>
      </c>
      <c r="H581" s="12" t="s">
        <v>144</v>
      </c>
      <c r="I581" s="12" t="s">
        <v>1379</v>
      </c>
      <c r="J581" s="12">
        <v>1</v>
      </c>
      <c r="K581" s="12" t="s">
        <v>1380</v>
      </c>
      <c r="L581" s="12" t="s">
        <v>1392</v>
      </c>
      <c r="M581" s="12" t="s">
        <v>790</v>
      </c>
      <c r="N581" s="13" t="s">
        <v>1417</v>
      </c>
      <c r="O581" s="12">
        <v>35</v>
      </c>
    </row>
    <row r="582" spans="1:15" x14ac:dyDescent="0.25">
      <c r="A582" s="26"/>
      <c r="B582" s="12" t="s">
        <v>1958</v>
      </c>
      <c r="C582" s="12" t="s">
        <v>960</v>
      </c>
      <c r="D582" s="12" t="s">
        <v>961</v>
      </c>
      <c r="E582" s="12" t="s">
        <v>1959</v>
      </c>
      <c r="F582" s="12" t="s">
        <v>142</v>
      </c>
      <c r="G582" s="12" t="s">
        <v>644</v>
      </c>
      <c r="H582" s="12" t="s">
        <v>1960</v>
      </c>
      <c r="I582" s="12" t="s">
        <v>1308</v>
      </c>
      <c r="J582" s="12" t="s">
        <v>1308</v>
      </c>
      <c r="K582" s="15"/>
      <c r="L582" s="15"/>
      <c r="M582" s="15"/>
      <c r="N582" s="15"/>
      <c r="O582" s="15"/>
    </row>
    <row r="583" spans="1:15" x14ac:dyDescent="0.25">
      <c r="A583" s="11">
        <v>10012085</v>
      </c>
      <c r="B583" s="12" t="s">
        <v>1961</v>
      </c>
      <c r="C583" s="12" t="s">
        <v>1962</v>
      </c>
      <c r="D583" s="12" t="s">
        <v>1963</v>
      </c>
      <c r="E583" s="12" t="s">
        <v>1964</v>
      </c>
      <c r="F583" s="12" t="s">
        <v>142</v>
      </c>
      <c r="G583" s="12" t="s">
        <v>143</v>
      </c>
      <c r="H583" s="12" t="s">
        <v>144</v>
      </c>
      <c r="I583" s="12" t="s">
        <v>1884</v>
      </c>
      <c r="J583" s="12">
        <v>4</v>
      </c>
      <c r="K583" s="12" t="s">
        <v>1885</v>
      </c>
      <c r="L583" s="12" t="s">
        <v>702</v>
      </c>
      <c r="M583" s="12" t="s">
        <v>703</v>
      </c>
      <c r="N583" s="12" t="s">
        <v>519</v>
      </c>
      <c r="O583" s="27">
        <v>35</v>
      </c>
    </row>
    <row r="584" spans="1:15" ht="14.5" x14ac:dyDescent="0.35">
      <c r="A584" s="11">
        <v>10012067</v>
      </c>
      <c r="B584" s="12" t="s">
        <v>83</v>
      </c>
      <c r="C584" s="12" t="s">
        <v>221</v>
      </c>
      <c r="D584" s="12" t="s">
        <v>221</v>
      </c>
      <c r="E584" s="12" t="s">
        <v>1965</v>
      </c>
      <c r="F584" s="12" t="s">
        <v>114</v>
      </c>
      <c r="G584" s="12" t="s">
        <v>143</v>
      </c>
      <c r="H584" s="12" t="s">
        <v>144</v>
      </c>
      <c r="I584" s="12" t="s">
        <v>882</v>
      </c>
      <c r="J584" s="12">
        <v>0</v>
      </c>
      <c r="K584" s="12" t="s">
        <v>920</v>
      </c>
      <c r="L584" s="12" t="s">
        <v>921</v>
      </c>
      <c r="M584" s="12" t="s">
        <v>703</v>
      </c>
      <c r="N584" s="28" t="s">
        <v>943</v>
      </c>
      <c r="O584" s="12">
        <v>35</v>
      </c>
    </row>
    <row r="585" spans="1:15" x14ac:dyDescent="0.25">
      <c r="A585" s="11">
        <v>10012119</v>
      </c>
      <c r="B585" s="12" t="s">
        <v>1966</v>
      </c>
      <c r="C585" s="12" t="s">
        <v>1967</v>
      </c>
      <c r="D585" s="12" t="s">
        <v>1967</v>
      </c>
      <c r="E585" s="12" t="s">
        <v>1968</v>
      </c>
      <c r="F585" s="12" t="s">
        <v>114</v>
      </c>
      <c r="G585" s="12" t="s">
        <v>644</v>
      </c>
      <c r="H585" s="12" t="s">
        <v>144</v>
      </c>
      <c r="I585" s="12" t="s">
        <v>1624</v>
      </c>
      <c r="J585" s="12">
        <v>2</v>
      </c>
      <c r="K585" s="12" t="s">
        <v>1729</v>
      </c>
      <c r="L585" s="12" t="s">
        <v>1626</v>
      </c>
      <c r="M585" s="12" t="s">
        <v>1627</v>
      </c>
      <c r="N585" s="13" t="s">
        <v>1730</v>
      </c>
      <c r="O585" s="12">
        <v>35</v>
      </c>
    </row>
    <row r="586" spans="1:15" x14ac:dyDescent="0.25">
      <c r="A586" s="11">
        <v>10011325</v>
      </c>
      <c r="B586" s="12" t="s">
        <v>1969</v>
      </c>
      <c r="C586" s="12" t="s">
        <v>501</v>
      </c>
      <c r="D586" s="12" t="s">
        <v>501</v>
      </c>
      <c r="E586" s="12" t="s">
        <v>1970</v>
      </c>
      <c r="F586" s="12" t="s">
        <v>114</v>
      </c>
      <c r="G586" s="12" t="s">
        <v>737</v>
      </c>
      <c r="H586" s="12" t="s">
        <v>756</v>
      </c>
      <c r="I586" s="12" t="s">
        <v>739</v>
      </c>
      <c r="J586" s="12">
        <v>-1</v>
      </c>
      <c r="K586" s="12" t="s">
        <v>68</v>
      </c>
      <c r="L586" s="12" t="s">
        <v>740</v>
      </c>
      <c r="M586" s="12" t="s">
        <v>685</v>
      </c>
      <c r="N586" s="15"/>
      <c r="O586" s="12">
        <v>35</v>
      </c>
    </row>
    <row r="587" spans="1:15" x14ac:dyDescent="0.25">
      <c r="A587" s="11">
        <v>10012140</v>
      </c>
      <c r="B587" s="12" t="s">
        <v>1971</v>
      </c>
      <c r="C587" s="12" t="s">
        <v>1972</v>
      </c>
      <c r="D587" s="12" t="s">
        <v>1972</v>
      </c>
      <c r="E587" s="12" t="s">
        <v>1973</v>
      </c>
      <c r="F587" s="12" t="s">
        <v>142</v>
      </c>
      <c r="G587" s="12" t="s">
        <v>737</v>
      </c>
      <c r="H587" s="12" t="s">
        <v>769</v>
      </c>
      <c r="I587" s="12" t="s">
        <v>739</v>
      </c>
      <c r="J587" s="12">
        <v>1</v>
      </c>
      <c r="K587" s="12" t="s">
        <v>68</v>
      </c>
      <c r="L587" s="12" t="s">
        <v>740</v>
      </c>
      <c r="M587" s="12" t="s">
        <v>685</v>
      </c>
      <c r="N587" s="15"/>
      <c r="O587" s="12">
        <v>35</v>
      </c>
    </row>
    <row r="588" spans="1:15" x14ac:dyDescent="0.25">
      <c r="A588" s="11">
        <v>90000020</v>
      </c>
      <c r="B588" s="12" t="s">
        <v>2213</v>
      </c>
      <c r="C588" s="12" t="s">
        <v>1974</v>
      </c>
      <c r="D588" s="12" t="s">
        <v>1974</v>
      </c>
      <c r="E588" s="12" t="s">
        <v>1975</v>
      </c>
      <c r="F588" s="12" t="s">
        <v>142</v>
      </c>
      <c r="G588" s="12" t="s">
        <v>143</v>
      </c>
      <c r="H588" s="12" t="s">
        <v>1976</v>
      </c>
      <c r="I588" s="12" t="s">
        <v>1977</v>
      </c>
      <c r="J588" s="12">
        <v>4</v>
      </c>
      <c r="K588" s="15"/>
      <c r="L588" s="12" t="s">
        <v>730</v>
      </c>
      <c r="M588" s="12" t="s">
        <v>703</v>
      </c>
      <c r="N588" s="13" t="s">
        <v>1978</v>
      </c>
      <c r="O588" s="12">
        <v>35</v>
      </c>
    </row>
    <row r="589" spans="1:15" x14ac:dyDescent="0.25">
      <c r="A589" s="11">
        <v>10012146</v>
      </c>
      <c r="B589" s="12" t="s">
        <v>1979</v>
      </c>
      <c r="C589" s="29" t="s">
        <v>1481</v>
      </c>
      <c r="D589" s="29" t="s">
        <v>1481</v>
      </c>
      <c r="E589" s="29" t="s">
        <v>1980</v>
      </c>
      <c r="F589" s="12" t="s">
        <v>114</v>
      </c>
      <c r="G589" s="12" t="s">
        <v>143</v>
      </c>
      <c r="H589" s="12" t="s">
        <v>144</v>
      </c>
      <c r="I589" s="12" t="s">
        <v>1432</v>
      </c>
      <c r="J589" s="12">
        <v>0</v>
      </c>
      <c r="K589" s="12" t="s">
        <v>1495</v>
      </c>
      <c r="L589" s="12" t="s">
        <v>1392</v>
      </c>
      <c r="M589" s="12" t="s">
        <v>790</v>
      </c>
      <c r="N589" s="13" t="s">
        <v>1510</v>
      </c>
      <c r="O589" s="12">
        <v>35</v>
      </c>
    </row>
    <row r="590" spans="1:15" ht="14.5" x14ac:dyDescent="0.35">
      <c r="A590" s="17">
        <v>10012161</v>
      </c>
      <c r="B590" s="12" t="s">
        <v>1981</v>
      </c>
      <c r="C590" s="12" t="s">
        <v>1982</v>
      </c>
      <c r="D590" s="12" t="s">
        <v>1982</v>
      </c>
      <c r="E590" s="12" t="s">
        <v>1983</v>
      </c>
      <c r="F590" s="12" t="s">
        <v>142</v>
      </c>
      <c r="G590" s="12" t="s">
        <v>143</v>
      </c>
      <c r="H590" s="12" t="s">
        <v>144</v>
      </c>
      <c r="I590" s="12" t="s">
        <v>882</v>
      </c>
      <c r="J590" s="12">
        <v>1</v>
      </c>
      <c r="K590" s="10" t="s">
        <v>892</v>
      </c>
      <c r="L590" s="12" t="s">
        <v>884</v>
      </c>
      <c r="M590" s="12" t="s">
        <v>703</v>
      </c>
      <c r="N590" s="12" t="s">
        <v>958</v>
      </c>
      <c r="O590" s="12">
        <v>35</v>
      </c>
    </row>
    <row r="591" spans="1:15" ht="14.5" x14ac:dyDescent="0.35">
      <c r="A591" s="11">
        <v>10012160</v>
      </c>
      <c r="B591" s="12" t="s">
        <v>1984</v>
      </c>
      <c r="C591" s="12" t="s">
        <v>1264</v>
      </c>
      <c r="D591" s="12" t="s">
        <v>1264</v>
      </c>
      <c r="E591" s="12" t="s">
        <v>1985</v>
      </c>
      <c r="F591" s="12" t="s">
        <v>114</v>
      </c>
      <c r="G591" s="12" t="s">
        <v>143</v>
      </c>
      <c r="H591" s="12" t="s">
        <v>144</v>
      </c>
      <c r="I591" s="12" t="s">
        <v>882</v>
      </c>
      <c r="J591" s="12">
        <v>0</v>
      </c>
      <c r="K591" s="12" t="s">
        <v>920</v>
      </c>
      <c r="L591" s="12" t="s">
        <v>921</v>
      </c>
      <c r="M591" s="12" t="s">
        <v>703</v>
      </c>
      <c r="N591" s="30" t="s">
        <v>799</v>
      </c>
      <c r="O591" s="12">
        <v>35</v>
      </c>
    </row>
    <row r="592" spans="1:15" x14ac:dyDescent="0.25">
      <c r="A592" s="11">
        <v>10012157</v>
      </c>
      <c r="B592" s="12" t="s">
        <v>70</v>
      </c>
      <c r="C592" s="12" t="s">
        <v>1986</v>
      </c>
      <c r="D592" s="12" t="s">
        <v>1986</v>
      </c>
      <c r="E592" s="12" t="s">
        <v>1987</v>
      </c>
      <c r="F592" s="12" t="s">
        <v>114</v>
      </c>
      <c r="G592" s="12" t="s">
        <v>143</v>
      </c>
      <c r="H592" s="12" t="s">
        <v>144</v>
      </c>
      <c r="I592" s="12" t="s">
        <v>787</v>
      </c>
      <c r="J592" s="10">
        <v>3</v>
      </c>
      <c r="K592" s="12" t="s">
        <v>788</v>
      </c>
      <c r="L592" s="12" t="s">
        <v>789</v>
      </c>
      <c r="M592" s="12" t="s">
        <v>790</v>
      </c>
      <c r="N592" s="13" t="s">
        <v>809</v>
      </c>
      <c r="O592" s="12">
        <v>35</v>
      </c>
    </row>
    <row r="593" spans="1:15" x14ac:dyDescent="0.25">
      <c r="A593" s="26"/>
      <c r="B593" s="12" t="s">
        <v>1988</v>
      </c>
      <c r="C593" s="12" t="s">
        <v>1989</v>
      </c>
      <c r="D593" s="12" t="s">
        <v>1990</v>
      </c>
      <c r="E593" s="12" t="s">
        <v>1991</v>
      </c>
      <c r="F593" s="12" t="s">
        <v>142</v>
      </c>
      <c r="G593" s="12" t="s">
        <v>143</v>
      </c>
      <c r="H593" s="12" t="s">
        <v>144</v>
      </c>
      <c r="I593" s="12" t="s">
        <v>882</v>
      </c>
      <c r="J593" s="12">
        <v>0</v>
      </c>
      <c r="K593" s="12" t="s">
        <v>920</v>
      </c>
      <c r="L593" s="12" t="s">
        <v>921</v>
      </c>
      <c r="M593" s="12" t="s">
        <v>703</v>
      </c>
      <c r="N593" s="13" t="s">
        <v>1062</v>
      </c>
      <c r="O593" s="12">
        <v>35</v>
      </c>
    </row>
    <row r="594" spans="1:15" x14ac:dyDescent="0.25">
      <c r="A594" s="11">
        <v>10012164</v>
      </c>
      <c r="B594" s="12" t="s">
        <v>1992</v>
      </c>
      <c r="C594" s="12" t="s">
        <v>1993</v>
      </c>
      <c r="D594" s="12" t="s">
        <v>1993</v>
      </c>
      <c r="E594" s="12" t="s">
        <v>1994</v>
      </c>
      <c r="F594" s="12" t="s">
        <v>142</v>
      </c>
      <c r="G594" s="12" t="s">
        <v>644</v>
      </c>
      <c r="H594" s="12" t="s">
        <v>645</v>
      </c>
      <c r="I594" s="12" t="s">
        <v>882</v>
      </c>
      <c r="J594" s="12">
        <v>1</v>
      </c>
      <c r="K594" s="15"/>
      <c r="L594" s="12" t="s">
        <v>884</v>
      </c>
      <c r="M594" s="12" t="s">
        <v>703</v>
      </c>
      <c r="N594" s="15"/>
      <c r="O594" s="12">
        <v>35</v>
      </c>
    </row>
    <row r="595" spans="1:15" ht="14.5" x14ac:dyDescent="0.35">
      <c r="A595" s="17">
        <v>10012169</v>
      </c>
      <c r="B595" s="12" t="s">
        <v>1995</v>
      </c>
      <c r="C595" s="12" t="s">
        <v>1996</v>
      </c>
      <c r="D595" s="12" t="s">
        <v>1996</v>
      </c>
      <c r="E595" s="12" t="s">
        <v>1561</v>
      </c>
      <c r="F595" s="12" t="s">
        <v>142</v>
      </c>
      <c r="G595" s="12" t="s">
        <v>143</v>
      </c>
      <c r="H595" s="12" t="s">
        <v>144</v>
      </c>
      <c r="I595" s="12" t="s">
        <v>701</v>
      </c>
      <c r="J595" s="12">
        <v>4</v>
      </c>
      <c r="K595" s="15"/>
      <c r="L595" s="12" t="s">
        <v>702</v>
      </c>
      <c r="M595" s="12" t="s">
        <v>703</v>
      </c>
      <c r="N595" s="12" t="s">
        <v>716</v>
      </c>
      <c r="O595" s="12">
        <v>35</v>
      </c>
    </row>
    <row r="596" spans="1:15" ht="14.5" x14ac:dyDescent="0.35">
      <c r="A596" s="11">
        <v>90000025</v>
      </c>
      <c r="B596" s="12" t="s">
        <v>1997</v>
      </c>
      <c r="C596" s="19" t="s">
        <v>1998</v>
      </c>
      <c r="D596" s="12" t="s">
        <v>1998</v>
      </c>
      <c r="E596" s="12" t="s">
        <v>1999</v>
      </c>
      <c r="F596" s="12" t="s">
        <v>142</v>
      </c>
      <c r="G596" s="12" t="s">
        <v>143</v>
      </c>
      <c r="H596" s="12" t="s">
        <v>1819</v>
      </c>
      <c r="I596" s="12" t="s">
        <v>145</v>
      </c>
      <c r="J596" s="12">
        <v>-1</v>
      </c>
      <c r="K596" s="15"/>
      <c r="L596" s="12" t="s">
        <v>147</v>
      </c>
      <c r="M596" s="12" t="s">
        <v>148</v>
      </c>
      <c r="N596" s="15"/>
      <c r="O596" s="12">
        <v>35</v>
      </c>
    </row>
    <row r="597" spans="1:15" x14ac:dyDescent="0.25">
      <c r="A597" s="11">
        <v>90000024</v>
      </c>
      <c r="B597" s="12" t="s">
        <v>2000</v>
      </c>
      <c r="C597" s="12" t="s">
        <v>2001</v>
      </c>
      <c r="D597" s="12" t="s">
        <v>2001</v>
      </c>
      <c r="E597" s="12" t="s">
        <v>2002</v>
      </c>
      <c r="F597" s="12" t="s">
        <v>142</v>
      </c>
      <c r="G597" s="12" t="s">
        <v>143</v>
      </c>
      <c r="H597" s="12" t="s">
        <v>1819</v>
      </c>
      <c r="I597" s="12" t="s">
        <v>145</v>
      </c>
      <c r="J597" s="12">
        <v>-1</v>
      </c>
      <c r="K597" s="15"/>
      <c r="L597" s="12" t="s">
        <v>147</v>
      </c>
      <c r="M597" s="12" t="s">
        <v>148</v>
      </c>
      <c r="N597" s="15"/>
      <c r="O597" s="12">
        <v>35</v>
      </c>
    </row>
    <row r="598" spans="1:15" x14ac:dyDescent="0.25">
      <c r="A598" s="11">
        <v>90000026</v>
      </c>
      <c r="B598" s="12" t="s">
        <v>2003</v>
      </c>
      <c r="C598" s="12" t="s">
        <v>2004</v>
      </c>
      <c r="D598" s="12" t="s">
        <v>2004</v>
      </c>
      <c r="E598" s="12" t="s">
        <v>2005</v>
      </c>
      <c r="F598" s="12" t="s">
        <v>142</v>
      </c>
      <c r="G598" s="12" t="s">
        <v>143</v>
      </c>
      <c r="H598" s="12" t="s">
        <v>1819</v>
      </c>
      <c r="I598" s="12" t="s">
        <v>145</v>
      </c>
      <c r="J598" s="12">
        <v>-1</v>
      </c>
      <c r="K598" s="15"/>
      <c r="L598" s="12" t="s">
        <v>173</v>
      </c>
      <c r="M598" s="12" t="s">
        <v>148</v>
      </c>
      <c r="N598" s="15"/>
      <c r="O598" s="12">
        <v>35</v>
      </c>
    </row>
    <row r="599" spans="1:15" ht="14" customHeight="1" x14ac:dyDescent="0.25">
      <c r="A599" s="11">
        <v>90000027</v>
      </c>
      <c r="B599" s="12" t="s">
        <v>2006</v>
      </c>
      <c r="C599" s="12" t="s">
        <v>2007</v>
      </c>
      <c r="D599" s="12" t="s">
        <v>2007</v>
      </c>
      <c r="E599" s="12" t="s">
        <v>2008</v>
      </c>
      <c r="F599" s="12" t="s">
        <v>142</v>
      </c>
      <c r="G599" s="12" t="s">
        <v>143</v>
      </c>
      <c r="H599" s="12" t="s">
        <v>1819</v>
      </c>
      <c r="I599" s="12" t="s">
        <v>145</v>
      </c>
      <c r="J599" s="12">
        <v>-1</v>
      </c>
      <c r="K599" s="15"/>
      <c r="L599" s="12" t="s">
        <v>167</v>
      </c>
      <c r="M599" s="12" t="s">
        <v>148</v>
      </c>
      <c r="N599" s="15"/>
      <c r="O599" s="12">
        <v>35</v>
      </c>
    </row>
    <row r="600" spans="1:15" x14ac:dyDescent="0.25">
      <c r="A600" s="11">
        <v>90000028</v>
      </c>
      <c r="B600" s="12" t="s">
        <v>2009</v>
      </c>
      <c r="C600" s="12" t="s">
        <v>2010</v>
      </c>
      <c r="D600" s="12" t="s">
        <v>2010</v>
      </c>
      <c r="E600" s="12" t="s">
        <v>1728</v>
      </c>
      <c r="F600" s="12" t="s">
        <v>114</v>
      </c>
      <c r="G600" s="12" t="s">
        <v>644</v>
      </c>
      <c r="H600" s="12" t="s">
        <v>1307</v>
      </c>
      <c r="I600" s="12" t="s">
        <v>1308</v>
      </c>
      <c r="J600" s="12" t="s">
        <v>1308</v>
      </c>
      <c r="K600" s="15"/>
      <c r="L600" s="15"/>
      <c r="M600" s="15"/>
      <c r="N600" s="15"/>
      <c r="O600" s="12">
        <v>35</v>
      </c>
    </row>
    <row r="601" spans="1:15" x14ac:dyDescent="0.25">
      <c r="A601" s="11">
        <v>90000037</v>
      </c>
      <c r="B601" s="12" t="s">
        <v>2011</v>
      </c>
      <c r="C601" s="12" t="s">
        <v>2012</v>
      </c>
      <c r="D601" s="12" t="s">
        <v>2012</v>
      </c>
      <c r="E601" s="12" t="s">
        <v>2013</v>
      </c>
      <c r="F601" s="12" t="s">
        <v>142</v>
      </c>
      <c r="G601" s="12" t="s">
        <v>644</v>
      </c>
      <c r="H601" s="12" t="s">
        <v>1307</v>
      </c>
      <c r="I601" s="12" t="s">
        <v>1308</v>
      </c>
      <c r="J601" s="12" t="s">
        <v>1308</v>
      </c>
      <c r="K601" s="15"/>
      <c r="L601" s="15"/>
      <c r="M601" s="15"/>
      <c r="N601" s="15"/>
      <c r="O601" s="12">
        <v>35</v>
      </c>
    </row>
    <row r="602" spans="1:15" x14ac:dyDescent="0.25">
      <c r="A602" s="11">
        <v>90000036</v>
      </c>
      <c r="B602" s="12" t="s">
        <v>2014</v>
      </c>
      <c r="C602" s="12" t="s">
        <v>1012</v>
      </c>
      <c r="D602" s="12" t="s">
        <v>1012</v>
      </c>
      <c r="E602" s="12" t="s">
        <v>487</v>
      </c>
      <c r="F602" s="12"/>
      <c r="G602" s="12" t="s">
        <v>644</v>
      </c>
      <c r="H602" s="12" t="s">
        <v>1307</v>
      </c>
      <c r="I602" s="12" t="s">
        <v>1308</v>
      </c>
      <c r="J602" s="12" t="s">
        <v>1308</v>
      </c>
      <c r="K602" s="15"/>
      <c r="L602" s="15"/>
      <c r="M602" s="15"/>
      <c r="N602" s="15"/>
      <c r="O602" s="12">
        <v>35</v>
      </c>
    </row>
    <row r="603" spans="1:15" x14ac:dyDescent="0.25">
      <c r="A603" s="26"/>
      <c r="B603" s="12" t="s">
        <v>2015</v>
      </c>
      <c r="C603" s="12" t="s">
        <v>2016</v>
      </c>
      <c r="D603" s="12" t="s">
        <v>2016</v>
      </c>
      <c r="E603" s="12" t="s">
        <v>2017</v>
      </c>
      <c r="F603" s="12" t="s">
        <v>142</v>
      </c>
      <c r="G603" s="12" t="s">
        <v>644</v>
      </c>
      <c r="H603" s="12" t="s">
        <v>1307</v>
      </c>
      <c r="I603" s="12" t="s">
        <v>1308</v>
      </c>
      <c r="J603" s="12" t="s">
        <v>1308</v>
      </c>
      <c r="K603" s="15"/>
      <c r="L603" s="15"/>
      <c r="M603" s="15"/>
      <c r="N603" s="15"/>
      <c r="O603" s="12">
        <v>35</v>
      </c>
    </row>
    <row r="604" spans="1:15" x14ac:dyDescent="0.25">
      <c r="A604" s="11">
        <v>90000084</v>
      </c>
      <c r="B604" s="12" t="s">
        <v>2018</v>
      </c>
      <c r="C604" s="12" t="s">
        <v>1953</v>
      </c>
      <c r="D604" s="12" t="s">
        <v>1953</v>
      </c>
      <c r="E604" s="12" t="s">
        <v>1954</v>
      </c>
      <c r="F604" s="12" t="s">
        <v>114</v>
      </c>
      <c r="G604" s="12" t="s">
        <v>644</v>
      </c>
      <c r="H604" s="12" t="s">
        <v>1307</v>
      </c>
      <c r="I604" s="12" t="s">
        <v>1308</v>
      </c>
      <c r="J604" s="12" t="s">
        <v>1308</v>
      </c>
      <c r="K604" s="15"/>
      <c r="L604" s="15"/>
      <c r="M604" s="15"/>
      <c r="N604" s="15"/>
      <c r="O604" s="12">
        <v>35</v>
      </c>
    </row>
    <row r="605" spans="1:15" ht="14.5" x14ac:dyDescent="0.35">
      <c r="A605" s="17">
        <v>10012197</v>
      </c>
      <c r="B605" s="30" t="s">
        <v>2019</v>
      </c>
      <c r="C605" s="12" t="s">
        <v>2020</v>
      </c>
      <c r="D605" s="12" t="s">
        <v>2020</v>
      </c>
      <c r="E605" s="12" t="s">
        <v>2021</v>
      </c>
      <c r="F605" s="12" t="s">
        <v>142</v>
      </c>
      <c r="G605" s="12" t="s">
        <v>644</v>
      </c>
      <c r="H605" s="12" t="s">
        <v>144</v>
      </c>
      <c r="I605" s="12" t="s">
        <v>145</v>
      </c>
      <c r="J605" s="12">
        <v>-1</v>
      </c>
      <c r="K605" s="12" t="s">
        <v>166</v>
      </c>
      <c r="L605" s="12" t="s">
        <v>167</v>
      </c>
      <c r="M605" s="12" t="s">
        <v>148</v>
      </c>
      <c r="N605" s="13" t="s">
        <v>2022</v>
      </c>
      <c r="O605" s="12">
        <v>35</v>
      </c>
    </row>
    <row r="606" spans="1:15" x14ac:dyDescent="0.25">
      <c r="A606" s="26"/>
      <c r="B606" s="12" t="s">
        <v>2023</v>
      </c>
      <c r="C606" s="12" t="s">
        <v>1250</v>
      </c>
      <c r="D606" s="12" t="s">
        <v>1250</v>
      </c>
      <c r="E606" s="12" t="s">
        <v>2024</v>
      </c>
      <c r="F606" s="12" t="s">
        <v>114</v>
      </c>
      <c r="G606" s="12" t="s">
        <v>737</v>
      </c>
      <c r="H606" s="12" t="s">
        <v>756</v>
      </c>
      <c r="I606" s="12" t="s">
        <v>739</v>
      </c>
      <c r="J606" s="12">
        <v>-1</v>
      </c>
      <c r="K606" s="12" t="s">
        <v>68</v>
      </c>
      <c r="L606" s="12" t="s">
        <v>740</v>
      </c>
      <c r="M606" s="12" t="s">
        <v>685</v>
      </c>
      <c r="N606" s="15"/>
      <c r="O606" s="12">
        <v>35</v>
      </c>
    </row>
    <row r="607" spans="1:15" x14ac:dyDescent="0.25">
      <c r="A607" s="11">
        <v>10011827</v>
      </c>
      <c r="B607" s="12" t="s">
        <v>2025</v>
      </c>
      <c r="C607" s="12" t="s">
        <v>1310</v>
      </c>
      <c r="D607" s="12" t="s">
        <v>1310</v>
      </c>
      <c r="E607" s="12" t="s">
        <v>2026</v>
      </c>
      <c r="F607" s="12" t="s">
        <v>142</v>
      </c>
      <c r="G607" s="12" t="s">
        <v>644</v>
      </c>
      <c r="H607" s="12" t="s">
        <v>1312</v>
      </c>
      <c r="I607" s="12" t="s">
        <v>1308</v>
      </c>
      <c r="J607" s="12" t="s">
        <v>1308</v>
      </c>
      <c r="K607" s="15"/>
      <c r="L607" s="15"/>
      <c r="M607" s="15"/>
      <c r="N607" s="15"/>
      <c r="O607" s="15"/>
    </row>
    <row r="608" spans="1:15" x14ac:dyDescent="0.25">
      <c r="A608" s="26"/>
      <c r="B608" s="12" t="s">
        <v>2027</v>
      </c>
      <c r="C608" s="12" t="s">
        <v>830</v>
      </c>
      <c r="D608" s="12" t="s">
        <v>830</v>
      </c>
      <c r="E608" s="12" t="s">
        <v>2028</v>
      </c>
      <c r="F608" s="12" t="s">
        <v>142</v>
      </c>
      <c r="G608" s="12" t="s">
        <v>143</v>
      </c>
      <c r="H608" s="12" t="s">
        <v>144</v>
      </c>
      <c r="I608" s="12" t="s">
        <v>882</v>
      </c>
      <c r="J608" s="12">
        <v>1</v>
      </c>
      <c r="K608" s="12" t="s">
        <v>883</v>
      </c>
      <c r="L608" s="12" t="s">
        <v>884</v>
      </c>
      <c r="M608" s="12" t="s">
        <v>703</v>
      </c>
      <c r="N608" s="12" t="s">
        <v>849</v>
      </c>
      <c r="O608" s="12">
        <v>35</v>
      </c>
    </row>
    <row r="609" spans="1:15" x14ac:dyDescent="0.25">
      <c r="A609" s="11">
        <v>10012181</v>
      </c>
      <c r="B609" s="12" t="s">
        <v>2029</v>
      </c>
      <c r="C609" s="12" t="s">
        <v>2030</v>
      </c>
      <c r="D609" s="12" t="s">
        <v>2030</v>
      </c>
      <c r="E609" s="12" t="s">
        <v>2031</v>
      </c>
      <c r="F609" s="12" t="s">
        <v>114</v>
      </c>
      <c r="G609" s="12" t="s">
        <v>143</v>
      </c>
      <c r="H609" s="12" t="s">
        <v>144</v>
      </c>
      <c r="I609" s="12" t="s">
        <v>882</v>
      </c>
      <c r="J609" s="12">
        <v>1</v>
      </c>
      <c r="K609" s="10" t="s">
        <v>892</v>
      </c>
      <c r="L609" s="12" t="s">
        <v>884</v>
      </c>
      <c r="M609" s="12" t="s">
        <v>703</v>
      </c>
      <c r="N609" s="12" t="s">
        <v>932</v>
      </c>
      <c r="O609" s="12">
        <v>35</v>
      </c>
    </row>
    <row r="610" spans="1:15" x14ac:dyDescent="0.25">
      <c r="A610" s="11">
        <v>10012200</v>
      </c>
      <c r="B610" s="12" t="s">
        <v>2032</v>
      </c>
      <c r="C610" s="12" t="s">
        <v>2033</v>
      </c>
      <c r="D610" s="12" t="s">
        <v>2033</v>
      </c>
      <c r="E610" s="12" t="s">
        <v>2034</v>
      </c>
      <c r="F610" s="12" t="s">
        <v>142</v>
      </c>
      <c r="G610" s="12" t="s">
        <v>143</v>
      </c>
      <c r="H610" s="12" t="s">
        <v>144</v>
      </c>
      <c r="I610" s="12" t="s">
        <v>882</v>
      </c>
      <c r="J610" s="12">
        <v>0</v>
      </c>
      <c r="K610" s="12" t="s">
        <v>920</v>
      </c>
      <c r="L610" s="12" t="s">
        <v>921</v>
      </c>
      <c r="M610" s="12" t="s">
        <v>703</v>
      </c>
      <c r="N610" s="12" t="s">
        <v>2035</v>
      </c>
      <c r="O610" s="12">
        <v>35</v>
      </c>
    </row>
    <row r="611" spans="1:15" x14ac:dyDescent="0.25">
      <c r="A611" s="11">
        <v>10012192</v>
      </c>
      <c r="B611" s="12" t="s">
        <v>2036</v>
      </c>
      <c r="C611" s="12" t="s">
        <v>2037</v>
      </c>
      <c r="D611" s="12" t="s">
        <v>2037</v>
      </c>
      <c r="E611" s="12" t="s">
        <v>2038</v>
      </c>
      <c r="F611" s="12" t="s">
        <v>114</v>
      </c>
      <c r="G611" s="12" t="s">
        <v>143</v>
      </c>
      <c r="H611" s="12" t="s">
        <v>144</v>
      </c>
      <c r="I611" s="12" t="s">
        <v>1977</v>
      </c>
      <c r="J611" s="12">
        <v>4</v>
      </c>
      <c r="K611" s="12" t="s">
        <v>1885</v>
      </c>
      <c r="L611" s="12" t="s">
        <v>702</v>
      </c>
      <c r="M611" s="12" t="s">
        <v>703</v>
      </c>
      <c r="N611" s="13" t="s">
        <v>809</v>
      </c>
      <c r="O611" s="12">
        <v>35</v>
      </c>
    </row>
    <row r="612" spans="1:15" x14ac:dyDescent="0.25">
      <c r="A612" s="14"/>
      <c r="B612" s="12" t="s">
        <v>2039</v>
      </c>
      <c r="C612" s="12" t="s">
        <v>2040</v>
      </c>
      <c r="D612" s="12" t="s">
        <v>2040</v>
      </c>
      <c r="E612" s="12" t="s">
        <v>2041</v>
      </c>
      <c r="F612" s="12" t="s">
        <v>142</v>
      </c>
      <c r="G612" s="12" t="s">
        <v>143</v>
      </c>
      <c r="H612" s="12" t="s">
        <v>144</v>
      </c>
      <c r="I612" s="13" t="s">
        <v>2042</v>
      </c>
      <c r="J612" s="14"/>
      <c r="K612" s="14"/>
      <c r="L612" s="14"/>
      <c r="M612" s="12" t="s">
        <v>703</v>
      </c>
      <c r="N612" s="14"/>
      <c r="O612" s="12">
        <v>35</v>
      </c>
    </row>
    <row r="613" spans="1:15" x14ac:dyDescent="0.25">
      <c r="A613" s="14"/>
      <c r="B613" s="12" t="s">
        <v>2043</v>
      </c>
      <c r="C613" s="12" t="s">
        <v>2044</v>
      </c>
      <c r="D613" s="12" t="s">
        <v>2044</v>
      </c>
      <c r="E613" s="12" t="s">
        <v>2045</v>
      </c>
      <c r="F613" s="12" t="s">
        <v>2046</v>
      </c>
      <c r="G613" s="12" t="s">
        <v>143</v>
      </c>
      <c r="H613" s="12" t="s">
        <v>144</v>
      </c>
      <c r="I613" s="12" t="s">
        <v>787</v>
      </c>
      <c r="J613" s="12">
        <v>3</v>
      </c>
      <c r="K613" s="14"/>
      <c r="L613" s="12" t="s">
        <v>789</v>
      </c>
      <c r="M613" s="12" t="s">
        <v>790</v>
      </c>
      <c r="N613" s="14"/>
      <c r="O613" s="12">
        <v>35</v>
      </c>
    </row>
    <row r="614" spans="1:15" x14ac:dyDescent="0.25">
      <c r="A614" s="14"/>
      <c r="B614" s="12" t="s">
        <v>2047</v>
      </c>
      <c r="C614" s="12" t="s">
        <v>2048</v>
      </c>
      <c r="D614" s="12" t="s">
        <v>2048</v>
      </c>
      <c r="E614" s="12" t="s">
        <v>2049</v>
      </c>
      <c r="F614" s="12" t="s">
        <v>2046</v>
      </c>
      <c r="G614" s="12" t="s">
        <v>143</v>
      </c>
      <c r="H614" s="12" t="s">
        <v>144</v>
      </c>
      <c r="I614" s="12" t="s">
        <v>787</v>
      </c>
      <c r="J614" s="12">
        <v>3</v>
      </c>
      <c r="K614" s="14"/>
      <c r="L614" s="12" t="s">
        <v>789</v>
      </c>
      <c r="M614" s="12" t="s">
        <v>790</v>
      </c>
      <c r="N614" s="14"/>
      <c r="O614" s="12">
        <v>35</v>
      </c>
    </row>
    <row r="615" spans="1:15" x14ac:dyDescent="0.25">
      <c r="A615" s="14"/>
      <c r="B615" s="12" t="s">
        <v>2050</v>
      </c>
      <c r="C615" s="12" t="s">
        <v>2051</v>
      </c>
      <c r="D615" s="12" t="s">
        <v>2051</v>
      </c>
      <c r="E615" s="12" t="s">
        <v>2052</v>
      </c>
      <c r="F615" s="12" t="s">
        <v>2046</v>
      </c>
      <c r="G615" s="12" t="s">
        <v>143</v>
      </c>
      <c r="H615" s="12" t="s">
        <v>144</v>
      </c>
      <c r="I615" s="12" t="s">
        <v>882</v>
      </c>
      <c r="J615" s="14"/>
      <c r="K615" s="14"/>
      <c r="L615" s="14"/>
      <c r="M615" s="12" t="s">
        <v>703</v>
      </c>
      <c r="N615" s="14"/>
      <c r="O615" s="12">
        <v>35</v>
      </c>
    </row>
    <row r="616" spans="1:15" x14ac:dyDescent="0.25">
      <c r="A616" s="14"/>
      <c r="B616" s="12" t="s">
        <v>2053</v>
      </c>
      <c r="C616" s="12" t="s">
        <v>2054</v>
      </c>
      <c r="D616" s="12" t="s">
        <v>2054</v>
      </c>
      <c r="E616" s="12" t="s">
        <v>2055</v>
      </c>
      <c r="F616" s="12" t="s">
        <v>142</v>
      </c>
      <c r="G616" s="12" t="s">
        <v>143</v>
      </c>
      <c r="H616" s="12" t="s">
        <v>144</v>
      </c>
      <c r="I616" s="12" t="s">
        <v>882</v>
      </c>
      <c r="J616" s="14"/>
      <c r="K616" s="14"/>
      <c r="L616" s="14"/>
      <c r="M616" s="12" t="s">
        <v>703</v>
      </c>
      <c r="N616" s="14"/>
      <c r="O616" s="12">
        <v>35</v>
      </c>
    </row>
    <row r="617" spans="1:15" x14ac:dyDescent="0.25">
      <c r="A617" s="14"/>
      <c r="B617" s="12" t="s">
        <v>2056</v>
      </c>
      <c r="C617" s="12" t="s">
        <v>251</v>
      </c>
      <c r="D617" s="12" t="s">
        <v>251</v>
      </c>
      <c r="E617" s="12" t="s">
        <v>2057</v>
      </c>
      <c r="F617" s="12" t="s">
        <v>142</v>
      </c>
      <c r="G617" s="12" t="s">
        <v>143</v>
      </c>
      <c r="H617" s="12" t="s">
        <v>144</v>
      </c>
      <c r="I617" s="12" t="s">
        <v>882</v>
      </c>
      <c r="J617" s="14"/>
      <c r="K617" s="14"/>
      <c r="L617" s="14"/>
      <c r="M617" s="12" t="s">
        <v>703</v>
      </c>
      <c r="N617" s="14"/>
      <c r="O617" s="12">
        <v>35</v>
      </c>
    </row>
    <row r="618" spans="1:15" x14ac:dyDescent="0.25">
      <c r="A618" s="14"/>
      <c r="B618" s="12" t="s">
        <v>2058</v>
      </c>
      <c r="C618" s="12" t="s">
        <v>2059</v>
      </c>
      <c r="D618" s="12" t="s">
        <v>2059</v>
      </c>
      <c r="E618" s="12" t="s">
        <v>2060</v>
      </c>
      <c r="F618" s="12" t="s">
        <v>2046</v>
      </c>
      <c r="G618" s="12" t="s">
        <v>143</v>
      </c>
      <c r="H618" s="12" t="s">
        <v>144</v>
      </c>
      <c r="I618" s="12" t="s">
        <v>1432</v>
      </c>
      <c r="J618" s="14"/>
      <c r="K618" s="14"/>
      <c r="L618" s="14"/>
      <c r="M618" s="12" t="s">
        <v>790</v>
      </c>
      <c r="N618" s="14"/>
      <c r="O618" s="12">
        <v>35</v>
      </c>
    </row>
    <row r="619" spans="1:15" x14ac:dyDescent="0.25">
      <c r="A619" s="14"/>
      <c r="B619" s="12" t="s">
        <v>2061</v>
      </c>
      <c r="C619" s="12" t="s">
        <v>221</v>
      </c>
      <c r="D619" s="12" t="s">
        <v>221</v>
      </c>
      <c r="E619" s="12" t="s">
        <v>2062</v>
      </c>
      <c r="F619" s="12" t="s">
        <v>2046</v>
      </c>
      <c r="G619" s="12" t="s">
        <v>143</v>
      </c>
      <c r="H619" s="12" t="s">
        <v>144</v>
      </c>
      <c r="I619" s="12" t="s">
        <v>1432</v>
      </c>
      <c r="J619" s="14"/>
      <c r="K619" s="14"/>
      <c r="L619" s="14"/>
      <c r="M619" s="12" t="s">
        <v>790</v>
      </c>
      <c r="N619" s="14"/>
      <c r="O619" s="12">
        <v>35</v>
      </c>
    </row>
    <row r="620" spans="1:15" x14ac:dyDescent="0.25">
      <c r="A620" s="14"/>
      <c r="B620" s="12" t="s">
        <v>2063</v>
      </c>
      <c r="C620" s="12" t="s">
        <v>1299</v>
      </c>
      <c r="D620" s="12" t="s">
        <v>1299</v>
      </c>
      <c r="E620" s="12" t="s">
        <v>2064</v>
      </c>
      <c r="F620" s="12" t="s">
        <v>142</v>
      </c>
      <c r="G620" s="12" t="s">
        <v>143</v>
      </c>
      <c r="H620" s="12" t="s">
        <v>144</v>
      </c>
      <c r="I620" s="12" t="s">
        <v>1432</v>
      </c>
      <c r="J620" s="14"/>
      <c r="K620" s="14"/>
      <c r="L620" s="14"/>
      <c r="M620" s="12" t="s">
        <v>790</v>
      </c>
      <c r="N620" s="14"/>
      <c r="O620" s="12">
        <v>35</v>
      </c>
    </row>
    <row r="621" spans="1:15" x14ac:dyDescent="0.25">
      <c r="A621" s="14"/>
      <c r="B621" s="12" t="s">
        <v>2065</v>
      </c>
      <c r="C621" s="12" t="s">
        <v>2066</v>
      </c>
      <c r="D621" s="12" t="s">
        <v>2066</v>
      </c>
      <c r="E621" s="12" t="s">
        <v>2067</v>
      </c>
      <c r="F621" s="12" t="s">
        <v>2046</v>
      </c>
      <c r="G621" s="12" t="s">
        <v>143</v>
      </c>
      <c r="H621" s="12" t="s">
        <v>144</v>
      </c>
      <c r="I621" s="12" t="s">
        <v>1432</v>
      </c>
      <c r="J621" s="14"/>
      <c r="K621" s="14"/>
      <c r="L621" s="14"/>
      <c r="M621" s="12" t="s">
        <v>790</v>
      </c>
      <c r="N621" s="14"/>
      <c r="O621" s="12">
        <v>35</v>
      </c>
    </row>
    <row r="622" spans="1:15" x14ac:dyDescent="0.25">
      <c r="A622" s="14"/>
      <c r="B622" s="12" t="s">
        <v>2068</v>
      </c>
      <c r="C622" s="12" t="s">
        <v>2069</v>
      </c>
      <c r="D622" s="12" t="s">
        <v>2069</v>
      </c>
      <c r="E622" s="12" t="s">
        <v>2070</v>
      </c>
      <c r="F622" s="12" t="s">
        <v>142</v>
      </c>
      <c r="G622" s="12" t="s">
        <v>143</v>
      </c>
      <c r="H622" s="12" t="s">
        <v>144</v>
      </c>
      <c r="I622" s="12" t="s">
        <v>1977</v>
      </c>
      <c r="J622" s="12">
        <v>4</v>
      </c>
      <c r="K622" s="14"/>
      <c r="L622" s="12" t="s">
        <v>702</v>
      </c>
      <c r="M622" s="12" t="s">
        <v>703</v>
      </c>
      <c r="N622" s="14"/>
      <c r="O622" s="12">
        <v>35</v>
      </c>
    </row>
    <row r="623" spans="1:15" x14ac:dyDescent="0.25">
      <c r="A623" s="14"/>
      <c r="B623" s="12" t="s">
        <v>2071</v>
      </c>
      <c r="C623" s="12" t="s">
        <v>2072</v>
      </c>
      <c r="D623" s="12" t="s">
        <v>2072</v>
      </c>
      <c r="E623" s="12" t="s">
        <v>2073</v>
      </c>
      <c r="F623" s="12" t="s">
        <v>142</v>
      </c>
      <c r="G623" s="12" t="s">
        <v>143</v>
      </c>
      <c r="H623" s="12" t="s">
        <v>144</v>
      </c>
      <c r="I623" s="12" t="s">
        <v>1977</v>
      </c>
      <c r="J623" s="12">
        <v>4</v>
      </c>
      <c r="K623" s="14"/>
      <c r="L623" s="12" t="s">
        <v>702</v>
      </c>
      <c r="M623" s="12" t="s">
        <v>703</v>
      </c>
      <c r="N623" s="14"/>
      <c r="O623" s="12">
        <v>35</v>
      </c>
    </row>
    <row r="624" spans="1:15" x14ac:dyDescent="0.25">
      <c r="A624" s="14"/>
      <c r="B624" s="12" t="s">
        <v>2074</v>
      </c>
      <c r="C624" s="12" t="s">
        <v>2001</v>
      </c>
      <c r="D624" s="12" t="s">
        <v>2001</v>
      </c>
      <c r="E624" s="12" t="s">
        <v>2075</v>
      </c>
      <c r="F624" s="12" t="s">
        <v>142</v>
      </c>
      <c r="G624" s="12" t="s">
        <v>143</v>
      </c>
      <c r="H624" s="12" t="s">
        <v>144</v>
      </c>
      <c r="I624" s="12" t="s">
        <v>787</v>
      </c>
      <c r="J624" s="12">
        <v>3</v>
      </c>
      <c r="K624" s="12" t="s">
        <v>788</v>
      </c>
      <c r="L624" s="12" t="s">
        <v>789</v>
      </c>
      <c r="M624" s="12" t="s">
        <v>790</v>
      </c>
      <c r="N624" s="12" t="s">
        <v>849</v>
      </c>
      <c r="O624" s="12">
        <v>35</v>
      </c>
    </row>
    <row r="625" spans="1:15" ht="14" customHeight="1" x14ac:dyDescent="0.25">
      <c r="A625" s="11">
        <v>10011618</v>
      </c>
      <c r="B625" s="12" t="s">
        <v>2076</v>
      </c>
      <c r="C625" s="12"/>
      <c r="D625" s="12"/>
      <c r="E625" s="12"/>
      <c r="F625" s="12"/>
      <c r="G625" s="12"/>
      <c r="H625" s="12"/>
      <c r="I625" s="12"/>
      <c r="J625" s="12"/>
      <c r="K625" s="15"/>
      <c r="L625" s="12"/>
      <c r="M625" s="12"/>
      <c r="N625" s="15"/>
      <c r="O625" s="12"/>
    </row>
    <row r="626" spans="1:15" x14ac:dyDescent="0.25">
      <c r="A626" s="11">
        <v>10011622</v>
      </c>
      <c r="B626" s="12" t="s">
        <v>2077</v>
      </c>
      <c r="C626" s="12"/>
      <c r="D626" s="12"/>
      <c r="E626" s="12"/>
      <c r="F626" s="12"/>
      <c r="G626" s="12"/>
      <c r="H626" s="12"/>
      <c r="I626" s="12" t="s">
        <v>787</v>
      </c>
      <c r="J626" s="12">
        <v>3</v>
      </c>
      <c r="K626" s="12" t="s">
        <v>878</v>
      </c>
      <c r="L626" s="12" t="s">
        <v>789</v>
      </c>
      <c r="M626" s="12" t="s">
        <v>790</v>
      </c>
      <c r="N626" s="15"/>
      <c r="O626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F3CB3-D275-431E-A57F-E70B697DF4D3}">
  <dimension ref="A1:CM39"/>
  <sheetViews>
    <sheetView zoomScale="60" zoomScaleNormal="60" workbookViewId="0">
      <pane xSplit="4" ySplit="6" topLeftCell="E7" activePane="bottomRight" state="frozen"/>
      <selection pane="topRight" activeCell="E1" sqref="E1"/>
      <selection pane="bottomLeft" activeCell="A9" sqref="A9"/>
      <selection pane="bottomRight" activeCell="J1" sqref="J1"/>
    </sheetView>
  </sheetViews>
  <sheetFormatPr defaultRowHeight="14.5" x14ac:dyDescent="0.35"/>
  <cols>
    <col min="1" max="1" width="8.7265625" style="34"/>
    <col min="2" max="2" width="13" style="34" hidden="1" customWidth="1"/>
    <col min="3" max="3" width="11.453125" style="34" customWidth="1"/>
    <col min="4" max="4" width="21.26953125" style="34" hidden="1" customWidth="1"/>
    <col min="5" max="5" width="7.81640625" style="34" customWidth="1"/>
    <col min="6" max="6" width="4.08984375" style="34" customWidth="1"/>
    <col min="7" max="7" width="10.453125" style="34" bestFit="1" customWidth="1"/>
    <col min="8" max="8" width="28" style="34" hidden="1" customWidth="1"/>
    <col min="9" max="9" width="8.7265625" style="34"/>
    <col min="10" max="10" width="14" style="34" bestFit="1" customWidth="1"/>
    <col min="11" max="11" width="9.1796875" style="34" customWidth="1"/>
    <col min="12" max="12" width="8.7265625" style="34" hidden="1" customWidth="1"/>
    <col min="13" max="13" width="11.26953125" style="34" bestFit="1" customWidth="1"/>
    <col min="14" max="14" width="9.453125" style="34" bestFit="1" customWidth="1"/>
    <col min="15" max="15" width="8.7265625" style="34"/>
    <col min="16" max="16" width="8.6328125" style="34" hidden="1" customWidth="1"/>
    <col min="17" max="19" width="8.7265625" style="34"/>
    <col min="20" max="20" width="0" style="34" hidden="1" customWidth="1"/>
    <col min="21" max="23" width="8.7265625" style="34"/>
    <col min="24" max="24" width="0" style="34" hidden="1" customWidth="1"/>
    <col min="25" max="27" width="8.7265625" style="34"/>
    <col min="28" max="28" width="0" style="34" hidden="1" customWidth="1"/>
    <col min="29" max="31" width="8.7265625" style="34"/>
    <col min="32" max="32" width="0" style="34" hidden="1" customWidth="1"/>
    <col min="33" max="35" width="8.7265625" style="34"/>
    <col min="36" max="36" width="0" style="34" hidden="1" customWidth="1"/>
    <col min="37" max="39" width="8.7265625" style="34"/>
    <col min="40" max="40" width="0" style="34" hidden="1" customWidth="1"/>
    <col min="41" max="43" width="8.7265625" style="34"/>
    <col min="44" max="44" width="0" style="34" hidden="1" customWidth="1"/>
    <col min="45" max="46" width="8.7265625" style="34"/>
    <col min="47" max="47" width="11" style="34" bestFit="1" customWidth="1"/>
    <col min="48" max="48" width="0" style="34" hidden="1" customWidth="1"/>
    <col min="49" max="51" width="8.7265625" style="34"/>
    <col min="52" max="52" width="0" style="34" hidden="1" customWidth="1"/>
    <col min="53" max="55" width="8.7265625" style="34"/>
    <col min="56" max="56" width="0" style="34" hidden="1" customWidth="1"/>
    <col min="57" max="58" width="8.7265625" style="34"/>
    <col min="59" max="59" width="11" style="34" bestFit="1" customWidth="1"/>
    <col min="60" max="60" width="0" style="34" hidden="1" customWidth="1"/>
    <col min="61" max="63" width="8.7265625" style="34"/>
    <col min="64" max="64" width="0" style="34" hidden="1" customWidth="1"/>
    <col min="65" max="67" width="8.7265625" style="34"/>
    <col min="68" max="68" width="0" style="34" hidden="1" customWidth="1"/>
    <col min="69" max="71" width="8.7265625" style="34"/>
    <col min="72" max="72" width="0" style="34" hidden="1" customWidth="1"/>
    <col min="73" max="75" width="8.7265625" style="34"/>
    <col min="76" max="76" width="0" style="34" hidden="1" customWidth="1"/>
    <col min="77" max="79" width="8.7265625" style="34"/>
    <col min="80" max="80" width="0" style="34" hidden="1" customWidth="1"/>
    <col min="81" max="83" width="8.7265625" style="34"/>
    <col min="84" max="84" width="0" style="34" hidden="1" customWidth="1"/>
    <col min="85" max="86" width="8.7265625" style="34"/>
    <col min="87" max="87" width="9.453125" style="34" bestFit="1" customWidth="1"/>
    <col min="88" max="88" width="0" style="34" hidden="1" customWidth="1"/>
    <col min="89" max="90" width="8.7265625" style="34"/>
    <col min="91" max="91" width="9.453125" style="34" bestFit="1" customWidth="1"/>
    <col min="92" max="16384" width="8.7265625" style="34"/>
  </cols>
  <sheetData>
    <row r="1" spans="1:91" ht="15" thickBot="1" x14ac:dyDescent="0.4">
      <c r="A1" s="34" t="s">
        <v>2187</v>
      </c>
      <c r="E1" s="34">
        <v>7</v>
      </c>
      <c r="I1" s="47" t="s">
        <v>2224</v>
      </c>
      <c r="J1" s="47" t="s">
        <v>2257</v>
      </c>
      <c r="K1" s="47">
        <f>VLOOKUP($J$1,DATA!$I:$K,3,0)</f>
        <v>10011411</v>
      </c>
    </row>
    <row r="2" spans="1:91" ht="15" thickBot="1" x14ac:dyDescent="0.4"/>
    <row r="3" spans="1:91" ht="15" thickBot="1" x14ac:dyDescent="0.4">
      <c r="A3" s="34" t="s">
        <v>2200</v>
      </c>
      <c r="C3" s="34">
        <v>2021</v>
      </c>
      <c r="H3" s="37"/>
      <c r="I3" s="47" t="s">
        <v>2230</v>
      </c>
      <c r="J3" s="52">
        <f>G38+K38+O38+S38+W38+AA38+AE38+AI38+AM38+AQ38+AU38+AY38+AY38+BC38+BG38+BK38+BO38+BS38+BW38+CA38+CE38+CI38+CM38</f>
        <v>18548.8</v>
      </c>
      <c r="M3" s="34" t="s">
        <v>2232</v>
      </c>
      <c r="N3" s="52">
        <f>G39+K39+O39+S39+W39+AA39+AE39+AI39+AM39+AQ39+AU39+AY39+BC39+BC39+BG39+BK39+BO39+BS39+BW39+CA39+CE39+CI39+CM39+CQ30</f>
        <v>256.39549999999997</v>
      </c>
    </row>
    <row r="4" spans="1:91" ht="15" thickBot="1" x14ac:dyDescent="0.4">
      <c r="H4" s="37"/>
    </row>
    <row r="5" spans="1:91" ht="19" thickBot="1" x14ac:dyDescent="0.5">
      <c r="E5" s="67" t="s">
        <v>25</v>
      </c>
      <c r="F5" s="68"/>
      <c r="G5" s="69"/>
      <c r="H5" s="45"/>
      <c r="I5" s="67" t="s">
        <v>31</v>
      </c>
      <c r="J5" s="68"/>
      <c r="K5" s="69"/>
      <c r="L5" s="45"/>
      <c r="M5" s="67" t="s">
        <v>29</v>
      </c>
      <c r="N5" s="68"/>
      <c r="O5" s="69"/>
      <c r="P5" s="45"/>
      <c r="Q5" s="67" t="s">
        <v>16</v>
      </c>
      <c r="R5" s="68"/>
      <c r="S5" s="69"/>
      <c r="T5" s="45"/>
      <c r="U5" s="67" t="s">
        <v>33</v>
      </c>
      <c r="V5" s="68"/>
      <c r="W5" s="69"/>
      <c r="X5" s="45"/>
      <c r="Y5" s="67" t="s">
        <v>27</v>
      </c>
      <c r="Z5" s="68"/>
      <c r="AA5" s="69"/>
      <c r="AB5" s="45"/>
      <c r="AC5" s="67" t="s">
        <v>2227</v>
      </c>
      <c r="AD5" s="68"/>
      <c r="AE5" s="69"/>
      <c r="AF5" s="45"/>
      <c r="AG5" s="67" t="s">
        <v>28</v>
      </c>
      <c r="AH5" s="68"/>
      <c r="AI5" s="69"/>
      <c r="AJ5" s="45"/>
      <c r="AK5" s="67" t="s">
        <v>18</v>
      </c>
      <c r="AL5" s="68"/>
      <c r="AM5" s="69"/>
      <c r="AN5" s="45"/>
      <c r="AO5" s="67" t="s">
        <v>21</v>
      </c>
      <c r="AP5" s="68"/>
      <c r="AQ5" s="69"/>
      <c r="AR5" s="45"/>
      <c r="AS5" s="67" t="s">
        <v>20</v>
      </c>
      <c r="AT5" s="68"/>
      <c r="AU5" s="69"/>
      <c r="AV5" s="45"/>
      <c r="AW5" s="67" t="s">
        <v>23</v>
      </c>
      <c r="AX5" s="68"/>
      <c r="AY5" s="69"/>
      <c r="AZ5" s="45"/>
      <c r="BA5" s="67" t="s">
        <v>24</v>
      </c>
      <c r="BB5" s="68"/>
      <c r="BC5" s="69"/>
      <c r="BD5" s="45"/>
      <c r="BE5" s="67" t="s">
        <v>13</v>
      </c>
      <c r="BF5" s="68"/>
      <c r="BG5" s="69"/>
      <c r="BH5" s="45"/>
      <c r="BI5" s="67" t="s">
        <v>9</v>
      </c>
      <c r="BJ5" s="68"/>
      <c r="BK5" s="69"/>
      <c r="BL5" s="45"/>
      <c r="BM5" s="67" t="s">
        <v>14</v>
      </c>
      <c r="BN5" s="68"/>
      <c r="BO5" s="69"/>
      <c r="BP5" s="45"/>
      <c r="BQ5" s="67" t="s">
        <v>22</v>
      </c>
      <c r="BR5" s="68"/>
      <c r="BS5" s="69"/>
      <c r="BT5" s="45"/>
      <c r="BU5" s="67" t="s">
        <v>32</v>
      </c>
      <c r="BV5" s="68"/>
      <c r="BW5" s="69"/>
      <c r="BX5" s="45"/>
      <c r="BY5" s="67" t="s">
        <v>17</v>
      </c>
      <c r="BZ5" s="68"/>
      <c r="CA5" s="69"/>
      <c r="CB5" s="45"/>
      <c r="CC5" s="67" t="s">
        <v>19</v>
      </c>
      <c r="CD5" s="68"/>
      <c r="CE5" s="69"/>
      <c r="CF5" s="45"/>
      <c r="CG5" s="67" t="s">
        <v>26</v>
      </c>
      <c r="CH5" s="68"/>
      <c r="CI5" s="69"/>
      <c r="CJ5" s="45"/>
      <c r="CK5" s="67" t="s">
        <v>15</v>
      </c>
      <c r="CL5" s="68"/>
      <c r="CM5" s="69"/>
    </row>
    <row r="6" spans="1:91" ht="16" thickBot="1" x14ac:dyDescent="0.4">
      <c r="A6" s="57" t="s">
        <v>2201</v>
      </c>
      <c r="B6" s="57"/>
      <c r="C6" s="55" t="s">
        <v>2202</v>
      </c>
      <c r="E6" s="55" t="s">
        <v>2229</v>
      </c>
      <c r="F6" s="55" t="s">
        <v>2226</v>
      </c>
      <c r="G6" s="56" t="s">
        <v>2228</v>
      </c>
      <c r="H6" s="47"/>
      <c r="I6" s="55" t="s">
        <v>2229</v>
      </c>
      <c r="J6" s="55" t="s">
        <v>2226</v>
      </c>
      <c r="K6" s="56" t="s">
        <v>2228</v>
      </c>
      <c r="L6" s="47"/>
      <c r="M6" s="55" t="s">
        <v>2229</v>
      </c>
      <c r="N6" s="55" t="s">
        <v>2226</v>
      </c>
      <c r="O6" s="56" t="s">
        <v>2228</v>
      </c>
      <c r="P6" s="47"/>
      <c r="Q6" s="55" t="s">
        <v>2229</v>
      </c>
      <c r="R6" s="55" t="s">
        <v>2226</v>
      </c>
      <c r="S6" s="56" t="s">
        <v>2228</v>
      </c>
      <c r="T6" s="47"/>
      <c r="U6" s="55" t="s">
        <v>2229</v>
      </c>
      <c r="V6" s="55" t="s">
        <v>2226</v>
      </c>
      <c r="W6" s="56" t="s">
        <v>2228</v>
      </c>
      <c r="X6" s="47"/>
      <c r="Y6" s="55" t="s">
        <v>2229</v>
      </c>
      <c r="Z6" s="55" t="s">
        <v>2226</v>
      </c>
      <c r="AA6" s="56" t="s">
        <v>2228</v>
      </c>
      <c r="AB6" s="47"/>
      <c r="AC6" s="55" t="s">
        <v>2229</v>
      </c>
      <c r="AD6" s="55" t="s">
        <v>2226</v>
      </c>
      <c r="AE6" s="56" t="s">
        <v>2228</v>
      </c>
      <c r="AF6" s="47"/>
      <c r="AG6" s="55" t="s">
        <v>2229</v>
      </c>
      <c r="AH6" s="55" t="s">
        <v>2226</v>
      </c>
      <c r="AI6" s="56" t="s">
        <v>2228</v>
      </c>
      <c r="AJ6" s="47"/>
      <c r="AK6" s="55" t="s">
        <v>2229</v>
      </c>
      <c r="AL6" s="55" t="s">
        <v>2226</v>
      </c>
      <c r="AM6" s="56" t="s">
        <v>2228</v>
      </c>
      <c r="AN6" s="47"/>
      <c r="AO6" s="55" t="s">
        <v>2229</v>
      </c>
      <c r="AP6" s="55" t="s">
        <v>2226</v>
      </c>
      <c r="AQ6" s="56" t="s">
        <v>2228</v>
      </c>
      <c r="AR6" s="47"/>
      <c r="AS6" s="55" t="s">
        <v>2229</v>
      </c>
      <c r="AT6" s="55" t="s">
        <v>2226</v>
      </c>
      <c r="AU6" s="56" t="s">
        <v>2228</v>
      </c>
      <c r="AV6" s="47"/>
      <c r="AW6" s="55" t="s">
        <v>2229</v>
      </c>
      <c r="AX6" s="55" t="s">
        <v>2226</v>
      </c>
      <c r="AY6" s="56" t="s">
        <v>2228</v>
      </c>
      <c r="AZ6" s="47"/>
      <c r="BA6" s="55" t="s">
        <v>2229</v>
      </c>
      <c r="BB6" s="55" t="s">
        <v>2226</v>
      </c>
      <c r="BC6" s="56" t="s">
        <v>2228</v>
      </c>
      <c r="BD6" s="47"/>
      <c r="BE6" s="55" t="s">
        <v>2229</v>
      </c>
      <c r="BF6" s="55" t="s">
        <v>2226</v>
      </c>
      <c r="BG6" s="56" t="s">
        <v>2228</v>
      </c>
      <c r="BH6" s="47"/>
      <c r="BI6" s="55" t="s">
        <v>2229</v>
      </c>
      <c r="BJ6" s="55" t="s">
        <v>2226</v>
      </c>
      <c r="BK6" s="56" t="s">
        <v>2228</v>
      </c>
      <c r="BL6" s="47"/>
      <c r="BM6" s="55" t="s">
        <v>2229</v>
      </c>
      <c r="BN6" s="55" t="s">
        <v>2226</v>
      </c>
      <c r="BO6" s="56" t="s">
        <v>2228</v>
      </c>
      <c r="BP6" s="47"/>
      <c r="BQ6" s="55" t="s">
        <v>2229</v>
      </c>
      <c r="BR6" s="55" t="s">
        <v>2226</v>
      </c>
      <c r="BS6" s="56" t="s">
        <v>2228</v>
      </c>
      <c r="BT6" s="47"/>
      <c r="BU6" s="55" t="s">
        <v>2229</v>
      </c>
      <c r="BV6" s="55" t="s">
        <v>2226</v>
      </c>
      <c r="BW6" s="56" t="s">
        <v>2228</v>
      </c>
      <c r="BX6" s="47"/>
      <c r="BY6" s="55" t="s">
        <v>2229</v>
      </c>
      <c r="BZ6" s="55" t="s">
        <v>2226</v>
      </c>
      <c r="CA6" s="56" t="s">
        <v>2228</v>
      </c>
      <c r="CB6" s="47"/>
      <c r="CC6" s="55" t="s">
        <v>2229</v>
      </c>
      <c r="CD6" s="55" t="s">
        <v>2226</v>
      </c>
      <c r="CE6" s="56" t="s">
        <v>2228</v>
      </c>
      <c r="CF6" s="47"/>
      <c r="CG6" s="55" t="s">
        <v>2229</v>
      </c>
      <c r="CH6" s="55" t="s">
        <v>2226</v>
      </c>
      <c r="CI6" s="56" t="s">
        <v>2228</v>
      </c>
      <c r="CJ6" s="47"/>
      <c r="CK6" s="55" t="s">
        <v>2229</v>
      </c>
      <c r="CL6" s="55" t="s">
        <v>2226</v>
      </c>
      <c r="CM6" s="56" t="s">
        <v>2228</v>
      </c>
    </row>
    <row r="7" spans="1:91" ht="15" thickBot="1" x14ac:dyDescent="0.4">
      <c r="A7" s="58">
        <v>1</v>
      </c>
      <c r="B7" s="59">
        <f t="shared" ref="B7:B35" si="0">DATE(AnneeCalendrier,NumMOIS,A7)</f>
        <v>44378</v>
      </c>
      <c r="C7" s="60">
        <f t="shared" ref="C7:C35" si="1">DATE($C$3,$E$1,A7)</f>
        <v>44378</v>
      </c>
      <c r="D7" s="46" t="str">
        <f t="shared" ref="D7:D37" si="2">$E$5&amp;$K$1&amp;TEXT($B7,"jj/mm/aaaa")</f>
        <v>Acne1001141101/07/2021</v>
      </c>
      <c r="E7" s="49" t="str">
        <f>_xlfn.XLOOKUP($D7,DATA_BRAND!$G:$G,DATA_BRAND!$D:$D,"")</f>
        <v/>
      </c>
      <c r="F7" s="49" t="str">
        <f>_xlfn.XLOOKUP($D7,DATA_BRAND!$G:$G,DATA_BRAND!$E:$E,"")</f>
        <v/>
      </c>
      <c r="G7" s="50" t="str">
        <f>_xlfn.XLOOKUP($D7,DATA_BRAND!$G:$G,DATA_BRAND!$F:$F,"")</f>
        <v/>
      </c>
      <c r="H7" s="46" t="str">
        <f t="shared" ref="H7:H37" si="3">$I$5&amp;$K$1&amp;TEXT($B7,"jj/mm/aaaa")</f>
        <v>Alfred Dunhill1001141101/07/2021</v>
      </c>
      <c r="I7" s="49" t="str">
        <f>_xlfn.XLOOKUP($H7,DATA_BRAND!$G:$G,DATA_BRAND!$D:$D,"")</f>
        <v/>
      </c>
      <c r="J7" s="49" t="str">
        <f>_xlfn.XLOOKUP($H7,DATA_BRAND!$G:$G,DATA_BRAND!$E:$E,"")</f>
        <v/>
      </c>
      <c r="K7" s="50" t="str">
        <f>_xlfn.XLOOKUP($H7,DATA_BRAND!$G:$G,DATA_BRAND!$F:$F,"")</f>
        <v/>
      </c>
      <c r="L7" s="46" t="str">
        <f t="shared" ref="L7:L37" si="4">$M$5&amp;$K$1&amp;TEXT($B7,"jj/mm/aaaa")</f>
        <v>Anderson's1001141101/07/2021</v>
      </c>
      <c r="M7" s="49" t="str">
        <f>_xlfn.XLOOKUP($L7,DATA_BRAND!$G:$G,DATA_BRAND!$D:$D,"")</f>
        <v/>
      </c>
      <c r="N7" s="49" t="str">
        <f>_xlfn.XLOOKUP($L7,DATA_BRAND!$G:$G,DATA_BRAND!$E:$E,"")</f>
        <v/>
      </c>
      <c r="O7" s="50" t="str">
        <f>_xlfn.XLOOKUP($L7,DATA_BRAND!$G:$G,DATA_BRAND!$F:$F,"")</f>
        <v/>
      </c>
      <c r="P7" s="46" t="str">
        <f t="shared" ref="P7:P37" si="5">$Q$5&amp;$K$1&amp;TEXT($B7,"jj/mm/aaaa")</f>
        <v>Balenciaga1001141101/07/2021</v>
      </c>
      <c r="Q7" s="49" t="str">
        <f>_xlfn.XLOOKUP($P7,DATA_BRAND!$G:$G,DATA_BRAND!$D:$D,"")</f>
        <v/>
      </c>
      <c r="R7" s="49" t="str">
        <f>_xlfn.XLOOKUP($P7,DATA_BRAND!$G:$G,DATA_BRAND!$E:$E,"")</f>
        <v/>
      </c>
      <c r="S7" s="50" t="str">
        <f>_xlfn.XLOOKUP($P7,DATA_BRAND!$G:$G,DATA_BRAND!$F:$F,"")</f>
        <v/>
      </c>
      <c r="T7" s="46" t="str">
        <f t="shared" ref="T7:T37" si="6">$U$5&amp;$K$1&amp;TEXT($B7,"jj/mm/aaaa")</f>
        <v>Bally1001141101/07/2021</v>
      </c>
      <c r="U7" s="49" t="str">
        <f>_xlfn.XLOOKUP($T7,DATA_BRAND!$G:$G,DATA_BRAND!$D:$D,"")</f>
        <v/>
      </c>
      <c r="V7" s="49" t="str">
        <f>_xlfn.XLOOKUP($T7,DATA_BRAND!$G:$G,DATA_BRAND!$E:$E,"")</f>
        <v/>
      </c>
      <c r="W7" s="50" t="str">
        <f>_xlfn.XLOOKUP($T7,DATA_BRAND!$G:$G,DATA_BRAND!$F:$F,"")</f>
        <v/>
      </c>
      <c r="X7" s="46" t="str">
        <f t="shared" ref="X7:X37" si="7">$Y$5&amp;$K$1&amp;TEXT($B7,"jj/mm/aaaa")</f>
        <v>Balmain1001141101/07/2021</v>
      </c>
      <c r="Y7" s="49" t="str">
        <f>_xlfn.XLOOKUP($X7,DATA_BRAND!$G:$G,DATA_BRAND!$D:$D,"")</f>
        <v/>
      </c>
      <c r="Z7" s="49" t="str">
        <f>_xlfn.XLOOKUP($X7,DATA_BRAND!$G:$G,DATA_BRAND!$E:$E,"")</f>
        <v/>
      </c>
      <c r="AA7" s="50" t="str">
        <f>_xlfn.XLOOKUP($X7,DATA_BRAND!$G:$G,DATA_BRAND!$F:$F,"")</f>
        <v/>
      </c>
      <c r="AB7" s="46" t="str">
        <f t="shared" ref="AB7:AB37" si="8">$AC$5&amp;$K$1&amp;TEXT($B7,"jj/mm/aaaa")</f>
        <v>Bleu de Chauffe1001141101/07/2021</v>
      </c>
      <c r="AC7" s="49" t="str">
        <f>_xlfn.XLOOKUP($AB7,DATA_BRAND!$G:$G,DATA_BRAND!$D:$D,"")</f>
        <v/>
      </c>
      <c r="AD7" s="49" t="str">
        <f>_xlfn.XLOOKUP($AB7,DATA_BRAND!$G:$G,DATA_BRAND!$E:$E,"")</f>
        <v/>
      </c>
      <c r="AE7" s="50" t="str">
        <f>_xlfn.XLOOKUP($AB7,DATA_BRAND!$G:$G,DATA_BRAND!$F:$F,"")</f>
        <v/>
      </c>
      <c r="AF7" s="46" t="str">
        <f t="shared" ref="AF7:AF37" si="9">$AG$5&amp;$K$1&amp;TEXT($B7,"jj/mm/aaaa")</f>
        <v>Bottega Veneta1001141101/07/2021</v>
      </c>
      <c r="AG7" s="49" t="str">
        <f>_xlfn.XLOOKUP($AF7,DATA_BRAND!$G:$G,DATA_BRAND!$D:$D,"")</f>
        <v/>
      </c>
      <c r="AH7" s="49" t="str">
        <f>_xlfn.XLOOKUP($AF7,DATA_BRAND!$G:$G,DATA_BRAND!$E:$E,"")</f>
        <v/>
      </c>
      <c r="AI7" s="50" t="str">
        <f>_xlfn.XLOOKUP($AF7,DATA_BRAND!$G:$G,DATA_BRAND!$F:$F,"")</f>
        <v/>
      </c>
      <c r="AJ7" s="46" t="str">
        <f t="shared" ref="AJ7:AJ37" si="10">$AK$5&amp;$K$1&amp;TEXT($B7,"jj/mm/aaaa")</f>
        <v>Burberry1001141101/07/2021</v>
      </c>
      <c r="AK7" s="49" t="str">
        <f>_xlfn.XLOOKUP($AJ7,DATA_BRAND!$G:$G,DATA_BRAND!$D:$D,"")</f>
        <v/>
      </c>
      <c r="AL7" s="49" t="str">
        <f>_xlfn.XLOOKUP($AJ7,DATA_BRAND!$G:$G,DATA_BRAND!$E:$E,"")</f>
        <v/>
      </c>
      <c r="AM7" s="50" t="str">
        <f>_xlfn.XLOOKUP($AJ7,DATA_BRAND!$G:$G,DATA_BRAND!$F:$F,"")</f>
        <v/>
      </c>
      <c r="AN7" s="46" t="str">
        <f t="shared" ref="AN7:AN37" si="11">$AO$5&amp;$K$1&amp;TEXT($B7,"jj/mm/aaaa")</f>
        <v>Givenchy1001141101/07/2021</v>
      </c>
      <c r="AO7" s="49" t="str">
        <f>_xlfn.XLOOKUP($AN7,DATA_BRAND!$G:$G,DATA_BRAND!$D:$D,"")</f>
        <v/>
      </c>
      <c r="AP7" s="49" t="str">
        <f>_xlfn.XLOOKUP($AN7,DATA_BRAND!$G:$G,DATA_BRAND!$E:$E,"")</f>
        <v/>
      </c>
      <c r="AQ7" s="50" t="str">
        <f>_xlfn.XLOOKUP($AN7,DATA_BRAND!$G:$G,DATA_BRAND!$F:$F,"")</f>
        <v/>
      </c>
      <c r="AR7" s="46" t="str">
        <f t="shared" ref="AR7:AR37" si="12">$AS$5&amp;$K$1&amp;TEXT($B7,"jj/mm/aaaa")</f>
        <v>Kenzo1001141101/07/2021</v>
      </c>
      <c r="AS7" s="49" t="str">
        <f>_xlfn.XLOOKUP($AR7,DATA_BRAND!$G:$G,DATA_BRAND!$D:$D,"")</f>
        <v/>
      </c>
      <c r="AT7" s="49" t="str">
        <f>_xlfn.XLOOKUP($AR7,DATA_BRAND!$G:$G,DATA_BRAND!$E:$E,"")</f>
        <v/>
      </c>
      <c r="AU7" s="50" t="str">
        <f>_xlfn.XLOOKUP($AR7,DATA_BRAND!$G:$G,DATA_BRAND!$F:$F,"")</f>
        <v/>
      </c>
      <c r="AV7" s="46" t="str">
        <f t="shared" ref="AV7:AV37" si="13">$AW$5&amp;$K$1&amp;TEXT($B7,"jj/mm/aaaa")</f>
        <v>Lacoste1001141101/07/2021</v>
      </c>
      <c r="AW7" s="49" t="str">
        <f>_xlfn.XLOOKUP($AV7,DATA_BRAND!$G:$G,DATA_BRAND!$D:$D,"")</f>
        <v/>
      </c>
      <c r="AX7" s="49" t="str">
        <f>_xlfn.XLOOKUP($AV7,DATA_BRAND!$G:$G,DATA_BRAND!$E:$E,"")</f>
        <v/>
      </c>
      <c r="AY7" s="50" t="str">
        <f>_xlfn.XLOOKUP($AV7,DATA_BRAND!$G:$G,DATA_BRAND!$F:$F,"")</f>
        <v/>
      </c>
      <c r="AZ7" s="46" t="str">
        <f t="shared" ref="AZ7:AZ37" si="14">$BA$5&amp;$K$1&amp;TEXT($B7,"jj/mm/aaaa")</f>
        <v>Maison Margiela1001141101/07/2021</v>
      </c>
      <c r="BA7" s="49" t="str">
        <f>_xlfn.XLOOKUP($AZ7,DATA_BRAND!$G:$G,DATA_BRAND!$D:$D,"")</f>
        <v/>
      </c>
      <c r="BB7" s="49" t="str">
        <f>_xlfn.XLOOKUP($AZ7,DATA_BRAND!$G:$G,DATA_BRAND!$E:$E,"")</f>
        <v/>
      </c>
      <c r="BC7" s="50" t="str">
        <f>_xlfn.XLOOKUP($AZ7,DATA_BRAND!$G:$G,DATA_BRAND!$F:$F,"")</f>
        <v/>
      </c>
      <c r="BD7" s="46" t="str">
        <f t="shared" ref="BD7:BD37" si="15">$BE$5&amp;$K$1&amp;TEXT($B7,"jj/mm/aaaa")</f>
        <v>Moncler1001141101/07/2021</v>
      </c>
      <c r="BE7" s="49" t="str">
        <f>_xlfn.XLOOKUP($BD7,DATA_BRAND!$G:$G,DATA_BRAND!$D:$D,"")</f>
        <v/>
      </c>
      <c r="BF7" s="49" t="str">
        <f>_xlfn.XLOOKUP($BD7,DATA_BRAND!$G:$G,DATA_BRAND!$E:$E,"")</f>
        <v/>
      </c>
      <c r="BG7" s="50" t="str">
        <f>_xlfn.XLOOKUP($BD7,DATA_BRAND!$G:$G,DATA_BRAND!$F:$F,"")</f>
        <v/>
      </c>
      <c r="BH7" s="46" t="str">
        <f t="shared" ref="BH7:BH37" si="16">$BI$5&amp;$K$1&amp;TEXT($B7,"jj/mm/aaaa")</f>
        <v>Off-White1001141101/07/2021</v>
      </c>
      <c r="BI7" s="49" t="str">
        <f>_xlfn.XLOOKUP($BH7,DATA_BRAND!$G:$G,DATA_BRAND!$D:$D,"")</f>
        <v/>
      </c>
      <c r="BJ7" s="49" t="str">
        <f>_xlfn.XLOOKUP($BH7,DATA_BRAND!$G:$G,DATA_BRAND!$E:$E,"")</f>
        <v/>
      </c>
      <c r="BK7" s="50" t="str">
        <f>_xlfn.XLOOKUP($BH7,DATA_BRAND!$G:$G,DATA_BRAND!$F:$F,"")</f>
        <v/>
      </c>
      <c r="BL7" s="46" t="str">
        <f t="shared" ref="BL7:BL37" si="17">$BM$5&amp;$K$1&amp;TEXT($B7,"jj/mm/aaaa")</f>
        <v>Polo Ralph Lauren1001141101/07/2021</v>
      </c>
      <c r="BM7" s="49" t="str">
        <f>_xlfn.XLOOKUP($BL7,DATA_BRAND!$G:$G,DATA_BRAND!$D:$D,"")</f>
        <v/>
      </c>
      <c r="BN7" s="49" t="str">
        <f>_xlfn.XLOOKUP($BL7,DATA_BRAND!$G:$G,DATA_BRAND!$E:$E,"")</f>
        <v/>
      </c>
      <c r="BO7" s="50" t="str">
        <f>_xlfn.XLOOKUP($BL7,DATA_BRAND!$G:$G,DATA_BRAND!$F:$F,"")</f>
        <v/>
      </c>
      <c r="BP7" s="46" t="str">
        <f t="shared" ref="BP7:BP37" si="18">$BQ$5&amp;$K$1&amp;TEXT($B7,"jj/mm/aaaa")</f>
        <v>Salvatore Ferragamo1001141101/07/2021</v>
      </c>
      <c r="BQ7" s="49" t="str">
        <f>_xlfn.XLOOKUP($BP7,DATA_BRAND!$G:$G,DATA_BRAND!$D:$D,"")</f>
        <v/>
      </c>
      <c r="BR7" s="49" t="str">
        <f>_xlfn.XLOOKUP($BP7,DATA_BRAND!$G:$G,DATA_BRAND!$E:$E,"")</f>
        <v/>
      </c>
      <c r="BS7" s="50" t="str">
        <f>_xlfn.XLOOKUP($BP7,DATA_BRAND!$G:$G,DATA_BRAND!$F:$F,"")</f>
        <v/>
      </c>
      <c r="BT7" s="46" t="str">
        <f t="shared" ref="BT7:BT37" si="19">$BU$5&amp;$K$1&amp;TEXT($B7,"jj/mm/aaaa")</f>
        <v>Smythson1001141101/07/2021</v>
      </c>
      <c r="BU7" s="49" t="str">
        <f>_xlfn.XLOOKUP($BT7,DATA_BRAND!$G:$G,DATA_BRAND!$D:$D,"")</f>
        <v/>
      </c>
      <c r="BV7" s="49" t="str">
        <f>_xlfn.XLOOKUP($BT7,DATA_BRAND!$G:$G,DATA_BRAND!$E:$E,"")</f>
        <v/>
      </c>
      <c r="BW7" s="50" t="str">
        <f>_xlfn.XLOOKUP($BT7,DATA_BRAND!$G:$G,DATA_BRAND!$F:$F,"")</f>
        <v/>
      </c>
      <c r="BX7" s="46" t="str">
        <f t="shared" ref="BX7:BX37" si="20">$BY$5&amp;$K$1&amp;TEXT($B7,"jj/mm/aaaa")</f>
        <v>Stone Island1001141101/07/2021</v>
      </c>
      <c r="BY7" s="49" t="str">
        <f>_xlfn.XLOOKUP($BX7,DATA_BRAND!$G:$G,DATA_BRAND!$D:$D,"")</f>
        <v/>
      </c>
      <c r="BZ7" s="49" t="str">
        <f>_xlfn.XLOOKUP($BX7,DATA_BRAND!$G:$G,DATA_BRAND!$E:$E,"")</f>
        <v/>
      </c>
      <c r="CA7" s="50" t="str">
        <f>_xlfn.XLOOKUP($BX7,DATA_BRAND!$G:$G,DATA_BRAND!$F:$F,"")</f>
        <v/>
      </c>
      <c r="CB7" s="46" t="str">
        <f t="shared" ref="CB7:CB37" si="21">$CC$5&amp;$K$1&amp;TEXT($B7,"jj/mm/aaaa")</f>
        <v>Thom Browne1001141101/07/2021</v>
      </c>
      <c r="CC7" s="49" t="str">
        <f>_xlfn.XLOOKUP($CB7,DATA_BRAND!$G:$G,DATA_BRAND!$D:$D,"")</f>
        <v/>
      </c>
      <c r="CD7" s="49" t="str">
        <f>_xlfn.XLOOKUP($CB7,DATA_BRAND!$G:$G,DATA_BRAND!$E:$E,"")</f>
        <v/>
      </c>
      <c r="CE7" s="50" t="str">
        <f>_xlfn.XLOOKUP($CB7,DATA_BRAND!$G:$G,DATA_BRAND!$F:$F,"")</f>
        <v/>
      </c>
      <c r="CF7" s="46" t="str">
        <f t="shared" ref="CF7:CF37" si="22">$CG$5&amp;$K$1&amp;TEXT($B7,"jj/mm/aaaa")</f>
        <v>Versace1001141101/07/2021</v>
      </c>
      <c r="CG7" s="49" t="str">
        <f>_xlfn.XLOOKUP($CF7,DATA_BRAND!$G:$G,DATA_BRAND!$D:$D,"")</f>
        <v/>
      </c>
      <c r="CH7" s="49" t="str">
        <f>_xlfn.XLOOKUP($CF7,DATA_BRAND!$G:$G,DATA_BRAND!$E:$E,"")</f>
        <v/>
      </c>
      <c r="CI7" s="50" t="str">
        <f>_xlfn.XLOOKUP($CF7,DATA_BRAND!$G:$G,DATA_BRAND!$F:$F,"")</f>
        <v/>
      </c>
      <c r="CJ7" s="46" t="str">
        <f t="shared" ref="CJ7:CJ37" si="23">$CK$5&amp;$K$1&amp;TEXT($B7,"jj/mm/aaaa")</f>
        <v>YSL1001141101/07/2021</v>
      </c>
      <c r="CK7" s="49" t="str">
        <f>_xlfn.XLOOKUP($CJ7,DATA_BRAND!$G:$G,DATA_BRAND!$D:$D,"")</f>
        <v/>
      </c>
      <c r="CL7" s="49" t="str">
        <f>_xlfn.XLOOKUP($CJ7,DATA_BRAND!$G:$G,DATA_BRAND!$E:$E,"")</f>
        <v/>
      </c>
      <c r="CM7" s="50" t="str">
        <f>_xlfn.XLOOKUP($CJ7,DATA_BRAND!$G:$G,DATA_BRAND!$F:$F,"")</f>
        <v/>
      </c>
    </row>
    <row r="8" spans="1:91" ht="15" thickBot="1" x14ac:dyDescent="0.4">
      <c r="A8" s="61">
        <v>2</v>
      </c>
      <c r="B8" s="62">
        <f t="shared" si="0"/>
        <v>44379</v>
      </c>
      <c r="C8" s="63">
        <f t="shared" si="1"/>
        <v>44379</v>
      </c>
      <c r="D8" s="51" t="str">
        <f t="shared" si="2"/>
        <v>Acne1001141102/07/2021</v>
      </c>
      <c r="E8" s="47" t="str">
        <f>_xlfn.XLOOKUP($D8,DATA_BRAND!$G:$G,DATA_BRAND!$D:$D,"")</f>
        <v/>
      </c>
      <c r="F8" s="47" t="str">
        <f>_xlfn.XLOOKUP($D8,DATA_BRAND!$G:$G,DATA_BRAND!$E:$E,"")</f>
        <v/>
      </c>
      <c r="G8" s="52" t="str">
        <f>_xlfn.XLOOKUP($D8,DATA_BRAND!$G:$G,DATA_BRAND!$F:$F,"")</f>
        <v/>
      </c>
      <c r="H8" s="51" t="str">
        <f t="shared" si="3"/>
        <v>Alfred Dunhill1001141102/07/2021</v>
      </c>
      <c r="I8" s="47" t="str">
        <f>_xlfn.XLOOKUP($H8,DATA_BRAND!$G:$G,DATA_BRAND!$D:$D,"")</f>
        <v/>
      </c>
      <c r="J8" s="47" t="str">
        <f>_xlfn.XLOOKUP($H8,DATA_BRAND!$G:$G,DATA_BRAND!$E:$E,"")</f>
        <v/>
      </c>
      <c r="K8" s="52" t="str">
        <f>_xlfn.XLOOKUP($H8,DATA_BRAND!$G:$G,DATA_BRAND!$F:$F,"")</f>
        <v/>
      </c>
      <c r="L8" s="51" t="str">
        <f t="shared" si="4"/>
        <v>Anderson's1001141102/07/2021</v>
      </c>
      <c r="M8" s="47" t="str">
        <f>_xlfn.XLOOKUP($L8,DATA_BRAND!$G:$G,DATA_BRAND!$D:$D,"")</f>
        <v/>
      </c>
      <c r="N8" s="47" t="str">
        <f>_xlfn.XLOOKUP($L8,DATA_BRAND!$G:$G,DATA_BRAND!$E:$E,"")</f>
        <v/>
      </c>
      <c r="O8" s="52" t="str">
        <f>_xlfn.XLOOKUP($L8,DATA_BRAND!$G:$G,DATA_BRAND!$F:$F,"")</f>
        <v/>
      </c>
      <c r="P8" s="51" t="str">
        <f t="shared" si="5"/>
        <v>Balenciaga1001141102/07/2021</v>
      </c>
      <c r="Q8" s="47" t="str">
        <f>_xlfn.XLOOKUP($P8,DATA_BRAND!$G:$G,DATA_BRAND!$D:$D,"")</f>
        <v/>
      </c>
      <c r="R8" s="47" t="str">
        <f>_xlfn.XLOOKUP($P8,DATA_BRAND!$G:$G,DATA_BRAND!$E:$E,"")</f>
        <v/>
      </c>
      <c r="S8" s="52" t="str">
        <f>_xlfn.XLOOKUP($P8,DATA_BRAND!$G:$G,DATA_BRAND!$F:$F,"")</f>
        <v/>
      </c>
      <c r="T8" s="51" t="str">
        <f t="shared" si="6"/>
        <v>Bally1001141102/07/2021</v>
      </c>
      <c r="U8" s="47" t="str">
        <f>_xlfn.XLOOKUP($T8,DATA_BRAND!$G:$G,DATA_BRAND!$D:$D,"")</f>
        <v/>
      </c>
      <c r="V8" s="47" t="str">
        <f>_xlfn.XLOOKUP($T8,DATA_BRAND!$G:$G,DATA_BRAND!$E:$E,"")</f>
        <v/>
      </c>
      <c r="W8" s="52" t="str">
        <f>_xlfn.XLOOKUP($T8,DATA_BRAND!$G:$G,DATA_BRAND!$F:$F,"")</f>
        <v/>
      </c>
      <c r="X8" s="51" t="str">
        <f t="shared" si="7"/>
        <v>Balmain1001141102/07/2021</v>
      </c>
      <c r="Y8" s="47" t="str">
        <f>_xlfn.XLOOKUP($X8,DATA_BRAND!$G:$G,DATA_BRAND!$D:$D,"")</f>
        <v/>
      </c>
      <c r="Z8" s="47" t="str">
        <f>_xlfn.XLOOKUP($X8,DATA_BRAND!$G:$G,DATA_BRAND!$E:$E,"")</f>
        <v/>
      </c>
      <c r="AA8" s="52" t="str">
        <f>_xlfn.XLOOKUP($X8,DATA_BRAND!$G:$G,DATA_BRAND!$F:$F,"")</f>
        <v/>
      </c>
      <c r="AB8" s="51" t="str">
        <f t="shared" si="8"/>
        <v>Bleu de Chauffe1001141102/07/2021</v>
      </c>
      <c r="AC8" s="47" t="str">
        <f>_xlfn.XLOOKUP($AB8,DATA_BRAND!$G:$G,DATA_BRAND!$D:$D,"")</f>
        <v/>
      </c>
      <c r="AD8" s="47" t="str">
        <f>_xlfn.XLOOKUP($AB8,DATA_BRAND!$G:$G,DATA_BRAND!$E:$E,"")</f>
        <v/>
      </c>
      <c r="AE8" s="52" t="str">
        <f>_xlfn.XLOOKUP($AB8,DATA_BRAND!$G:$G,DATA_BRAND!$F:$F,"")</f>
        <v/>
      </c>
      <c r="AF8" s="51" t="str">
        <f t="shared" si="9"/>
        <v>Bottega Veneta1001141102/07/2021</v>
      </c>
      <c r="AG8" s="47" t="str">
        <f>_xlfn.XLOOKUP($AF8,DATA_BRAND!$G:$G,DATA_BRAND!$D:$D,"")</f>
        <v/>
      </c>
      <c r="AH8" s="47" t="str">
        <f>_xlfn.XLOOKUP($AF8,DATA_BRAND!$G:$G,DATA_BRAND!$E:$E,"")</f>
        <v/>
      </c>
      <c r="AI8" s="52" t="str">
        <f>_xlfn.XLOOKUP($AF8,DATA_BRAND!$G:$G,DATA_BRAND!$F:$F,"")</f>
        <v/>
      </c>
      <c r="AJ8" s="51" t="str">
        <f t="shared" si="10"/>
        <v>Burberry1001141102/07/2021</v>
      </c>
      <c r="AK8" s="47" t="str">
        <f>_xlfn.XLOOKUP($AJ8,DATA_BRAND!$G:$G,DATA_BRAND!$D:$D,"")</f>
        <v/>
      </c>
      <c r="AL8" s="47" t="str">
        <f>_xlfn.XLOOKUP($AJ8,DATA_BRAND!$G:$G,DATA_BRAND!$E:$E,"")</f>
        <v/>
      </c>
      <c r="AM8" s="52" t="str">
        <f>_xlfn.XLOOKUP($AJ8,DATA_BRAND!$G:$G,DATA_BRAND!$F:$F,"")</f>
        <v/>
      </c>
      <c r="AN8" s="51" t="str">
        <f t="shared" si="11"/>
        <v>Givenchy1001141102/07/2021</v>
      </c>
      <c r="AO8" s="47" t="str">
        <f>_xlfn.XLOOKUP($AN8,DATA_BRAND!$G:$G,DATA_BRAND!$D:$D,"")</f>
        <v/>
      </c>
      <c r="AP8" s="47" t="str">
        <f>_xlfn.XLOOKUP($AN8,DATA_BRAND!$G:$G,DATA_BRAND!$E:$E,"")</f>
        <v/>
      </c>
      <c r="AQ8" s="52" t="str">
        <f>_xlfn.XLOOKUP($AN8,DATA_BRAND!$G:$G,DATA_BRAND!$F:$F,"")</f>
        <v/>
      </c>
      <c r="AR8" s="51" t="str">
        <f t="shared" si="12"/>
        <v>Kenzo1001141102/07/2021</v>
      </c>
      <c r="AS8" s="47" t="str">
        <f>_xlfn.XLOOKUP($AR8,DATA_BRAND!$G:$G,DATA_BRAND!$D:$D,"")</f>
        <v/>
      </c>
      <c r="AT8" s="47" t="str">
        <f>_xlfn.XLOOKUP($AR8,DATA_BRAND!$G:$G,DATA_BRAND!$E:$E,"")</f>
        <v/>
      </c>
      <c r="AU8" s="52" t="str">
        <f>_xlfn.XLOOKUP($AR8,DATA_BRAND!$G:$G,DATA_BRAND!$F:$F,"")</f>
        <v/>
      </c>
      <c r="AV8" s="51" t="str">
        <f t="shared" si="13"/>
        <v>Lacoste1001141102/07/2021</v>
      </c>
      <c r="AW8" s="47" t="str">
        <f>_xlfn.XLOOKUP($AV8,DATA_BRAND!$G:$G,DATA_BRAND!$D:$D,"")</f>
        <v/>
      </c>
      <c r="AX8" s="47" t="str">
        <f>_xlfn.XLOOKUP($AV8,DATA_BRAND!$G:$G,DATA_BRAND!$E:$E,"")</f>
        <v/>
      </c>
      <c r="AY8" s="52" t="str">
        <f>_xlfn.XLOOKUP($AV8,DATA_BRAND!$G:$G,DATA_BRAND!$F:$F,"")</f>
        <v/>
      </c>
      <c r="AZ8" s="51" t="str">
        <f t="shared" si="14"/>
        <v>Maison Margiela1001141102/07/2021</v>
      </c>
      <c r="BA8" s="47" t="str">
        <f>_xlfn.XLOOKUP($AZ8,DATA_BRAND!$G:$G,DATA_BRAND!$D:$D,"")</f>
        <v/>
      </c>
      <c r="BB8" s="47" t="str">
        <f>_xlfn.XLOOKUP($AZ8,DATA_BRAND!$G:$G,DATA_BRAND!$E:$E,"")</f>
        <v/>
      </c>
      <c r="BC8" s="52" t="str">
        <f>_xlfn.XLOOKUP($AZ8,DATA_BRAND!$G:$G,DATA_BRAND!$F:$F,"")</f>
        <v/>
      </c>
      <c r="BD8" s="51" t="str">
        <f t="shared" si="15"/>
        <v>Moncler1001141102/07/2021</v>
      </c>
      <c r="BE8" s="47" t="str">
        <f>_xlfn.XLOOKUP($BD8,DATA_BRAND!$G:$G,DATA_BRAND!$D:$D,"")</f>
        <v/>
      </c>
      <c r="BF8" s="47" t="str">
        <f>_xlfn.XLOOKUP($BD8,DATA_BRAND!$G:$G,DATA_BRAND!$E:$E,"")</f>
        <v/>
      </c>
      <c r="BG8" s="52" t="str">
        <f>_xlfn.XLOOKUP($BD8,DATA_BRAND!$G:$G,DATA_BRAND!$F:$F,"")</f>
        <v/>
      </c>
      <c r="BH8" s="51" t="str">
        <f t="shared" si="16"/>
        <v>Off-White1001141102/07/2021</v>
      </c>
      <c r="BI8" s="47" t="str">
        <f>_xlfn.XLOOKUP($BH8,DATA_BRAND!$G:$G,DATA_BRAND!$D:$D,"")</f>
        <v/>
      </c>
      <c r="BJ8" s="47" t="str">
        <f>_xlfn.XLOOKUP($BH8,DATA_BRAND!$G:$G,DATA_BRAND!$E:$E,"")</f>
        <v/>
      </c>
      <c r="BK8" s="52" t="str">
        <f>_xlfn.XLOOKUP($BH8,DATA_BRAND!$G:$G,DATA_BRAND!$F:$F,"")</f>
        <v/>
      </c>
      <c r="BL8" s="51" t="str">
        <f t="shared" si="17"/>
        <v>Polo Ralph Lauren1001141102/07/2021</v>
      </c>
      <c r="BM8" s="47" t="str">
        <f>_xlfn.XLOOKUP($BL8,DATA_BRAND!$G:$G,DATA_BRAND!$D:$D,"")</f>
        <v/>
      </c>
      <c r="BN8" s="47" t="str">
        <f>_xlfn.XLOOKUP($BL8,DATA_BRAND!$G:$G,DATA_BRAND!$E:$E,"")</f>
        <v/>
      </c>
      <c r="BO8" s="52" t="str">
        <f>_xlfn.XLOOKUP($BL8,DATA_BRAND!$G:$G,DATA_BRAND!$F:$F,"")</f>
        <v/>
      </c>
      <c r="BP8" s="51" t="str">
        <f t="shared" si="18"/>
        <v>Salvatore Ferragamo1001141102/07/2021</v>
      </c>
      <c r="BQ8" s="47" t="str">
        <f>_xlfn.XLOOKUP($BP8,DATA_BRAND!$G:$G,DATA_BRAND!$D:$D,"")</f>
        <v/>
      </c>
      <c r="BR8" s="47" t="str">
        <f>_xlfn.XLOOKUP($BP8,DATA_BRAND!$G:$G,DATA_BRAND!$E:$E,"")</f>
        <v/>
      </c>
      <c r="BS8" s="52" t="str">
        <f>_xlfn.XLOOKUP($BP8,DATA_BRAND!$G:$G,DATA_BRAND!$F:$F,"")</f>
        <v/>
      </c>
      <c r="BT8" s="51" t="str">
        <f t="shared" si="19"/>
        <v>Smythson1001141102/07/2021</v>
      </c>
      <c r="BU8" s="47" t="str">
        <f>_xlfn.XLOOKUP($BT8,DATA_BRAND!$G:$G,DATA_BRAND!$D:$D,"")</f>
        <v/>
      </c>
      <c r="BV8" s="47" t="str">
        <f>_xlfn.XLOOKUP($BT8,DATA_BRAND!$G:$G,DATA_BRAND!$E:$E,"")</f>
        <v/>
      </c>
      <c r="BW8" s="52" t="str">
        <f>_xlfn.XLOOKUP($BT8,DATA_BRAND!$G:$G,DATA_BRAND!$F:$F,"")</f>
        <v/>
      </c>
      <c r="BX8" s="51" t="str">
        <f t="shared" si="20"/>
        <v>Stone Island1001141102/07/2021</v>
      </c>
      <c r="BY8" s="47" t="str">
        <f>_xlfn.XLOOKUP($BX8,DATA_BRAND!$G:$G,DATA_BRAND!$D:$D,"")</f>
        <v/>
      </c>
      <c r="BZ8" s="47" t="str">
        <f>_xlfn.XLOOKUP($BX8,DATA_BRAND!$G:$G,DATA_BRAND!$E:$E,"")</f>
        <v/>
      </c>
      <c r="CA8" s="52" t="str">
        <f>_xlfn.XLOOKUP($BX8,DATA_BRAND!$G:$G,DATA_BRAND!$F:$F,"")</f>
        <v/>
      </c>
      <c r="CB8" s="51" t="str">
        <f t="shared" si="21"/>
        <v>Thom Browne1001141102/07/2021</v>
      </c>
      <c r="CC8" s="47" t="str">
        <f>_xlfn.XLOOKUP($CB8,DATA_BRAND!$G:$G,DATA_BRAND!$D:$D,"")</f>
        <v/>
      </c>
      <c r="CD8" s="47" t="str">
        <f>_xlfn.XLOOKUP($CB8,DATA_BRAND!$G:$G,DATA_BRAND!$E:$E,"")</f>
        <v/>
      </c>
      <c r="CE8" s="52" t="str">
        <f>_xlfn.XLOOKUP($CB8,DATA_BRAND!$G:$G,DATA_BRAND!$F:$F,"")</f>
        <v/>
      </c>
      <c r="CF8" s="51" t="str">
        <f t="shared" si="22"/>
        <v>Versace1001141102/07/2021</v>
      </c>
      <c r="CG8" s="47" t="str">
        <f>_xlfn.XLOOKUP($CF8,DATA_BRAND!$G:$G,DATA_BRAND!$D:$D,"")</f>
        <v/>
      </c>
      <c r="CH8" s="47" t="str">
        <f>_xlfn.XLOOKUP($CF8,DATA_BRAND!$G:$G,DATA_BRAND!$E:$E,"")</f>
        <v/>
      </c>
      <c r="CI8" s="52" t="str">
        <f>_xlfn.XLOOKUP($CF8,DATA_BRAND!$G:$G,DATA_BRAND!$F:$F,"")</f>
        <v/>
      </c>
      <c r="CJ8" s="51" t="str">
        <f t="shared" si="23"/>
        <v>YSL1001141102/07/2021</v>
      </c>
      <c r="CK8" s="47" t="str">
        <f>_xlfn.XLOOKUP($CJ8,DATA_BRAND!$G:$G,DATA_BRAND!$D:$D,"")</f>
        <v/>
      </c>
      <c r="CL8" s="47" t="str">
        <f>_xlfn.XLOOKUP($CJ8,DATA_BRAND!$G:$G,DATA_BRAND!$E:$E,"")</f>
        <v/>
      </c>
      <c r="CM8" s="52" t="str">
        <f>_xlfn.XLOOKUP($CJ8,DATA_BRAND!$G:$G,DATA_BRAND!$F:$F,"")</f>
        <v/>
      </c>
    </row>
    <row r="9" spans="1:91" ht="15" thickBot="1" x14ac:dyDescent="0.4">
      <c r="A9" s="61">
        <v>3</v>
      </c>
      <c r="B9" s="62">
        <f t="shared" si="0"/>
        <v>44380</v>
      </c>
      <c r="C9" s="63">
        <f t="shared" si="1"/>
        <v>44380</v>
      </c>
      <c r="D9" s="51" t="str">
        <f t="shared" si="2"/>
        <v>Acne1001141103/07/2021</v>
      </c>
      <c r="E9" s="47" t="str">
        <f>_xlfn.XLOOKUP($D9,DATA_BRAND!$G:$G,DATA_BRAND!$D:$D,"")</f>
        <v/>
      </c>
      <c r="F9" s="47" t="str">
        <f>_xlfn.XLOOKUP($D9,DATA_BRAND!$G:$G,DATA_BRAND!$E:$E,"")</f>
        <v/>
      </c>
      <c r="G9" s="52" t="str">
        <f>_xlfn.XLOOKUP($D9,DATA_BRAND!$G:$G,DATA_BRAND!$F:$F,"")</f>
        <v/>
      </c>
      <c r="H9" s="51" t="str">
        <f t="shared" si="3"/>
        <v>Alfred Dunhill1001141103/07/2021</v>
      </c>
      <c r="I9" s="47" t="str">
        <f>_xlfn.XLOOKUP($H9,DATA_BRAND!$G:$G,DATA_BRAND!$D:$D,"")</f>
        <v/>
      </c>
      <c r="J9" s="47" t="str">
        <f>_xlfn.XLOOKUP($H9,DATA_BRAND!$G:$G,DATA_BRAND!$E:$E,"")</f>
        <v/>
      </c>
      <c r="K9" s="52" t="str">
        <f>_xlfn.XLOOKUP($H9,DATA_BRAND!$G:$G,DATA_BRAND!$F:$F,"")</f>
        <v/>
      </c>
      <c r="L9" s="51" t="str">
        <f t="shared" si="4"/>
        <v>Anderson's1001141103/07/2021</v>
      </c>
      <c r="M9" s="47" t="str">
        <f>_xlfn.XLOOKUP($L9,DATA_BRAND!$G:$G,DATA_BRAND!$D:$D,"")</f>
        <v/>
      </c>
      <c r="N9" s="47" t="str">
        <f>_xlfn.XLOOKUP($L9,DATA_BRAND!$G:$G,DATA_BRAND!$E:$E,"")</f>
        <v/>
      </c>
      <c r="O9" s="52" t="str">
        <f>_xlfn.XLOOKUP($L9,DATA_BRAND!$G:$G,DATA_BRAND!$F:$F,"")</f>
        <v/>
      </c>
      <c r="P9" s="51" t="str">
        <f t="shared" si="5"/>
        <v>Balenciaga1001141103/07/2021</v>
      </c>
      <c r="Q9" s="47" t="str">
        <f>_xlfn.XLOOKUP($P9,DATA_BRAND!$G:$G,DATA_BRAND!$D:$D,"")</f>
        <v/>
      </c>
      <c r="R9" s="47" t="str">
        <f>_xlfn.XLOOKUP($P9,DATA_BRAND!$G:$G,DATA_BRAND!$E:$E,"")</f>
        <v/>
      </c>
      <c r="S9" s="52" t="str">
        <f>_xlfn.XLOOKUP($P9,DATA_BRAND!$G:$G,DATA_BRAND!$F:$F,"")</f>
        <v/>
      </c>
      <c r="T9" s="51" t="str">
        <f t="shared" si="6"/>
        <v>Bally1001141103/07/2021</v>
      </c>
      <c r="U9" s="47" t="str">
        <f>_xlfn.XLOOKUP($T9,DATA_BRAND!$G:$G,DATA_BRAND!$D:$D,"")</f>
        <v/>
      </c>
      <c r="V9" s="47" t="str">
        <f>_xlfn.XLOOKUP($T9,DATA_BRAND!$G:$G,DATA_BRAND!$E:$E,"")</f>
        <v/>
      </c>
      <c r="W9" s="52" t="str">
        <f>_xlfn.XLOOKUP($T9,DATA_BRAND!$G:$G,DATA_BRAND!$F:$F,"")</f>
        <v/>
      </c>
      <c r="X9" s="51" t="str">
        <f t="shared" si="7"/>
        <v>Balmain1001141103/07/2021</v>
      </c>
      <c r="Y9" s="47" t="str">
        <f>_xlfn.XLOOKUP($X9,DATA_BRAND!$G:$G,DATA_BRAND!$D:$D,"")</f>
        <v/>
      </c>
      <c r="Z9" s="47" t="str">
        <f>_xlfn.XLOOKUP($X9,DATA_BRAND!$G:$G,DATA_BRAND!$E:$E,"")</f>
        <v/>
      </c>
      <c r="AA9" s="52" t="str">
        <f>_xlfn.XLOOKUP($X9,DATA_BRAND!$G:$G,DATA_BRAND!$F:$F,"")</f>
        <v/>
      </c>
      <c r="AB9" s="51" t="str">
        <f t="shared" si="8"/>
        <v>Bleu de Chauffe1001141103/07/2021</v>
      </c>
      <c r="AC9" s="47" t="str">
        <f>_xlfn.XLOOKUP($AB9,DATA_BRAND!$G:$G,DATA_BRAND!$D:$D,"")</f>
        <v/>
      </c>
      <c r="AD9" s="47" t="str">
        <f>_xlfn.XLOOKUP($AB9,DATA_BRAND!$G:$G,DATA_BRAND!$E:$E,"")</f>
        <v/>
      </c>
      <c r="AE9" s="52" t="str">
        <f>_xlfn.XLOOKUP($AB9,DATA_BRAND!$G:$G,DATA_BRAND!$F:$F,"")</f>
        <v/>
      </c>
      <c r="AF9" s="51" t="str">
        <f t="shared" si="9"/>
        <v>Bottega Veneta1001141103/07/2021</v>
      </c>
      <c r="AG9" s="47" t="str">
        <f>_xlfn.XLOOKUP($AF9,DATA_BRAND!$G:$G,DATA_BRAND!$D:$D,"")</f>
        <v/>
      </c>
      <c r="AH9" s="47" t="str">
        <f>_xlfn.XLOOKUP($AF9,DATA_BRAND!$G:$G,DATA_BRAND!$E:$E,"")</f>
        <v/>
      </c>
      <c r="AI9" s="52" t="str">
        <f>_xlfn.XLOOKUP($AF9,DATA_BRAND!$G:$G,DATA_BRAND!$F:$F,"")</f>
        <v/>
      </c>
      <c r="AJ9" s="51" t="str">
        <f t="shared" si="10"/>
        <v>Burberry1001141103/07/2021</v>
      </c>
      <c r="AK9" s="47" t="str">
        <f>_xlfn.XLOOKUP($AJ9,DATA_BRAND!$G:$G,DATA_BRAND!$D:$D,"")</f>
        <v/>
      </c>
      <c r="AL9" s="47" t="str">
        <f>_xlfn.XLOOKUP($AJ9,DATA_BRAND!$G:$G,DATA_BRAND!$E:$E,"")</f>
        <v/>
      </c>
      <c r="AM9" s="52" t="str">
        <f>_xlfn.XLOOKUP($AJ9,DATA_BRAND!$G:$G,DATA_BRAND!$F:$F,"")</f>
        <v/>
      </c>
      <c r="AN9" s="51" t="str">
        <f t="shared" si="11"/>
        <v>Givenchy1001141103/07/2021</v>
      </c>
      <c r="AO9" s="47" t="str">
        <f>_xlfn.XLOOKUP($AN9,DATA_BRAND!$G:$G,DATA_BRAND!$D:$D,"")</f>
        <v/>
      </c>
      <c r="AP9" s="47" t="str">
        <f>_xlfn.XLOOKUP($AN9,DATA_BRAND!$G:$G,DATA_BRAND!$E:$E,"")</f>
        <v/>
      </c>
      <c r="AQ9" s="52" t="str">
        <f>_xlfn.XLOOKUP($AN9,DATA_BRAND!$G:$G,DATA_BRAND!$F:$F,"")</f>
        <v/>
      </c>
      <c r="AR9" s="51" t="str">
        <f t="shared" si="12"/>
        <v>Kenzo1001141103/07/2021</v>
      </c>
      <c r="AS9" s="47" t="str">
        <f>_xlfn.XLOOKUP($AR9,DATA_BRAND!$G:$G,DATA_BRAND!$D:$D,"")</f>
        <v/>
      </c>
      <c r="AT9" s="47" t="str">
        <f>_xlfn.XLOOKUP($AR9,DATA_BRAND!$G:$G,DATA_BRAND!$E:$E,"")</f>
        <v/>
      </c>
      <c r="AU9" s="52" t="str">
        <f>_xlfn.XLOOKUP($AR9,DATA_BRAND!$G:$G,DATA_BRAND!$F:$F,"")</f>
        <v/>
      </c>
      <c r="AV9" s="51" t="str">
        <f t="shared" si="13"/>
        <v>Lacoste1001141103/07/2021</v>
      </c>
      <c r="AW9" s="47" t="str">
        <f>_xlfn.XLOOKUP($AV9,DATA_BRAND!$G:$G,DATA_BRAND!$D:$D,"")</f>
        <v/>
      </c>
      <c r="AX9" s="47" t="str">
        <f>_xlfn.XLOOKUP($AV9,DATA_BRAND!$G:$G,DATA_BRAND!$E:$E,"")</f>
        <v/>
      </c>
      <c r="AY9" s="52" t="str">
        <f>_xlfn.XLOOKUP($AV9,DATA_BRAND!$G:$G,DATA_BRAND!$F:$F,"")</f>
        <v/>
      </c>
      <c r="AZ9" s="51" t="str">
        <f t="shared" si="14"/>
        <v>Maison Margiela1001141103/07/2021</v>
      </c>
      <c r="BA9" s="47" t="str">
        <f>_xlfn.XLOOKUP($AZ9,DATA_BRAND!$G:$G,DATA_BRAND!$D:$D,"")</f>
        <v/>
      </c>
      <c r="BB9" s="47" t="str">
        <f>_xlfn.XLOOKUP($AZ9,DATA_BRAND!$G:$G,DATA_BRAND!$E:$E,"")</f>
        <v/>
      </c>
      <c r="BC9" s="52" t="str">
        <f>_xlfn.XLOOKUP($AZ9,DATA_BRAND!$G:$G,DATA_BRAND!$F:$F,"")</f>
        <v/>
      </c>
      <c r="BD9" s="51" t="str">
        <f t="shared" si="15"/>
        <v>Moncler1001141103/07/2021</v>
      </c>
      <c r="BE9" s="47" t="str">
        <f>_xlfn.XLOOKUP($BD9,DATA_BRAND!$G:$G,DATA_BRAND!$D:$D,"")</f>
        <v/>
      </c>
      <c r="BF9" s="47" t="str">
        <f>_xlfn.XLOOKUP($BD9,DATA_BRAND!$G:$G,DATA_BRAND!$E:$E,"")</f>
        <v/>
      </c>
      <c r="BG9" s="52" t="str">
        <f>_xlfn.XLOOKUP($BD9,DATA_BRAND!$G:$G,DATA_BRAND!$F:$F,"")</f>
        <v/>
      </c>
      <c r="BH9" s="51" t="str">
        <f t="shared" si="16"/>
        <v>Off-White1001141103/07/2021</v>
      </c>
      <c r="BI9" s="47" t="str">
        <f>_xlfn.XLOOKUP($BH9,DATA_BRAND!$G:$G,DATA_BRAND!$D:$D,"")</f>
        <v/>
      </c>
      <c r="BJ9" s="47" t="str">
        <f>_xlfn.XLOOKUP($BH9,DATA_BRAND!$G:$G,DATA_BRAND!$E:$E,"")</f>
        <v/>
      </c>
      <c r="BK9" s="52" t="str">
        <f>_xlfn.XLOOKUP($BH9,DATA_BRAND!$G:$G,DATA_BRAND!$F:$F,"")</f>
        <v/>
      </c>
      <c r="BL9" s="51" t="str">
        <f t="shared" si="17"/>
        <v>Polo Ralph Lauren1001141103/07/2021</v>
      </c>
      <c r="BM9" s="47" t="str">
        <f>_xlfn.XLOOKUP($BL9,DATA_BRAND!$G:$G,DATA_BRAND!$D:$D,"")</f>
        <v/>
      </c>
      <c r="BN9" s="47" t="str">
        <f>_xlfn.XLOOKUP($BL9,DATA_BRAND!$G:$G,DATA_BRAND!$E:$E,"")</f>
        <v/>
      </c>
      <c r="BO9" s="52" t="str">
        <f>_xlfn.XLOOKUP($BL9,DATA_BRAND!$G:$G,DATA_BRAND!$F:$F,"")</f>
        <v/>
      </c>
      <c r="BP9" s="51" t="str">
        <f t="shared" si="18"/>
        <v>Salvatore Ferragamo1001141103/07/2021</v>
      </c>
      <c r="BQ9" s="47" t="str">
        <f>_xlfn.XLOOKUP($BP9,DATA_BRAND!$G:$G,DATA_BRAND!$D:$D,"")</f>
        <v/>
      </c>
      <c r="BR9" s="47" t="str">
        <f>_xlfn.XLOOKUP($BP9,DATA_BRAND!$G:$G,DATA_BRAND!$E:$E,"")</f>
        <v/>
      </c>
      <c r="BS9" s="52" t="str">
        <f>_xlfn.XLOOKUP($BP9,DATA_BRAND!$G:$G,DATA_BRAND!$F:$F,"")</f>
        <v/>
      </c>
      <c r="BT9" s="51" t="str">
        <f t="shared" si="19"/>
        <v>Smythson1001141103/07/2021</v>
      </c>
      <c r="BU9" s="47" t="str">
        <f>_xlfn.XLOOKUP($BT9,DATA_BRAND!$G:$G,DATA_BRAND!$D:$D,"")</f>
        <v/>
      </c>
      <c r="BV9" s="47" t="str">
        <f>_xlfn.XLOOKUP($BT9,DATA_BRAND!$G:$G,DATA_BRAND!$E:$E,"")</f>
        <v/>
      </c>
      <c r="BW9" s="52" t="str">
        <f>_xlfn.XLOOKUP($BT9,DATA_BRAND!$G:$G,DATA_BRAND!$F:$F,"")</f>
        <v/>
      </c>
      <c r="BX9" s="51" t="str">
        <f t="shared" si="20"/>
        <v>Stone Island1001141103/07/2021</v>
      </c>
      <c r="BY9" s="47" t="str">
        <f>_xlfn.XLOOKUP($BX9,DATA_BRAND!$G:$G,DATA_BRAND!$D:$D,"")</f>
        <v/>
      </c>
      <c r="BZ9" s="47" t="str">
        <f>_xlfn.XLOOKUP($BX9,DATA_BRAND!$G:$G,DATA_BRAND!$E:$E,"")</f>
        <v/>
      </c>
      <c r="CA9" s="52" t="str">
        <f>_xlfn.XLOOKUP($BX9,DATA_BRAND!$G:$G,DATA_BRAND!$F:$F,"")</f>
        <v/>
      </c>
      <c r="CB9" s="51" t="str">
        <f t="shared" si="21"/>
        <v>Thom Browne1001141103/07/2021</v>
      </c>
      <c r="CC9" s="47" t="str">
        <f>_xlfn.XLOOKUP($CB9,DATA_BRAND!$G:$G,DATA_BRAND!$D:$D,"")</f>
        <v/>
      </c>
      <c r="CD9" s="47" t="str">
        <f>_xlfn.XLOOKUP($CB9,DATA_BRAND!$G:$G,DATA_BRAND!$E:$E,"")</f>
        <v/>
      </c>
      <c r="CE9" s="52" t="str">
        <f>_xlfn.XLOOKUP($CB9,DATA_BRAND!$G:$G,DATA_BRAND!$F:$F,"")</f>
        <v/>
      </c>
      <c r="CF9" s="51" t="str">
        <f t="shared" si="22"/>
        <v>Versace1001141103/07/2021</v>
      </c>
      <c r="CG9" s="47" t="str">
        <f>_xlfn.XLOOKUP($CF9,DATA_BRAND!$G:$G,DATA_BRAND!$D:$D,"")</f>
        <v/>
      </c>
      <c r="CH9" s="47" t="str">
        <f>_xlfn.XLOOKUP($CF9,DATA_BRAND!$G:$G,DATA_BRAND!$E:$E,"")</f>
        <v/>
      </c>
      <c r="CI9" s="52" t="str">
        <f>_xlfn.XLOOKUP($CF9,DATA_BRAND!$G:$G,DATA_BRAND!$F:$F,"")</f>
        <v/>
      </c>
      <c r="CJ9" s="51" t="str">
        <f t="shared" si="23"/>
        <v>YSL1001141103/07/2021</v>
      </c>
      <c r="CK9" s="47">
        <f>_xlfn.XLOOKUP($CJ9,DATA_BRAND!$G:$G,DATA_BRAND!$D:$D,"")</f>
        <v>2</v>
      </c>
      <c r="CL9" s="47">
        <f>_xlfn.XLOOKUP($CJ9,DATA_BRAND!$G:$G,DATA_BRAND!$E:$E,"")</f>
        <v>2</v>
      </c>
      <c r="CM9" s="52">
        <f>_xlfn.XLOOKUP($CJ9,DATA_BRAND!$G:$G,DATA_BRAND!$F:$F,"")</f>
        <v>816.66</v>
      </c>
    </row>
    <row r="10" spans="1:91" ht="15" thickBot="1" x14ac:dyDescent="0.4">
      <c r="A10" s="61">
        <v>4</v>
      </c>
      <c r="B10" s="62">
        <f t="shared" si="0"/>
        <v>44381</v>
      </c>
      <c r="C10" s="63">
        <f t="shared" si="1"/>
        <v>44381</v>
      </c>
      <c r="D10" s="51" t="str">
        <f t="shared" si="2"/>
        <v>Acne1001141104/07/2021</v>
      </c>
      <c r="E10" s="47" t="str">
        <f>_xlfn.XLOOKUP($D10,DATA_BRAND!$G:$G,DATA_BRAND!$D:$D,"")</f>
        <v/>
      </c>
      <c r="F10" s="47" t="str">
        <f>_xlfn.XLOOKUP($D10,DATA_BRAND!$G:$G,DATA_BRAND!$E:$E,"")</f>
        <v/>
      </c>
      <c r="G10" s="52" t="str">
        <f>_xlfn.XLOOKUP($D10,DATA_BRAND!$G:$G,DATA_BRAND!$F:$F,"")</f>
        <v/>
      </c>
      <c r="H10" s="51" t="str">
        <f t="shared" si="3"/>
        <v>Alfred Dunhill1001141104/07/2021</v>
      </c>
      <c r="I10" s="47" t="str">
        <f>_xlfn.XLOOKUP($H10,DATA_BRAND!$G:$G,DATA_BRAND!$D:$D,"")</f>
        <v/>
      </c>
      <c r="J10" s="47" t="str">
        <f>_xlfn.XLOOKUP($H10,DATA_BRAND!$G:$G,DATA_BRAND!$E:$E,"")</f>
        <v/>
      </c>
      <c r="K10" s="52" t="str">
        <f>_xlfn.XLOOKUP($H10,DATA_BRAND!$G:$G,DATA_BRAND!$F:$F,"")</f>
        <v/>
      </c>
      <c r="L10" s="51" t="str">
        <f t="shared" si="4"/>
        <v>Anderson's1001141104/07/2021</v>
      </c>
      <c r="M10" s="47" t="str">
        <f>_xlfn.XLOOKUP($L10,DATA_BRAND!$G:$G,DATA_BRAND!$D:$D,"")</f>
        <v/>
      </c>
      <c r="N10" s="47" t="str">
        <f>_xlfn.XLOOKUP($L10,DATA_BRAND!$G:$G,DATA_BRAND!$E:$E,"")</f>
        <v/>
      </c>
      <c r="O10" s="52" t="str">
        <f>_xlfn.XLOOKUP($L10,DATA_BRAND!$G:$G,DATA_BRAND!$F:$F,"")</f>
        <v/>
      </c>
      <c r="P10" s="51" t="str">
        <f t="shared" si="5"/>
        <v>Balenciaga1001141104/07/2021</v>
      </c>
      <c r="Q10" s="47" t="str">
        <f>_xlfn.XLOOKUP($P10,DATA_BRAND!$G:$G,DATA_BRAND!$D:$D,"")</f>
        <v/>
      </c>
      <c r="R10" s="47" t="str">
        <f>_xlfn.XLOOKUP($P10,DATA_BRAND!$G:$G,DATA_BRAND!$E:$E,"")</f>
        <v/>
      </c>
      <c r="S10" s="52" t="str">
        <f>_xlfn.XLOOKUP($P10,DATA_BRAND!$G:$G,DATA_BRAND!$F:$F,"")</f>
        <v/>
      </c>
      <c r="T10" s="51" t="str">
        <f t="shared" si="6"/>
        <v>Bally1001141104/07/2021</v>
      </c>
      <c r="U10" s="47" t="str">
        <f>_xlfn.XLOOKUP($T10,DATA_BRAND!$G:$G,DATA_BRAND!$D:$D,"")</f>
        <v/>
      </c>
      <c r="V10" s="47" t="str">
        <f>_xlfn.XLOOKUP($T10,DATA_BRAND!$G:$G,DATA_BRAND!$E:$E,"")</f>
        <v/>
      </c>
      <c r="W10" s="52" t="str">
        <f>_xlfn.XLOOKUP($T10,DATA_BRAND!$G:$G,DATA_BRAND!$F:$F,"")</f>
        <v/>
      </c>
      <c r="X10" s="51" t="str">
        <f t="shared" si="7"/>
        <v>Balmain1001141104/07/2021</v>
      </c>
      <c r="Y10" s="47" t="str">
        <f>_xlfn.XLOOKUP($X10,DATA_BRAND!$G:$G,DATA_BRAND!$D:$D,"")</f>
        <v/>
      </c>
      <c r="Z10" s="47" t="str">
        <f>_xlfn.XLOOKUP($X10,DATA_BRAND!$G:$G,DATA_BRAND!$E:$E,"")</f>
        <v/>
      </c>
      <c r="AA10" s="52" t="str">
        <f>_xlfn.XLOOKUP($X10,DATA_BRAND!$G:$G,DATA_BRAND!$F:$F,"")</f>
        <v/>
      </c>
      <c r="AB10" s="51" t="str">
        <f t="shared" si="8"/>
        <v>Bleu de Chauffe1001141104/07/2021</v>
      </c>
      <c r="AC10" s="47" t="str">
        <f>_xlfn.XLOOKUP($AB10,DATA_BRAND!$G:$G,DATA_BRAND!$D:$D,"")</f>
        <v/>
      </c>
      <c r="AD10" s="47" t="str">
        <f>_xlfn.XLOOKUP($AB10,DATA_BRAND!$G:$G,DATA_BRAND!$E:$E,"")</f>
        <v/>
      </c>
      <c r="AE10" s="52" t="str">
        <f>_xlfn.XLOOKUP($AB10,DATA_BRAND!$G:$G,DATA_BRAND!$F:$F,"")</f>
        <v/>
      </c>
      <c r="AF10" s="51" t="str">
        <f t="shared" si="9"/>
        <v>Bottega Veneta1001141104/07/2021</v>
      </c>
      <c r="AG10" s="47" t="str">
        <f>_xlfn.XLOOKUP($AF10,DATA_BRAND!$G:$G,DATA_BRAND!$D:$D,"")</f>
        <v/>
      </c>
      <c r="AH10" s="47" t="str">
        <f>_xlfn.XLOOKUP($AF10,DATA_BRAND!$G:$G,DATA_BRAND!$E:$E,"")</f>
        <v/>
      </c>
      <c r="AI10" s="52" t="str">
        <f>_xlfn.XLOOKUP($AF10,DATA_BRAND!$G:$G,DATA_BRAND!$F:$F,"")</f>
        <v/>
      </c>
      <c r="AJ10" s="51" t="str">
        <f t="shared" si="10"/>
        <v>Burberry1001141104/07/2021</v>
      </c>
      <c r="AK10" s="47" t="str">
        <f>_xlfn.XLOOKUP($AJ10,DATA_BRAND!$G:$G,DATA_BRAND!$D:$D,"")</f>
        <v/>
      </c>
      <c r="AL10" s="47" t="str">
        <f>_xlfn.XLOOKUP($AJ10,DATA_BRAND!$G:$G,DATA_BRAND!$E:$E,"")</f>
        <v/>
      </c>
      <c r="AM10" s="52" t="str">
        <f>_xlfn.XLOOKUP($AJ10,DATA_BRAND!$G:$G,DATA_BRAND!$F:$F,"")</f>
        <v/>
      </c>
      <c r="AN10" s="51" t="str">
        <f t="shared" si="11"/>
        <v>Givenchy1001141104/07/2021</v>
      </c>
      <c r="AO10" s="47">
        <f>_xlfn.XLOOKUP($AN10,DATA_BRAND!$G:$G,DATA_BRAND!$D:$D,"")</f>
        <v>1</v>
      </c>
      <c r="AP10" s="47">
        <f>_xlfn.XLOOKUP($AN10,DATA_BRAND!$G:$G,DATA_BRAND!$E:$E,"")</f>
        <v>1</v>
      </c>
      <c r="AQ10" s="52">
        <f>_xlfn.XLOOKUP($AN10,DATA_BRAND!$G:$G,DATA_BRAND!$F:$F,"")</f>
        <v>408.33</v>
      </c>
      <c r="AR10" s="51" t="str">
        <f t="shared" si="12"/>
        <v>Kenzo1001141104/07/2021</v>
      </c>
      <c r="AS10" s="47" t="str">
        <f>_xlfn.XLOOKUP($AR10,DATA_BRAND!$G:$G,DATA_BRAND!$D:$D,"")</f>
        <v/>
      </c>
      <c r="AT10" s="47" t="str">
        <f>_xlfn.XLOOKUP($AR10,DATA_BRAND!$G:$G,DATA_BRAND!$E:$E,"")</f>
        <v/>
      </c>
      <c r="AU10" s="52" t="str">
        <f>_xlfn.XLOOKUP($AR10,DATA_BRAND!$G:$G,DATA_BRAND!$F:$F,"")</f>
        <v/>
      </c>
      <c r="AV10" s="51" t="str">
        <f t="shared" si="13"/>
        <v>Lacoste1001141104/07/2021</v>
      </c>
      <c r="AW10" s="47" t="str">
        <f>_xlfn.XLOOKUP($AV10,DATA_BRAND!$G:$G,DATA_BRAND!$D:$D,"")</f>
        <v/>
      </c>
      <c r="AX10" s="47" t="str">
        <f>_xlfn.XLOOKUP($AV10,DATA_BRAND!$G:$G,DATA_BRAND!$E:$E,"")</f>
        <v/>
      </c>
      <c r="AY10" s="52" t="str">
        <f>_xlfn.XLOOKUP($AV10,DATA_BRAND!$G:$G,DATA_BRAND!$F:$F,"")</f>
        <v/>
      </c>
      <c r="AZ10" s="51" t="str">
        <f t="shared" si="14"/>
        <v>Maison Margiela1001141104/07/2021</v>
      </c>
      <c r="BA10" s="47" t="str">
        <f>_xlfn.XLOOKUP($AZ10,DATA_BRAND!$G:$G,DATA_BRAND!$D:$D,"")</f>
        <v/>
      </c>
      <c r="BB10" s="47" t="str">
        <f>_xlfn.XLOOKUP($AZ10,DATA_BRAND!$G:$G,DATA_BRAND!$E:$E,"")</f>
        <v/>
      </c>
      <c r="BC10" s="52" t="str">
        <f>_xlfn.XLOOKUP($AZ10,DATA_BRAND!$G:$G,DATA_BRAND!$F:$F,"")</f>
        <v/>
      </c>
      <c r="BD10" s="51" t="str">
        <f t="shared" si="15"/>
        <v>Moncler1001141104/07/2021</v>
      </c>
      <c r="BE10" s="47" t="str">
        <f>_xlfn.XLOOKUP($BD10,DATA_BRAND!$G:$G,DATA_BRAND!$D:$D,"")</f>
        <v/>
      </c>
      <c r="BF10" s="47" t="str">
        <f>_xlfn.XLOOKUP($BD10,DATA_BRAND!$G:$G,DATA_BRAND!$E:$E,"")</f>
        <v/>
      </c>
      <c r="BG10" s="52" t="str">
        <f>_xlfn.XLOOKUP($BD10,DATA_BRAND!$G:$G,DATA_BRAND!$F:$F,"")</f>
        <v/>
      </c>
      <c r="BH10" s="51" t="str">
        <f t="shared" si="16"/>
        <v>Off-White1001141104/07/2021</v>
      </c>
      <c r="BI10" s="47" t="str">
        <f>_xlfn.XLOOKUP($BH10,DATA_BRAND!$G:$G,DATA_BRAND!$D:$D,"")</f>
        <v/>
      </c>
      <c r="BJ10" s="47" t="str">
        <f>_xlfn.XLOOKUP($BH10,DATA_BRAND!$G:$G,DATA_BRAND!$E:$E,"")</f>
        <v/>
      </c>
      <c r="BK10" s="52" t="str">
        <f>_xlfn.XLOOKUP($BH10,DATA_BRAND!$G:$G,DATA_BRAND!$F:$F,"")</f>
        <v/>
      </c>
      <c r="BL10" s="51" t="str">
        <f t="shared" si="17"/>
        <v>Polo Ralph Lauren1001141104/07/2021</v>
      </c>
      <c r="BM10" s="47" t="str">
        <f>_xlfn.XLOOKUP($BL10,DATA_BRAND!$G:$G,DATA_BRAND!$D:$D,"")</f>
        <v/>
      </c>
      <c r="BN10" s="47" t="str">
        <f>_xlfn.XLOOKUP($BL10,DATA_BRAND!$G:$G,DATA_BRAND!$E:$E,"")</f>
        <v/>
      </c>
      <c r="BO10" s="52" t="str">
        <f>_xlfn.XLOOKUP($BL10,DATA_BRAND!$G:$G,DATA_BRAND!$F:$F,"")</f>
        <v/>
      </c>
      <c r="BP10" s="51" t="str">
        <f t="shared" si="18"/>
        <v>Salvatore Ferragamo1001141104/07/2021</v>
      </c>
      <c r="BQ10" s="47" t="str">
        <f>_xlfn.XLOOKUP($BP10,DATA_BRAND!$G:$G,DATA_BRAND!$D:$D,"")</f>
        <v/>
      </c>
      <c r="BR10" s="47" t="str">
        <f>_xlfn.XLOOKUP($BP10,DATA_BRAND!$G:$G,DATA_BRAND!$E:$E,"")</f>
        <v/>
      </c>
      <c r="BS10" s="52" t="str">
        <f>_xlfn.XLOOKUP($BP10,DATA_BRAND!$G:$G,DATA_BRAND!$F:$F,"")</f>
        <v/>
      </c>
      <c r="BT10" s="51" t="str">
        <f t="shared" si="19"/>
        <v>Smythson1001141104/07/2021</v>
      </c>
      <c r="BU10" s="47" t="str">
        <f>_xlfn.XLOOKUP($BT10,DATA_BRAND!$G:$G,DATA_BRAND!$D:$D,"")</f>
        <v/>
      </c>
      <c r="BV10" s="47" t="str">
        <f>_xlfn.XLOOKUP($BT10,DATA_BRAND!$G:$G,DATA_BRAND!$E:$E,"")</f>
        <v/>
      </c>
      <c r="BW10" s="52" t="str">
        <f>_xlfn.XLOOKUP($BT10,DATA_BRAND!$G:$G,DATA_BRAND!$F:$F,"")</f>
        <v/>
      </c>
      <c r="BX10" s="51" t="str">
        <f t="shared" si="20"/>
        <v>Stone Island1001141104/07/2021</v>
      </c>
      <c r="BY10" s="47" t="str">
        <f>_xlfn.XLOOKUP($BX10,DATA_BRAND!$G:$G,DATA_BRAND!$D:$D,"")</f>
        <v/>
      </c>
      <c r="BZ10" s="47" t="str">
        <f>_xlfn.XLOOKUP($BX10,DATA_BRAND!$G:$G,DATA_BRAND!$E:$E,"")</f>
        <v/>
      </c>
      <c r="CA10" s="52" t="str">
        <f>_xlfn.XLOOKUP($BX10,DATA_BRAND!$G:$G,DATA_BRAND!$F:$F,"")</f>
        <v/>
      </c>
      <c r="CB10" s="51" t="str">
        <f t="shared" si="21"/>
        <v>Thom Browne1001141104/07/2021</v>
      </c>
      <c r="CC10" s="47" t="str">
        <f>_xlfn.XLOOKUP($CB10,DATA_BRAND!$G:$G,DATA_BRAND!$D:$D,"")</f>
        <v/>
      </c>
      <c r="CD10" s="47" t="str">
        <f>_xlfn.XLOOKUP($CB10,DATA_BRAND!$G:$G,DATA_BRAND!$E:$E,"")</f>
        <v/>
      </c>
      <c r="CE10" s="52" t="str">
        <f>_xlfn.XLOOKUP($CB10,DATA_BRAND!$G:$G,DATA_BRAND!$F:$F,"")</f>
        <v/>
      </c>
      <c r="CF10" s="51" t="str">
        <f t="shared" si="22"/>
        <v>Versace1001141104/07/2021</v>
      </c>
      <c r="CG10" s="47" t="str">
        <f>_xlfn.XLOOKUP($CF10,DATA_BRAND!$G:$G,DATA_BRAND!$D:$D,"")</f>
        <v/>
      </c>
      <c r="CH10" s="47" t="str">
        <f>_xlfn.XLOOKUP($CF10,DATA_BRAND!$G:$G,DATA_BRAND!$E:$E,"")</f>
        <v/>
      </c>
      <c r="CI10" s="52" t="str">
        <f>_xlfn.XLOOKUP($CF10,DATA_BRAND!$G:$G,DATA_BRAND!$F:$F,"")</f>
        <v/>
      </c>
      <c r="CJ10" s="51" t="str">
        <f t="shared" si="23"/>
        <v>YSL1001141104/07/2021</v>
      </c>
      <c r="CK10" s="47">
        <f>_xlfn.XLOOKUP($CJ10,DATA_BRAND!$G:$G,DATA_BRAND!$D:$D,"")</f>
        <v>2</v>
      </c>
      <c r="CL10" s="47">
        <f>_xlfn.XLOOKUP($CJ10,DATA_BRAND!$G:$G,DATA_BRAND!$E:$E,"")</f>
        <v>2</v>
      </c>
      <c r="CM10" s="52">
        <f>_xlfn.XLOOKUP($CJ10,DATA_BRAND!$G:$G,DATA_BRAND!$F:$F,"")</f>
        <v>595.83000000000004</v>
      </c>
    </row>
    <row r="11" spans="1:91" ht="15" thickBot="1" x14ac:dyDescent="0.4">
      <c r="A11" s="61">
        <v>5</v>
      </c>
      <c r="B11" s="62">
        <f t="shared" si="0"/>
        <v>44382</v>
      </c>
      <c r="C11" s="63">
        <f t="shared" si="1"/>
        <v>44382</v>
      </c>
      <c r="D11" s="51" t="str">
        <f t="shared" si="2"/>
        <v>Acne1001141105/07/2021</v>
      </c>
      <c r="E11" s="47" t="str">
        <f>_xlfn.XLOOKUP($D11,DATA_BRAND!$G:$G,DATA_BRAND!$D:$D,"")</f>
        <v/>
      </c>
      <c r="F11" s="47" t="str">
        <f>_xlfn.XLOOKUP($D11,DATA_BRAND!$G:$G,DATA_BRAND!$E:$E,"")</f>
        <v/>
      </c>
      <c r="G11" s="52" t="str">
        <f>_xlfn.XLOOKUP($D11,DATA_BRAND!$G:$G,DATA_BRAND!$F:$F,"")</f>
        <v/>
      </c>
      <c r="H11" s="51" t="str">
        <f t="shared" si="3"/>
        <v>Alfred Dunhill1001141105/07/2021</v>
      </c>
      <c r="I11" s="47" t="str">
        <f>_xlfn.XLOOKUP($H11,DATA_BRAND!$G:$G,DATA_BRAND!$D:$D,"")</f>
        <v/>
      </c>
      <c r="J11" s="47" t="str">
        <f>_xlfn.XLOOKUP($H11,DATA_BRAND!$G:$G,DATA_BRAND!$E:$E,"")</f>
        <v/>
      </c>
      <c r="K11" s="52" t="str">
        <f>_xlfn.XLOOKUP($H11,DATA_BRAND!$G:$G,DATA_BRAND!$F:$F,"")</f>
        <v/>
      </c>
      <c r="L11" s="51" t="str">
        <f t="shared" si="4"/>
        <v>Anderson's1001141105/07/2021</v>
      </c>
      <c r="M11" s="47" t="str">
        <f>_xlfn.XLOOKUP($L11,DATA_BRAND!$G:$G,DATA_BRAND!$D:$D,"")</f>
        <v/>
      </c>
      <c r="N11" s="47" t="str">
        <f>_xlfn.XLOOKUP($L11,DATA_BRAND!$G:$G,DATA_BRAND!$E:$E,"")</f>
        <v/>
      </c>
      <c r="O11" s="52" t="str">
        <f>_xlfn.XLOOKUP($L11,DATA_BRAND!$G:$G,DATA_BRAND!$F:$F,"")</f>
        <v/>
      </c>
      <c r="P11" s="51" t="str">
        <f t="shared" si="5"/>
        <v>Balenciaga1001141105/07/2021</v>
      </c>
      <c r="Q11" s="47" t="str">
        <f>_xlfn.XLOOKUP($P11,DATA_BRAND!$G:$G,DATA_BRAND!$D:$D,"")</f>
        <v/>
      </c>
      <c r="R11" s="47" t="str">
        <f>_xlfn.XLOOKUP($P11,DATA_BRAND!$G:$G,DATA_BRAND!$E:$E,"")</f>
        <v/>
      </c>
      <c r="S11" s="52" t="str">
        <f>_xlfn.XLOOKUP($P11,DATA_BRAND!$G:$G,DATA_BRAND!$F:$F,"")</f>
        <v/>
      </c>
      <c r="T11" s="51" t="str">
        <f t="shared" si="6"/>
        <v>Bally1001141105/07/2021</v>
      </c>
      <c r="U11" s="47" t="str">
        <f>_xlfn.XLOOKUP($T11,DATA_BRAND!$G:$G,DATA_BRAND!$D:$D,"")</f>
        <v/>
      </c>
      <c r="V11" s="47" t="str">
        <f>_xlfn.XLOOKUP($T11,DATA_BRAND!$G:$G,DATA_BRAND!$E:$E,"")</f>
        <v/>
      </c>
      <c r="W11" s="52" t="str">
        <f>_xlfn.XLOOKUP($T11,DATA_BRAND!$G:$G,DATA_BRAND!$F:$F,"")</f>
        <v/>
      </c>
      <c r="X11" s="51" t="str">
        <f t="shared" si="7"/>
        <v>Balmain1001141105/07/2021</v>
      </c>
      <c r="Y11" s="47">
        <f>_xlfn.XLOOKUP($X11,DATA_BRAND!$G:$G,DATA_BRAND!$D:$D,"")</f>
        <v>1</v>
      </c>
      <c r="Z11" s="47">
        <f>_xlfn.XLOOKUP($X11,DATA_BRAND!$G:$G,DATA_BRAND!$E:$E,"")</f>
        <v>1</v>
      </c>
      <c r="AA11" s="52">
        <f>_xlfn.XLOOKUP($X11,DATA_BRAND!$G:$G,DATA_BRAND!$F:$F,"")</f>
        <v>741.67</v>
      </c>
      <c r="AB11" s="51" t="str">
        <f t="shared" si="8"/>
        <v>Bleu de Chauffe1001141105/07/2021</v>
      </c>
      <c r="AC11" s="47" t="str">
        <f>_xlfn.XLOOKUP($AB11,DATA_BRAND!$G:$G,DATA_BRAND!$D:$D,"")</f>
        <v/>
      </c>
      <c r="AD11" s="47" t="str">
        <f>_xlfn.XLOOKUP($AB11,DATA_BRAND!$G:$G,DATA_BRAND!$E:$E,"")</f>
        <v/>
      </c>
      <c r="AE11" s="52" t="str">
        <f>_xlfn.XLOOKUP($AB11,DATA_BRAND!$G:$G,DATA_BRAND!$F:$F,"")</f>
        <v/>
      </c>
      <c r="AF11" s="51" t="str">
        <f t="shared" si="9"/>
        <v>Bottega Veneta1001141105/07/2021</v>
      </c>
      <c r="AG11" s="47" t="str">
        <f>_xlfn.XLOOKUP($AF11,DATA_BRAND!$G:$G,DATA_BRAND!$D:$D,"")</f>
        <v/>
      </c>
      <c r="AH11" s="47" t="str">
        <f>_xlfn.XLOOKUP($AF11,DATA_BRAND!$G:$G,DATA_BRAND!$E:$E,"")</f>
        <v/>
      </c>
      <c r="AI11" s="52" t="str">
        <f>_xlfn.XLOOKUP($AF11,DATA_BRAND!$G:$G,DATA_BRAND!$F:$F,"")</f>
        <v/>
      </c>
      <c r="AJ11" s="51" t="str">
        <f t="shared" si="10"/>
        <v>Burberry1001141105/07/2021</v>
      </c>
      <c r="AK11" s="47" t="str">
        <f>_xlfn.XLOOKUP($AJ11,DATA_BRAND!$G:$G,DATA_BRAND!$D:$D,"")</f>
        <v/>
      </c>
      <c r="AL11" s="47" t="str">
        <f>_xlfn.XLOOKUP($AJ11,DATA_BRAND!$G:$G,DATA_BRAND!$E:$E,"")</f>
        <v/>
      </c>
      <c r="AM11" s="52" t="str">
        <f>_xlfn.XLOOKUP($AJ11,DATA_BRAND!$G:$G,DATA_BRAND!$F:$F,"")</f>
        <v/>
      </c>
      <c r="AN11" s="51" t="str">
        <f t="shared" si="11"/>
        <v>Givenchy1001141105/07/2021</v>
      </c>
      <c r="AO11" s="47" t="str">
        <f>_xlfn.XLOOKUP($AN11,DATA_BRAND!$G:$G,DATA_BRAND!$D:$D,"")</f>
        <v/>
      </c>
      <c r="AP11" s="47" t="str">
        <f>_xlfn.XLOOKUP($AN11,DATA_BRAND!$G:$G,DATA_BRAND!$E:$E,"")</f>
        <v/>
      </c>
      <c r="AQ11" s="52" t="str">
        <f>_xlfn.XLOOKUP($AN11,DATA_BRAND!$G:$G,DATA_BRAND!$F:$F,"")</f>
        <v/>
      </c>
      <c r="AR11" s="51" t="str">
        <f t="shared" si="12"/>
        <v>Kenzo1001141105/07/2021</v>
      </c>
      <c r="AS11" s="47" t="str">
        <f>_xlfn.XLOOKUP($AR11,DATA_BRAND!$G:$G,DATA_BRAND!$D:$D,"")</f>
        <v/>
      </c>
      <c r="AT11" s="47" t="str">
        <f>_xlfn.XLOOKUP($AR11,DATA_BRAND!$G:$G,DATA_BRAND!$E:$E,"")</f>
        <v/>
      </c>
      <c r="AU11" s="52" t="str">
        <f>_xlfn.XLOOKUP($AR11,DATA_BRAND!$G:$G,DATA_BRAND!$F:$F,"")</f>
        <v/>
      </c>
      <c r="AV11" s="51" t="str">
        <f t="shared" si="13"/>
        <v>Lacoste1001141105/07/2021</v>
      </c>
      <c r="AW11" s="47" t="str">
        <f>_xlfn.XLOOKUP($AV11,DATA_BRAND!$G:$G,DATA_BRAND!$D:$D,"")</f>
        <v/>
      </c>
      <c r="AX11" s="47" t="str">
        <f>_xlfn.XLOOKUP($AV11,DATA_BRAND!$G:$G,DATA_BRAND!$E:$E,"")</f>
        <v/>
      </c>
      <c r="AY11" s="52" t="str">
        <f>_xlfn.XLOOKUP($AV11,DATA_BRAND!$G:$G,DATA_BRAND!$F:$F,"")</f>
        <v/>
      </c>
      <c r="AZ11" s="51" t="str">
        <f t="shared" si="14"/>
        <v>Maison Margiela1001141105/07/2021</v>
      </c>
      <c r="BA11" s="47" t="str">
        <f>_xlfn.XLOOKUP($AZ11,DATA_BRAND!$G:$G,DATA_BRAND!$D:$D,"")</f>
        <v/>
      </c>
      <c r="BB11" s="47" t="str">
        <f>_xlfn.XLOOKUP($AZ11,DATA_BRAND!$G:$G,DATA_BRAND!$E:$E,"")</f>
        <v/>
      </c>
      <c r="BC11" s="52" t="str">
        <f>_xlfn.XLOOKUP($AZ11,DATA_BRAND!$G:$G,DATA_BRAND!$F:$F,"")</f>
        <v/>
      </c>
      <c r="BD11" s="51" t="str">
        <f t="shared" si="15"/>
        <v>Moncler1001141105/07/2021</v>
      </c>
      <c r="BE11" s="47" t="str">
        <f>_xlfn.XLOOKUP($BD11,DATA_BRAND!$G:$G,DATA_BRAND!$D:$D,"")</f>
        <v/>
      </c>
      <c r="BF11" s="47" t="str">
        <f>_xlfn.XLOOKUP($BD11,DATA_BRAND!$G:$G,DATA_BRAND!$E:$E,"")</f>
        <v/>
      </c>
      <c r="BG11" s="52" t="str">
        <f>_xlfn.XLOOKUP($BD11,DATA_BRAND!$G:$G,DATA_BRAND!$F:$F,"")</f>
        <v/>
      </c>
      <c r="BH11" s="51" t="str">
        <f t="shared" si="16"/>
        <v>Off-White1001141105/07/2021</v>
      </c>
      <c r="BI11" s="47" t="str">
        <f>_xlfn.XLOOKUP($BH11,DATA_BRAND!$G:$G,DATA_BRAND!$D:$D,"")</f>
        <v/>
      </c>
      <c r="BJ11" s="47" t="str">
        <f>_xlfn.XLOOKUP($BH11,DATA_BRAND!$G:$G,DATA_BRAND!$E:$E,"")</f>
        <v/>
      </c>
      <c r="BK11" s="52" t="str">
        <f>_xlfn.XLOOKUP($BH11,DATA_BRAND!$G:$G,DATA_BRAND!$F:$F,"")</f>
        <v/>
      </c>
      <c r="BL11" s="51" t="str">
        <f t="shared" si="17"/>
        <v>Polo Ralph Lauren1001141105/07/2021</v>
      </c>
      <c r="BM11" s="47" t="str">
        <f>_xlfn.XLOOKUP($BL11,DATA_BRAND!$G:$G,DATA_BRAND!$D:$D,"")</f>
        <v/>
      </c>
      <c r="BN11" s="47" t="str">
        <f>_xlfn.XLOOKUP($BL11,DATA_BRAND!$G:$G,DATA_BRAND!$E:$E,"")</f>
        <v/>
      </c>
      <c r="BO11" s="52" t="str">
        <f>_xlfn.XLOOKUP($BL11,DATA_BRAND!$G:$G,DATA_BRAND!$F:$F,"")</f>
        <v/>
      </c>
      <c r="BP11" s="51" t="str">
        <f t="shared" si="18"/>
        <v>Salvatore Ferragamo1001141105/07/2021</v>
      </c>
      <c r="BQ11" s="47" t="str">
        <f>_xlfn.XLOOKUP($BP11,DATA_BRAND!$G:$G,DATA_BRAND!$D:$D,"")</f>
        <v/>
      </c>
      <c r="BR11" s="47" t="str">
        <f>_xlfn.XLOOKUP($BP11,DATA_BRAND!$G:$G,DATA_BRAND!$E:$E,"")</f>
        <v/>
      </c>
      <c r="BS11" s="52" t="str">
        <f>_xlfn.XLOOKUP($BP11,DATA_BRAND!$G:$G,DATA_BRAND!$F:$F,"")</f>
        <v/>
      </c>
      <c r="BT11" s="51" t="str">
        <f t="shared" si="19"/>
        <v>Smythson1001141105/07/2021</v>
      </c>
      <c r="BU11" s="47" t="str">
        <f>_xlfn.XLOOKUP($BT11,DATA_BRAND!$G:$G,DATA_BRAND!$D:$D,"")</f>
        <v/>
      </c>
      <c r="BV11" s="47" t="str">
        <f>_xlfn.XLOOKUP($BT11,DATA_BRAND!$G:$G,DATA_BRAND!$E:$E,"")</f>
        <v/>
      </c>
      <c r="BW11" s="52" t="str">
        <f>_xlfn.XLOOKUP($BT11,DATA_BRAND!$G:$G,DATA_BRAND!$F:$F,"")</f>
        <v/>
      </c>
      <c r="BX11" s="51" t="str">
        <f t="shared" si="20"/>
        <v>Stone Island1001141105/07/2021</v>
      </c>
      <c r="BY11" s="47" t="str">
        <f>_xlfn.XLOOKUP($BX11,DATA_BRAND!$G:$G,DATA_BRAND!$D:$D,"")</f>
        <v/>
      </c>
      <c r="BZ11" s="47" t="str">
        <f>_xlfn.XLOOKUP($BX11,DATA_BRAND!$G:$G,DATA_BRAND!$E:$E,"")</f>
        <v/>
      </c>
      <c r="CA11" s="52" t="str">
        <f>_xlfn.XLOOKUP($BX11,DATA_BRAND!$G:$G,DATA_BRAND!$F:$F,"")</f>
        <v/>
      </c>
      <c r="CB11" s="51" t="str">
        <f t="shared" si="21"/>
        <v>Thom Browne1001141105/07/2021</v>
      </c>
      <c r="CC11" s="47" t="str">
        <f>_xlfn.XLOOKUP($CB11,DATA_BRAND!$G:$G,DATA_BRAND!$D:$D,"")</f>
        <v/>
      </c>
      <c r="CD11" s="47" t="str">
        <f>_xlfn.XLOOKUP($CB11,DATA_BRAND!$G:$G,DATA_BRAND!$E:$E,"")</f>
        <v/>
      </c>
      <c r="CE11" s="52" t="str">
        <f>_xlfn.XLOOKUP($CB11,DATA_BRAND!$G:$G,DATA_BRAND!$F:$F,"")</f>
        <v/>
      </c>
      <c r="CF11" s="51" t="str">
        <f t="shared" si="22"/>
        <v>Versace1001141105/07/2021</v>
      </c>
      <c r="CG11" s="47" t="str">
        <f>_xlfn.XLOOKUP($CF11,DATA_BRAND!$G:$G,DATA_BRAND!$D:$D,"")</f>
        <v/>
      </c>
      <c r="CH11" s="47" t="str">
        <f>_xlfn.XLOOKUP($CF11,DATA_BRAND!$G:$G,DATA_BRAND!$E:$E,"")</f>
        <v/>
      </c>
      <c r="CI11" s="52" t="str">
        <f>_xlfn.XLOOKUP($CF11,DATA_BRAND!$G:$G,DATA_BRAND!$F:$F,"")</f>
        <v/>
      </c>
      <c r="CJ11" s="51" t="str">
        <f t="shared" si="23"/>
        <v>YSL1001141105/07/2021</v>
      </c>
      <c r="CK11" s="47" t="str">
        <f>_xlfn.XLOOKUP($CJ11,DATA_BRAND!$G:$G,DATA_BRAND!$D:$D,"")</f>
        <v/>
      </c>
      <c r="CL11" s="47" t="str">
        <f>_xlfn.XLOOKUP($CJ11,DATA_BRAND!$G:$G,DATA_BRAND!$E:$E,"")</f>
        <v/>
      </c>
      <c r="CM11" s="52" t="str">
        <f>_xlfn.XLOOKUP($CJ11,DATA_BRAND!$G:$G,DATA_BRAND!$F:$F,"")</f>
        <v/>
      </c>
    </row>
    <row r="12" spans="1:91" ht="15" thickBot="1" x14ac:dyDescent="0.4">
      <c r="A12" s="61">
        <v>6</v>
      </c>
      <c r="B12" s="62">
        <f t="shared" si="0"/>
        <v>44383</v>
      </c>
      <c r="C12" s="63">
        <f t="shared" si="1"/>
        <v>44383</v>
      </c>
      <c r="D12" s="51" t="str">
        <f t="shared" si="2"/>
        <v>Acne1001141106/07/2021</v>
      </c>
      <c r="E12" s="47" t="str">
        <f>_xlfn.XLOOKUP($D12,DATA_BRAND!$G:$G,DATA_BRAND!$D:$D,"")</f>
        <v/>
      </c>
      <c r="F12" s="47" t="str">
        <f>_xlfn.XLOOKUP($D12,DATA_BRAND!$G:$G,DATA_BRAND!$E:$E,"")</f>
        <v/>
      </c>
      <c r="G12" s="52" t="str">
        <f>_xlfn.XLOOKUP($D12,DATA_BRAND!$G:$G,DATA_BRAND!$F:$F,"")</f>
        <v/>
      </c>
      <c r="H12" s="51" t="str">
        <f t="shared" si="3"/>
        <v>Alfred Dunhill1001141106/07/2021</v>
      </c>
      <c r="I12" s="47" t="str">
        <f>_xlfn.XLOOKUP($H12,DATA_BRAND!$G:$G,DATA_BRAND!$D:$D,"")</f>
        <v/>
      </c>
      <c r="J12" s="47" t="str">
        <f>_xlfn.XLOOKUP($H12,DATA_BRAND!$G:$G,DATA_BRAND!$E:$E,"")</f>
        <v/>
      </c>
      <c r="K12" s="52" t="str">
        <f>_xlfn.XLOOKUP($H12,DATA_BRAND!$G:$G,DATA_BRAND!$F:$F,"")</f>
        <v/>
      </c>
      <c r="L12" s="51" t="str">
        <f t="shared" si="4"/>
        <v>Anderson's1001141106/07/2021</v>
      </c>
      <c r="M12" s="47" t="str">
        <f>_xlfn.XLOOKUP($L12,DATA_BRAND!$G:$G,DATA_BRAND!$D:$D,"")</f>
        <v/>
      </c>
      <c r="N12" s="47" t="str">
        <f>_xlfn.XLOOKUP($L12,DATA_BRAND!$G:$G,DATA_BRAND!$E:$E,"")</f>
        <v/>
      </c>
      <c r="O12" s="52" t="str">
        <f>_xlfn.XLOOKUP($L12,DATA_BRAND!$G:$G,DATA_BRAND!$F:$F,"")</f>
        <v/>
      </c>
      <c r="P12" s="51" t="str">
        <f t="shared" si="5"/>
        <v>Balenciaga1001141106/07/2021</v>
      </c>
      <c r="Q12" s="47" t="str">
        <f>_xlfn.XLOOKUP($P12,DATA_BRAND!$G:$G,DATA_BRAND!$D:$D,"")</f>
        <v/>
      </c>
      <c r="R12" s="47" t="str">
        <f>_xlfn.XLOOKUP($P12,DATA_BRAND!$G:$G,DATA_BRAND!$E:$E,"")</f>
        <v/>
      </c>
      <c r="S12" s="52" t="str">
        <f>_xlfn.XLOOKUP($P12,DATA_BRAND!$G:$G,DATA_BRAND!$F:$F,"")</f>
        <v/>
      </c>
      <c r="T12" s="51" t="str">
        <f t="shared" si="6"/>
        <v>Bally1001141106/07/2021</v>
      </c>
      <c r="U12" s="47" t="str">
        <f>_xlfn.XLOOKUP($T12,DATA_BRAND!$G:$G,DATA_BRAND!$D:$D,"")</f>
        <v/>
      </c>
      <c r="V12" s="47" t="str">
        <f>_xlfn.XLOOKUP($T12,DATA_BRAND!$G:$G,DATA_BRAND!$E:$E,"")</f>
        <v/>
      </c>
      <c r="W12" s="52" t="str">
        <f>_xlfn.XLOOKUP($T12,DATA_BRAND!$G:$G,DATA_BRAND!$F:$F,"")</f>
        <v/>
      </c>
      <c r="X12" s="51" t="str">
        <f t="shared" si="7"/>
        <v>Balmain1001141106/07/2021</v>
      </c>
      <c r="Y12" s="47" t="str">
        <f>_xlfn.XLOOKUP($X12,DATA_BRAND!$G:$G,DATA_BRAND!$D:$D,"")</f>
        <v/>
      </c>
      <c r="Z12" s="47" t="str">
        <f>_xlfn.XLOOKUP($X12,DATA_BRAND!$G:$G,DATA_BRAND!$E:$E,"")</f>
        <v/>
      </c>
      <c r="AA12" s="52" t="str">
        <f>_xlfn.XLOOKUP($X12,DATA_BRAND!$G:$G,DATA_BRAND!$F:$F,"")</f>
        <v/>
      </c>
      <c r="AB12" s="51" t="str">
        <f t="shared" si="8"/>
        <v>Bleu de Chauffe1001141106/07/2021</v>
      </c>
      <c r="AC12" s="47" t="str">
        <f>_xlfn.XLOOKUP($AB12,DATA_BRAND!$G:$G,DATA_BRAND!$D:$D,"")</f>
        <v/>
      </c>
      <c r="AD12" s="47" t="str">
        <f>_xlfn.XLOOKUP($AB12,DATA_BRAND!$G:$G,DATA_BRAND!$E:$E,"")</f>
        <v/>
      </c>
      <c r="AE12" s="52" t="str">
        <f>_xlfn.XLOOKUP($AB12,DATA_BRAND!$G:$G,DATA_BRAND!$F:$F,"")</f>
        <v/>
      </c>
      <c r="AF12" s="51" t="str">
        <f t="shared" si="9"/>
        <v>Bottega Veneta1001141106/07/2021</v>
      </c>
      <c r="AG12" s="47" t="str">
        <f>_xlfn.XLOOKUP($AF12,DATA_BRAND!$G:$G,DATA_BRAND!$D:$D,"")</f>
        <v/>
      </c>
      <c r="AH12" s="47" t="str">
        <f>_xlfn.XLOOKUP($AF12,DATA_BRAND!$G:$G,DATA_BRAND!$E:$E,"")</f>
        <v/>
      </c>
      <c r="AI12" s="52" t="str">
        <f>_xlfn.XLOOKUP($AF12,DATA_BRAND!$G:$G,DATA_BRAND!$F:$F,"")</f>
        <v/>
      </c>
      <c r="AJ12" s="51" t="str">
        <f t="shared" si="10"/>
        <v>Burberry1001141106/07/2021</v>
      </c>
      <c r="AK12" s="47" t="str">
        <f>_xlfn.XLOOKUP($AJ12,DATA_BRAND!$G:$G,DATA_BRAND!$D:$D,"")</f>
        <v/>
      </c>
      <c r="AL12" s="47" t="str">
        <f>_xlfn.XLOOKUP($AJ12,DATA_BRAND!$G:$G,DATA_BRAND!$E:$E,"")</f>
        <v/>
      </c>
      <c r="AM12" s="52" t="str">
        <f>_xlfn.XLOOKUP($AJ12,DATA_BRAND!$G:$G,DATA_BRAND!$F:$F,"")</f>
        <v/>
      </c>
      <c r="AN12" s="51" t="str">
        <f t="shared" si="11"/>
        <v>Givenchy1001141106/07/2021</v>
      </c>
      <c r="AO12" s="47" t="str">
        <f>_xlfn.XLOOKUP($AN12,DATA_BRAND!$G:$G,DATA_BRAND!$D:$D,"")</f>
        <v/>
      </c>
      <c r="AP12" s="47" t="str">
        <f>_xlfn.XLOOKUP($AN12,DATA_BRAND!$G:$G,DATA_BRAND!$E:$E,"")</f>
        <v/>
      </c>
      <c r="AQ12" s="52" t="str">
        <f>_xlfn.XLOOKUP($AN12,DATA_BRAND!$G:$G,DATA_BRAND!$F:$F,"")</f>
        <v/>
      </c>
      <c r="AR12" s="51" t="str">
        <f t="shared" si="12"/>
        <v>Kenzo1001141106/07/2021</v>
      </c>
      <c r="AS12" s="47" t="str">
        <f>_xlfn.XLOOKUP($AR12,DATA_BRAND!$G:$G,DATA_BRAND!$D:$D,"")</f>
        <v/>
      </c>
      <c r="AT12" s="47" t="str">
        <f>_xlfn.XLOOKUP($AR12,DATA_BRAND!$G:$G,DATA_BRAND!$E:$E,"")</f>
        <v/>
      </c>
      <c r="AU12" s="52" t="str">
        <f>_xlfn.XLOOKUP($AR12,DATA_BRAND!$G:$G,DATA_BRAND!$F:$F,"")</f>
        <v/>
      </c>
      <c r="AV12" s="51" t="str">
        <f t="shared" si="13"/>
        <v>Lacoste1001141106/07/2021</v>
      </c>
      <c r="AW12" s="47" t="str">
        <f>_xlfn.XLOOKUP($AV12,DATA_BRAND!$G:$G,DATA_BRAND!$D:$D,"")</f>
        <v/>
      </c>
      <c r="AX12" s="47" t="str">
        <f>_xlfn.XLOOKUP($AV12,DATA_BRAND!$G:$G,DATA_BRAND!$E:$E,"")</f>
        <v/>
      </c>
      <c r="AY12" s="52" t="str">
        <f>_xlfn.XLOOKUP($AV12,DATA_BRAND!$G:$G,DATA_BRAND!$F:$F,"")</f>
        <v/>
      </c>
      <c r="AZ12" s="51" t="str">
        <f t="shared" si="14"/>
        <v>Maison Margiela1001141106/07/2021</v>
      </c>
      <c r="BA12" s="47" t="str">
        <f>_xlfn.XLOOKUP($AZ12,DATA_BRAND!$G:$G,DATA_BRAND!$D:$D,"")</f>
        <v/>
      </c>
      <c r="BB12" s="47" t="str">
        <f>_xlfn.XLOOKUP($AZ12,DATA_BRAND!$G:$G,DATA_BRAND!$E:$E,"")</f>
        <v/>
      </c>
      <c r="BC12" s="52" t="str">
        <f>_xlfn.XLOOKUP($AZ12,DATA_BRAND!$G:$G,DATA_BRAND!$F:$F,"")</f>
        <v/>
      </c>
      <c r="BD12" s="51" t="str">
        <f t="shared" si="15"/>
        <v>Moncler1001141106/07/2021</v>
      </c>
      <c r="BE12" s="47" t="str">
        <f>_xlfn.XLOOKUP($BD12,DATA_BRAND!$G:$G,DATA_BRAND!$D:$D,"")</f>
        <v/>
      </c>
      <c r="BF12" s="47" t="str">
        <f>_xlfn.XLOOKUP($BD12,DATA_BRAND!$G:$G,DATA_BRAND!$E:$E,"")</f>
        <v/>
      </c>
      <c r="BG12" s="52" t="str">
        <f>_xlfn.XLOOKUP($BD12,DATA_BRAND!$G:$G,DATA_BRAND!$F:$F,"")</f>
        <v/>
      </c>
      <c r="BH12" s="51" t="str">
        <f t="shared" si="16"/>
        <v>Off-White1001141106/07/2021</v>
      </c>
      <c r="BI12" s="47" t="str">
        <f>_xlfn.XLOOKUP($BH12,DATA_BRAND!$G:$G,DATA_BRAND!$D:$D,"")</f>
        <v/>
      </c>
      <c r="BJ12" s="47" t="str">
        <f>_xlfn.XLOOKUP($BH12,DATA_BRAND!$G:$G,DATA_BRAND!$E:$E,"")</f>
        <v/>
      </c>
      <c r="BK12" s="52" t="str">
        <f>_xlfn.XLOOKUP($BH12,DATA_BRAND!$G:$G,DATA_BRAND!$F:$F,"")</f>
        <v/>
      </c>
      <c r="BL12" s="51" t="str">
        <f t="shared" si="17"/>
        <v>Polo Ralph Lauren1001141106/07/2021</v>
      </c>
      <c r="BM12" s="47" t="str">
        <f>_xlfn.XLOOKUP($BL12,DATA_BRAND!$G:$G,DATA_BRAND!$D:$D,"")</f>
        <v/>
      </c>
      <c r="BN12" s="47" t="str">
        <f>_xlfn.XLOOKUP($BL12,DATA_BRAND!$G:$G,DATA_BRAND!$E:$E,"")</f>
        <v/>
      </c>
      <c r="BO12" s="52" t="str">
        <f>_xlfn.XLOOKUP($BL12,DATA_BRAND!$G:$G,DATA_BRAND!$F:$F,"")</f>
        <v/>
      </c>
      <c r="BP12" s="51" t="str">
        <f t="shared" si="18"/>
        <v>Salvatore Ferragamo1001141106/07/2021</v>
      </c>
      <c r="BQ12" s="47" t="str">
        <f>_xlfn.XLOOKUP($BP12,DATA_BRAND!$G:$G,DATA_BRAND!$D:$D,"")</f>
        <v/>
      </c>
      <c r="BR12" s="47" t="str">
        <f>_xlfn.XLOOKUP($BP12,DATA_BRAND!$G:$G,DATA_BRAND!$E:$E,"")</f>
        <v/>
      </c>
      <c r="BS12" s="52" t="str">
        <f>_xlfn.XLOOKUP($BP12,DATA_BRAND!$G:$G,DATA_BRAND!$F:$F,"")</f>
        <v/>
      </c>
      <c r="BT12" s="51" t="str">
        <f t="shared" si="19"/>
        <v>Smythson1001141106/07/2021</v>
      </c>
      <c r="BU12" s="47" t="str">
        <f>_xlfn.XLOOKUP($BT12,DATA_BRAND!$G:$G,DATA_BRAND!$D:$D,"")</f>
        <v/>
      </c>
      <c r="BV12" s="47" t="str">
        <f>_xlfn.XLOOKUP($BT12,DATA_BRAND!$G:$G,DATA_BRAND!$E:$E,"")</f>
        <v/>
      </c>
      <c r="BW12" s="52" t="str">
        <f>_xlfn.XLOOKUP($BT12,DATA_BRAND!$G:$G,DATA_BRAND!$F:$F,"")</f>
        <v/>
      </c>
      <c r="BX12" s="51" t="str">
        <f t="shared" si="20"/>
        <v>Stone Island1001141106/07/2021</v>
      </c>
      <c r="BY12" s="47" t="str">
        <f>_xlfn.XLOOKUP($BX12,DATA_BRAND!$G:$G,DATA_BRAND!$D:$D,"")</f>
        <v/>
      </c>
      <c r="BZ12" s="47" t="str">
        <f>_xlfn.XLOOKUP($BX12,DATA_BRAND!$G:$G,DATA_BRAND!$E:$E,"")</f>
        <v/>
      </c>
      <c r="CA12" s="52" t="str">
        <f>_xlfn.XLOOKUP($BX12,DATA_BRAND!$G:$G,DATA_BRAND!$F:$F,"")</f>
        <v/>
      </c>
      <c r="CB12" s="51" t="str">
        <f t="shared" si="21"/>
        <v>Thom Browne1001141106/07/2021</v>
      </c>
      <c r="CC12" s="47" t="str">
        <f>_xlfn.XLOOKUP($CB12,DATA_BRAND!$G:$G,DATA_BRAND!$D:$D,"")</f>
        <v/>
      </c>
      <c r="CD12" s="47" t="str">
        <f>_xlfn.XLOOKUP($CB12,DATA_BRAND!$G:$G,DATA_BRAND!$E:$E,"")</f>
        <v/>
      </c>
      <c r="CE12" s="52" t="str">
        <f>_xlfn.XLOOKUP($CB12,DATA_BRAND!$G:$G,DATA_BRAND!$F:$F,"")</f>
        <v/>
      </c>
      <c r="CF12" s="51" t="str">
        <f t="shared" si="22"/>
        <v>Versace1001141106/07/2021</v>
      </c>
      <c r="CG12" s="47" t="str">
        <f>_xlfn.XLOOKUP($CF12,DATA_BRAND!$G:$G,DATA_BRAND!$D:$D,"")</f>
        <v/>
      </c>
      <c r="CH12" s="47" t="str">
        <f>_xlfn.XLOOKUP($CF12,DATA_BRAND!$G:$G,DATA_BRAND!$E:$E,"")</f>
        <v/>
      </c>
      <c r="CI12" s="52" t="str">
        <f>_xlfn.XLOOKUP($CF12,DATA_BRAND!$G:$G,DATA_BRAND!$F:$F,"")</f>
        <v/>
      </c>
      <c r="CJ12" s="51" t="str">
        <f t="shared" si="23"/>
        <v>YSL1001141106/07/2021</v>
      </c>
      <c r="CK12" s="47">
        <f>_xlfn.XLOOKUP($CJ12,DATA_BRAND!$G:$G,DATA_BRAND!$D:$D,"")</f>
        <v>2</v>
      </c>
      <c r="CL12" s="47">
        <f>_xlfn.XLOOKUP($CJ12,DATA_BRAND!$G:$G,DATA_BRAND!$E:$E,"")</f>
        <v>2</v>
      </c>
      <c r="CM12" s="52">
        <f>_xlfn.XLOOKUP($CJ12,DATA_BRAND!$G:$G,DATA_BRAND!$F:$F,"")</f>
        <v>808.32999999999993</v>
      </c>
    </row>
    <row r="13" spans="1:91" ht="15" thickBot="1" x14ac:dyDescent="0.4">
      <c r="A13" s="61">
        <v>7</v>
      </c>
      <c r="B13" s="62">
        <f t="shared" si="0"/>
        <v>44384</v>
      </c>
      <c r="C13" s="63">
        <f t="shared" si="1"/>
        <v>44384</v>
      </c>
      <c r="D13" s="51" t="str">
        <f t="shared" si="2"/>
        <v>Acne1001141107/07/2021</v>
      </c>
      <c r="E13" s="47" t="str">
        <f>_xlfn.XLOOKUP($D13,DATA_BRAND!$G:$G,DATA_BRAND!$D:$D,"")</f>
        <v/>
      </c>
      <c r="F13" s="47" t="str">
        <f>_xlfn.XLOOKUP($D13,DATA_BRAND!$G:$G,DATA_BRAND!$E:$E,"")</f>
        <v/>
      </c>
      <c r="G13" s="52" t="str">
        <f>_xlfn.XLOOKUP($D13,DATA_BRAND!$G:$G,DATA_BRAND!$F:$F,"")</f>
        <v/>
      </c>
      <c r="H13" s="51" t="str">
        <f t="shared" si="3"/>
        <v>Alfred Dunhill1001141107/07/2021</v>
      </c>
      <c r="I13" s="47" t="str">
        <f>_xlfn.XLOOKUP($H13,DATA_BRAND!$G:$G,DATA_BRAND!$D:$D,"")</f>
        <v/>
      </c>
      <c r="J13" s="47" t="str">
        <f>_xlfn.XLOOKUP($H13,DATA_BRAND!$G:$G,DATA_BRAND!$E:$E,"")</f>
        <v/>
      </c>
      <c r="K13" s="52" t="str">
        <f>_xlfn.XLOOKUP($H13,DATA_BRAND!$G:$G,DATA_BRAND!$F:$F,"")</f>
        <v/>
      </c>
      <c r="L13" s="51" t="str">
        <f t="shared" si="4"/>
        <v>Anderson's1001141107/07/2021</v>
      </c>
      <c r="M13" s="47" t="str">
        <f>_xlfn.XLOOKUP($L13,DATA_BRAND!$G:$G,DATA_BRAND!$D:$D,"")</f>
        <v/>
      </c>
      <c r="N13" s="47" t="str">
        <f>_xlfn.XLOOKUP($L13,DATA_BRAND!$G:$G,DATA_BRAND!$E:$E,"")</f>
        <v/>
      </c>
      <c r="O13" s="52" t="str">
        <f>_xlfn.XLOOKUP($L13,DATA_BRAND!$G:$G,DATA_BRAND!$F:$F,"")</f>
        <v/>
      </c>
      <c r="P13" s="51" t="str">
        <f t="shared" si="5"/>
        <v>Balenciaga1001141107/07/2021</v>
      </c>
      <c r="Q13" s="47" t="str">
        <f>_xlfn.XLOOKUP($P13,DATA_BRAND!$G:$G,DATA_BRAND!$D:$D,"")</f>
        <v/>
      </c>
      <c r="R13" s="47" t="str">
        <f>_xlfn.XLOOKUP($P13,DATA_BRAND!$G:$G,DATA_BRAND!$E:$E,"")</f>
        <v/>
      </c>
      <c r="S13" s="52" t="str">
        <f>_xlfn.XLOOKUP($P13,DATA_BRAND!$G:$G,DATA_BRAND!$F:$F,"")</f>
        <v/>
      </c>
      <c r="T13" s="51" t="str">
        <f t="shared" si="6"/>
        <v>Bally1001141107/07/2021</v>
      </c>
      <c r="U13" s="47" t="str">
        <f>_xlfn.XLOOKUP($T13,DATA_BRAND!$G:$G,DATA_BRAND!$D:$D,"")</f>
        <v/>
      </c>
      <c r="V13" s="47" t="str">
        <f>_xlfn.XLOOKUP($T13,DATA_BRAND!$G:$G,DATA_BRAND!$E:$E,"")</f>
        <v/>
      </c>
      <c r="W13" s="52" t="str">
        <f>_xlfn.XLOOKUP($T13,DATA_BRAND!$G:$G,DATA_BRAND!$F:$F,"")</f>
        <v/>
      </c>
      <c r="X13" s="51" t="str">
        <f t="shared" si="7"/>
        <v>Balmain1001141107/07/2021</v>
      </c>
      <c r="Y13" s="47" t="str">
        <f>_xlfn.XLOOKUP($X13,DATA_BRAND!$G:$G,DATA_BRAND!$D:$D,"")</f>
        <v/>
      </c>
      <c r="Z13" s="47" t="str">
        <f>_xlfn.XLOOKUP($X13,DATA_BRAND!$G:$G,DATA_BRAND!$E:$E,"")</f>
        <v/>
      </c>
      <c r="AA13" s="52" t="str">
        <f>_xlfn.XLOOKUP($X13,DATA_BRAND!$G:$G,DATA_BRAND!$F:$F,"")</f>
        <v/>
      </c>
      <c r="AB13" s="51" t="str">
        <f t="shared" si="8"/>
        <v>Bleu de Chauffe1001141107/07/2021</v>
      </c>
      <c r="AC13" s="47" t="str">
        <f>_xlfn.XLOOKUP($AB13,DATA_BRAND!$G:$G,DATA_BRAND!$D:$D,"")</f>
        <v/>
      </c>
      <c r="AD13" s="47" t="str">
        <f>_xlfn.XLOOKUP($AB13,DATA_BRAND!$G:$G,DATA_BRAND!$E:$E,"")</f>
        <v/>
      </c>
      <c r="AE13" s="52" t="str">
        <f>_xlfn.XLOOKUP($AB13,DATA_BRAND!$G:$G,DATA_BRAND!$F:$F,"")</f>
        <v/>
      </c>
      <c r="AF13" s="51" t="str">
        <f t="shared" si="9"/>
        <v>Bottega Veneta1001141107/07/2021</v>
      </c>
      <c r="AG13" s="47" t="str">
        <f>_xlfn.XLOOKUP($AF13,DATA_BRAND!$G:$G,DATA_BRAND!$D:$D,"")</f>
        <v/>
      </c>
      <c r="AH13" s="47" t="str">
        <f>_xlfn.XLOOKUP($AF13,DATA_BRAND!$G:$G,DATA_BRAND!$E:$E,"")</f>
        <v/>
      </c>
      <c r="AI13" s="52" t="str">
        <f>_xlfn.XLOOKUP($AF13,DATA_BRAND!$G:$G,DATA_BRAND!$F:$F,"")</f>
        <v/>
      </c>
      <c r="AJ13" s="51" t="str">
        <f t="shared" si="10"/>
        <v>Burberry1001141107/07/2021</v>
      </c>
      <c r="AK13" s="47" t="str">
        <f>_xlfn.XLOOKUP($AJ13,DATA_BRAND!$G:$G,DATA_BRAND!$D:$D,"")</f>
        <v/>
      </c>
      <c r="AL13" s="47" t="str">
        <f>_xlfn.XLOOKUP($AJ13,DATA_BRAND!$G:$G,DATA_BRAND!$E:$E,"")</f>
        <v/>
      </c>
      <c r="AM13" s="52" t="str">
        <f>_xlfn.XLOOKUP($AJ13,DATA_BRAND!$G:$G,DATA_BRAND!$F:$F,"")</f>
        <v/>
      </c>
      <c r="AN13" s="51" t="str">
        <f t="shared" si="11"/>
        <v>Givenchy1001141107/07/2021</v>
      </c>
      <c r="AO13" s="47" t="str">
        <f>_xlfn.XLOOKUP($AN13,DATA_BRAND!$G:$G,DATA_BRAND!$D:$D,"")</f>
        <v/>
      </c>
      <c r="AP13" s="47" t="str">
        <f>_xlfn.XLOOKUP($AN13,DATA_BRAND!$G:$G,DATA_BRAND!$E:$E,"")</f>
        <v/>
      </c>
      <c r="AQ13" s="52" t="str">
        <f>_xlfn.XLOOKUP($AN13,DATA_BRAND!$G:$G,DATA_BRAND!$F:$F,"")</f>
        <v/>
      </c>
      <c r="AR13" s="51" t="str">
        <f t="shared" si="12"/>
        <v>Kenzo1001141107/07/2021</v>
      </c>
      <c r="AS13" s="47" t="str">
        <f>_xlfn.XLOOKUP($AR13,DATA_BRAND!$G:$G,DATA_BRAND!$D:$D,"")</f>
        <v/>
      </c>
      <c r="AT13" s="47" t="str">
        <f>_xlfn.XLOOKUP($AR13,DATA_BRAND!$G:$G,DATA_BRAND!$E:$E,"")</f>
        <v/>
      </c>
      <c r="AU13" s="52" t="str">
        <f>_xlfn.XLOOKUP($AR13,DATA_BRAND!$G:$G,DATA_BRAND!$F:$F,"")</f>
        <v/>
      </c>
      <c r="AV13" s="51" t="str">
        <f t="shared" si="13"/>
        <v>Lacoste1001141107/07/2021</v>
      </c>
      <c r="AW13" s="47" t="str">
        <f>_xlfn.XLOOKUP($AV13,DATA_BRAND!$G:$G,DATA_BRAND!$D:$D,"")</f>
        <v/>
      </c>
      <c r="AX13" s="47" t="str">
        <f>_xlfn.XLOOKUP($AV13,DATA_BRAND!$G:$G,DATA_BRAND!$E:$E,"")</f>
        <v/>
      </c>
      <c r="AY13" s="52" t="str">
        <f>_xlfn.XLOOKUP($AV13,DATA_BRAND!$G:$G,DATA_BRAND!$F:$F,"")</f>
        <v/>
      </c>
      <c r="AZ13" s="51" t="str">
        <f t="shared" si="14"/>
        <v>Maison Margiela1001141107/07/2021</v>
      </c>
      <c r="BA13" s="47">
        <f>_xlfn.XLOOKUP($AZ13,DATA_BRAND!$G:$G,DATA_BRAND!$D:$D,"")</f>
        <v>1</v>
      </c>
      <c r="BB13" s="47">
        <f>_xlfn.XLOOKUP($AZ13,DATA_BRAND!$G:$G,DATA_BRAND!$E:$E,"")</f>
        <v>1</v>
      </c>
      <c r="BC13" s="52">
        <f>_xlfn.XLOOKUP($AZ13,DATA_BRAND!$G:$G,DATA_BRAND!$F:$F,"")</f>
        <v>312.5</v>
      </c>
      <c r="BD13" s="51" t="str">
        <f t="shared" si="15"/>
        <v>Moncler1001141107/07/2021</v>
      </c>
      <c r="BE13" s="47" t="str">
        <f>_xlfn.XLOOKUP($BD13,DATA_BRAND!$G:$G,DATA_BRAND!$D:$D,"")</f>
        <v/>
      </c>
      <c r="BF13" s="47" t="str">
        <f>_xlfn.XLOOKUP($BD13,DATA_BRAND!$G:$G,DATA_BRAND!$E:$E,"")</f>
        <v/>
      </c>
      <c r="BG13" s="52" t="str">
        <f>_xlfn.XLOOKUP($BD13,DATA_BRAND!$G:$G,DATA_BRAND!$F:$F,"")</f>
        <v/>
      </c>
      <c r="BH13" s="51" t="str">
        <f t="shared" si="16"/>
        <v>Off-White1001141107/07/2021</v>
      </c>
      <c r="BI13" s="47" t="str">
        <f>_xlfn.XLOOKUP($BH13,DATA_BRAND!$G:$G,DATA_BRAND!$D:$D,"")</f>
        <v/>
      </c>
      <c r="BJ13" s="47" t="str">
        <f>_xlfn.XLOOKUP($BH13,DATA_BRAND!$G:$G,DATA_BRAND!$E:$E,"")</f>
        <v/>
      </c>
      <c r="BK13" s="52" t="str">
        <f>_xlfn.XLOOKUP($BH13,DATA_BRAND!$G:$G,DATA_BRAND!$F:$F,"")</f>
        <v/>
      </c>
      <c r="BL13" s="51" t="str">
        <f t="shared" si="17"/>
        <v>Polo Ralph Lauren1001141107/07/2021</v>
      </c>
      <c r="BM13" s="47" t="str">
        <f>_xlfn.XLOOKUP($BL13,DATA_BRAND!$G:$G,DATA_BRAND!$D:$D,"")</f>
        <v/>
      </c>
      <c r="BN13" s="47" t="str">
        <f>_xlfn.XLOOKUP($BL13,DATA_BRAND!$G:$G,DATA_BRAND!$E:$E,"")</f>
        <v/>
      </c>
      <c r="BO13" s="52" t="str">
        <f>_xlfn.XLOOKUP($BL13,DATA_BRAND!$G:$G,DATA_BRAND!$F:$F,"")</f>
        <v/>
      </c>
      <c r="BP13" s="51" t="str">
        <f t="shared" si="18"/>
        <v>Salvatore Ferragamo1001141107/07/2021</v>
      </c>
      <c r="BQ13" s="47" t="str">
        <f>_xlfn.XLOOKUP($BP13,DATA_BRAND!$G:$G,DATA_BRAND!$D:$D,"")</f>
        <v/>
      </c>
      <c r="BR13" s="47" t="str">
        <f>_xlfn.XLOOKUP($BP13,DATA_BRAND!$G:$G,DATA_BRAND!$E:$E,"")</f>
        <v/>
      </c>
      <c r="BS13" s="52" t="str">
        <f>_xlfn.XLOOKUP($BP13,DATA_BRAND!$G:$G,DATA_BRAND!$F:$F,"")</f>
        <v/>
      </c>
      <c r="BT13" s="51" t="str">
        <f t="shared" si="19"/>
        <v>Smythson1001141107/07/2021</v>
      </c>
      <c r="BU13" s="47" t="str">
        <f>_xlfn.XLOOKUP($BT13,DATA_BRAND!$G:$G,DATA_BRAND!$D:$D,"")</f>
        <v/>
      </c>
      <c r="BV13" s="47" t="str">
        <f>_xlfn.XLOOKUP($BT13,DATA_BRAND!$G:$G,DATA_BRAND!$E:$E,"")</f>
        <v/>
      </c>
      <c r="BW13" s="52" t="str">
        <f>_xlfn.XLOOKUP($BT13,DATA_BRAND!$G:$G,DATA_BRAND!$F:$F,"")</f>
        <v/>
      </c>
      <c r="BX13" s="51" t="str">
        <f t="shared" si="20"/>
        <v>Stone Island1001141107/07/2021</v>
      </c>
      <c r="BY13" s="47" t="str">
        <f>_xlfn.XLOOKUP($BX13,DATA_BRAND!$G:$G,DATA_BRAND!$D:$D,"")</f>
        <v/>
      </c>
      <c r="BZ13" s="47" t="str">
        <f>_xlfn.XLOOKUP($BX13,DATA_BRAND!$G:$G,DATA_BRAND!$E:$E,"")</f>
        <v/>
      </c>
      <c r="CA13" s="52" t="str">
        <f>_xlfn.XLOOKUP($BX13,DATA_BRAND!$G:$G,DATA_BRAND!$F:$F,"")</f>
        <v/>
      </c>
      <c r="CB13" s="51" t="str">
        <f t="shared" si="21"/>
        <v>Thom Browne1001141107/07/2021</v>
      </c>
      <c r="CC13" s="47" t="str">
        <f>_xlfn.XLOOKUP($CB13,DATA_BRAND!$G:$G,DATA_BRAND!$D:$D,"")</f>
        <v/>
      </c>
      <c r="CD13" s="47" t="str">
        <f>_xlfn.XLOOKUP($CB13,DATA_BRAND!$G:$G,DATA_BRAND!$E:$E,"")</f>
        <v/>
      </c>
      <c r="CE13" s="52" t="str">
        <f>_xlfn.XLOOKUP($CB13,DATA_BRAND!$G:$G,DATA_BRAND!$F:$F,"")</f>
        <v/>
      </c>
      <c r="CF13" s="51" t="str">
        <f t="shared" si="22"/>
        <v>Versace1001141107/07/2021</v>
      </c>
      <c r="CG13" s="47" t="str">
        <f>_xlfn.XLOOKUP($CF13,DATA_BRAND!$G:$G,DATA_BRAND!$D:$D,"")</f>
        <v/>
      </c>
      <c r="CH13" s="47" t="str">
        <f>_xlfn.XLOOKUP($CF13,DATA_BRAND!$G:$G,DATA_BRAND!$E:$E,"")</f>
        <v/>
      </c>
      <c r="CI13" s="52" t="str">
        <f>_xlfn.XLOOKUP($CF13,DATA_BRAND!$G:$G,DATA_BRAND!$F:$F,"")</f>
        <v/>
      </c>
      <c r="CJ13" s="51" t="str">
        <f t="shared" si="23"/>
        <v>YSL1001141107/07/2021</v>
      </c>
      <c r="CK13" s="47" t="str">
        <f>_xlfn.XLOOKUP($CJ13,DATA_BRAND!$G:$G,DATA_BRAND!$D:$D,"")</f>
        <v/>
      </c>
      <c r="CL13" s="47" t="str">
        <f>_xlfn.XLOOKUP($CJ13,DATA_BRAND!$G:$G,DATA_BRAND!$E:$E,"")</f>
        <v/>
      </c>
      <c r="CM13" s="52" t="str">
        <f>_xlfn.XLOOKUP($CJ13,DATA_BRAND!$G:$G,DATA_BRAND!$F:$F,"")</f>
        <v/>
      </c>
    </row>
    <row r="14" spans="1:91" ht="15" thickBot="1" x14ac:dyDescent="0.4">
      <c r="A14" s="61">
        <v>8</v>
      </c>
      <c r="B14" s="62">
        <f t="shared" si="0"/>
        <v>44385</v>
      </c>
      <c r="C14" s="63">
        <f t="shared" si="1"/>
        <v>44385</v>
      </c>
      <c r="D14" s="51" t="str">
        <f t="shared" si="2"/>
        <v>Acne1001141108/07/2021</v>
      </c>
      <c r="E14" s="47" t="str">
        <f>_xlfn.XLOOKUP($D14,DATA_BRAND!$G:$G,DATA_BRAND!$D:$D,"")</f>
        <v/>
      </c>
      <c r="F14" s="47" t="str">
        <f>_xlfn.XLOOKUP($D14,DATA_BRAND!$G:$G,DATA_BRAND!$E:$E,"")</f>
        <v/>
      </c>
      <c r="G14" s="52" t="str">
        <f>_xlfn.XLOOKUP($D14,DATA_BRAND!$G:$G,DATA_BRAND!$F:$F,"")</f>
        <v/>
      </c>
      <c r="H14" s="51" t="str">
        <f t="shared" si="3"/>
        <v>Alfred Dunhill1001141108/07/2021</v>
      </c>
      <c r="I14" s="47" t="str">
        <f>_xlfn.XLOOKUP($H14,DATA_BRAND!$G:$G,DATA_BRAND!$D:$D,"")</f>
        <v/>
      </c>
      <c r="J14" s="47" t="str">
        <f>_xlfn.XLOOKUP($H14,DATA_BRAND!$G:$G,DATA_BRAND!$E:$E,"")</f>
        <v/>
      </c>
      <c r="K14" s="52" t="str">
        <f>_xlfn.XLOOKUP($H14,DATA_BRAND!$G:$G,DATA_BRAND!$F:$F,"")</f>
        <v/>
      </c>
      <c r="L14" s="51" t="str">
        <f t="shared" si="4"/>
        <v>Anderson's1001141108/07/2021</v>
      </c>
      <c r="M14" s="47" t="str">
        <f>_xlfn.XLOOKUP($L14,DATA_BRAND!$G:$G,DATA_BRAND!$D:$D,"")</f>
        <v/>
      </c>
      <c r="N14" s="47" t="str">
        <f>_xlfn.XLOOKUP($L14,DATA_BRAND!$G:$G,DATA_BRAND!$E:$E,"")</f>
        <v/>
      </c>
      <c r="O14" s="52" t="str">
        <f>_xlfn.XLOOKUP($L14,DATA_BRAND!$G:$G,DATA_BRAND!$F:$F,"")</f>
        <v/>
      </c>
      <c r="P14" s="51" t="str">
        <f t="shared" si="5"/>
        <v>Balenciaga1001141108/07/2021</v>
      </c>
      <c r="Q14" s="47" t="str">
        <f>_xlfn.XLOOKUP($P14,DATA_BRAND!$G:$G,DATA_BRAND!$D:$D,"")</f>
        <v/>
      </c>
      <c r="R14" s="47" t="str">
        <f>_xlfn.XLOOKUP($P14,DATA_BRAND!$G:$G,DATA_BRAND!$E:$E,"")</f>
        <v/>
      </c>
      <c r="S14" s="52" t="str">
        <f>_xlfn.XLOOKUP($P14,DATA_BRAND!$G:$G,DATA_BRAND!$F:$F,"")</f>
        <v/>
      </c>
      <c r="T14" s="51" t="str">
        <f t="shared" si="6"/>
        <v>Bally1001141108/07/2021</v>
      </c>
      <c r="U14" s="47" t="str">
        <f>_xlfn.XLOOKUP($T14,DATA_BRAND!$G:$G,DATA_BRAND!$D:$D,"")</f>
        <v/>
      </c>
      <c r="V14" s="47" t="str">
        <f>_xlfn.XLOOKUP($T14,DATA_BRAND!$G:$G,DATA_BRAND!$E:$E,"")</f>
        <v/>
      </c>
      <c r="W14" s="52" t="str">
        <f>_xlfn.XLOOKUP($T14,DATA_BRAND!$G:$G,DATA_BRAND!$F:$F,"")</f>
        <v/>
      </c>
      <c r="X14" s="51" t="str">
        <f t="shared" si="7"/>
        <v>Balmain1001141108/07/2021</v>
      </c>
      <c r="Y14" s="47" t="str">
        <f>_xlfn.XLOOKUP($X14,DATA_BRAND!$G:$G,DATA_BRAND!$D:$D,"")</f>
        <v/>
      </c>
      <c r="Z14" s="47" t="str">
        <f>_xlfn.XLOOKUP($X14,DATA_BRAND!$G:$G,DATA_BRAND!$E:$E,"")</f>
        <v/>
      </c>
      <c r="AA14" s="52" t="str">
        <f>_xlfn.XLOOKUP($X14,DATA_BRAND!$G:$G,DATA_BRAND!$F:$F,"")</f>
        <v/>
      </c>
      <c r="AB14" s="51" t="str">
        <f t="shared" si="8"/>
        <v>Bleu de Chauffe1001141108/07/2021</v>
      </c>
      <c r="AC14" s="47" t="str">
        <f>_xlfn.XLOOKUP($AB14,DATA_BRAND!$G:$G,DATA_BRAND!$D:$D,"")</f>
        <v/>
      </c>
      <c r="AD14" s="47" t="str">
        <f>_xlfn.XLOOKUP($AB14,DATA_BRAND!$G:$G,DATA_BRAND!$E:$E,"")</f>
        <v/>
      </c>
      <c r="AE14" s="52" t="str">
        <f>_xlfn.XLOOKUP($AB14,DATA_BRAND!$G:$G,DATA_BRAND!$F:$F,"")</f>
        <v/>
      </c>
      <c r="AF14" s="51" t="str">
        <f t="shared" si="9"/>
        <v>Bottega Veneta1001141108/07/2021</v>
      </c>
      <c r="AG14" s="47" t="str">
        <f>_xlfn.XLOOKUP($AF14,DATA_BRAND!$G:$G,DATA_BRAND!$D:$D,"")</f>
        <v/>
      </c>
      <c r="AH14" s="47" t="str">
        <f>_xlfn.XLOOKUP($AF14,DATA_BRAND!$G:$G,DATA_BRAND!$E:$E,"")</f>
        <v/>
      </c>
      <c r="AI14" s="52" t="str">
        <f>_xlfn.XLOOKUP($AF14,DATA_BRAND!$G:$G,DATA_BRAND!$F:$F,"")</f>
        <v/>
      </c>
      <c r="AJ14" s="51" t="str">
        <f t="shared" si="10"/>
        <v>Burberry1001141108/07/2021</v>
      </c>
      <c r="AK14" s="47" t="str">
        <f>_xlfn.XLOOKUP($AJ14,DATA_BRAND!$G:$G,DATA_BRAND!$D:$D,"")</f>
        <v/>
      </c>
      <c r="AL14" s="47" t="str">
        <f>_xlfn.XLOOKUP($AJ14,DATA_BRAND!$G:$G,DATA_BRAND!$E:$E,"")</f>
        <v/>
      </c>
      <c r="AM14" s="52" t="str">
        <f>_xlfn.XLOOKUP($AJ14,DATA_BRAND!$G:$G,DATA_BRAND!$F:$F,"")</f>
        <v/>
      </c>
      <c r="AN14" s="51" t="str">
        <f t="shared" si="11"/>
        <v>Givenchy1001141108/07/2021</v>
      </c>
      <c r="AO14" s="47" t="str">
        <f>_xlfn.XLOOKUP($AN14,DATA_BRAND!$G:$G,DATA_BRAND!$D:$D,"")</f>
        <v/>
      </c>
      <c r="AP14" s="47" t="str">
        <f>_xlfn.XLOOKUP($AN14,DATA_BRAND!$G:$G,DATA_BRAND!$E:$E,"")</f>
        <v/>
      </c>
      <c r="AQ14" s="52" t="str">
        <f>_xlfn.XLOOKUP($AN14,DATA_BRAND!$G:$G,DATA_BRAND!$F:$F,"")</f>
        <v/>
      </c>
      <c r="AR14" s="51" t="str">
        <f t="shared" si="12"/>
        <v>Kenzo1001141108/07/2021</v>
      </c>
      <c r="AS14" s="47" t="str">
        <f>_xlfn.XLOOKUP($AR14,DATA_BRAND!$G:$G,DATA_BRAND!$D:$D,"")</f>
        <v/>
      </c>
      <c r="AT14" s="47" t="str">
        <f>_xlfn.XLOOKUP($AR14,DATA_BRAND!$G:$G,DATA_BRAND!$E:$E,"")</f>
        <v/>
      </c>
      <c r="AU14" s="52" t="str">
        <f>_xlfn.XLOOKUP($AR14,DATA_BRAND!$G:$G,DATA_BRAND!$F:$F,"")</f>
        <v/>
      </c>
      <c r="AV14" s="51" t="str">
        <f t="shared" si="13"/>
        <v>Lacoste1001141108/07/2021</v>
      </c>
      <c r="AW14" s="47" t="str">
        <f>_xlfn.XLOOKUP($AV14,DATA_BRAND!$G:$G,DATA_BRAND!$D:$D,"")</f>
        <v/>
      </c>
      <c r="AX14" s="47" t="str">
        <f>_xlfn.XLOOKUP($AV14,DATA_BRAND!$G:$G,DATA_BRAND!$E:$E,"")</f>
        <v/>
      </c>
      <c r="AY14" s="52" t="str">
        <f>_xlfn.XLOOKUP($AV14,DATA_BRAND!$G:$G,DATA_BRAND!$F:$F,"")</f>
        <v/>
      </c>
      <c r="AZ14" s="51" t="str">
        <f t="shared" si="14"/>
        <v>Maison Margiela1001141108/07/2021</v>
      </c>
      <c r="BA14" s="47" t="str">
        <f>_xlfn.XLOOKUP($AZ14,DATA_BRAND!$G:$G,DATA_BRAND!$D:$D,"")</f>
        <v/>
      </c>
      <c r="BB14" s="47" t="str">
        <f>_xlfn.XLOOKUP($AZ14,DATA_BRAND!$G:$G,DATA_BRAND!$E:$E,"")</f>
        <v/>
      </c>
      <c r="BC14" s="52" t="str">
        <f>_xlfn.XLOOKUP($AZ14,DATA_BRAND!$G:$G,DATA_BRAND!$F:$F,"")</f>
        <v/>
      </c>
      <c r="BD14" s="51" t="str">
        <f t="shared" si="15"/>
        <v>Moncler1001141108/07/2021</v>
      </c>
      <c r="BE14" s="47" t="str">
        <f>_xlfn.XLOOKUP($BD14,DATA_BRAND!$G:$G,DATA_BRAND!$D:$D,"")</f>
        <v/>
      </c>
      <c r="BF14" s="47" t="str">
        <f>_xlfn.XLOOKUP($BD14,DATA_BRAND!$G:$G,DATA_BRAND!$E:$E,"")</f>
        <v/>
      </c>
      <c r="BG14" s="52" t="str">
        <f>_xlfn.XLOOKUP($BD14,DATA_BRAND!$G:$G,DATA_BRAND!$F:$F,"")</f>
        <v/>
      </c>
      <c r="BH14" s="51" t="str">
        <f t="shared" si="16"/>
        <v>Off-White1001141108/07/2021</v>
      </c>
      <c r="BI14" s="47" t="str">
        <f>_xlfn.XLOOKUP($BH14,DATA_BRAND!$G:$G,DATA_BRAND!$D:$D,"")</f>
        <v/>
      </c>
      <c r="BJ14" s="47" t="str">
        <f>_xlfn.XLOOKUP($BH14,DATA_BRAND!$G:$G,DATA_BRAND!$E:$E,"")</f>
        <v/>
      </c>
      <c r="BK14" s="52" t="str">
        <f>_xlfn.XLOOKUP($BH14,DATA_BRAND!$G:$G,DATA_BRAND!$F:$F,"")</f>
        <v/>
      </c>
      <c r="BL14" s="51" t="str">
        <f t="shared" si="17"/>
        <v>Polo Ralph Lauren1001141108/07/2021</v>
      </c>
      <c r="BM14" s="47" t="str">
        <f>_xlfn.XLOOKUP($BL14,DATA_BRAND!$G:$G,DATA_BRAND!$D:$D,"")</f>
        <v/>
      </c>
      <c r="BN14" s="47" t="str">
        <f>_xlfn.XLOOKUP($BL14,DATA_BRAND!$G:$G,DATA_BRAND!$E:$E,"")</f>
        <v/>
      </c>
      <c r="BO14" s="52" t="str">
        <f>_xlfn.XLOOKUP($BL14,DATA_BRAND!$G:$G,DATA_BRAND!$F:$F,"")</f>
        <v/>
      </c>
      <c r="BP14" s="51" t="str">
        <f t="shared" si="18"/>
        <v>Salvatore Ferragamo1001141108/07/2021</v>
      </c>
      <c r="BQ14" s="47" t="str">
        <f>_xlfn.XLOOKUP($BP14,DATA_BRAND!$G:$G,DATA_BRAND!$D:$D,"")</f>
        <v/>
      </c>
      <c r="BR14" s="47" t="str">
        <f>_xlfn.XLOOKUP($BP14,DATA_BRAND!$G:$G,DATA_BRAND!$E:$E,"")</f>
        <v/>
      </c>
      <c r="BS14" s="52" t="str">
        <f>_xlfn.XLOOKUP($BP14,DATA_BRAND!$G:$G,DATA_BRAND!$F:$F,"")</f>
        <v/>
      </c>
      <c r="BT14" s="51" t="str">
        <f t="shared" si="19"/>
        <v>Smythson1001141108/07/2021</v>
      </c>
      <c r="BU14" s="47" t="str">
        <f>_xlfn.XLOOKUP($BT14,DATA_BRAND!$G:$G,DATA_BRAND!$D:$D,"")</f>
        <v/>
      </c>
      <c r="BV14" s="47" t="str">
        <f>_xlfn.XLOOKUP($BT14,DATA_BRAND!$G:$G,DATA_BRAND!$E:$E,"")</f>
        <v/>
      </c>
      <c r="BW14" s="52" t="str">
        <f>_xlfn.XLOOKUP($BT14,DATA_BRAND!$G:$G,DATA_BRAND!$F:$F,"")</f>
        <v/>
      </c>
      <c r="BX14" s="51" t="str">
        <f t="shared" si="20"/>
        <v>Stone Island1001141108/07/2021</v>
      </c>
      <c r="BY14" s="47" t="str">
        <f>_xlfn.XLOOKUP($BX14,DATA_BRAND!$G:$G,DATA_BRAND!$D:$D,"")</f>
        <v/>
      </c>
      <c r="BZ14" s="47" t="str">
        <f>_xlfn.XLOOKUP($BX14,DATA_BRAND!$G:$G,DATA_BRAND!$E:$E,"")</f>
        <v/>
      </c>
      <c r="CA14" s="52" t="str">
        <f>_xlfn.XLOOKUP($BX14,DATA_BRAND!$G:$G,DATA_BRAND!$F:$F,"")</f>
        <v/>
      </c>
      <c r="CB14" s="51" t="str">
        <f t="shared" si="21"/>
        <v>Thom Browne1001141108/07/2021</v>
      </c>
      <c r="CC14" s="47" t="str">
        <f>_xlfn.XLOOKUP($CB14,DATA_BRAND!$G:$G,DATA_BRAND!$D:$D,"")</f>
        <v/>
      </c>
      <c r="CD14" s="47" t="str">
        <f>_xlfn.XLOOKUP($CB14,DATA_BRAND!$G:$G,DATA_BRAND!$E:$E,"")</f>
        <v/>
      </c>
      <c r="CE14" s="52" t="str">
        <f>_xlfn.XLOOKUP($CB14,DATA_BRAND!$G:$G,DATA_BRAND!$F:$F,"")</f>
        <v/>
      </c>
      <c r="CF14" s="51" t="str">
        <f t="shared" si="22"/>
        <v>Versace1001141108/07/2021</v>
      </c>
      <c r="CG14" s="47" t="str">
        <f>_xlfn.XLOOKUP($CF14,DATA_BRAND!$G:$G,DATA_BRAND!$D:$D,"")</f>
        <v/>
      </c>
      <c r="CH14" s="47" t="str">
        <f>_xlfn.XLOOKUP($CF14,DATA_BRAND!$G:$G,DATA_BRAND!$E:$E,"")</f>
        <v/>
      </c>
      <c r="CI14" s="52" t="str">
        <f>_xlfn.XLOOKUP($CF14,DATA_BRAND!$G:$G,DATA_BRAND!$F:$F,"")</f>
        <v/>
      </c>
      <c r="CJ14" s="51" t="str">
        <f t="shared" si="23"/>
        <v>YSL1001141108/07/2021</v>
      </c>
      <c r="CK14" s="47" t="str">
        <f>_xlfn.XLOOKUP($CJ14,DATA_BRAND!$G:$G,DATA_BRAND!$D:$D,"")</f>
        <v/>
      </c>
      <c r="CL14" s="47" t="str">
        <f>_xlfn.XLOOKUP($CJ14,DATA_BRAND!$G:$G,DATA_BRAND!$E:$E,"")</f>
        <v/>
      </c>
      <c r="CM14" s="52" t="str">
        <f>_xlfn.XLOOKUP($CJ14,DATA_BRAND!$G:$G,DATA_BRAND!$F:$F,"")</f>
        <v/>
      </c>
    </row>
    <row r="15" spans="1:91" ht="15" thickBot="1" x14ac:dyDescent="0.4">
      <c r="A15" s="61">
        <v>9</v>
      </c>
      <c r="B15" s="62">
        <f t="shared" si="0"/>
        <v>44386</v>
      </c>
      <c r="C15" s="63">
        <f t="shared" si="1"/>
        <v>44386</v>
      </c>
      <c r="D15" s="51" t="str">
        <f t="shared" si="2"/>
        <v>Acne1001141109/07/2021</v>
      </c>
      <c r="E15" s="47" t="str">
        <f>_xlfn.XLOOKUP($D15,DATA_BRAND!$G:$G,DATA_BRAND!$D:$D,"")</f>
        <v/>
      </c>
      <c r="F15" s="47" t="str">
        <f>_xlfn.XLOOKUP($D15,DATA_BRAND!$G:$G,DATA_BRAND!$E:$E,"")</f>
        <v/>
      </c>
      <c r="G15" s="52" t="str">
        <f>_xlfn.XLOOKUP($D15,DATA_BRAND!$G:$G,DATA_BRAND!$F:$F,"")</f>
        <v/>
      </c>
      <c r="H15" s="51" t="str">
        <f t="shared" si="3"/>
        <v>Alfred Dunhill1001141109/07/2021</v>
      </c>
      <c r="I15" s="47" t="str">
        <f>_xlfn.XLOOKUP($H15,DATA_BRAND!$G:$G,DATA_BRAND!$D:$D,"")</f>
        <v/>
      </c>
      <c r="J15" s="47" t="str">
        <f>_xlfn.XLOOKUP($H15,DATA_BRAND!$G:$G,DATA_BRAND!$E:$E,"")</f>
        <v/>
      </c>
      <c r="K15" s="52" t="str">
        <f>_xlfn.XLOOKUP($H15,DATA_BRAND!$G:$G,DATA_BRAND!$F:$F,"")</f>
        <v/>
      </c>
      <c r="L15" s="51" t="str">
        <f t="shared" si="4"/>
        <v>Anderson's1001141109/07/2021</v>
      </c>
      <c r="M15" s="47" t="str">
        <f>_xlfn.XLOOKUP($L15,DATA_BRAND!$G:$G,DATA_BRAND!$D:$D,"")</f>
        <v/>
      </c>
      <c r="N15" s="47" t="str">
        <f>_xlfn.XLOOKUP($L15,DATA_BRAND!$G:$G,DATA_BRAND!$E:$E,"")</f>
        <v/>
      </c>
      <c r="O15" s="52" t="str">
        <f>_xlfn.XLOOKUP($L15,DATA_BRAND!$G:$G,DATA_BRAND!$F:$F,"")</f>
        <v/>
      </c>
      <c r="P15" s="51" t="str">
        <f t="shared" si="5"/>
        <v>Balenciaga1001141109/07/2021</v>
      </c>
      <c r="Q15" s="47" t="str">
        <f>_xlfn.XLOOKUP($P15,DATA_BRAND!$G:$G,DATA_BRAND!$D:$D,"")</f>
        <v/>
      </c>
      <c r="R15" s="47" t="str">
        <f>_xlfn.XLOOKUP($P15,DATA_BRAND!$G:$G,DATA_BRAND!$E:$E,"")</f>
        <v/>
      </c>
      <c r="S15" s="52" t="str">
        <f>_xlfn.XLOOKUP($P15,DATA_BRAND!$G:$G,DATA_BRAND!$F:$F,"")</f>
        <v/>
      </c>
      <c r="T15" s="51" t="str">
        <f t="shared" si="6"/>
        <v>Bally1001141109/07/2021</v>
      </c>
      <c r="U15" s="47" t="str">
        <f>_xlfn.XLOOKUP($T15,DATA_BRAND!$G:$G,DATA_BRAND!$D:$D,"")</f>
        <v/>
      </c>
      <c r="V15" s="47" t="str">
        <f>_xlfn.XLOOKUP($T15,DATA_BRAND!$G:$G,DATA_BRAND!$E:$E,"")</f>
        <v/>
      </c>
      <c r="W15" s="52" t="str">
        <f>_xlfn.XLOOKUP($T15,DATA_BRAND!$G:$G,DATA_BRAND!$F:$F,"")</f>
        <v/>
      </c>
      <c r="X15" s="51" t="str">
        <f t="shared" si="7"/>
        <v>Balmain1001141109/07/2021</v>
      </c>
      <c r="Y15" s="47" t="str">
        <f>_xlfn.XLOOKUP($X15,DATA_BRAND!$G:$G,DATA_BRAND!$D:$D,"")</f>
        <v/>
      </c>
      <c r="Z15" s="47" t="str">
        <f>_xlfn.XLOOKUP($X15,DATA_BRAND!$G:$G,DATA_BRAND!$E:$E,"")</f>
        <v/>
      </c>
      <c r="AA15" s="52" t="str">
        <f>_xlfn.XLOOKUP($X15,DATA_BRAND!$G:$G,DATA_BRAND!$F:$F,"")</f>
        <v/>
      </c>
      <c r="AB15" s="51" t="str">
        <f t="shared" si="8"/>
        <v>Bleu de Chauffe1001141109/07/2021</v>
      </c>
      <c r="AC15" s="47" t="str">
        <f>_xlfn.XLOOKUP($AB15,DATA_BRAND!$G:$G,DATA_BRAND!$D:$D,"")</f>
        <v/>
      </c>
      <c r="AD15" s="47" t="str">
        <f>_xlfn.XLOOKUP($AB15,DATA_BRAND!$G:$G,DATA_BRAND!$E:$E,"")</f>
        <v/>
      </c>
      <c r="AE15" s="52" t="str">
        <f>_xlfn.XLOOKUP($AB15,DATA_BRAND!$G:$G,DATA_BRAND!$F:$F,"")</f>
        <v/>
      </c>
      <c r="AF15" s="51" t="str">
        <f t="shared" si="9"/>
        <v>Bottega Veneta1001141109/07/2021</v>
      </c>
      <c r="AG15" s="47" t="str">
        <f>_xlfn.XLOOKUP($AF15,DATA_BRAND!$G:$G,DATA_BRAND!$D:$D,"")</f>
        <v/>
      </c>
      <c r="AH15" s="47" t="str">
        <f>_xlfn.XLOOKUP($AF15,DATA_BRAND!$G:$G,DATA_BRAND!$E:$E,"")</f>
        <v/>
      </c>
      <c r="AI15" s="52" t="str">
        <f>_xlfn.XLOOKUP($AF15,DATA_BRAND!$G:$G,DATA_BRAND!$F:$F,"")</f>
        <v/>
      </c>
      <c r="AJ15" s="51" t="str">
        <f t="shared" si="10"/>
        <v>Burberry1001141109/07/2021</v>
      </c>
      <c r="AK15" s="47" t="str">
        <f>_xlfn.XLOOKUP($AJ15,DATA_BRAND!$G:$G,DATA_BRAND!$D:$D,"")</f>
        <v/>
      </c>
      <c r="AL15" s="47" t="str">
        <f>_xlfn.XLOOKUP($AJ15,DATA_BRAND!$G:$G,DATA_BRAND!$E:$E,"")</f>
        <v/>
      </c>
      <c r="AM15" s="52" t="str">
        <f>_xlfn.XLOOKUP($AJ15,DATA_BRAND!$G:$G,DATA_BRAND!$F:$F,"")</f>
        <v/>
      </c>
      <c r="AN15" s="51" t="str">
        <f t="shared" si="11"/>
        <v>Givenchy1001141109/07/2021</v>
      </c>
      <c r="AO15" s="47" t="str">
        <f>_xlfn.XLOOKUP($AN15,DATA_BRAND!$G:$G,DATA_BRAND!$D:$D,"")</f>
        <v/>
      </c>
      <c r="AP15" s="47" t="str">
        <f>_xlfn.XLOOKUP($AN15,DATA_BRAND!$G:$G,DATA_BRAND!$E:$E,"")</f>
        <v/>
      </c>
      <c r="AQ15" s="52" t="str">
        <f>_xlfn.XLOOKUP($AN15,DATA_BRAND!$G:$G,DATA_BRAND!$F:$F,"")</f>
        <v/>
      </c>
      <c r="AR15" s="51" t="str">
        <f t="shared" si="12"/>
        <v>Kenzo1001141109/07/2021</v>
      </c>
      <c r="AS15" s="47" t="str">
        <f>_xlfn.XLOOKUP($AR15,DATA_BRAND!$G:$G,DATA_BRAND!$D:$D,"")</f>
        <v/>
      </c>
      <c r="AT15" s="47" t="str">
        <f>_xlfn.XLOOKUP($AR15,DATA_BRAND!$G:$G,DATA_BRAND!$E:$E,"")</f>
        <v/>
      </c>
      <c r="AU15" s="52" t="str">
        <f>_xlfn.XLOOKUP($AR15,DATA_BRAND!$G:$G,DATA_BRAND!$F:$F,"")</f>
        <v/>
      </c>
      <c r="AV15" s="51" t="str">
        <f t="shared" si="13"/>
        <v>Lacoste1001141109/07/2021</v>
      </c>
      <c r="AW15" s="47" t="str">
        <f>_xlfn.XLOOKUP($AV15,DATA_BRAND!$G:$G,DATA_BRAND!$D:$D,"")</f>
        <v/>
      </c>
      <c r="AX15" s="47" t="str">
        <f>_xlfn.XLOOKUP($AV15,DATA_BRAND!$G:$G,DATA_BRAND!$E:$E,"")</f>
        <v/>
      </c>
      <c r="AY15" s="52" t="str">
        <f>_xlfn.XLOOKUP($AV15,DATA_BRAND!$G:$G,DATA_BRAND!$F:$F,"")</f>
        <v/>
      </c>
      <c r="AZ15" s="51" t="str">
        <f t="shared" si="14"/>
        <v>Maison Margiela1001141109/07/2021</v>
      </c>
      <c r="BA15" s="47" t="str">
        <f>_xlfn.XLOOKUP($AZ15,DATA_BRAND!$G:$G,DATA_BRAND!$D:$D,"")</f>
        <v/>
      </c>
      <c r="BB15" s="47" t="str">
        <f>_xlfn.XLOOKUP($AZ15,DATA_BRAND!$G:$G,DATA_BRAND!$E:$E,"")</f>
        <v/>
      </c>
      <c r="BC15" s="52" t="str">
        <f>_xlfn.XLOOKUP($AZ15,DATA_BRAND!$G:$G,DATA_BRAND!$F:$F,"")</f>
        <v/>
      </c>
      <c r="BD15" s="51" t="str">
        <f t="shared" si="15"/>
        <v>Moncler1001141109/07/2021</v>
      </c>
      <c r="BE15" s="47" t="str">
        <f>_xlfn.XLOOKUP($BD15,DATA_BRAND!$G:$G,DATA_BRAND!$D:$D,"")</f>
        <v/>
      </c>
      <c r="BF15" s="47" t="str">
        <f>_xlfn.XLOOKUP($BD15,DATA_BRAND!$G:$G,DATA_BRAND!$E:$E,"")</f>
        <v/>
      </c>
      <c r="BG15" s="52" t="str">
        <f>_xlfn.XLOOKUP($BD15,DATA_BRAND!$G:$G,DATA_BRAND!$F:$F,"")</f>
        <v/>
      </c>
      <c r="BH15" s="51" t="str">
        <f t="shared" si="16"/>
        <v>Off-White1001141109/07/2021</v>
      </c>
      <c r="BI15" s="47" t="str">
        <f>_xlfn.XLOOKUP($BH15,DATA_BRAND!$G:$G,DATA_BRAND!$D:$D,"")</f>
        <v/>
      </c>
      <c r="BJ15" s="47" t="str">
        <f>_xlfn.XLOOKUP($BH15,DATA_BRAND!$G:$G,DATA_BRAND!$E:$E,"")</f>
        <v/>
      </c>
      <c r="BK15" s="52" t="str">
        <f>_xlfn.XLOOKUP($BH15,DATA_BRAND!$G:$G,DATA_BRAND!$F:$F,"")</f>
        <v/>
      </c>
      <c r="BL15" s="51" t="str">
        <f t="shared" si="17"/>
        <v>Polo Ralph Lauren1001141109/07/2021</v>
      </c>
      <c r="BM15" s="47" t="str">
        <f>_xlfn.XLOOKUP($BL15,DATA_BRAND!$G:$G,DATA_BRAND!$D:$D,"")</f>
        <v/>
      </c>
      <c r="BN15" s="47" t="str">
        <f>_xlfn.XLOOKUP($BL15,DATA_BRAND!$G:$G,DATA_BRAND!$E:$E,"")</f>
        <v/>
      </c>
      <c r="BO15" s="52" t="str">
        <f>_xlfn.XLOOKUP($BL15,DATA_BRAND!$G:$G,DATA_BRAND!$F:$F,"")</f>
        <v/>
      </c>
      <c r="BP15" s="51" t="str">
        <f t="shared" si="18"/>
        <v>Salvatore Ferragamo1001141109/07/2021</v>
      </c>
      <c r="BQ15" s="47" t="str">
        <f>_xlfn.XLOOKUP($BP15,DATA_BRAND!$G:$G,DATA_BRAND!$D:$D,"")</f>
        <v/>
      </c>
      <c r="BR15" s="47" t="str">
        <f>_xlfn.XLOOKUP($BP15,DATA_BRAND!$G:$G,DATA_BRAND!$E:$E,"")</f>
        <v/>
      </c>
      <c r="BS15" s="52" t="str">
        <f>_xlfn.XLOOKUP($BP15,DATA_BRAND!$G:$G,DATA_BRAND!$F:$F,"")</f>
        <v/>
      </c>
      <c r="BT15" s="51" t="str">
        <f t="shared" si="19"/>
        <v>Smythson1001141109/07/2021</v>
      </c>
      <c r="BU15" s="47" t="str">
        <f>_xlfn.XLOOKUP($BT15,DATA_BRAND!$G:$G,DATA_BRAND!$D:$D,"")</f>
        <v/>
      </c>
      <c r="BV15" s="47" t="str">
        <f>_xlfn.XLOOKUP($BT15,DATA_BRAND!$G:$G,DATA_BRAND!$E:$E,"")</f>
        <v/>
      </c>
      <c r="BW15" s="52" t="str">
        <f>_xlfn.XLOOKUP($BT15,DATA_BRAND!$G:$G,DATA_BRAND!$F:$F,"")</f>
        <v/>
      </c>
      <c r="BX15" s="51" t="str">
        <f t="shared" si="20"/>
        <v>Stone Island1001141109/07/2021</v>
      </c>
      <c r="BY15" s="47" t="str">
        <f>_xlfn.XLOOKUP($BX15,DATA_BRAND!$G:$G,DATA_BRAND!$D:$D,"")</f>
        <v/>
      </c>
      <c r="BZ15" s="47" t="str">
        <f>_xlfn.XLOOKUP($BX15,DATA_BRAND!$G:$G,DATA_BRAND!$E:$E,"")</f>
        <v/>
      </c>
      <c r="CA15" s="52" t="str">
        <f>_xlfn.XLOOKUP($BX15,DATA_BRAND!$G:$G,DATA_BRAND!$F:$F,"")</f>
        <v/>
      </c>
      <c r="CB15" s="51" t="str">
        <f t="shared" si="21"/>
        <v>Thom Browne1001141109/07/2021</v>
      </c>
      <c r="CC15" s="47" t="str">
        <f>_xlfn.XLOOKUP($CB15,DATA_BRAND!$G:$G,DATA_BRAND!$D:$D,"")</f>
        <v/>
      </c>
      <c r="CD15" s="47" t="str">
        <f>_xlfn.XLOOKUP($CB15,DATA_BRAND!$G:$G,DATA_BRAND!$E:$E,"")</f>
        <v/>
      </c>
      <c r="CE15" s="52" t="str">
        <f>_xlfn.XLOOKUP($CB15,DATA_BRAND!$G:$G,DATA_BRAND!$F:$F,"")</f>
        <v/>
      </c>
      <c r="CF15" s="51" t="str">
        <f t="shared" si="22"/>
        <v>Versace1001141109/07/2021</v>
      </c>
      <c r="CG15" s="47" t="str">
        <f>_xlfn.XLOOKUP($CF15,DATA_BRAND!$G:$G,DATA_BRAND!$D:$D,"")</f>
        <v/>
      </c>
      <c r="CH15" s="47" t="str">
        <f>_xlfn.XLOOKUP($CF15,DATA_BRAND!$G:$G,DATA_BRAND!$E:$E,"")</f>
        <v/>
      </c>
      <c r="CI15" s="52" t="str">
        <f>_xlfn.XLOOKUP($CF15,DATA_BRAND!$G:$G,DATA_BRAND!$F:$F,"")</f>
        <v/>
      </c>
      <c r="CJ15" s="51" t="str">
        <f t="shared" si="23"/>
        <v>YSL1001141109/07/2021</v>
      </c>
      <c r="CK15" s="47" t="str">
        <f>_xlfn.XLOOKUP($CJ15,DATA_BRAND!$G:$G,DATA_BRAND!$D:$D,"")</f>
        <v/>
      </c>
      <c r="CL15" s="47" t="str">
        <f>_xlfn.XLOOKUP($CJ15,DATA_BRAND!$G:$G,DATA_BRAND!$E:$E,"")</f>
        <v/>
      </c>
      <c r="CM15" s="52" t="str">
        <f>_xlfn.XLOOKUP($CJ15,DATA_BRAND!$G:$G,DATA_BRAND!$F:$F,"")</f>
        <v/>
      </c>
    </row>
    <row r="16" spans="1:91" ht="15" thickBot="1" x14ac:dyDescent="0.4">
      <c r="A16" s="61">
        <v>10</v>
      </c>
      <c r="B16" s="62">
        <f t="shared" si="0"/>
        <v>44387</v>
      </c>
      <c r="C16" s="63">
        <f t="shared" si="1"/>
        <v>44387</v>
      </c>
      <c r="D16" s="51" t="str">
        <f t="shared" si="2"/>
        <v>Acne1001141110/07/2021</v>
      </c>
      <c r="E16" s="47" t="str">
        <f>_xlfn.XLOOKUP($D16,DATA_BRAND!$G:$G,DATA_BRAND!$D:$D,"")</f>
        <v/>
      </c>
      <c r="F16" s="47" t="str">
        <f>_xlfn.XLOOKUP($D16,DATA_BRAND!$G:$G,DATA_BRAND!$E:$E,"")</f>
        <v/>
      </c>
      <c r="G16" s="52" t="str">
        <f>_xlfn.XLOOKUP($D16,DATA_BRAND!$G:$G,DATA_BRAND!$F:$F,"")</f>
        <v/>
      </c>
      <c r="H16" s="51" t="str">
        <f t="shared" si="3"/>
        <v>Alfred Dunhill1001141110/07/2021</v>
      </c>
      <c r="I16" s="47" t="str">
        <f>_xlfn.XLOOKUP($H16,DATA_BRAND!$G:$G,DATA_BRAND!$D:$D,"")</f>
        <v/>
      </c>
      <c r="J16" s="47" t="str">
        <f>_xlfn.XLOOKUP($H16,DATA_BRAND!$G:$G,DATA_BRAND!$E:$E,"")</f>
        <v/>
      </c>
      <c r="K16" s="52" t="str">
        <f>_xlfn.XLOOKUP($H16,DATA_BRAND!$G:$G,DATA_BRAND!$F:$F,"")</f>
        <v/>
      </c>
      <c r="L16" s="51" t="str">
        <f t="shared" si="4"/>
        <v>Anderson's1001141110/07/2021</v>
      </c>
      <c r="M16" s="47" t="str">
        <f>_xlfn.XLOOKUP($L16,DATA_BRAND!$G:$G,DATA_BRAND!$D:$D,"")</f>
        <v/>
      </c>
      <c r="N16" s="47" t="str">
        <f>_xlfn.XLOOKUP($L16,DATA_BRAND!$G:$G,DATA_BRAND!$E:$E,"")</f>
        <v/>
      </c>
      <c r="O16" s="52" t="str">
        <f>_xlfn.XLOOKUP($L16,DATA_BRAND!$G:$G,DATA_BRAND!$F:$F,"")</f>
        <v/>
      </c>
      <c r="P16" s="51" t="str">
        <f t="shared" si="5"/>
        <v>Balenciaga1001141110/07/2021</v>
      </c>
      <c r="Q16" s="47" t="str">
        <f>_xlfn.XLOOKUP($P16,DATA_BRAND!$G:$G,DATA_BRAND!$D:$D,"")</f>
        <v/>
      </c>
      <c r="R16" s="47" t="str">
        <f>_xlfn.XLOOKUP($P16,DATA_BRAND!$G:$G,DATA_BRAND!$E:$E,"")</f>
        <v/>
      </c>
      <c r="S16" s="52" t="str">
        <f>_xlfn.XLOOKUP($P16,DATA_BRAND!$G:$G,DATA_BRAND!$F:$F,"")</f>
        <v/>
      </c>
      <c r="T16" s="51" t="str">
        <f t="shared" si="6"/>
        <v>Bally1001141110/07/2021</v>
      </c>
      <c r="U16" s="47" t="str">
        <f>_xlfn.XLOOKUP($T16,DATA_BRAND!$G:$G,DATA_BRAND!$D:$D,"")</f>
        <v/>
      </c>
      <c r="V16" s="47" t="str">
        <f>_xlfn.XLOOKUP($T16,DATA_BRAND!$G:$G,DATA_BRAND!$E:$E,"")</f>
        <v/>
      </c>
      <c r="W16" s="52" t="str">
        <f>_xlfn.XLOOKUP($T16,DATA_BRAND!$G:$G,DATA_BRAND!$F:$F,"")</f>
        <v/>
      </c>
      <c r="X16" s="51" t="str">
        <f t="shared" si="7"/>
        <v>Balmain1001141110/07/2021</v>
      </c>
      <c r="Y16" s="47" t="str">
        <f>_xlfn.XLOOKUP($X16,DATA_BRAND!$G:$G,DATA_BRAND!$D:$D,"")</f>
        <v/>
      </c>
      <c r="Z16" s="47" t="str">
        <f>_xlfn.XLOOKUP($X16,DATA_BRAND!$G:$G,DATA_BRAND!$E:$E,"")</f>
        <v/>
      </c>
      <c r="AA16" s="52" t="str">
        <f>_xlfn.XLOOKUP($X16,DATA_BRAND!$G:$G,DATA_BRAND!$F:$F,"")</f>
        <v/>
      </c>
      <c r="AB16" s="51" t="str">
        <f t="shared" si="8"/>
        <v>Bleu de Chauffe1001141110/07/2021</v>
      </c>
      <c r="AC16" s="47" t="str">
        <f>_xlfn.XLOOKUP($AB16,DATA_BRAND!$G:$G,DATA_BRAND!$D:$D,"")</f>
        <v/>
      </c>
      <c r="AD16" s="47" t="str">
        <f>_xlfn.XLOOKUP($AB16,DATA_BRAND!$G:$G,DATA_BRAND!$E:$E,"")</f>
        <v/>
      </c>
      <c r="AE16" s="52" t="str">
        <f>_xlfn.XLOOKUP($AB16,DATA_BRAND!$G:$G,DATA_BRAND!$F:$F,"")</f>
        <v/>
      </c>
      <c r="AF16" s="51" t="str">
        <f t="shared" si="9"/>
        <v>Bottega Veneta1001141110/07/2021</v>
      </c>
      <c r="AG16" s="47" t="str">
        <f>_xlfn.XLOOKUP($AF16,DATA_BRAND!$G:$G,DATA_BRAND!$D:$D,"")</f>
        <v/>
      </c>
      <c r="AH16" s="47" t="str">
        <f>_xlfn.XLOOKUP($AF16,DATA_BRAND!$G:$G,DATA_BRAND!$E:$E,"")</f>
        <v/>
      </c>
      <c r="AI16" s="52" t="str">
        <f>_xlfn.XLOOKUP($AF16,DATA_BRAND!$G:$G,DATA_BRAND!$F:$F,"")</f>
        <v/>
      </c>
      <c r="AJ16" s="51" t="str">
        <f t="shared" si="10"/>
        <v>Burberry1001141110/07/2021</v>
      </c>
      <c r="AK16" s="47" t="str">
        <f>_xlfn.XLOOKUP($AJ16,DATA_BRAND!$G:$G,DATA_BRAND!$D:$D,"")</f>
        <v/>
      </c>
      <c r="AL16" s="47" t="str">
        <f>_xlfn.XLOOKUP($AJ16,DATA_BRAND!$G:$G,DATA_BRAND!$E:$E,"")</f>
        <v/>
      </c>
      <c r="AM16" s="52" t="str">
        <f>_xlfn.XLOOKUP($AJ16,DATA_BRAND!$G:$G,DATA_BRAND!$F:$F,"")</f>
        <v/>
      </c>
      <c r="AN16" s="51" t="str">
        <f t="shared" si="11"/>
        <v>Givenchy1001141110/07/2021</v>
      </c>
      <c r="AO16" s="47" t="str">
        <f>_xlfn.XLOOKUP($AN16,DATA_BRAND!$G:$G,DATA_BRAND!$D:$D,"")</f>
        <v/>
      </c>
      <c r="AP16" s="47" t="str">
        <f>_xlfn.XLOOKUP($AN16,DATA_BRAND!$G:$G,DATA_BRAND!$E:$E,"")</f>
        <v/>
      </c>
      <c r="AQ16" s="52" t="str">
        <f>_xlfn.XLOOKUP($AN16,DATA_BRAND!$G:$G,DATA_BRAND!$F:$F,"")</f>
        <v/>
      </c>
      <c r="AR16" s="51" t="str">
        <f t="shared" si="12"/>
        <v>Kenzo1001141110/07/2021</v>
      </c>
      <c r="AS16" s="47" t="str">
        <f>_xlfn.XLOOKUP($AR16,DATA_BRAND!$G:$G,DATA_BRAND!$D:$D,"")</f>
        <v/>
      </c>
      <c r="AT16" s="47" t="str">
        <f>_xlfn.XLOOKUP($AR16,DATA_BRAND!$G:$G,DATA_BRAND!$E:$E,"")</f>
        <v/>
      </c>
      <c r="AU16" s="52" t="str">
        <f>_xlfn.XLOOKUP($AR16,DATA_BRAND!$G:$G,DATA_BRAND!$F:$F,"")</f>
        <v/>
      </c>
      <c r="AV16" s="51" t="str">
        <f t="shared" si="13"/>
        <v>Lacoste1001141110/07/2021</v>
      </c>
      <c r="AW16" s="47" t="str">
        <f>_xlfn.XLOOKUP($AV16,DATA_BRAND!$G:$G,DATA_BRAND!$D:$D,"")</f>
        <v/>
      </c>
      <c r="AX16" s="47" t="str">
        <f>_xlfn.XLOOKUP($AV16,DATA_BRAND!$G:$G,DATA_BRAND!$E:$E,"")</f>
        <v/>
      </c>
      <c r="AY16" s="52" t="str">
        <f>_xlfn.XLOOKUP($AV16,DATA_BRAND!$G:$G,DATA_BRAND!$F:$F,"")</f>
        <v/>
      </c>
      <c r="AZ16" s="51" t="str">
        <f t="shared" si="14"/>
        <v>Maison Margiela1001141110/07/2021</v>
      </c>
      <c r="BA16" s="47">
        <f>_xlfn.XLOOKUP($AZ16,DATA_BRAND!$G:$G,DATA_BRAND!$D:$D,"")</f>
        <v>1</v>
      </c>
      <c r="BB16" s="47">
        <f>_xlfn.XLOOKUP($AZ16,DATA_BRAND!$G:$G,DATA_BRAND!$E:$E,"")</f>
        <v>1</v>
      </c>
      <c r="BC16" s="52">
        <f>_xlfn.XLOOKUP($AZ16,DATA_BRAND!$G:$G,DATA_BRAND!$F:$F,"")</f>
        <v>354.17</v>
      </c>
      <c r="BD16" s="51" t="str">
        <f t="shared" si="15"/>
        <v>Moncler1001141110/07/2021</v>
      </c>
      <c r="BE16" s="47" t="str">
        <f>_xlfn.XLOOKUP($BD16,DATA_BRAND!$G:$G,DATA_BRAND!$D:$D,"")</f>
        <v/>
      </c>
      <c r="BF16" s="47" t="str">
        <f>_xlfn.XLOOKUP($BD16,DATA_BRAND!$G:$G,DATA_BRAND!$E:$E,"")</f>
        <v/>
      </c>
      <c r="BG16" s="52" t="str">
        <f>_xlfn.XLOOKUP($BD16,DATA_BRAND!$G:$G,DATA_BRAND!$F:$F,"")</f>
        <v/>
      </c>
      <c r="BH16" s="51" t="str">
        <f t="shared" si="16"/>
        <v>Off-White1001141110/07/2021</v>
      </c>
      <c r="BI16" s="47" t="str">
        <f>_xlfn.XLOOKUP($BH16,DATA_BRAND!$G:$G,DATA_BRAND!$D:$D,"")</f>
        <v/>
      </c>
      <c r="BJ16" s="47" t="str">
        <f>_xlfn.XLOOKUP($BH16,DATA_BRAND!$G:$G,DATA_BRAND!$E:$E,"")</f>
        <v/>
      </c>
      <c r="BK16" s="52" t="str">
        <f>_xlfn.XLOOKUP($BH16,DATA_BRAND!$G:$G,DATA_BRAND!$F:$F,"")</f>
        <v/>
      </c>
      <c r="BL16" s="51" t="str">
        <f t="shared" si="17"/>
        <v>Polo Ralph Lauren1001141110/07/2021</v>
      </c>
      <c r="BM16" s="47" t="str">
        <f>_xlfn.XLOOKUP($BL16,DATA_BRAND!$G:$G,DATA_BRAND!$D:$D,"")</f>
        <v/>
      </c>
      <c r="BN16" s="47" t="str">
        <f>_xlfn.XLOOKUP($BL16,DATA_BRAND!$G:$G,DATA_BRAND!$E:$E,"")</f>
        <v/>
      </c>
      <c r="BO16" s="52" t="str">
        <f>_xlfn.XLOOKUP($BL16,DATA_BRAND!$G:$G,DATA_BRAND!$F:$F,"")</f>
        <v/>
      </c>
      <c r="BP16" s="51" t="str">
        <f t="shared" si="18"/>
        <v>Salvatore Ferragamo1001141110/07/2021</v>
      </c>
      <c r="BQ16" s="47" t="str">
        <f>_xlfn.XLOOKUP($BP16,DATA_BRAND!$G:$G,DATA_BRAND!$D:$D,"")</f>
        <v/>
      </c>
      <c r="BR16" s="47" t="str">
        <f>_xlfn.XLOOKUP($BP16,DATA_BRAND!$G:$G,DATA_BRAND!$E:$E,"")</f>
        <v/>
      </c>
      <c r="BS16" s="52" t="str">
        <f>_xlfn.XLOOKUP($BP16,DATA_BRAND!$G:$G,DATA_BRAND!$F:$F,"")</f>
        <v/>
      </c>
      <c r="BT16" s="51" t="str">
        <f t="shared" si="19"/>
        <v>Smythson1001141110/07/2021</v>
      </c>
      <c r="BU16" s="47" t="str">
        <f>_xlfn.XLOOKUP($BT16,DATA_BRAND!$G:$G,DATA_BRAND!$D:$D,"")</f>
        <v/>
      </c>
      <c r="BV16" s="47" t="str">
        <f>_xlfn.XLOOKUP($BT16,DATA_BRAND!$G:$G,DATA_BRAND!$E:$E,"")</f>
        <v/>
      </c>
      <c r="BW16" s="52" t="str">
        <f>_xlfn.XLOOKUP($BT16,DATA_BRAND!$G:$G,DATA_BRAND!$F:$F,"")</f>
        <v/>
      </c>
      <c r="BX16" s="51" t="str">
        <f t="shared" si="20"/>
        <v>Stone Island1001141110/07/2021</v>
      </c>
      <c r="BY16" s="47" t="str">
        <f>_xlfn.XLOOKUP($BX16,DATA_BRAND!$G:$G,DATA_BRAND!$D:$D,"")</f>
        <v/>
      </c>
      <c r="BZ16" s="47" t="str">
        <f>_xlfn.XLOOKUP($BX16,DATA_BRAND!$G:$G,DATA_BRAND!$E:$E,"")</f>
        <v/>
      </c>
      <c r="CA16" s="52" t="str">
        <f>_xlfn.XLOOKUP($BX16,DATA_BRAND!$G:$G,DATA_BRAND!$F:$F,"")</f>
        <v/>
      </c>
      <c r="CB16" s="51" t="str">
        <f t="shared" si="21"/>
        <v>Thom Browne1001141110/07/2021</v>
      </c>
      <c r="CC16" s="47" t="str">
        <f>_xlfn.XLOOKUP($CB16,DATA_BRAND!$G:$G,DATA_BRAND!$D:$D,"")</f>
        <v/>
      </c>
      <c r="CD16" s="47" t="str">
        <f>_xlfn.XLOOKUP($CB16,DATA_BRAND!$G:$G,DATA_BRAND!$E:$E,"")</f>
        <v/>
      </c>
      <c r="CE16" s="52" t="str">
        <f>_xlfn.XLOOKUP($CB16,DATA_BRAND!$G:$G,DATA_BRAND!$F:$F,"")</f>
        <v/>
      </c>
      <c r="CF16" s="51" t="str">
        <f t="shared" si="22"/>
        <v>Versace1001141110/07/2021</v>
      </c>
      <c r="CG16" s="47" t="str">
        <f>_xlfn.XLOOKUP($CF16,DATA_BRAND!$G:$G,DATA_BRAND!$D:$D,"")</f>
        <v/>
      </c>
      <c r="CH16" s="47" t="str">
        <f>_xlfn.XLOOKUP($CF16,DATA_BRAND!$G:$G,DATA_BRAND!$E:$E,"")</f>
        <v/>
      </c>
      <c r="CI16" s="52" t="str">
        <f>_xlfn.XLOOKUP($CF16,DATA_BRAND!$G:$G,DATA_BRAND!$F:$F,"")</f>
        <v/>
      </c>
      <c r="CJ16" s="51" t="str">
        <f t="shared" si="23"/>
        <v>YSL1001141110/07/2021</v>
      </c>
      <c r="CK16" s="47">
        <f>_xlfn.XLOOKUP($CJ16,DATA_BRAND!$G:$G,DATA_BRAND!$D:$D,"")</f>
        <v>1</v>
      </c>
      <c r="CL16" s="47">
        <f>_xlfn.XLOOKUP($CJ16,DATA_BRAND!$G:$G,DATA_BRAND!$E:$E,"")</f>
        <v>1</v>
      </c>
      <c r="CM16" s="52">
        <f>_xlfn.XLOOKUP($CJ16,DATA_BRAND!$G:$G,DATA_BRAND!$F:$F,"")</f>
        <v>287.5</v>
      </c>
    </row>
    <row r="17" spans="1:91" ht="15" thickBot="1" x14ac:dyDescent="0.4">
      <c r="A17" s="61">
        <v>11</v>
      </c>
      <c r="B17" s="62">
        <f t="shared" si="0"/>
        <v>44388</v>
      </c>
      <c r="C17" s="63">
        <f t="shared" si="1"/>
        <v>44388</v>
      </c>
      <c r="D17" s="51" t="str">
        <f t="shared" si="2"/>
        <v>Acne1001141111/07/2021</v>
      </c>
      <c r="E17" s="47" t="str">
        <f>_xlfn.XLOOKUP($D17,DATA_BRAND!$G:$G,DATA_BRAND!$D:$D,"")</f>
        <v/>
      </c>
      <c r="F17" s="47" t="str">
        <f>_xlfn.XLOOKUP($D17,DATA_BRAND!$G:$G,DATA_BRAND!$E:$E,"")</f>
        <v/>
      </c>
      <c r="G17" s="52" t="str">
        <f>_xlfn.XLOOKUP($D17,DATA_BRAND!$G:$G,DATA_BRAND!$F:$F,"")</f>
        <v/>
      </c>
      <c r="H17" s="51" t="str">
        <f t="shared" si="3"/>
        <v>Alfred Dunhill1001141111/07/2021</v>
      </c>
      <c r="I17" s="47" t="str">
        <f>_xlfn.XLOOKUP($H17,DATA_BRAND!$G:$G,DATA_BRAND!$D:$D,"")</f>
        <v/>
      </c>
      <c r="J17" s="47" t="str">
        <f>_xlfn.XLOOKUP($H17,DATA_BRAND!$G:$G,DATA_BRAND!$E:$E,"")</f>
        <v/>
      </c>
      <c r="K17" s="52" t="str">
        <f>_xlfn.XLOOKUP($H17,DATA_BRAND!$G:$G,DATA_BRAND!$F:$F,"")</f>
        <v/>
      </c>
      <c r="L17" s="51" t="str">
        <f t="shared" si="4"/>
        <v>Anderson's1001141111/07/2021</v>
      </c>
      <c r="M17" s="47" t="str">
        <f>_xlfn.XLOOKUP($L17,DATA_BRAND!$G:$G,DATA_BRAND!$D:$D,"")</f>
        <v/>
      </c>
      <c r="N17" s="47" t="str">
        <f>_xlfn.XLOOKUP($L17,DATA_BRAND!$G:$G,DATA_BRAND!$E:$E,"")</f>
        <v/>
      </c>
      <c r="O17" s="52" t="str">
        <f>_xlfn.XLOOKUP($L17,DATA_BRAND!$G:$G,DATA_BRAND!$F:$F,"")</f>
        <v/>
      </c>
      <c r="P17" s="51" t="str">
        <f t="shared" si="5"/>
        <v>Balenciaga1001141111/07/2021</v>
      </c>
      <c r="Q17" s="47" t="str">
        <f>_xlfn.XLOOKUP($P17,DATA_BRAND!$G:$G,DATA_BRAND!$D:$D,"")</f>
        <v/>
      </c>
      <c r="R17" s="47" t="str">
        <f>_xlfn.XLOOKUP($P17,DATA_BRAND!$G:$G,DATA_BRAND!$E:$E,"")</f>
        <v/>
      </c>
      <c r="S17" s="52" t="str">
        <f>_xlfn.XLOOKUP($P17,DATA_BRAND!$G:$G,DATA_BRAND!$F:$F,"")</f>
        <v/>
      </c>
      <c r="T17" s="51" t="str">
        <f t="shared" si="6"/>
        <v>Bally1001141111/07/2021</v>
      </c>
      <c r="U17" s="47" t="str">
        <f>_xlfn.XLOOKUP($T17,DATA_BRAND!$G:$G,DATA_BRAND!$D:$D,"")</f>
        <v/>
      </c>
      <c r="V17" s="47" t="str">
        <f>_xlfn.XLOOKUP($T17,DATA_BRAND!$G:$G,DATA_BRAND!$E:$E,"")</f>
        <v/>
      </c>
      <c r="W17" s="52" t="str">
        <f>_xlfn.XLOOKUP($T17,DATA_BRAND!$G:$G,DATA_BRAND!$F:$F,"")</f>
        <v/>
      </c>
      <c r="X17" s="51" t="str">
        <f t="shared" si="7"/>
        <v>Balmain1001141111/07/2021</v>
      </c>
      <c r="Y17" s="47" t="str">
        <f>_xlfn.XLOOKUP($X17,DATA_BRAND!$G:$G,DATA_BRAND!$D:$D,"")</f>
        <v/>
      </c>
      <c r="Z17" s="47" t="str">
        <f>_xlfn.XLOOKUP($X17,DATA_BRAND!$G:$G,DATA_BRAND!$E:$E,"")</f>
        <v/>
      </c>
      <c r="AA17" s="52" t="str">
        <f>_xlfn.XLOOKUP($X17,DATA_BRAND!$G:$G,DATA_BRAND!$F:$F,"")</f>
        <v/>
      </c>
      <c r="AB17" s="51" t="str">
        <f t="shared" si="8"/>
        <v>Bleu de Chauffe1001141111/07/2021</v>
      </c>
      <c r="AC17" s="47" t="str">
        <f>_xlfn.XLOOKUP($AB17,DATA_BRAND!$G:$G,DATA_BRAND!$D:$D,"")</f>
        <v/>
      </c>
      <c r="AD17" s="47" t="str">
        <f>_xlfn.XLOOKUP($AB17,DATA_BRAND!$G:$G,DATA_BRAND!$E:$E,"")</f>
        <v/>
      </c>
      <c r="AE17" s="52" t="str">
        <f>_xlfn.XLOOKUP($AB17,DATA_BRAND!$G:$G,DATA_BRAND!$F:$F,"")</f>
        <v/>
      </c>
      <c r="AF17" s="51" t="str">
        <f t="shared" si="9"/>
        <v>Bottega Veneta1001141111/07/2021</v>
      </c>
      <c r="AG17" s="47" t="str">
        <f>_xlfn.XLOOKUP($AF17,DATA_BRAND!$G:$G,DATA_BRAND!$D:$D,"")</f>
        <v/>
      </c>
      <c r="AH17" s="47" t="str">
        <f>_xlfn.XLOOKUP($AF17,DATA_BRAND!$G:$G,DATA_BRAND!$E:$E,"")</f>
        <v/>
      </c>
      <c r="AI17" s="52" t="str">
        <f>_xlfn.XLOOKUP($AF17,DATA_BRAND!$G:$G,DATA_BRAND!$F:$F,"")</f>
        <v/>
      </c>
      <c r="AJ17" s="51" t="str">
        <f t="shared" si="10"/>
        <v>Burberry1001141111/07/2021</v>
      </c>
      <c r="AK17" s="47" t="str">
        <f>_xlfn.XLOOKUP($AJ17,DATA_BRAND!$G:$G,DATA_BRAND!$D:$D,"")</f>
        <v/>
      </c>
      <c r="AL17" s="47" t="str">
        <f>_xlfn.XLOOKUP($AJ17,DATA_BRAND!$G:$G,DATA_BRAND!$E:$E,"")</f>
        <v/>
      </c>
      <c r="AM17" s="52" t="str">
        <f>_xlfn.XLOOKUP($AJ17,DATA_BRAND!$G:$G,DATA_BRAND!$F:$F,"")</f>
        <v/>
      </c>
      <c r="AN17" s="51" t="str">
        <f t="shared" si="11"/>
        <v>Givenchy1001141111/07/2021</v>
      </c>
      <c r="AO17" s="47">
        <f>_xlfn.XLOOKUP($AN17,DATA_BRAND!$G:$G,DATA_BRAND!$D:$D,"")</f>
        <v>1</v>
      </c>
      <c r="AP17" s="47">
        <f>_xlfn.XLOOKUP($AN17,DATA_BRAND!$G:$G,DATA_BRAND!$E:$E,"")</f>
        <v>1</v>
      </c>
      <c r="AQ17" s="52">
        <f>_xlfn.XLOOKUP($AN17,DATA_BRAND!$G:$G,DATA_BRAND!$F:$F,"")</f>
        <v>408.33</v>
      </c>
      <c r="AR17" s="51" t="str">
        <f t="shared" si="12"/>
        <v>Kenzo1001141111/07/2021</v>
      </c>
      <c r="AS17" s="47" t="str">
        <f>_xlfn.XLOOKUP($AR17,DATA_BRAND!$G:$G,DATA_BRAND!$D:$D,"")</f>
        <v/>
      </c>
      <c r="AT17" s="47" t="str">
        <f>_xlfn.XLOOKUP($AR17,DATA_BRAND!$G:$G,DATA_BRAND!$E:$E,"")</f>
        <v/>
      </c>
      <c r="AU17" s="52" t="str">
        <f>_xlfn.XLOOKUP($AR17,DATA_BRAND!$G:$G,DATA_BRAND!$F:$F,"")</f>
        <v/>
      </c>
      <c r="AV17" s="51" t="str">
        <f t="shared" si="13"/>
        <v>Lacoste1001141111/07/2021</v>
      </c>
      <c r="AW17" s="47" t="str">
        <f>_xlfn.XLOOKUP($AV17,DATA_BRAND!$G:$G,DATA_BRAND!$D:$D,"")</f>
        <v/>
      </c>
      <c r="AX17" s="47" t="str">
        <f>_xlfn.XLOOKUP($AV17,DATA_BRAND!$G:$G,DATA_BRAND!$E:$E,"")</f>
        <v/>
      </c>
      <c r="AY17" s="52" t="str">
        <f>_xlfn.XLOOKUP($AV17,DATA_BRAND!$G:$G,DATA_BRAND!$F:$F,"")</f>
        <v/>
      </c>
      <c r="AZ17" s="51" t="str">
        <f t="shared" si="14"/>
        <v>Maison Margiela1001141111/07/2021</v>
      </c>
      <c r="BA17" s="47" t="str">
        <f>_xlfn.XLOOKUP($AZ17,DATA_BRAND!$G:$G,DATA_BRAND!$D:$D,"")</f>
        <v/>
      </c>
      <c r="BB17" s="47" t="str">
        <f>_xlfn.XLOOKUP($AZ17,DATA_BRAND!$G:$G,DATA_BRAND!$E:$E,"")</f>
        <v/>
      </c>
      <c r="BC17" s="52" t="str">
        <f>_xlfn.XLOOKUP($AZ17,DATA_BRAND!$G:$G,DATA_BRAND!$F:$F,"")</f>
        <v/>
      </c>
      <c r="BD17" s="51" t="str">
        <f t="shared" si="15"/>
        <v>Moncler1001141111/07/2021</v>
      </c>
      <c r="BE17" s="47" t="str">
        <f>_xlfn.XLOOKUP($BD17,DATA_BRAND!$G:$G,DATA_BRAND!$D:$D,"")</f>
        <v/>
      </c>
      <c r="BF17" s="47" t="str">
        <f>_xlfn.XLOOKUP($BD17,DATA_BRAND!$G:$G,DATA_BRAND!$E:$E,"")</f>
        <v/>
      </c>
      <c r="BG17" s="52" t="str">
        <f>_xlfn.XLOOKUP($BD17,DATA_BRAND!$G:$G,DATA_BRAND!$F:$F,"")</f>
        <v/>
      </c>
      <c r="BH17" s="51" t="str">
        <f t="shared" si="16"/>
        <v>Off-White1001141111/07/2021</v>
      </c>
      <c r="BI17" s="47">
        <f>_xlfn.XLOOKUP($BH17,DATA_BRAND!$G:$G,DATA_BRAND!$D:$D,"")</f>
        <v>1</v>
      </c>
      <c r="BJ17" s="47">
        <f>_xlfn.XLOOKUP($BH17,DATA_BRAND!$G:$G,DATA_BRAND!$E:$E,"")</f>
        <v>1</v>
      </c>
      <c r="BK17" s="52">
        <f>_xlfn.XLOOKUP($BH17,DATA_BRAND!$G:$G,DATA_BRAND!$F:$F,"")</f>
        <v>210</v>
      </c>
      <c r="BL17" s="51" t="str">
        <f t="shared" si="17"/>
        <v>Polo Ralph Lauren1001141111/07/2021</v>
      </c>
      <c r="BM17" s="47" t="str">
        <f>_xlfn.XLOOKUP($BL17,DATA_BRAND!$G:$G,DATA_BRAND!$D:$D,"")</f>
        <v/>
      </c>
      <c r="BN17" s="47" t="str">
        <f>_xlfn.XLOOKUP($BL17,DATA_BRAND!$G:$G,DATA_BRAND!$E:$E,"")</f>
        <v/>
      </c>
      <c r="BO17" s="52" t="str">
        <f>_xlfn.XLOOKUP($BL17,DATA_BRAND!$G:$G,DATA_BRAND!$F:$F,"")</f>
        <v/>
      </c>
      <c r="BP17" s="51" t="str">
        <f t="shared" si="18"/>
        <v>Salvatore Ferragamo1001141111/07/2021</v>
      </c>
      <c r="BQ17" s="47" t="str">
        <f>_xlfn.XLOOKUP($BP17,DATA_BRAND!$G:$G,DATA_BRAND!$D:$D,"")</f>
        <v/>
      </c>
      <c r="BR17" s="47" t="str">
        <f>_xlfn.XLOOKUP($BP17,DATA_BRAND!$G:$G,DATA_BRAND!$E:$E,"")</f>
        <v/>
      </c>
      <c r="BS17" s="52" t="str">
        <f>_xlfn.XLOOKUP($BP17,DATA_BRAND!$G:$G,DATA_BRAND!$F:$F,"")</f>
        <v/>
      </c>
      <c r="BT17" s="51" t="str">
        <f t="shared" si="19"/>
        <v>Smythson1001141111/07/2021</v>
      </c>
      <c r="BU17" s="47" t="str">
        <f>_xlfn.XLOOKUP($BT17,DATA_BRAND!$G:$G,DATA_BRAND!$D:$D,"")</f>
        <v/>
      </c>
      <c r="BV17" s="47" t="str">
        <f>_xlfn.XLOOKUP($BT17,DATA_BRAND!$G:$G,DATA_BRAND!$E:$E,"")</f>
        <v/>
      </c>
      <c r="BW17" s="52" t="str">
        <f>_xlfn.XLOOKUP($BT17,DATA_BRAND!$G:$G,DATA_BRAND!$F:$F,"")</f>
        <v/>
      </c>
      <c r="BX17" s="51" t="str">
        <f t="shared" si="20"/>
        <v>Stone Island1001141111/07/2021</v>
      </c>
      <c r="BY17" s="47" t="str">
        <f>_xlfn.XLOOKUP($BX17,DATA_BRAND!$G:$G,DATA_BRAND!$D:$D,"")</f>
        <v/>
      </c>
      <c r="BZ17" s="47" t="str">
        <f>_xlfn.XLOOKUP($BX17,DATA_BRAND!$G:$G,DATA_BRAND!$E:$E,"")</f>
        <v/>
      </c>
      <c r="CA17" s="52" t="str">
        <f>_xlfn.XLOOKUP($BX17,DATA_BRAND!$G:$G,DATA_BRAND!$F:$F,"")</f>
        <v/>
      </c>
      <c r="CB17" s="51" t="str">
        <f t="shared" si="21"/>
        <v>Thom Browne1001141111/07/2021</v>
      </c>
      <c r="CC17" s="47" t="str">
        <f>_xlfn.XLOOKUP($CB17,DATA_BRAND!$G:$G,DATA_BRAND!$D:$D,"")</f>
        <v/>
      </c>
      <c r="CD17" s="47" t="str">
        <f>_xlfn.XLOOKUP($CB17,DATA_BRAND!$G:$G,DATA_BRAND!$E:$E,"")</f>
        <v/>
      </c>
      <c r="CE17" s="52" t="str">
        <f>_xlfn.XLOOKUP($CB17,DATA_BRAND!$G:$G,DATA_BRAND!$F:$F,"")</f>
        <v/>
      </c>
      <c r="CF17" s="51" t="str">
        <f t="shared" si="22"/>
        <v>Versace1001141111/07/2021</v>
      </c>
      <c r="CG17" s="47">
        <f>_xlfn.XLOOKUP($CF17,DATA_BRAND!$G:$G,DATA_BRAND!$D:$D,"")</f>
        <v>1</v>
      </c>
      <c r="CH17" s="47">
        <f>_xlfn.XLOOKUP($CF17,DATA_BRAND!$G:$G,DATA_BRAND!$E:$E,"")</f>
        <v>1</v>
      </c>
      <c r="CI17" s="52">
        <f>_xlfn.XLOOKUP($CF17,DATA_BRAND!$G:$G,DATA_BRAND!$F:$F,"")</f>
        <v>122.92</v>
      </c>
      <c r="CJ17" s="51" t="str">
        <f t="shared" si="23"/>
        <v>YSL1001141111/07/2021</v>
      </c>
      <c r="CK17" s="47" t="str">
        <f>_xlfn.XLOOKUP($CJ17,DATA_BRAND!$G:$G,DATA_BRAND!$D:$D,"")</f>
        <v/>
      </c>
      <c r="CL17" s="47" t="str">
        <f>_xlfn.XLOOKUP($CJ17,DATA_BRAND!$G:$G,DATA_BRAND!$E:$E,"")</f>
        <v/>
      </c>
      <c r="CM17" s="52" t="str">
        <f>_xlfn.XLOOKUP($CJ17,DATA_BRAND!$G:$G,DATA_BRAND!$F:$F,"")</f>
        <v/>
      </c>
    </row>
    <row r="18" spans="1:91" ht="15" thickBot="1" x14ac:dyDescent="0.4">
      <c r="A18" s="61">
        <v>12</v>
      </c>
      <c r="B18" s="62">
        <f t="shared" si="0"/>
        <v>44389</v>
      </c>
      <c r="C18" s="63">
        <f t="shared" si="1"/>
        <v>44389</v>
      </c>
      <c r="D18" s="51" t="str">
        <f t="shared" si="2"/>
        <v>Acne1001141112/07/2021</v>
      </c>
      <c r="E18" s="47">
        <f>_xlfn.XLOOKUP($D18,DATA_BRAND!$G:$G,DATA_BRAND!$D:$D,"")</f>
        <v>1</v>
      </c>
      <c r="F18" s="47">
        <f>_xlfn.XLOOKUP($D18,DATA_BRAND!$G:$G,DATA_BRAND!$E:$E,"")</f>
        <v>1</v>
      </c>
      <c r="G18" s="52">
        <f>_xlfn.XLOOKUP($D18,DATA_BRAND!$G:$G,DATA_BRAND!$F:$F,"")</f>
        <v>90</v>
      </c>
      <c r="H18" s="51" t="str">
        <f t="shared" si="3"/>
        <v>Alfred Dunhill1001141112/07/2021</v>
      </c>
      <c r="I18" s="47" t="str">
        <f>_xlfn.XLOOKUP($H18,DATA_BRAND!$G:$G,DATA_BRAND!$D:$D,"")</f>
        <v/>
      </c>
      <c r="J18" s="47" t="str">
        <f>_xlfn.XLOOKUP($H18,DATA_BRAND!$G:$G,DATA_BRAND!$E:$E,"")</f>
        <v/>
      </c>
      <c r="K18" s="52" t="str">
        <f>_xlfn.XLOOKUP($H18,DATA_BRAND!$G:$G,DATA_BRAND!$F:$F,"")</f>
        <v/>
      </c>
      <c r="L18" s="51" t="str">
        <f t="shared" si="4"/>
        <v>Anderson's1001141112/07/2021</v>
      </c>
      <c r="M18" s="47" t="str">
        <f>_xlfn.XLOOKUP($L18,DATA_BRAND!$G:$G,DATA_BRAND!$D:$D,"")</f>
        <v/>
      </c>
      <c r="N18" s="47" t="str">
        <f>_xlfn.XLOOKUP($L18,DATA_BRAND!$G:$G,DATA_BRAND!$E:$E,"")</f>
        <v/>
      </c>
      <c r="O18" s="52" t="str">
        <f>_xlfn.XLOOKUP($L18,DATA_BRAND!$G:$G,DATA_BRAND!$F:$F,"")</f>
        <v/>
      </c>
      <c r="P18" s="51" t="str">
        <f t="shared" si="5"/>
        <v>Balenciaga1001141112/07/2021</v>
      </c>
      <c r="Q18" s="47" t="str">
        <f>_xlfn.XLOOKUP($P18,DATA_BRAND!$G:$G,DATA_BRAND!$D:$D,"")</f>
        <v/>
      </c>
      <c r="R18" s="47" t="str">
        <f>_xlfn.XLOOKUP($P18,DATA_BRAND!$G:$G,DATA_BRAND!$E:$E,"")</f>
        <v/>
      </c>
      <c r="S18" s="52" t="str">
        <f>_xlfn.XLOOKUP($P18,DATA_BRAND!$G:$G,DATA_BRAND!$F:$F,"")</f>
        <v/>
      </c>
      <c r="T18" s="51" t="str">
        <f t="shared" si="6"/>
        <v>Bally1001141112/07/2021</v>
      </c>
      <c r="U18" s="47" t="str">
        <f>_xlfn.XLOOKUP($T18,DATA_BRAND!$G:$G,DATA_BRAND!$D:$D,"")</f>
        <v/>
      </c>
      <c r="V18" s="47" t="str">
        <f>_xlfn.XLOOKUP($T18,DATA_BRAND!$G:$G,DATA_BRAND!$E:$E,"")</f>
        <v/>
      </c>
      <c r="W18" s="52" t="str">
        <f>_xlfn.XLOOKUP($T18,DATA_BRAND!$G:$G,DATA_BRAND!$F:$F,"")</f>
        <v/>
      </c>
      <c r="X18" s="51" t="str">
        <f t="shared" si="7"/>
        <v>Balmain1001141112/07/2021</v>
      </c>
      <c r="Y18" s="47" t="str">
        <f>_xlfn.XLOOKUP($X18,DATA_BRAND!$G:$G,DATA_BRAND!$D:$D,"")</f>
        <v/>
      </c>
      <c r="Z18" s="47" t="str">
        <f>_xlfn.XLOOKUP($X18,DATA_BRAND!$G:$G,DATA_BRAND!$E:$E,"")</f>
        <v/>
      </c>
      <c r="AA18" s="52" t="str">
        <f>_xlfn.XLOOKUP($X18,DATA_BRAND!$G:$G,DATA_BRAND!$F:$F,"")</f>
        <v/>
      </c>
      <c r="AB18" s="51" t="str">
        <f t="shared" si="8"/>
        <v>Bleu de Chauffe1001141112/07/2021</v>
      </c>
      <c r="AC18" s="47" t="str">
        <f>_xlfn.XLOOKUP($AB18,DATA_BRAND!$G:$G,DATA_BRAND!$D:$D,"")</f>
        <v/>
      </c>
      <c r="AD18" s="47" t="str">
        <f>_xlfn.XLOOKUP($AB18,DATA_BRAND!$G:$G,DATA_BRAND!$E:$E,"")</f>
        <v/>
      </c>
      <c r="AE18" s="52" t="str">
        <f>_xlfn.XLOOKUP($AB18,DATA_BRAND!$G:$G,DATA_BRAND!$F:$F,"")</f>
        <v/>
      </c>
      <c r="AF18" s="51" t="str">
        <f t="shared" si="9"/>
        <v>Bottega Veneta1001141112/07/2021</v>
      </c>
      <c r="AG18" s="47" t="str">
        <f>_xlfn.XLOOKUP($AF18,DATA_BRAND!$G:$G,DATA_BRAND!$D:$D,"")</f>
        <v/>
      </c>
      <c r="AH18" s="47" t="str">
        <f>_xlfn.XLOOKUP($AF18,DATA_BRAND!$G:$G,DATA_BRAND!$E:$E,"")</f>
        <v/>
      </c>
      <c r="AI18" s="52" t="str">
        <f>_xlfn.XLOOKUP($AF18,DATA_BRAND!$G:$G,DATA_BRAND!$F:$F,"")</f>
        <v/>
      </c>
      <c r="AJ18" s="51" t="str">
        <f t="shared" si="10"/>
        <v>Burberry1001141112/07/2021</v>
      </c>
      <c r="AK18" s="47" t="str">
        <f>_xlfn.XLOOKUP($AJ18,DATA_BRAND!$G:$G,DATA_BRAND!$D:$D,"")</f>
        <v/>
      </c>
      <c r="AL18" s="47" t="str">
        <f>_xlfn.XLOOKUP($AJ18,DATA_BRAND!$G:$G,DATA_BRAND!$E:$E,"")</f>
        <v/>
      </c>
      <c r="AM18" s="52" t="str">
        <f>_xlfn.XLOOKUP($AJ18,DATA_BRAND!$G:$G,DATA_BRAND!$F:$F,"")</f>
        <v/>
      </c>
      <c r="AN18" s="51" t="str">
        <f t="shared" si="11"/>
        <v>Givenchy1001141112/07/2021</v>
      </c>
      <c r="AO18" s="47" t="str">
        <f>_xlfn.XLOOKUP($AN18,DATA_BRAND!$G:$G,DATA_BRAND!$D:$D,"")</f>
        <v/>
      </c>
      <c r="AP18" s="47" t="str">
        <f>_xlfn.XLOOKUP($AN18,DATA_BRAND!$G:$G,DATA_BRAND!$E:$E,"")</f>
        <v/>
      </c>
      <c r="AQ18" s="52" t="str">
        <f>_xlfn.XLOOKUP($AN18,DATA_BRAND!$G:$G,DATA_BRAND!$F:$F,"")</f>
        <v/>
      </c>
      <c r="AR18" s="51" t="str">
        <f t="shared" si="12"/>
        <v>Kenzo1001141112/07/2021</v>
      </c>
      <c r="AS18" s="47" t="str">
        <f>_xlfn.XLOOKUP($AR18,DATA_BRAND!$G:$G,DATA_BRAND!$D:$D,"")</f>
        <v/>
      </c>
      <c r="AT18" s="47" t="str">
        <f>_xlfn.XLOOKUP($AR18,DATA_BRAND!$G:$G,DATA_BRAND!$E:$E,"")</f>
        <v/>
      </c>
      <c r="AU18" s="52" t="str">
        <f>_xlfn.XLOOKUP($AR18,DATA_BRAND!$G:$G,DATA_BRAND!$F:$F,"")</f>
        <v/>
      </c>
      <c r="AV18" s="51" t="str">
        <f t="shared" si="13"/>
        <v>Lacoste1001141112/07/2021</v>
      </c>
      <c r="AW18" s="47" t="str">
        <f>_xlfn.XLOOKUP($AV18,DATA_BRAND!$G:$G,DATA_BRAND!$D:$D,"")</f>
        <v/>
      </c>
      <c r="AX18" s="47" t="str">
        <f>_xlfn.XLOOKUP($AV18,DATA_BRAND!$G:$G,DATA_BRAND!$E:$E,"")</f>
        <v/>
      </c>
      <c r="AY18" s="52" t="str">
        <f>_xlfn.XLOOKUP($AV18,DATA_BRAND!$G:$G,DATA_BRAND!$F:$F,"")</f>
        <v/>
      </c>
      <c r="AZ18" s="51" t="str">
        <f t="shared" si="14"/>
        <v>Maison Margiela1001141112/07/2021</v>
      </c>
      <c r="BA18" s="47" t="str">
        <f>_xlfn.XLOOKUP($AZ18,DATA_BRAND!$G:$G,DATA_BRAND!$D:$D,"")</f>
        <v/>
      </c>
      <c r="BB18" s="47" t="str">
        <f>_xlfn.XLOOKUP($AZ18,DATA_BRAND!$G:$G,DATA_BRAND!$E:$E,"")</f>
        <v/>
      </c>
      <c r="BC18" s="52" t="str">
        <f>_xlfn.XLOOKUP($AZ18,DATA_BRAND!$G:$G,DATA_BRAND!$F:$F,"")</f>
        <v/>
      </c>
      <c r="BD18" s="51" t="str">
        <f t="shared" si="15"/>
        <v>Moncler1001141112/07/2021</v>
      </c>
      <c r="BE18" s="47" t="str">
        <f>_xlfn.XLOOKUP($BD18,DATA_BRAND!$G:$G,DATA_BRAND!$D:$D,"")</f>
        <v/>
      </c>
      <c r="BF18" s="47" t="str">
        <f>_xlfn.XLOOKUP($BD18,DATA_BRAND!$G:$G,DATA_BRAND!$E:$E,"")</f>
        <v/>
      </c>
      <c r="BG18" s="52" t="str">
        <f>_xlfn.XLOOKUP($BD18,DATA_BRAND!$G:$G,DATA_BRAND!$F:$F,"")</f>
        <v/>
      </c>
      <c r="BH18" s="51" t="str">
        <f t="shared" si="16"/>
        <v>Off-White1001141112/07/2021</v>
      </c>
      <c r="BI18" s="47" t="str">
        <f>_xlfn.XLOOKUP($BH18,DATA_BRAND!$G:$G,DATA_BRAND!$D:$D,"")</f>
        <v/>
      </c>
      <c r="BJ18" s="47" t="str">
        <f>_xlfn.XLOOKUP($BH18,DATA_BRAND!$G:$G,DATA_BRAND!$E:$E,"")</f>
        <v/>
      </c>
      <c r="BK18" s="52" t="str">
        <f>_xlfn.XLOOKUP($BH18,DATA_BRAND!$G:$G,DATA_BRAND!$F:$F,"")</f>
        <v/>
      </c>
      <c r="BL18" s="51" t="str">
        <f t="shared" si="17"/>
        <v>Polo Ralph Lauren1001141112/07/2021</v>
      </c>
      <c r="BM18" s="47" t="str">
        <f>_xlfn.XLOOKUP($BL18,DATA_BRAND!$G:$G,DATA_BRAND!$D:$D,"")</f>
        <v/>
      </c>
      <c r="BN18" s="47" t="str">
        <f>_xlfn.XLOOKUP($BL18,DATA_BRAND!$G:$G,DATA_BRAND!$E:$E,"")</f>
        <v/>
      </c>
      <c r="BO18" s="52" t="str">
        <f>_xlfn.XLOOKUP($BL18,DATA_BRAND!$G:$G,DATA_BRAND!$F:$F,"")</f>
        <v/>
      </c>
      <c r="BP18" s="51" t="str">
        <f t="shared" si="18"/>
        <v>Salvatore Ferragamo1001141112/07/2021</v>
      </c>
      <c r="BQ18" s="47" t="str">
        <f>_xlfn.XLOOKUP($BP18,DATA_BRAND!$G:$G,DATA_BRAND!$D:$D,"")</f>
        <v/>
      </c>
      <c r="BR18" s="47" t="str">
        <f>_xlfn.XLOOKUP($BP18,DATA_BRAND!$G:$G,DATA_BRAND!$E:$E,"")</f>
        <v/>
      </c>
      <c r="BS18" s="52" t="str">
        <f>_xlfn.XLOOKUP($BP18,DATA_BRAND!$G:$G,DATA_BRAND!$F:$F,"")</f>
        <v/>
      </c>
      <c r="BT18" s="51" t="str">
        <f t="shared" si="19"/>
        <v>Smythson1001141112/07/2021</v>
      </c>
      <c r="BU18" s="47" t="str">
        <f>_xlfn.XLOOKUP($BT18,DATA_BRAND!$G:$G,DATA_BRAND!$D:$D,"")</f>
        <v/>
      </c>
      <c r="BV18" s="47" t="str">
        <f>_xlfn.XLOOKUP($BT18,DATA_BRAND!$G:$G,DATA_BRAND!$E:$E,"")</f>
        <v/>
      </c>
      <c r="BW18" s="52" t="str">
        <f>_xlfn.XLOOKUP($BT18,DATA_BRAND!$G:$G,DATA_BRAND!$F:$F,"")</f>
        <v/>
      </c>
      <c r="BX18" s="51" t="str">
        <f t="shared" si="20"/>
        <v>Stone Island1001141112/07/2021</v>
      </c>
      <c r="BY18" s="47" t="str">
        <f>_xlfn.XLOOKUP($BX18,DATA_BRAND!$G:$G,DATA_BRAND!$D:$D,"")</f>
        <v/>
      </c>
      <c r="BZ18" s="47" t="str">
        <f>_xlfn.XLOOKUP($BX18,DATA_BRAND!$G:$G,DATA_BRAND!$E:$E,"")</f>
        <v/>
      </c>
      <c r="CA18" s="52" t="str">
        <f>_xlfn.XLOOKUP($BX18,DATA_BRAND!$G:$G,DATA_BRAND!$F:$F,"")</f>
        <v/>
      </c>
      <c r="CB18" s="51" t="str">
        <f t="shared" si="21"/>
        <v>Thom Browne1001141112/07/2021</v>
      </c>
      <c r="CC18" s="47" t="str">
        <f>_xlfn.XLOOKUP($CB18,DATA_BRAND!$G:$G,DATA_BRAND!$D:$D,"")</f>
        <v/>
      </c>
      <c r="CD18" s="47" t="str">
        <f>_xlfn.XLOOKUP($CB18,DATA_BRAND!$G:$G,DATA_BRAND!$E:$E,"")</f>
        <v/>
      </c>
      <c r="CE18" s="52" t="str">
        <f>_xlfn.XLOOKUP($CB18,DATA_BRAND!$G:$G,DATA_BRAND!$F:$F,"")</f>
        <v/>
      </c>
      <c r="CF18" s="51" t="str">
        <f t="shared" si="22"/>
        <v>Versace1001141112/07/2021</v>
      </c>
      <c r="CG18" s="47" t="str">
        <f>_xlfn.XLOOKUP($CF18,DATA_BRAND!$G:$G,DATA_BRAND!$D:$D,"")</f>
        <v/>
      </c>
      <c r="CH18" s="47" t="str">
        <f>_xlfn.XLOOKUP($CF18,DATA_BRAND!$G:$G,DATA_BRAND!$E:$E,"")</f>
        <v/>
      </c>
      <c r="CI18" s="52" t="str">
        <f>_xlfn.XLOOKUP($CF18,DATA_BRAND!$G:$G,DATA_BRAND!$F:$F,"")</f>
        <v/>
      </c>
      <c r="CJ18" s="51" t="str">
        <f t="shared" si="23"/>
        <v>YSL1001141112/07/2021</v>
      </c>
      <c r="CK18" s="47" t="str">
        <f>_xlfn.XLOOKUP($CJ18,DATA_BRAND!$G:$G,DATA_BRAND!$D:$D,"")</f>
        <v/>
      </c>
      <c r="CL18" s="47" t="str">
        <f>_xlfn.XLOOKUP($CJ18,DATA_BRAND!$G:$G,DATA_BRAND!$E:$E,"")</f>
        <v/>
      </c>
      <c r="CM18" s="52" t="str">
        <f>_xlfn.XLOOKUP($CJ18,DATA_BRAND!$G:$G,DATA_BRAND!$F:$F,"")</f>
        <v/>
      </c>
    </row>
    <row r="19" spans="1:91" ht="15" thickBot="1" x14ac:dyDescent="0.4">
      <c r="A19" s="61">
        <v>13</v>
      </c>
      <c r="B19" s="62">
        <f t="shared" si="0"/>
        <v>44390</v>
      </c>
      <c r="C19" s="63">
        <f t="shared" si="1"/>
        <v>44390</v>
      </c>
      <c r="D19" s="51" t="str">
        <f t="shared" si="2"/>
        <v>Acne1001141113/07/2021</v>
      </c>
      <c r="E19" s="47" t="str">
        <f>_xlfn.XLOOKUP($D19,DATA_BRAND!$G:$G,DATA_BRAND!$D:$D,"")</f>
        <v/>
      </c>
      <c r="F19" s="47" t="str">
        <f>_xlfn.XLOOKUP($D19,DATA_BRAND!$G:$G,DATA_BRAND!$E:$E,"")</f>
        <v/>
      </c>
      <c r="G19" s="52" t="str">
        <f>_xlfn.XLOOKUP($D19,DATA_BRAND!$G:$G,DATA_BRAND!$F:$F,"")</f>
        <v/>
      </c>
      <c r="H19" s="51" t="str">
        <f t="shared" si="3"/>
        <v>Alfred Dunhill1001141113/07/2021</v>
      </c>
      <c r="I19" s="47" t="str">
        <f>_xlfn.XLOOKUP($H19,DATA_BRAND!$G:$G,DATA_BRAND!$D:$D,"")</f>
        <v/>
      </c>
      <c r="J19" s="47" t="str">
        <f>_xlfn.XLOOKUP($H19,DATA_BRAND!$G:$G,DATA_BRAND!$E:$E,"")</f>
        <v/>
      </c>
      <c r="K19" s="52" t="str">
        <f>_xlfn.XLOOKUP($H19,DATA_BRAND!$G:$G,DATA_BRAND!$F:$F,"")</f>
        <v/>
      </c>
      <c r="L19" s="51" t="str">
        <f t="shared" si="4"/>
        <v>Anderson's1001141113/07/2021</v>
      </c>
      <c r="M19" s="47" t="str">
        <f>_xlfn.XLOOKUP($L19,DATA_BRAND!$G:$G,DATA_BRAND!$D:$D,"")</f>
        <v/>
      </c>
      <c r="N19" s="47" t="str">
        <f>_xlfn.XLOOKUP($L19,DATA_BRAND!$G:$G,DATA_BRAND!$E:$E,"")</f>
        <v/>
      </c>
      <c r="O19" s="52" t="str">
        <f>_xlfn.XLOOKUP($L19,DATA_BRAND!$G:$G,DATA_BRAND!$F:$F,"")</f>
        <v/>
      </c>
      <c r="P19" s="51" t="str">
        <f t="shared" si="5"/>
        <v>Balenciaga1001141113/07/2021</v>
      </c>
      <c r="Q19" s="47" t="str">
        <f>_xlfn.XLOOKUP($P19,DATA_BRAND!$G:$G,DATA_BRAND!$D:$D,"")</f>
        <v/>
      </c>
      <c r="R19" s="47" t="str">
        <f>_xlfn.XLOOKUP($P19,DATA_BRAND!$G:$G,DATA_BRAND!$E:$E,"")</f>
        <v/>
      </c>
      <c r="S19" s="52" t="str">
        <f>_xlfn.XLOOKUP($P19,DATA_BRAND!$G:$G,DATA_BRAND!$F:$F,"")</f>
        <v/>
      </c>
      <c r="T19" s="51" t="str">
        <f t="shared" si="6"/>
        <v>Bally1001141113/07/2021</v>
      </c>
      <c r="U19" s="47" t="str">
        <f>_xlfn.XLOOKUP($T19,DATA_BRAND!$G:$G,DATA_BRAND!$D:$D,"")</f>
        <v/>
      </c>
      <c r="V19" s="47" t="str">
        <f>_xlfn.XLOOKUP($T19,DATA_BRAND!$G:$G,DATA_BRAND!$E:$E,"")</f>
        <v/>
      </c>
      <c r="W19" s="52" t="str">
        <f>_xlfn.XLOOKUP($T19,DATA_BRAND!$G:$G,DATA_BRAND!$F:$F,"")</f>
        <v/>
      </c>
      <c r="X19" s="51" t="str">
        <f t="shared" si="7"/>
        <v>Balmain1001141113/07/2021</v>
      </c>
      <c r="Y19" s="47" t="str">
        <f>_xlfn.XLOOKUP($X19,DATA_BRAND!$G:$G,DATA_BRAND!$D:$D,"")</f>
        <v/>
      </c>
      <c r="Z19" s="47" t="str">
        <f>_xlfn.XLOOKUP($X19,DATA_BRAND!$G:$G,DATA_BRAND!$E:$E,"")</f>
        <v/>
      </c>
      <c r="AA19" s="52" t="str">
        <f>_xlfn.XLOOKUP($X19,DATA_BRAND!$G:$G,DATA_BRAND!$F:$F,"")</f>
        <v/>
      </c>
      <c r="AB19" s="51" t="str">
        <f t="shared" si="8"/>
        <v>Bleu de Chauffe1001141113/07/2021</v>
      </c>
      <c r="AC19" s="47" t="str">
        <f>_xlfn.XLOOKUP($AB19,DATA_BRAND!$G:$G,DATA_BRAND!$D:$D,"")</f>
        <v/>
      </c>
      <c r="AD19" s="47" t="str">
        <f>_xlfn.XLOOKUP($AB19,DATA_BRAND!$G:$G,DATA_BRAND!$E:$E,"")</f>
        <v/>
      </c>
      <c r="AE19" s="52" t="str">
        <f>_xlfn.XLOOKUP($AB19,DATA_BRAND!$G:$G,DATA_BRAND!$F:$F,"")</f>
        <v/>
      </c>
      <c r="AF19" s="51" t="str">
        <f t="shared" si="9"/>
        <v>Bottega Veneta1001141113/07/2021</v>
      </c>
      <c r="AG19" s="47" t="str">
        <f>_xlfn.XLOOKUP($AF19,DATA_BRAND!$G:$G,DATA_BRAND!$D:$D,"")</f>
        <v/>
      </c>
      <c r="AH19" s="47" t="str">
        <f>_xlfn.XLOOKUP($AF19,DATA_BRAND!$G:$G,DATA_BRAND!$E:$E,"")</f>
        <v/>
      </c>
      <c r="AI19" s="52" t="str">
        <f>_xlfn.XLOOKUP($AF19,DATA_BRAND!$G:$G,DATA_BRAND!$F:$F,"")</f>
        <v/>
      </c>
      <c r="AJ19" s="51" t="str">
        <f t="shared" si="10"/>
        <v>Burberry1001141113/07/2021</v>
      </c>
      <c r="AK19" s="47" t="str">
        <f>_xlfn.XLOOKUP($AJ19,DATA_BRAND!$G:$G,DATA_BRAND!$D:$D,"")</f>
        <v/>
      </c>
      <c r="AL19" s="47" t="str">
        <f>_xlfn.XLOOKUP($AJ19,DATA_BRAND!$G:$G,DATA_BRAND!$E:$E,"")</f>
        <v/>
      </c>
      <c r="AM19" s="52" t="str">
        <f>_xlfn.XLOOKUP($AJ19,DATA_BRAND!$G:$G,DATA_BRAND!$F:$F,"")</f>
        <v/>
      </c>
      <c r="AN19" s="51" t="str">
        <f t="shared" si="11"/>
        <v>Givenchy1001141113/07/2021</v>
      </c>
      <c r="AO19" s="47" t="str">
        <f>_xlfn.XLOOKUP($AN19,DATA_BRAND!$G:$G,DATA_BRAND!$D:$D,"")</f>
        <v/>
      </c>
      <c r="AP19" s="47" t="str">
        <f>_xlfn.XLOOKUP($AN19,DATA_BRAND!$G:$G,DATA_BRAND!$E:$E,"")</f>
        <v/>
      </c>
      <c r="AQ19" s="52" t="str">
        <f>_xlfn.XLOOKUP($AN19,DATA_BRAND!$G:$G,DATA_BRAND!$F:$F,"")</f>
        <v/>
      </c>
      <c r="AR19" s="51" t="str">
        <f t="shared" si="12"/>
        <v>Kenzo1001141113/07/2021</v>
      </c>
      <c r="AS19" s="47" t="str">
        <f>_xlfn.XLOOKUP($AR19,DATA_BRAND!$G:$G,DATA_BRAND!$D:$D,"")</f>
        <v/>
      </c>
      <c r="AT19" s="47" t="str">
        <f>_xlfn.XLOOKUP($AR19,DATA_BRAND!$G:$G,DATA_BRAND!$E:$E,"")</f>
        <v/>
      </c>
      <c r="AU19" s="52" t="str">
        <f>_xlfn.XLOOKUP($AR19,DATA_BRAND!$G:$G,DATA_BRAND!$F:$F,"")</f>
        <v/>
      </c>
      <c r="AV19" s="51" t="str">
        <f t="shared" si="13"/>
        <v>Lacoste1001141113/07/2021</v>
      </c>
      <c r="AW19" s="47" t="str">
        <f>_xlfn.XLOOKUP($AV19,DATA_BRAND!$G:$G,DATA_BRAND!$D:$D,"")</f>
        <v/>
      </c>
      <c r="AX19" s="47" t="str">
        <f>_xlfn.XLOOKUP($AV19,DATA_BRAND!$G:$G,DATA_BRAND!$E:$E,"")</f>
        <v/>
      </c>
      <c r="AY19" s="52" t="str">
        <f>_xlfn.XLOOKUP($AV19,DATA_BRAND!$G:$G,DATA_BRAND!$F:$F,"")</f>
        <v/>
      </c>
      <c r="AZ19" s="51" t="str">
        <f t="shared" si="14"/>
        <v>Maison Margiela1001141113/07/2021</v>
      </c>
      <c r="BA19" s="47">
        <f>_xlfn.XLOOKUP($AZ19,DATA_BRAND!$G:$G,DATA_BRAND!$D:$D,"")</f>
        <v>1</v>
      </c>
      <c r="BB19" s="47">
        <f>_xlfn.XLOOKUP($AZ19,DATA_BRAND!$G:$G,DATA_BRAND!$E:$E,"")</f>
        <v>1</v>
      </c>
      <c r="BC19" s="52">
        <f>_xlfn.XLOOKUP($AZ19,DATA_BRAND!$G:$G,DATA_BRAND!$F:$F,"")</f>
        <v>102.08</v>
      </c>
      <c r="BD19" s="51" t="str">
        <f t="shared" si="15"/>
        <v>Moncler1001141113/07/2021</v>
      </c>
      <c r="BE19" s="47" t="str">
        <f>_xlfn.XLOOKUP($BD19,DATA_BRAND!$G:$G,DATA_BRAND!$D:$D,"")</f>
        <v/>
      </c>
      <c r="BF19" s="47" t="str">
        <f>_xlfn.XLOOKUP($BD19,DATA_BRAND!$G:$G,DATA_BRAND!$E:$E,"")</f>
        <v/>
      </c>
      <c r="BG19" s="52" t="str">
        <f>_xlfn.XLOOKUP($BD19,DATA_BRAND!$G:$G,DATA_BRAND!$F:$F,"")</f>
        <v/>
      </c>
      <c r="BH19" s="51" t="str">
        <f t="shared" si="16"/>
        <v>Off-White1001141113/07/2021</v>
      </c>
      <c r="BI19" s="47">
        <f>_xlfn.XLOOKUP($BH19,DATA_BRAND!$G:$G,DATA_BRAND!$D:$D,"")</f>
        <v>1</v>
      </c>
      <c r="BJ19" s="47">
        <f>_xlfn.XLOOKUP($BH19,DATA_BRAND!$G:$G,DATA_BRAND!$E:$E,"")</f>
        <v>1</v>
      </c>
      <c r="BK19" s="52">
        <f>_xlfn.XLOOKUP($BH19,DATA_BRAND!$G:$G,DATA_BRAND!$F:$F,"")</f>
        <v>470</v>
      </c>
      <c r="BL19" s="51" t="str">
        <f t="shared" si="17"/>
        <v>Polo Ralph Lauren1001141113/07/2021</v>
      </c>
      <c r="BM19" s="47" t="str">
        <f>_xlfn.XLOOKUP($BL19,DATA_BRAND!$G:$G,DATA_BRAND!$D:$D,"")</f>
        <v/>
      </c>
      <c r="BN19" s="47" t="str">
        <f>_xlfn.XLOOKUP($BL19,DATA_BRAND!$G:$G,DATA_BRAND!$E:$E,"")</f>
        <v/>
      </c>
      <c r="BO19" s="52" t="str">
        <f>_xlfn.XLOOKUP($BL19,DATA_BRAND!$G:$G,DATA_BRAND!$F:$F,"")</f>
        <v/>
      </c>
      <c r="BP19" s="51" t="str">
        <f t="shared" si="18"/>
        <v>Salvatore Ferragamo1001141113/07/2021</v>
      </c>
      <c r="BQ19" s="47" t="str">
        <f>_xlfn.XLOOKUP($BP19,DATA_BRAND!$G:$G,DATA_BRAND!$D:$D,"")</f>
        <v/>
      </c>
      <c r="BR19" s="47" t="str">
        <f>_xlfn.XLOOKUP($BP19,DATA_BRAND!$G:$G,DATA_BRAND!$E:$E,"")</f>
        <v/>
      </c>
      <c r="BS19" s="52" t="str">
        <f>_xlfn.XLOOKUP($BP19,DATA_BRAND!$G:$G,DATA_BRAND!$F:$F,"")</f>
        <v/>
      </c>
      <c r="BT19" s="51" t="str">
        <f t="shared" si="19"/>
        <v>Smythson1001141113/07/2021</v>
      </c>
      <c r="BU19" s="47" t="str">
        <f>_xlfn.XLOOKUP($BT19,DATA_BRAND!$G:$G,DATA_BRAND!$D:$D,"")</f>
        <v/>
      </c>
      <c r="BV19" s="47" t="str">
        <f>_xlfn.XLOOKUP($BT19,DATA_BRAND!$G:$G,DATA_BRAND!$E:$E,"")</f>
        <v/>
      </c>
      <c r="BW19" s="52" t="str">
        <f>_xlfn.XLOOKUP($BT19,DATA_BRAND!$G:$G,DATA_BRAND!$F:$F,"")</f>
        <v/>
      </c>
      <c r="BX19" s="51" t="str">
        <f t="shared" si="20"/>
        <v>Stone Island1001141113/07/2021</v>
      </c>
      <c r="BY19" s="47" t="str">
        <f>_xlfn.XLOOKUP($BX19,DATA_BRAND!$G:$G,DATA_BRAND!$D:$D,"")</f>
        <v/>
      </c>
      <c r="BZ19" s="47" t="str">
        <f>_xlfn.XLOOKUP($BX19,DATA_BRAND!$G:$G,DATA_BRAND!$E:$E,"")</f>
        <v/>
      </c>
      <c r="CA19" s="52" t="str">
        <f>_xlfn.XLOOKUP($BX19,DATA_BRAND!$G:$G,DATA_BRAND!$F:$F,"")</f>
        <v/>
      </c>
      <c r="CB19" s="51" t="str">
        <f t="shared" si="21"/>
        <v>Thom Browne1001141113/07/2021</v>
      </c>
      <c r="CC19" s="47" t="str">
        <f>_xlfn.XLOOKUP($CB19,DATA_BRAND!$G:$G,DATA_BRAND!$D:$D,"")</f>
        <v/>
      </c>
      <c r="CD19" s="47" t="str">
        <f>_xlfn.XLOOKUP($CB19,DATA_BRAND!$G:$G,DATA_BRAND!$E:$E,"")</f>
        <v/>
      </c>
      <c r="CE19" s="52" t="str">
        <f>_xlfn.XLOOKUP($CB19,DATA_BRAND!$G:$G,DATA_BRAND!$F:$F,"")</f>
        <v/>
      </c>
      <c r="CF19" s="51" t="str">
        <f t="shared" si="22"/>
        <v>Versace1001141113/07/2021</v>
      </c>
      <c r="CG19" s="47" t="str">
        <f>_xlfn.XLOOKUP($CF19,DATA_BRAND!$G:$G,DATA_BRAND!$D:$D,"")</f>
        <v/>
      </c>
      <c r="CH19" s="47" t="str">
        <f>_xlfn.XLOOKUP($CF19,DATA_BRAND!$G:$G,DATA_BRAND!$E:$E,"")</f>
        <v/>
      </c>
      <c r="CI19" s="52" t="str">
        <f>_xlfn.XLOOKUP($CF19,DATA_BRAND!$G:$G,DATA_BRAND!$F:$F,"")</f>
        <v/>
      </c>
      <c r="CJ19" s="51" t="str">
        <f t="shared" si="23"/>
        <v>YSL1001141113/07/2021</v>
      </c>
      <c r="CK19" s="47">
        <f>_xlfn.XLOOKUP($CJ19,DATA_BRAND!$G:$G,DATA_BRAND!$D:$D,"")</f>
        <v>1</v>
      </c>
      <c r="CL19" s="47">
        <f>_xlfn.XLOOKUP($CJ19,DATA_BRAND!$G:$G,DATA_BRAND!$E:$E,"")</f>
        <v>1</v>
      </c>
      <c r="CM19" s="52">
        <f>_xlfn.XLOOKUP($CJ19,DATA_BRAND!$G:$G,DATA_BRAND!$F:$F,"")</f>
        <v>208.33</v>
      </c>
    </row>
    <row r="20" spans="1:91" ht="15" thickBot="1" x14ac:dyDescent="0.4">
      <c r="A20" s="61">
        <v>14</v>
      </c>
      <c r="B20" s="62">
        <f t="shared" si="0"/>
        <v>44391</v>
      </c>
      <c r="C20" s="63">
        <f t="shared" si="1"/>
        <v>44391</v>
      </c>
      <c r="D20" s="51" t="str">
        <f t="shared" si="2"/>
        <v>Acne1001141114/07/2021</v>
      </c>
      <c r="E20" s="47" t="str">
        <f>_xlfn.XLOOKUP($D20,DATA_BRAND!$G:$G,DATA_BRAND!$D:$D,"")</f>
        <v/>
      </c>
      <c r="F20" s="47" t="str">
        <f>_xlfn.XLOOKUP($D20,DATA_BRAND!$G:$G,DATA_BRAND!$E:$E,"")</f>
        <v/>
      </c>
      <c r="G20" s="52" t="str">
        <f>_xlfn.XLOOKUP($D20,DATA_BRAND!$G:$G,DATA_BRAND!$F:$F,"")</f>
        <v/>
      </c>
      <c r="H20" s="51" t="str">
        <f t="shared" si="3"/>
        <v>Alfred Dunhill1001141114/07/2021</v>
      </c>
      <c r="I20" s="47" t="str">
        <f>_xlfn.XLOOKUP($H20,DATA_BRAND!$G:$G,DATA_BRAND!$D:$D,"")</f>
        <v/>
      </c>
      <c r="J20" s="47" t="str">
        <f>_xlfn.XLOOKUP($H20,DATA_BRAND!$G:$G,DATA_BRAND!$E:$E,"")</f>
        <v/>
      </c>
      <c r="K20" s="52" t="str">
        <f>_xlfn.XLOOKUP($H20,DATA_BRAND!$G:$G,DATA_BRAND!$F:$F,"")</f>
        <v/>
      </c>
      <c r="L20" s="51" t="str">
        <f t="shared" si="4"/>
        <v>Anderson's1001141114/07/2021</v>
      </c>
      <c r="M20" s="47" t="str">
        <f>_xlfn.XLOOKUP($L20,DATA_BRAND!$G:$G,DATA_BRAND!$D:$D,"")</f>
        <v/>
      </c>
      <c r="N20" s="47" t="str">
        <f>_xlfn.XLOOKUP($L20,DATA_BRAND!$G:$G,DATA_BRAND!$E:$E,"")</f>
        <v/>
      </c>
      <c r="O20" s="52" t="str">
        <f>_xlfn.XLOOKUP($L20,DATA_BRAND!$G:$G,DATA_BRAND!$F:$F,"")</f>
        <v/>
      </c>
      <c r="P20" s="51" t="str">
        <f t="shared" si="5"/>
        <v>Balenciaga1001141114/07/2021</v>
      </c>
      <c r="Q20" s="47" t="str">
        <f>_xlfn.XLOOKUP($P20,DATA_BRAND!$G:$G,DATA_BRAND!$D:$D,"")</f>
        <v/>
      </c>
      <c r="R20" s="47" t="str">
        <f>_xlfn.XLOOKUP($P20,DATA_BRAND!$G:$G,DATA_BRAND!$E:$E,"")</f>
        <v/>
      </c>
      <c r="S20" s="52" t="str">
        <f>_xlfn.XLOOKUP($P20,DATA_BRAND!$G:$G,DATA_BRAND!$F:$F,"")</f>
        <v/>
      </c>
      <c r="T20" s="51" t="str">
        <f t="shared" si="6"/>
        <v>Bally1001141114/07/2021</v>
      </c>
      <c r="U20" s="47" t="str">
        <f>_xlfn.XLOOKUP($T20,DATA_BRAND!$G:$G,DATA_BRAND!$D:$D,"")</f>
        <v/>
      </c>
      <c r="V20" s="47" t="str">
        <f>_xlfn.XLOOKUP($T20,DATA_BRAND!$G:$G,DATA_BRAND!$E:$E,"")</f>
        <v/>
      </c>
      <c r="W20" s="52" t="str">
        <f>_xlfn.XLOOKUP($T20,DATA_BRAND!$G:$G,DATA_BRAND!$F:$F,"")</f>
        <v/>
      </c>
      <c r="X20" s="51" t="str">
        <f t="shared" si="7"/>
        <v>Balmain1001141114/07/2021</v>
      </c>
      <c r="Y20" s="47" t="str">
        <f>_xlfn.XLOOKUP($X20,DATA_BRAND!$G:$G,DATA_BRAND!$D:$D,"")</f>
        <v/>
      </c>
      <c r="Z20" s="47" t="str">
        <f>_xlfn.XLOOKUP($X20,DATA_BRAND!$G:$G,DATA_BRAND!$E:$E,"")</f>
        <v/>
      </c>
      <c r="AA20" s="52" t="str">
        <f>_xlfn.XLOOKUP($X20,DATA_BRAND!$G:$G,DATA_BRAND!$F:$F,"")</f>
        <v/>
      </c>
      <c r="AB20" s="51" t="str">
        <f t="shared" si="8"/>
        <v>Bleu de Chauffe1001141114/07/2021</v>
      </c>
      <c r="AC20" s="47" t="str">
        <f>_xlfn.XLOOKUP($AB20,DATA_BRAND!$G:$G,DATA_BRAND!$D:$D,"")</f>
        <v/>
      </c>
      <c r="AD20" s="47" t="str">
        <f>_xlfn.XLOOKUP($AB20,DATA_BRAND!$G:$G,DATA_BRAND!$E:$E,"")</f>
        <v/>
      </c>
      <c r="AE20" s="52" t="str">
        <f>_xlfn.XLOOKUP($AB20,DATA_BRAND!$G:$G,DATA_BRAND!$F:$F,"")</f>
        <v/>
      </c>
      <c r="AF20" s="51" t="str">
        <f t="shared" si="9"/>
        <v>Bottega Veneta1001141114/07/2021</v>
      </c>
      <c r="AG20" s="47" t="str">
        <f>_xlfn.XLOOKUP($AF20,DATA_BRAND!$G:$G,DATA_BRAND!$D:$D,"")</f>
        <v/>
      </c>
      <c r="AH20" s="47" t="str">
        <f>_xlfn.XLOOKUP($AF20,DATA_BRAND!$G:$G,DATA_BRAND!$E:$E,"")</f>
        <v/>
      </c>
      <c r="AI20" s="52" t="str">
        <f>_xlfn.XLOOKUP($AF20,DATA_BRAND!$G:$G,DATA_BRAND!$F:$F,"")</f>
        <v/>
      </c>
      <c r="AJ20" s="51" t="str">
        <f t="shared" si="10"/>
        <v>Burberry1001141114/07/2021</v>
      </c>
      <c r="AK20" s="47" t="str">
        <f>_xlfn.XLOOKUP($AJ20,DATA_BRAND!$G:$G,DATA_BRAND!$D:$D,"")</f>
        <v/>
      </c>
      <c r="AL20" s="47" t="str">
        <f>_xlfn.XLOOKUP($AJ20,DATA_BRAND!$G:$G,DATA_BRAND!$E:$E,"")</f>
        <v/>
      </c>
      <c r="AM20" s="52" t="str">
        <f>_xlfn.XLOOKUP($AJ20,DATA_BRAND!$G:$G,DATA_BRAND!$F:$F,"")</f>
        <v/>
      </c>
      <c r="AN20" s="51" t="str">
        <f t="shared" si="11"/>
        <v>Givenchy1001141114/07/2021</v>
      </c>
      <c r="AO20" s="47" t="str">
        <f>_xlfn.XLOOKUP($AN20,DATA_BRAND!$G:$G,DATA_BRAND!$D:$D,"")</f>
        <v/>
      </c>
      <c r="AP20" s="47" t="str">
        <f>_xlfn.XLOOKUP($AN20,DATA_BRAND!$G:$G,DATA_BRAND!$E:$E,"")</f>
        <v/>
      </c>
      <c r="AQ20" s="52" t="str">
        <f>_xlfn.XLOOKUP($AN20,DATA_BRAND!$G:$G,DATA_BRAND!$F:$F,"")</f>
        <v/>
      </c>
      <c r="AR20" s="51" t="str">
        <f t="shared" si="12"/>
        <v>Kenzo1001141114/07/2021</v>
      </c>
      <c r="AS20" s="47" t="str">
        <f>_xlfn.XLOOKUP($AR20,DATA_BRAND!$G:$G,DATA_BRAND!$D:$D,"")</f>
        <v/>
      </c>
      <c r="AT20" s="47" t="str">
        <f>_xlfn.XLOOKUP($AR20,DATA_BRAND!$G:$G,DATA_BRAND!$E:$E,"")</f>
        <v/>
      </c>
      <c r="AU20" s="52" t="str">
        <f>_xlfn.XLOOKUP($AR20,DATA_BRAND!$G:$G,DATA_BRAND!$F:$F,"")</f>
        <v/>
      </c>
      <c r="AV20" s="51" t="str">
        <f t="shared" si="13"/>
        <v>Lacoste1001141114/07/2021</v>
      </c>
      <c r="AW20" s="47" t="str">
        <f>_xlfn.XLOOKUP($AV20,DATA_BRAND!$G:$G,DATA_BRAND!$D:$D,"")</f>
        <v/>
      </c>
      <c r="AX20" s="47" t="str">
        <f>_xlfn.XLOOKUP($AV20,DATA_BRAND!$G:$G,DATA_BRAND!$E:$E,"")</f>
        <v/>
      </c>
      <c r="AY20" s="52" t="str">
        <f>_xlfn.XLOOKUP($AV20,DATA_BRAND!$G:$G,DATA_BRAND!$F:$F,"")</f>
        <v/>
      </c>
      <c r="AZ20" s="51" t="str">
        <f t="shared" si="14"/>
        <v>Maison Margiela1001141114/07/2021</v>
      </c>
      <c r="BA20" s="47" t="str">
        <f>_xlfn.XLOOKUP($AZ20,DATA_BRAND!$G:$G,DATA_BRAND!$D:$D,"")</f>
        <v/>
      </c>
      <c r="BB20" s="47" t="str">
        <f>_xlfn.XLOOKUP($AZ20,DATA_BRAND!$G:$G,DATA_BRAND!$E:$E,"")</f>
        <v/>
      </c>
      <c r="BC20" s="52" t="str">
        <f>_xlfn.XLOOKUP($AZ20,DATA_BRAND!$G:$G,DATA_BRAND!$F:$F,"")</f>
        <v/>
      </c>
      <c r="BD20" s="51" t="str">
        <f t="shared" si="15"/>
        <v>Moncler1001141114/07/2021</v>
      </c>
      <c r="BE20" s="47" t="str">
        <f>_xlfn.XLOOKUP($BD20,DATA_BRAND!$G:$G,DATA_BRAND!$D:$D,"")</f>
        <v/>
      </c>
      <c r="BF20" s="47" t="str">
        <f>_xlfn.XLOOKUP($BD20,DATA_BRAND!$G:$G,DATA_BRAND!$E:$E,"")</f>
        <v/>
      </c>
      <c r="BG20" s="52" t="str">
        <f>_xlfn.XLOOKUP($BD20,DATA_BRAND!$G:$G,DATA_BRAND!$F:$F,"")</f>
        <v/>
      </c>
      <c r="BH20" s="51" t="str">
        <f t="shared" si="16"/>
        <v>Off-White1001141114/07/2021</v>
      </c>
      <c r="BI20" s="47" t="str">
        <f>_xlfn.XLOOKUP($BH20,DATA_BRAND!$G:$G,DATA_BRAND!$D:$D,"")</f>
        <v/>
      </c>
      <c r="BJ20" s="47" t="str">
        <f>_xlfn.XLOOKUP($BH20,DATA_BRAND!$G:$G,DATA_BRAND!$E:$E,"")</f>
        <v/>
      </c>
      <c r="BK20" s="52" t="str">
        <f>_xlfn.XLOOKUP($BH20,DATA_BRAND!$G:$G,DATA_BRAND!$F:$F,"")</f>
        <v/>
      </c>
      <c r="BL20" s="51" t="str">
        <f t="shared" si="17"/>
        <v>Polo Ralph Lauren1001141114/07/2021</v>
      </c>
      <c r="BM20" s="47" t="str">
        <f>_xlfn.XLOOKUP($BL20,DATA_BRAND!$G:$G,DATA_BRAND!$D:$D,"")</f>
        <v/>
      </c>
      <c r="BN20" s="47" t="str">
        <f>_xlfn.XLOOKUP($BL20,DATA_BRAND!$G:$G,DATA_BRAND!$E:$E,"")</f>
        <v/>
      </c>
      <c r="BO20" s="52" t="str">
        <f>_xlfn.XLOOKUP($BL20,DATA_BRAND!$G:$G,DATA_BRAND!$F:$F,"")</f>
        <v/>
      </c>
      <c r="BP20" s="51" t="str">
        <f t="shared" si="18"/>
        <v>Salvatore Ferragamo1001141114/07/2021</v>
      </c>
      <c r="BQ20" s="47" t="str">
        <f>_xlfn.XLOOKUP($BP20,DATA_BRAND!$G:$G,DATA_BRAND!$D:$D,"")</f>
        <v/>
      </c>
      <c r="BR20" s="47" t="str">
        <f>_xlfn.XLOOKUP($BP20,DATA_BRAND!$G:$G,DATA_BRAND!$E:$E,"")</f>
        <v/>
      </c>
      <c r="BS20" s="52" t="str">
        <f>_xlfn.XLOOKUP($BP20,DATA_BRAND!$G:$G,DATA_BRAND!$F:$F,"")</f>
        <v/>
      </c>
      <c r="BT20" s="51" t="str">
        <f t="shared" si="19"/>
        <v>Smythson1001141114/07/2021</v>
      </c>
      <c r="BU20" s="47" t="str">
        <f>_xlfn.XLOOKUP($BT20,DATA_BRAND!$G:$G,DATA_BRAND!$D:$D,"")</f>
        <v/>
      </c>
      <c r="BV20" s="47" t="str">
        <f>_xlfn.XLOOKUP($BT20,DATA_BRAND!$G:$G,DATA_BRAND!$E:$E,"")</f>
        <v/>
      </c>
      <c r="BW20" s="52" t="str">
        <f>_xlfn.XLOOKUP($BT20,DATA_BRAND!$G:$G,DATA_BRAND!$F:$F,"")</f>
        <v/>
      </c>
      <c r="BX20" s="51" t="str">
        <f t="shared" si="20"/>
        <v>Stone Island1001141114/07/2021</v>
      </c>
      <c r="BY20" s="47" t="str">
        <f>_xlfn.XLOOKUP($BX20,DATA_BRAND!$G:$G,DATA_BRAND!$D:$D,"")</f>
        <v/>
      </c>
      <c r="BZ20" s="47" t="str">
        <f>_xlfn.XLOOKUP($BX20,DATA_BRAND!$G:$G,DATA_BRAND!$E:$E,"")</f>
        <v/>
      </c>
      <c r="CA20" s="52" t="str">
        <f>_xlfn.XLOOKUP($BX20,DATA_BRAND!$G:$G,DATA_BRAND!$F:$F,"")</f>
        <v/>
      </c>
      <c r="CB20" s="51" t="str">
        <f t="shared" si="21"/>
        <v>Thom Browne1001141114/07/2021</v>
      </c>
      <c r="CC20" s="47" t="str">
        <f>_xlfn.XLOOKUP($CB20,DATA_BRAND!$G:$G,DATA_BRAND!$D:$D,"")</f>
        <v/>
      </c>
      <c r="CD20" s="47" t="str">
        <f>_xlfn.XLOOKUP($CB20,DATA_BRAND!$G:$G,DATA_BRAND!$E:$E,"")</f>
        <v/>
      </c>
      <c r="CE20" s="52" t="str">
        <f>_xlfn.XLOOKUP($CB20,DATA_BRAND!$G:$G,DATA_BRAND!$F:$F,"")</f>
        <v/>
      </c>
      <c r="CF20" s="51" t="str">
        <f t="shared" si="22"/>
        <v>Versace1001141114/07/2021</v>
      </c>
      <c r="CG20" s="47" t="str">
        <f>_xlfn.XLOOKUP($CF20,DATA_BRAND!$G:$G,DATA_BRAND!$D:$D,"")</f>
        <v/>
      </c>
      <c r="CH20" s="47" t="str">
        <f>_xlfn.XLOOKUP($CF20,DATA_BRAND!$G:$G,DATA_BRAND!$E:$E,"")</f>
        <v/>
      </c>
      <c r="CI20" s="52" t="str">
        <f>_xlfn.XLOOKUP($CF20,DATA_BRAND!$G:$G,DATA_BRAND!$F:$F,"")</f>
        <v/>
      </c>
      <c r="CJ20" s="51" t="str">
        <f t="shared" si="23"/>
        <v>YSL1001141114/07/2021</v>
      </c>
      <c r="CK20" s="47">
        <f>_xlfn.XLOOKUP($CJ20,DATA_BRAND!$G:$G,DATA_BRAND!$D:$D,"")</f>
        <v>1</v>
      </c>
      <c r="CL20" s="47">
        <f>_xlfn.XLOOKUP($CJ20,DATA_BRAND!$G:$G,DATA_BRAND!$E:$E,"")</f>
        <v>1</v>
      </c>
      <c r="CM20" s="52">
        <f>_xlfn.XLOOKUP($CJ20,DATA_BRAND!$G:$G,DATA_BRAND!$F:$F,"")</f>
        <v>658.33</v>
      </c>
    </row>
    <row r="21" spans="1:91" ht="15" thickBot="1" x14ac:dyDescent="0.4">
      <c r="A21" s="61">
        <v>15</v>
      </c>
      <c r="B21" s="62">
        <f t="shared" si="0"/>
        <v>44392</v>
      </c>
      <c r="C21" s="63">
        <f t="shared" si="1"/>
        <v>44392</v>
      </c>
      <c r="D21" s="51" t="str">
        <f t="shared" si="2"/>
        <v>Acne1001141115/07/2021</v>
      </c>
      <c r="E21" s="47" t="str">
        <f>_xlfn.XLOOKUP($D21,DATA_BRAND!$G:$G,DATA_BRAND!$D:$D,"")</f>
        <v/>
      </c>
      <c r="F21" s="47" t="str">
        <f>_xlfn.XLOOKUP($D21,DATA_BRAND!$G:$G,DATA_BRAND!$E:$E,"")</f>
        <v/>
      </c>
      <c r="G21" s="52" t="str">
        <f>_xlfn.XLOOKUP($D21,DATA_BRAND!$G:$G,DATA_BRAND!$F:$F,"")</f>
        <v/>
      </c>
      <c r="H21" s="51" t="str">
        <f t="shared" si="3"/>
        <v>Alfred Dunhill1001141115/07/2021</v>
      </c>
      <c r="I21" s="47" t="str">
        <f>_xlfn.XLOOKUP($H21,DATA_BRAND!$G:$G,DATA_BRAND!$D:$D,"")</f>
        <v/>
      </c>
      <c r="J21" s="47" t="str">
        <f>_xlfn.XLOOKUP($H21,DATA_BRAND!$G:$G,DATA_BRAND!$E:$E,"")</f>
        <v/>
      </c>
      <c r="K21" s="52" t="str">
        <f>_xlfn.XLOOKUP($H21,DATA_BRAND!$G:$G,DATA_BRAND!$F:$F,"")</f>
        <v/>
      </c>
      <c r="L21" s="51" t="str">
        <f t="shared" si="4"/>
        <v>Anderson's1001141115/07/2021</v>
      </c>
      <c r="M21" s="47" t="str">
        <f>_xlfn.XLOOKUP($L21,DATA_BRAND!$G:$G,DATA_BRAND!$D:$D,"")</f>
        <v/>
      </c>
      <c r="N21" s="47" t="str">
        <f>_xlfn.XLOOKUP($L21,DATA_BRAND!$G:$G,DATA_BRAND!$E:$E,"")</f>
        <v/>
      </c>
      <c r="O21" s="52" t="str">
        <f>_xlfn.XLOOKUP($L21,DATA_BRAND!$G:$G,DATA_BRAND!$F:$F,"")</f>
        <v/>
      </c>
      <c r="P21" s="51" t="str">
        <f t="shared" si="5"/>
        <v>Balenciaga1001141115/07/2021</v>
      </c>
      <c r="Q21" s="47" t="str">
        <f>_xlfn.XLOOKUP($P21,DATA_BRAND!$G:$G,DATA_BRAND!$D:$D,"")</f>
        <v/>
      </c>
      <c r="R21" s="47" t="str">
        <f>_xlfn.XLOOKUP($P21,DATA_BRAND!$G:$G,DATA_BRAND!$E:$E,"")</f>
        <v/>
      </c>
      <c r="S21" s="52" t="str">
        <f>_xlfn.XLOOKUP($P21,DATA_BRAND!$G:$G,DATA_BRAND!$F:$F,"")</f>
        <v/>
      </c>
      <c r="T21" s="51" t="str">
        <f t="shared" si="6"/>
        <v>Bally1001141115/07/2021</v>
      </c>
      <c r="U21" s="47" t="str">
        <f>_xlfn.XLOOKUP($T21,DATA_BRAND!$G:$G,DATA_BRAND!$D:$D,"")</f>
        <v/>
      </c>
      <c r="V21" s="47" t="str">
        <f>_xlfn.XLOOKUP($T21,DATA_BRAND!$G:$G,DATA_BRAND!$E:$E,"")</f>
        <v/>
      </c>
      <c r="W21" s="52" t="str">
        <f>_xlfn.XLOOKUP($T21,DATA_BRAND!$G:$G,DATA_BRAND!$F:$F,"")</f>
        <v/>
      </c>
      <c r="X21" s="51" t="str">
        <f t="shared" si="7"/>
        <v>Balmain1001141115/07/2021</v>
      </c>
      <c r="Y21" s="47" t="str">
        <f>_xlfn.XLOOKUP($X21,DATA_BRAND!$G:$G,DATA_BRAND!$D:$D,"")</f>
        <v/>
      </c>
      <c r="Z21" s="47" t="str">
        <f>_xlfn.XLOOKUP($X21,DATA_BRAND!$G:$G,DATA_BRAND!$E:$E,"")</f>
        <v/>
      </c>
      <c r="AA21" s="52" t="str">
        <f>_xlfn.XLOOKUP($X21,DATA_BRAND!$G:$G,DATA_BRAND!$F:$F,"")</f>
        <v/>
      </c>
      <c r="AB21" s="51" t="str">
        <f t="shared" si="8"/>
        <v>Bleu de Chauffe1001141115/07/2021</v>
      </c>
      <c r="AC21" s="47" t="str">
        <f>_xlfn.XLOOKUP($AB21,DATA_BRAND!$G:$G,DATA_BRAND!$D:$D,"")</f>
        <v/>
      </c>
      <c r="AD21" s="47" t="str">
        <f>_xlfn.XLOOKUP($AB21,DATA_BRAND!$G:$G,DATA_BRAND!$E:$E,"")</f>
        <v/>
      </c>
      <c r="AE21" s="52" t="str">
        <f>_xlfn.XLOOKUP($AB21,DATA_BRAND!$G:$G,DATA_BRAND!$F:$F,"")</f>
        <v/>
      </c>
      <c r="AF21" s="51" t="str">
        <f t="shared" si="9"/>
        <v>Bottega Veneta1001141115/07/2021</v>
      </c>
      <c r="AG21" s="47" t="str">
        <f>_xlfn.XLOOKUP($AF21,DATA_BRAND!$G:$G,DATA_BRAND!$D:$D,"")</f>
        <v/>
      </c>
      <c r="AH21" s="47" t="str">
        <f>_xlfn.XLOOKUP($AF21,DATA_BRAND!$G:$G,DATA_BRAND!$E:$E,"")</f>
        <v/>
      </c>
      <c r="AI21" s="52" t="str">
        <f>_xlfn.XLOOKUP($AF21,DATA_BRAND!$G:$G,DATA_BRAND!$F:$F,"")</f>
        <v/>
      </c>
      <c r="AJ21" s="51" t="str">
        <f t="shared" si="10"/>
        <v>Burberry1001141115/07/2021</v>
      </c>
      <c r="AK21" s="47" t="str">
        <f>_xlfn.XLOOKUP($AJ21,DATA_BRAND!$G:$G,DATA_BRAND!$D:$D,"")</f>
        <v/>
      </c>
      <c r="AL21" s="47" t="str">
        <f>_xlfn.XLOOKUP($AJ21,DATA_BRAND!$G:$G,DATA_BRAND!$E:$E,"")</f>
        <v/>
      </c>
      <c r="AM21" s="52" t="str">
        <f>_xlfn.XLOOKUP($AJ21,DATA_BRAND!$G:$G,DATA_BRAND!$F:$F,"")</f>
        <v/>
      </c>
      <c r="AN21" s="51" t="str">
        <f t="shared" si="11"/>
        <v>Givenchy1001141115/07/2021</v>
      </c>
      <c r="AO21" s="47" t="str">
        <f>_xlfn.XLOOKUP($AN21,DATA_BRAND!$G:$G,DATA_BRAND!$D:$D,"")</f>
        <v/>
      </c>
      <c r="AP21" s="47" t="str">
        <f>_xlfn.XLOOKUP($AN21,DATA_BRAND!$G:$G,DATA_BRAND!$E:$E,"")</f>
        <v/>
      </c>
      <c r="AQ21" s="52" t="str">
        <f>_xlfn.XLOOKUP($AN21,DATA_BRAND!$G:$G,DATA_BRAND!$F:$F,"")</f>
        <v/>
      </c>
      <c r="AR21" s="51" t="str">
        <f t="shared" si="12"/>
        <v>Kenzo1001141115/07/2021</v>
      </c>
      <c r="AS21" s="47" t="str">
        <f>_xlfn.XLOOKUP($AR21,DATA_BRAND!$G:$G,DATA_BRAND!$D:$D,"")</f>
        <v/>
      </c>
      <c r="AT21" s="47" t="str">
        <f>_xlfn.XLOOKUP($AR21,DATA_BRAND!$G:$G,DATA_BRAND!$E:$E,"")</f>
        <v/>
      </c>
      <c r="AU21" s="52" t="str">
        <f>_xlfn.XLOOKUP($AR21,DATA_BRAND!$G:$G,DATA_BRAND!$F:$F,"")</f>
        <v/>
      </c>
      <c r="AV21" s="51" t="str">
        <f t="shared" si="13"/>
        <v>Lacoste1001141115/07/2021</v>
      </c>
      <c r="AW21" s="47" t="str">
        <f>_xlfn.XLOOKUP($AV21,DATA_BRAND!$G:$G,DATA_BRAND!$D:$D,"")</f>
        <v/>
      </c>
      <c r="AX21" s="47" t="str">
        <f>_xlfn.XLOOKUP($AV21,DATA_BRAND!$G:$G,DATA_BRAND!$E:$E,"")</f>
        <v/>
      </c>
      <c r="AY21" s="52" t="str">
        <f>_xlfn.XLOOKUP($AV21,DATA_BRAND!$G:$G,DATA_BRAND!$F:$F,"")</f>
        <v/>
      </c>
      <c r="AZ21" s="51" t="str">
        <f t="shared" si="14"/>
        <v>Maison Margiela1001141115/07/2021</v>
      </c>
      <c r="BA21" s="47" t="str">
        <f>_xlfn.XLOOKUP($AZ21,DATA_BRAND!$G:$G,DATA_BRAND!$D:$D,"")</f>
        <v/>
      </c>
      <c r="BB21" s="47" t="str">
        <f>_xlfn.XLOOKUP($AZ21,DATA_BRAND!$G:$G,DATA_BRAND!$E:$E,"")</f>
        <v/>
      </c>
      <c r="BC21" s="52" t="str">
        <f>_xlfn.XLOOKUP($AZ21,DATA_BRAND!$G:$G,DATA_BRAND!$F:$F,"")</f>
        <v/>
      </c>
      <c r="BD21" s="51" t="str">
        <f t="shared" si="15"/>
        <v>Moncler1001141115/07/2021</v>
      </c>
      <c r="BE21" s="47" t="str">
        <f>_xlfn.XLOOKUP($BD21,DATA_BRAND!$G:$G,DATA_BRAND!$D:$D,"")</f>
        <v/>
      </c>
      <c r="BF21" s="47" t="str">
        <f>_xlfn.XLOOKUP($BD21,DATA_BRAND!$G:$G,DATA_BRAND!$E:$E,"")</f>
        <v/>
      </c>
      <c r="BG21" s="52" t="str">
        <f>_xlfn.XLOOKUP($BD21,DATA_BRAND!$G:$G,DATA_BRAND!$F:$F,"")</f>
        <v/>
      </c>
      <c r="BH21" s="51" t="str">
        <f t="shared" si="16"/>
        <v>Off-White1001141115/07/2021</v>
      </c>
      <c r="BI21" s="47" t="str">
        <f>_xlfn.XLOOKUP($BH21,DATA_BRAND!$G:$G,DATA_BRAND!$D:$D,"")</f>
        <v/>
      </c>
      <c r="BJ21" s="47" t="str">
        <f>_xlfn.XLOOKUP($BH21,DATA_BRAND!$G:$G,DATA_BRAND!$E:$E,"")</f>
        <v/>
      </c>
      <c r="BK21" s="52" t="str">
        <f>_xlfn.XLOOKUP($BH21,DATA_BRAND!$G:$G,DATA_BRAND!$F:$F,"")</f>
        <v/>
      </c>
      <c r="BL21" s="51" t="str">
        <f t="shared" si="17"/>
        <v>Polo Ralph Lauren1001141115/07/2021</v>
      </c>
      <c r="BM21" s="47" t="str">
        <f>_xlfn.XLOOKUP($BL21,DATA_BRAND!$G:$G,DATA_BRAND!$D:$D,"")</f>
        <v/>
      </c>
      <c r="BN21" s="47" t="str">
        <f>_xlfn.XLOOKUP($BL21,DATA_BRAND!$G:$G,DATA_BRAND!$E:$E,"")</f>
        <v/>
      </c>
      <c r="BO21" s="52" t="str">
        <f>_xlfn.XLOOKUP($BL21,DATA_BRAND!$G:$G,DATA_BRAND!$F:$F,"")</f>
        <v/>
      </c>
      <c r="BP21" s="51" t="str">
        <f t="shared" si="18"/>
        <v>Salvatore Ferragamo1001141115/07/2021</v>
      </c>
      <c r="BQ21" s="47" t="str">
        <f>_xlfn.XLOOKUP($BP21,DATA_BRAND!$G:$G,DATA_BRAND!$D:$D,"")</f>
        <v/>
      </c>
      <c r="BR21" s="47" t="str">
        <f>_xlfn.XLOOKUP($BP21,DATA_BRAND!$G:$G,DATA_BRAND!$E:$E,"")</f>
        <v/>
      </c>
      <c r="BS21" s="52" t="str">
        <f>_xlfn.XLOOKUP($BP21,DATA_BRAND!$G:$G,DATA_BRAND!$F:$F,"")</f>
        <v/>
      </c>
      <c r="BT21" s="51" t="str">
        <f t="shared" si="19"/>
        <v>Smythson1001141115/07/2021</v>
      </c>
      <c r="BU21" s="47" t="str">
        <f>_xlfn.XLOOKUP($BT21,DATA_BRAND!$G:$G,DATA_BRAND!$D:$D,"")</f>
        <v/>
      </c>
      <c r="BV21" s="47" t="str">
        <f>_xlfn.XLOOKUP($BT21,DATA_BRAND!$G:$G,DATA_BRAND!$E:$E,"")</f>
        <v/>
      </c>
      <c r="BW21" s="52" t="str">
        <f>_xlfn.XLOOKUP($BT21,DATA_BRAND!$G:$G,DATA_BRAND!$F:$F,"")</f>
        <v/>
      </c>
      <c r="BX21" s="51" t="str">
        <f t="shared" si="20"/>
        <v>Stone Island1001141115/07/2021</v>
      </c>
      <c r="BY21" s="47" t="str">
        <f>_xlfn.XLOOKUP($BX21,DATA_BRAND!$G:$G,DATA_BRAND!$D:$D,"")</f>
        <v/>
      </c>
      <c r="BZ21" s="47" t="str">
        <f>_xlfn.XLOOKUP($BX21,DATA_BRAND!$G:$G,DATA_BRAND!$E:$E,"")</f>
        <v/>
      </c>
      <c r="CA21" s="52" t="str">
        <f>_xlfn.XLOOKUP($BX21,DATA_BRAND!$G:$G,DATA_BRAND!$F:$F,"")</f>
        <v/>
      </c>
      <c r="CB21" s="51" t="str">
        <f t="shared" si="21"/>
        <v>Thom Browne1001141115/07/2021</v>
      </c>
      <c r="CC21" s="47" t="str">
        <f>_xlfn.XLOOKUP($CB21,DATA_BRAND!$G:$G,DATA_BRAND!$D:$D,"")</f>
        <v/>
      </c>
      <c r="CD21" s="47" t="str">
        <f>_xlfn.XLOOKUP($CB21,DATA_BRAND!$G:$G,DATA_BRAND!$E:$E,"")</f>
        <v/>
      </c>
      <c r="CE21" s="52" t="str">
        <f>_xlfn.XLOOKUP($CB21,DATA_BRAND!$G:$G,DATA_BRAND!$F:$F,"")</f>
        <v/>
      </c>
      <c r="CF21" s="51" t="str">
        <f t="shared" si="22"/>
        <v>Versace1001141115/07/2021</v>
      </c>
      <c r="CG21" s="47" t="str">
        <f>_xlfn.XLOOKUP($CF21,DATA_BRAND!$G:$G,DATA_BRAND!$D:$D,"")</f>
        <v/>
      </c>
      <c r="CH21" s="47" t="str">
        <f>_xlfn.XLOOKUP($CF21,DATA_BRAND!$G:$G,DATA_BRAND!$E:$E,"")</f>
        <v/>
      </c>
      <c r="CI21" s="52" t="str">
        <f>_xlfn.XLOOKUP($CF21,DATA_BRAND!$G:$G,DATA_BRAND!$F:$F,"")</f>
        <v/>
      </c>
      <c r="CJ21" s="51" t="str">
        <f t="shared" si="23"/>
        <v>YSL1001141115/07/2021</v>
      </c>
      <c r="CK21" s="47" t="str">
        <f>_xlfn.XLOOKUP($CJ21,DATA_BRAND!$G:$G,DATA_BRAND!$D:$D,"")</f>
        <v/>
      </c>
      <c r="CL21" s="47" t="str">
        <f>_xlfn.XLOOKUP($CJ21,DATA_BRAND!$G:$G,DATA_BRAND!$E:$E,"")</f>
        <v/>
      </c>
      <c r="CM21" s="52" t="str">
        <f>_xlfn.XLOOKUP($CJ21,DATA_BRAND!$G:$G,DATA_BRAND!$F:$F,"")</f>
        <v/>
      </c>
    </row>
    <row r="22" spans="1:91" ht="15" thickBot="1" x14ac:dyDescent="0.4">
      <c r="A22" s="61">
        <v>16</v>
      </c>
      <c r="B22" s="62">
        <f t="shared" si="0"/>
        <v>44393</v>
      </c>
      <c r="C22" s="63">
        <f t="shared" si="1"/>
        <v>44393</v>
      </c>
      <c r="D22" s="51" t="str">
        <f t="shared" si="2"/>
        <v>Acne1001141116/07/2021</v>
      </c>
      <c r="E22" s="47" t="str">
        <f>_xlfn.XLOOKUP($D22,DATA_BRAND!$G:$G,DATA_BRAND!$D:$D,"")</f>
        <v/>
      </c>
      <c r="F22" s="47" t="str">
        <f>_xlfn.XLOOKUP($D22,DATA_BRAND!$G:$G,DATA_BRAND!$E:$E,"")</f>
        <v/>
      </c>
      <c r="G22" s="52" t="str">
        <f>_xlfn.XLOOKUP($D22,DATA_BRAND!$G:$G,DATA_BRAND!$F:$F,"")</f>
        <v/>
      </c>
      <c r="H22" s="51" t="str">
        <f t="shared" si="3"/>
        <v>Alfred Dunhill1001141116/07/2021</v>
      </c>
      <c r="I22" s="47" t="str">
        <f>_xlfn.XLOOKUP($H22,DATA_BRAND!$G:$G,DATA_BRAND!$D:$D,"")</f>
        <v/>
      </c>
      <c r="J22" s="47" t="str">
        <f>_xlfn.XLOOKUP($H22,DATA_BRAND!$G:$G,DATA_BRAND!$E:$E,"")</f>
        <v/>
      </c>
      <c r="K22" s="52" t="str">
        <f>_xlfn.XLOOKUP($H22,DATA_BRAND!$G:$G,DATA_BRAND!$F:$F,"")</f>
        <v/>
      </c>
      <c r="L22" s="51" t="str">
        <f t="shared" si="4"/>
        <v>Anderson's1001141116/07/2021</v>
      </c>
      <c r="M22" s="47" t="str">
        <f>_xlfn.XLOOKUP($L22,DATA_BRAND!$G:$G,DATA_BRAND!$D:$D,"")</f>
        <v/>
      </c>
      <c r="N22" s="47" t="str">
        <f>_xlfn.XLOOKUP($L22,DATA_BRAND!$G:$G,DATA_BRAND!$E:$E,"")</f>
        <v/>
      </c>
      <c r="O22" s="52" t="str">
        <f>_xlfn.XLOOKUP($L22,DATA_BRAND!$G:$G,DATA_BRAND!$F:$F,"")</f>
        <v/>
      </c>
      <c r="P22" s="51" t="str">
        <f t="shared" si="5"/>
        <v>Balenciaga1001141116/07/2021</v>
      </c>
      <c r="Q22" s="47" t="str">
        <f>_xlfn.XLOOKUP($P22,DATA_BRAND!$G:$G,DATA_BRAND!$D:$D,"")</f>
        <v/>
      </c>
      <c r="R22" s="47" t="str">
        <f>_xlfn.XLOOKUP($P22,DATA_BRAND!$G:$G,DATA_BRAND!$E:$E,"")</f>
        <v/>
      </c>
      <c r="S22" s="52" t="str">
        <f>_xlfn.XLOOKUP($P22,DATA_BRAND!$G:$G,DATA_BRAND!$F:$F,"")</f>
        <v/>
      </c>
      <c r="T22" s="51" t="str">
        <f t="shared" si="6"/>
        <v>Bally1001141116/07/2021</v>
      </c>
      <c r="U22" s="47" t="str">
        <f>_xlfn.XLOOKUP($T22,DATA_BRAND!$G:$G,DATA_BRAND!$D:$D,"")</f>
        <v/>
      </c>
      <c r="V22" s="47" t="str">
        <f>_xlfn.XLOOKUP($T22,DATA_BRAND!$G:$G,DATA_BRAND!$E:$E,"")</f>
        <v/>
      </c>
      <c r="W22" s="52" t="str">
        <f>_xlfn.XLOOKUP($T22,DATA_BRAND!$G:$G,DATA_BRAND!$F:$F,"")</f>
        <v/>
      </c>
      <c r="X22" s="51" t="str">
        <f t="shared" si="7"/>
        <v>Balmain1001141116/07/2021</v>
      </c>
      <c r="Y22" s="47" t="str">
        <f>_xlfn.XLOOKUP($X22,DATA_BRAND!$G:$G,DATA_BRAND!$D:$D,"")</f>
        <v/>
      </c>
      <c r="Z22" s="47" t="str">
        <f>_xlfn.XLOOKUP($X22,DATA_BRAND!$G:$G,DATA_BRAND!$E:$E,"")</f>
        <v/>
      </c>
      <c r="AA22" s="52" t="str">
        <f>_xlfn.XLOOKUP($X22,DATA_BRAND!$G:$G,DATA_BRAND!$F:$F,"")</f>
        <v/>
      </c>
      <c r="AB22" s="51" t="str">
        <f t="shared" si="8"/>
        <v>Bleu de Chauffe1001141116/07/2021</v>
      </c>
      <c r="AC22" s="47" t="str">
        <f>_xlfn.XLOOKUP($AB22,DATA_BRAND!$G:$G,DATA_BRAND!$D:$D,"")</f>
        <v/>
      </c>
      <c r="AD22" s="47" t="str">
        <f>_xlfn.XLOOKUP($AB22,DATA_BRAND!$G:$G,DATA_BRAND!$E:$E,"")</f>
        <v/>
      </c>
      <c r="AE22" s="52" t="str">
        <f>_xlfn.XLOOKUP($AB22,DATA_BRAND!$G:$G,DATA_BRAND!$F:$F,"")</f>
        <v/>
      </c>
      <c r="AF22" s="51" t="str">
        <f t="shared" si="9"/>
        <v>Bottega Veneta1001141116/07/2021</v>
      </c>
      <c r="AG22" s="47" t="str">
        <f>_xlfn.XLOOKUP($AF22,DATA_BRAND!$G:$G,DATA_BRAND!$D:$D,"")</f>
        <v/>
      </c>
      <c r="AH22" s="47" t="str">
        <f>_xlfn.XLOOKUP($AF22,DATA_BRAND!$G:$G,DATA_BRAND!$E:$E,"")</f>
        <v/>
      </c>
      <c r="AI22" s="52" t="str">
        <f>_xlfn.XLOOKUP($AF22,DATA_BRAND!$G:$G,DATA_BRAND!$F:$F,"")</f>
        <v/>
      </c>
      <c r="AJ22" s="51" t="str">
        <f t="shared" si="10"/>
        <v>Burberry1001141116/07/2021</v>
      </c>
      <c r="AK22" s="47" t="str">
        <f>_xlfn.XLOOKUP($AJ22,DATA_BRAND!$G:$G,DATA_BRAND!$D:$D,"")</f>
        <v/>
      </c>
      <c r="AL22" s="47" t="str">
        <f>_xlfn.XLOOKUP($AJ22,DATA_BRAND!$G:$G,DATA_BRAND!$E:$E,"")</f>
        <v/>
      </c>
      <c r="AM22" s="52" t="str">
        <f>_xlfn.XLOOKUP($AJ22,DATA_BRAND!$G:$G,DATA_BRAND!$F:$F,"")</f>
        <v/>
      </c>
      <c r="AN22" s="51" t="str">
        <f t="shared" si="11"/>
        <v>Givenchy1001141116/07/2021</v>
      </c>
      <c r="AO22" s="47" t="str">
        <f>_xlfn.XLOOKUP($AN22,DATA_BRAND!$G:$G,DATA_BRAND!$D:$D,"")</f>
        <v/>
      </c>
      <c r="AP22" s="47" t="str">
        <f>_xlfn.XLOOKUP($AN22,DATA_BRAND!$G:$G,DATA_BRAND!$E:$E,"")</f>
        <v/>
      </c>
      <c r="AQ22" s="52" t="str">
        <f>_xlfn.XLOOKUP($AN22,DATA_BRAND!$G:$G,DATA_BRAND!$F:$F,"")</f>
        <v/>
      </c>
      <c r="AR22" s="51" t="str">
        <f t="shared" si="12"/>
        <v>Kenzo1001141116/07/2021</v>
      </c>
      <c r="AS22" s="47" t="str">
        <f>_xlfn.XLOOKUP($AR22,DATA_BRAND!$G:$G,DATA_BRAND!$D:$D,"")</f>
        <v/>
      </c>
      <c r="AT22" s="47" t="str">
        <f>_xlfn.XLOOKUP($AR22,DATA_BRAND!$G:$G,DATA_BRAND!$E:$E,"")</f>
        <v/>
      </c>
      <c r="AU22" s="52" t="str">
        <f>_xlfn.XLOOKUP($AR22,DATA_BRAND!$G:$G,DATA_BRAND!$F:$F,"")</f>
        <v/>
      </c>
      <c r="AV22" s="51" t="str">
        <f t="shared" si="13"/>
        <v>Lacoste1001141116/07/2021</v>
      </c>
      <c r="AW22" s="47" t="str">
        <f>_xlfn.XLOOKUP($AV22,DATA_BRAND!$G:$G,DATA_BRAND!$D:$D,"")</f>
        <v/>
      </c>
      <c r="AX22" s="47" t="str">
        <f>_xlfn.XLOOKUP($AV22,DATA_BRAND!$G:$G,DATA_BRAND!$E:$E,"")</f>
        <v/>
      </c>
      <c r="AY22" s="52" t="str">
        <f>_xlfn.XLOOKUP($AV22,DATA_BRAND!$G:$G,DATA_BRAND!$F:$F,"")</f>
        <v/>
      </c>
      <c r="AZ22" s="51" t="str">
        <f t="shared" si="14"/>
        <v>Maison Margiela1001141116/07/2021</v>
      </c>
      <c r="BA22" s="47" t="str">
        <f>_xlfn.XLOOKUP($AZ22,DATA_BRAND!$G:$G,DATA_BRAND!$D:$D,"")</f>
        <v/>
      </c>
      <c r="BB22" s="47" t="str">
        <f>_xlfn.XLOOKUP($AZ22,DATA_BRAND!$G:$G,DATA_BRAND!$E:$E,"")</f>
        <v/>
      </c>
      <c r="BC22" s="52" t="str">
        <f>_xlfn.XLOOKUP($AZ22,DATA_BRAND!$G:$G,DATA_BRAND!$F:$F,"")</f>
        <v/>
      </c>
      <c r="BD22" s="51" t="str">
        <f t="shared" si="15"/>
        <v>Moncler1001141116/07/2021</v>
      </c>
      <c r="BE22" s="47" t="str">
        <f>_xlfn.XLOOKUP($BD22,DATA_BRAND!$G:$G,DATA_BRAND!$D:$D,"")</f>
        <v/>
      </c>
      <c r="BF22" s="47" t="str">
        <f>_xlfn.XLOOKUP($BD22,DATA_BRAND!$G:$G,DATA_BRAND!$E:$E,"")</f>
        <v/>
      </c>
      <c r="BG22" s="52" t="str">
        <f>_xlfn.XLOOKUP($BD22,DATA_BRAND!$G:$G,DATA_BRAND!$F:$F,"")</f>
        <v/>
      </c>
      <c r="BH22" s="51" t="str">
        <f t="shared" si="16"/>
        <v>Off-White1001141116/07/2021</v>
      </c>
      <c r="BI22" s="47" t="str">
        <f>_xlfn.XLOOKUP($BH22,DATA_BRAND!$G:$G,DATA_BRAND!$D:$D,"")</f>
        <v/>
      </c>
      <c r="BJ22" s="47" t="str">
        <f>_xlfn.XLOOKUP($BH22,DATA_BRAND!$G:$G,DATA_BRAND!$E:$E,"")</f>
        <v/>
      </c>
      <c r="BK22" s="52" t="str">
        <f>_xlfn.XLOOKUP($BH22,DATA_BRAND!$G:$G,DATA_BRAND!$F:$F,"")</f>
        <v/>
      </c>
      <c r="BL22" s="51" t="str">
        <f t="shared" si="17"/>
        <v>Polo Ralph Lauren1001141116/07/2021</v>
      </c>
      <c r="BM22" s="47" t="str">
        <f>_xlfn.XLOOKUP($BL22,DATA_BRAND!$G:$G,DATA_BRAND!$D:$D,"")</f>
        <v/>
      </c>
      <c r="BN22" s="47" t="str">
        <f>_xlfn.XLOOKUP($BL22,DATA_BRAND!$G:$G,DATA_BRAND!$E:$E,"")</f>
        <v/>
      </c>
      <c r="BO22" s="52" t="str">
        <f>_xlfn.XLOOKUP($BL22,DATA_BRAND!$G:$G,DATA_BRAND!$F:$F,"")</f>
        <v/>
      </c>
      <c r="BP22" s="51" t="str">
        <f t="shared" si="18"/>
        <v>Salvatore Ferragamo1001141116/07/2021</v>
      </c>
      <c r="BQ22" s="47" t="str">
        <f>_xlfn.XLOOKUP($BP22,DATA_BRAND!$G:$G,DATA_BRAND!$D:$D,"")</f>
        <v/>
      </c>
      <c r="BR22" s="47" t="str">
        <f>_xlfn.XLOOKUP($BP22,DATA_BRAND!$G:$G,DATA_BRAND!$E:$E,"")</f>
        <v/>
      </c>
      <c r="BS22" s="52" t="str">
        <f>_xlfn.XLOOKUP($BP22,DATA_BRAND!$G:$G,DATA_BRAND!$F:$F,"")</f>
        <v/>
      </c>
      <c r="BT22" s="51" t="str">
        <f t="shared" si="19"/>
        <v>Smythson1001141116/07/2021</v>
      </c>
      <c r="BU22" s="47" t="str">
        <f>_xlfn.XLOOKUP($BT22,DATA_BRAND!$G:$G,DATA_BRAND!$D:$D,"")</f>
        <v/>
      </c>
      <c r="BV22" s="47" t="str">
        <f>_xlfn.XLOOKUP($BT22,DATA_BRAND!$G:$G,DATA_BRAND!$E:$E,"")</f>
        <v/>
      </c>
      <c r="BW22" s="52" t="str">
        <f>_xlfn.XLOOKUP($BT22,DATA_BRAND!$G:$G,DATA_BRAND!$F:$F,"")</f>
        <v/>
      </c>
      <c r="BX22" s="51" t="str">
        <f t="shared" si="20"/>
        <v>Stone Island1001141116/07/2021</v>
      </c>
      <c r="BY22" s="47" t="str">
        <f>_xlfn.XLOOKUP($BX22,DATA_BRAND!$G:$G,DATA_BRAND!$D:$D,"")</f>
        <v/>
      </c>
      <c r="BZ22" s="47" t="str">
        <f>_xlfn.XLOOKUP($BX22,DATA_BRAND!$G:$G,DATA_BRAND!$E:$E,"")</f>
        <v/>
      </c>
      <c r="CA22" s="52" t="str">
        <f>_xlfn.XLOOKUP($BX22,DATA_BRAND!$G:$G,DATA_BRAND!$F:$F,"")</f>
        <v/>
      </c>
      <c r="CB22" s="51" t="str">
        <f t="shared" si="21"/>
        <v>Thom Browne1001141116/07/2021</v>
      </c>
      <c r="CC22" s="47" t="str">
        <f>_xlfn.XLOOKUP($CB22,DATA_BRAND!$G:$G,DATA_BRAND!$D:$D,"")</f>
        <v/>
      </c>
      <c r="CD22" s="47" t="str">
        <f>_xlfn.XLOOKUP($CB22,DATA_BRAND!$G:$G,DATA_BRAND!$E:$E,"")</f>
        <v/>
      </c>
      <c r="CE22" s="52" t="str">
        <f>_xlfn.XLOOKUP($CB22,DATA_BRAND!$G:$G,DATA_BRAND!$F:$F,"")</f>
        <v/>
      </c>
      <c r="CF22" s="51" t="str">
        <f t="shared" si="22"/>
        <v>Versace1001141116/07/2021</v>
      </c>
      <c r="CG22" s="47" t="str">
        <f>_xlfn.XLOOKUP($CF22,DATA_BRAND!$G:$G,DATA_BRAND!$D:$D,"")</f>
        <v/>
      </c>
      <c r="CH22" s="47" t="str">
        <f>_xlfn.XLOOKUP($CF22,DATA_BRAND!$G:$G,DATA_BRAND!$E:$E,"")</f>
        <v/>
      </c>
      <c r="CI22" s="52" t="str">
        <f>_xlfn.XLOOKUP($CF22,DATA_BRAND!$G:$G,DATA_BRAND!$F:$F,"")</f>
        <v/>
      </c>
      <c r="CJ22" s="51" t="str">
        <f t="shared" si="23"/>
        <v>YSL1001141116/07/2021</v>
      </c>
      <c r="CK22" s="47" t="str">
        <f>_xlfn.XLOOKUP($CJ22,DATA_BRAND!$G:$G,DATA_BRAND!$D:$D,"")</f>
        <v/>
      </c>
      <c r="CL22" s="47" t="str">
        <f>_xlfn.XLOOKUP($CJ22,DATA_BRAND!$G:$G,DATA_BRAND!$E:$E,"")</f>
        <v/>
      </c>
      <c r="CM22" s="52" t="str">
        <f>_xlfn.XLOOKUP($CJ22,DATA_BRAND!$G:$G,DATA_BRAND!$F:$F,"")</f>
        <v/>
      </c>
    </row>
    <row r="23" spans="1:91" ht="15" thickBot="1" x14ac:dyDescent="0.4">
      <c r="A23" s="61">
        <v>17</v>
      </c>
      <c r="B23" s="62">
        <f t="shared" si="0"/>
        <v>44394</v>
      </c>
      <c r="C23" s="63">
        <f t="shared" si="1"/>
        <v>44394</v>
      </c>
      <c r="D23" s="51" t="str">
        <f t="shared" si="2"/>
        <v>Acne1001141117/07/2021</v>
      </c>
      <c r="E23" s="47" t="str">
        <f>_xlfn.XLOOKUP($D23,DATA_BRAND!$G:$G,DATA_BRAND!$D:$D,"")</f>
        <v/>
      </c>
      <c r="F23" s="47" t="str">
        <f>_xlfn.XLOOKUP($D23,DATA_BRAND!$G:$G,DATA_BRAND!$E:$E,"")</f>
        <v/>
      </c>
      <c r="G23" s="52" t="str">
        <f>_xlfn.XLOOKUP($D23,DATA_BRAND!$G:$G,DATA_BRAND!$F:$F,"")</f>
        <v/>
      </c>
      <c r="H23" s="51" t="str">
        <f t="shared" si="3"/>
        <v>Alfred Dunhill1001141117/07/2021</v>
      </c>
      <c r="I23" s="47" t="str">
        <f>_xlfn.XLOOKUP($H23,DATA_BRAND!$G:$G,DATA_BRAND!$D:$D,"")</f>
        <v/>
      </c>
      <c r="J23" s="47" t="str">
        <f>_xlfn.XLOOKUP($H23,DATA_BRAND!$G:$G,DATA_BRAND!$E:$E,"")</f>
        <v/>
      </c>
      <c r="K23" s="52" t="str">
        <f>_xlfn.XLOOKUP($H23,DATA_BRAND!$G:$G,DATA_BRAND!$F:$F,"")</f>
        <v/>
      </c>
      <c r="L23" s="51" t="str">
        <f t="shared" si="4"/>
        <v>Anderson's1001141117/07/2021</v>
      </c>
      <c r="M23" s="47" t="str">
        <f>_xlfn.XLOOKUP($L23,DATA_BRAND!$G:$G,DATA_BRAND!$D:$D,"")</f>
        <v/>
      </c>
      <c r="N23" s="47" t="str">
        <f>_xlfn.XLOOKUP($L23,DATA_BRAND!$G:$G,DATA_BRAND!$E:$E,"")</f>
        <v/>
      </c>
      <c r="O23" s="52" t="str">
        <f>_xlfn.XLOOKUP($L23,DATA_BRAND!$G:$G,DATA_BRAND!$F:$F,"")</f>
        <v/>
      </c>
      <c r="P23" s="51" t="str">
        <f t="shared" si="5"/>
        <v>Balenciaga1001141117/07/2021</v>
      </c>
      <c r="Q23" s="47" t="str">
        <f>_xlfn.XLOOKUP($P23,DATA_BRAND!$G:$G,DATA_BRAND!$D:$D,"")</f>
        <v/>
      </c>
      <c r="R23" s="47" t="str">
        <f>_xlfn.XLOOKUP($P23,DATA_BRAND!$G:$G,DATA_BRAND!$E:$E,"")</f>
        <v/>
      </c>
      <c r="S23" s="52" t="str">
        <f>_xlfn.XLOOKUP($P23,DATA_BRAND!$G:$G,DATA_BRAND!$F:$F,"")</f>
        <v/>
      </c>
      <c r="T23" s="51" t="str">
        <f t="shared" si="6"/>
        <v>Bally1001141117/07/2021</v>
      </c>
      <c r="U23" s="47" t="str">
        <f>_xlfn.XLOOKUP($T23,DATA_BRAND!$G:$G,DATA_BRAND!$D:$D,"")</f>
        <v/>
      </c>
      <c r="V23" s="47" t="str">
        <f>_xlfn.XLOOKUP($T23,DATA_BRAND!$G:$G,DATA_BRAND!$E:$E,"")</f>
        <v/>
      </c>
      <c r="W23" s="52" t="str">
        <f>_xlfn.XLOOKUP($T23,DATA_BRAND!$G:$G,DATA_BRAND!$F:$F,"")</f>
        <v/>
      </c>
      <c r="X23" s="51" t="str">
        <f t="shared" si="7"/>
        <v>Balmain1001141117/07/2021</v>
      </c>
      <c r="Y23" s="47" t="str">
        <f>_xlfn.XLOOKUP($X23,DATA_BRAND!$G:$G,DATA_BRAND!$D:$D,"")</f>
        <v/>
      </c>
      <c r="Z23" s="47" t="str">
        <f>_xlfn.XLOOKUP($X23,DATA_BRAND!$G:$G,DATA_BRAND!$E:$E,"")</f>
        <v/>
      </c>
      <c r="AA23" s="52" t="str">
        <f>_xlfn.XLOOKUP($X23,DATA_BRAND!$G:$G,DATA_BRAND!$F:$F,"")</f>
        <v/>
      </c>
      <c r="AB23" s="51" t="str">
        <f t="shared" si="8"/>
        <v>Bleu de Chauffe1001141117/07/2021</v>
      </c>
      <c r="AC23" s="47" t="str">
        <f>_xlfn.XLOOKUP($AB23,DATA_BRAND!$G:$G,DATA_BRAND!$D:$D,"")</f>
        <v/>
      </c>
      <c r="AD23" s="47" t="str">
        <f>_xlfn.XLOOKUP($AB23,DATA_BRAND!$G:$G,DATA_BRAND!$E:$E,"")</f>
        <v/>
      </c>
      <c r="AE23" s="52" t="str">
        <f>_xlfn.XLOOKUP($AB23,DATA_BRAND!$G:$G,DATA_BRAND!$F:$F,"")</f>
        <v/>
      </c>
      <c r="AF23" s="51" t="str">
        <f t="shared" si="9"/>
        <v>Bottega Veneta1001141117/07/2021</v>
      </c>
      <c r="AG23" s="47" t="str">
        <f>_xlfn.XLOOKUP($AF23,DATA_BRAND!$G:$G,DATA_BRAND!$D:$D,"")</f>
        <v/>
      </c>
      <c r="AH23" s="47" t="str">
        <f>_xlfn.XLOOKUP($AF23,DATA_BRAND!$G:$G,DATA_BRAND!$E:$E,"")</f>
        <v/>
      </c>
      <c r="AI23" s="52" t="str">
        <f>_xlfn.XLOOKUP($AF23,DATA_BRAND!$G:$G,DATA_BRAND!$F:$F,"")</f>
        <v/>
      </c>
      <c r="AJ23" s="51" t="str">
        <f t="shared" si="10"/>
        <v>Burberry1001141117/07/2021</v>
      </c>
      <c r="AK23" s="47" t="str">
        <f>_xlfn.XLOOKUP($AJ23,DATA_BRAND!$G:$G,DATA_BRAND!$D:$D,"")</f>
        <v/>
      </c>
      <c r="AL23" s="47" t="str">
        <f>_xlfn.XLOOKUP($AJ23,DATA_BRAND!$G:$G,DATA_BRAND!$E:$E,"")</f>
        <v/>
      </c>
      <c r="AM23" s="52" t="str">
        <f>_xlfn.XLOOKUP($AJ23,DATA_BRAND!$G:$G,DATA_BRAND!$F:$F,"")</f>
        <v/>
      </c>
      <c r="AN23" s="51" t="str">
        <f t="shared" si="11"/>
        <v>Givenchy1001141117/07/2021</v>
      </c>
      <c r="AO23" s="47" t="str">
        <f>_xlfn.XLOOKUP($AN23,DATA_BRAND!$G:$G,DATA_BRAND!$D:$D,"")</f>
        <v/>
      </c>
      <c r="AP23" s="47" t="str">
        <f>_xlfn.XLOOKUP($AN23,DATA_BRAND!$G:$G,DATA_BRAND!$E:$E,"")</f>
        <v/>
      </c>
      <c r="AQ23" s="52" t="str">
        <f>_xlfn.XLOOKUP($AN23,DATA_BRAND!$G:$G,DATA_BRAND!$F:$F,"")</f>
        <v/>
      </c>
      <c r="AR23" s="51" t="str">
        <f t="shared" si="12"/>
        <v>Kenzo1001141117/07/2021</v>
      </c>
      <c r="AS23" s="47" t="str">
        <f>_xlfn.XLOOKUP($AR23,DATA_BRAND!$G:$G,DATA_BRAND!$D:$D,"")</f>
        <v/>
      </c>
      <c r="AT23" s="47" t="str">
        <f>_xlfn.XLOOKUP($AR23,DATA_BRAND!$G:$G,DATA_BRAND!$E:$E,"")</f>
        <v/>
      </c>
      <c r="AU23" s="52" t="str">
        <f>_xlfn.XLOOKUP($AR23,DATA_BRAND!$G:$G,DATA_BRAND!$F:$F,"")</f>
        <v/>
      </c>
      <c r="AV23" s="51" t="str">
        <f t="shared" si="13"/>
        <v>Lacoste1001141117/07/2021</v>
      </c>
      <c r="AW23" s="47" t="str">
        <f>_xlfn.XLOOKUP($AV23,DATA_BRAND!$G:$G,DATA_BRAND!$D:$D,"")</f>
        <v/>
      </c>
      <c r="AX23" s="47" t="str">
        <f>_xlfn.XLOOKUP($AV23,DATA_BRAND!$G:$G,DATA_BRAND!$E:$E,"")</f>
        <v/>
      </c>
      <c r="AY23" s="52" t="str">
        <f>_xlfn.XLOOKUP($AV23,DATA_BRAND!$G:$G,DATA_BRAND!$F:$F,"")</f>
        <v/>
      </c>
      <c r="AZ23" s="51" t="str">
        <f t="shared" si="14"/>
        <v>Maison Margiela1001141117/07/2021</v>
      </c>
      <c r="BA23" s="47" t="str">
        <f>_xlfn.XLOOKUP($AZ23,DATA_BRAND!$G:$G,DATA_BRAND!$D:$D,"")</f>
        <v/>
      </c>
      <c r="BB23" s="47" t="str">
        <f>_xlfn.XLOOKUP($AZ23,DATA_BRAND!$G:$G,DATA_BRAND!$E:$E,"")</f>
        <v/>
      </c>
      <c r="BC23" s="52" t="str">
        <f>_xlfn.XLOOKUP($AZ23,DATA_BRAND!$G:$G,DATA_BRAND!$F:$F,"")</f>
        <v/>
      </c>
      <c r="BD23" s="51" t="str">
        <f t="shared" si="15"/>
        <v>Moncler1001141117/07/2021</v>
      </c>
      <c r="BE23" s="47" t="str">
        <f>_xlfn.XLOOKUP($BD23,DATA_BRAND!$G:$G,DATA_BRAND!$D:$D,"")</f>
        <v/>
      </c>
      <c r="BF23" s="47" t="str">
        <f>_xlfn.XLOOKUP($BD23,DATA_BRAND!$G:$G,DATA_BRAND!$E:$E,"")</f>
        <v/>
      </c>
      <c r="BG23" s="52" t="str">
        <f>_xlfn.XLOOKUP($BD23,DATA_BRAND!$G:$G,DATA_BRAND!$F:$F,"")</f>
        <v/>
      </c>
      <c r="BH23" s="51" t="str">
        <f t="shared" si="16"/>
        <v>Off-White1001141117/07/2021</v>
      </c>
      <c r="BI23" s="47" t="str">
        <f>_xlfn.XLOOKUP($BH23,DATA_BRAND!$G:$G,DATA_BRAND!$D:$D,"")</f>
        <v/>
      </c>
      <c r="BJ23" s="47" t="str">
        <f>_xlfn.XLOOKUP($BH23,DATA_BRAND!$G:$G,DATA_BRAND!$E:$E,"")</f>
        <v/>
      </c>
      <c r="BK23" s="52" t="str">
        <f>_xlfn.XLOOKUP($BH23,DATA_BRAND!$G:$G,DATA_BRAND!$F:$F,"")</f>
        <v/>
      </c>
      <c r="BL23" s="51" t="str">
        <f t="shared" si="17"/>
        <v>Polo Ralph Lauren1001141117/07/2021</v>
      </c>
      <c r="BM23" s="47" t="str">
        <f>_xlfn.XLOOKUP($BL23,DATA_BRAND!$G:$G,DATA_BRAND!$D:$D,"")</f>
        <v/>
      </c>
      <c r="BN23" s="47" t="str">
        <f>_xlfn.XLOOKUP($BL23,DATA_BRAND!$G:$G,DATA_BRAND!$E:$E,"")</f>
        <v/>
      </c>
      <c r="BO23" s="52" t="str">
        <f>_xlfn.XLOOKUP($BL23,DATA_BRAND!$G:$G,DATA_BRAND!$F:$F,"")</f>
        <v/>
      </c>
      <c r="BP23" s="51" t="str">
        <f t="shared" si="18"/>
        <v>Salvatore Ferragamo1001141117/07/2021</v>
      </c>
      <c r="BQ23" s="47" t="str">
        <f>_xlfn.XLOOKUP($BP23,DATA_BRAND!$G:$G,DATA_BRAND!$D:$D,"")</f>
        <v/>
      </c>
      <c r="BR23" s="47" t="str">
        <f>_xlfn.XLOOKUP($BP23,DATA_BRAND!$G:$G,DATA_BRAND!$E:$E,"")</f>
        <v/>
      </c>
      <c r="BS23" s="52" t="str">
        <f>_xlfn.XLOOKUP($BP23,DATA_BRAND!$G:$G,DATA_BRAND!$F:$F,"")</f>
        <v/>
      </c>
      <c r="BT23" s="51" t="str">
        <f t="shared" si="19"/>
        <v>Smythson1001141117/07/2021</v>
      </c>
      <c r="BU23" s="47" t="str">
        <f>_xlfn.XLOOKUP($BT23,DATA_BRAND!$G:$G,DATA_BRAND!$D:$D,"")</f>
        <v/>
      </c>
      <c r="BV23" s="47" t="str">
        <f>_xlfn.XLOOKUP($BT23,DATA_BRAND!$G:$G,DATA_BRAND!$E:$E,"")</f>
        <v/>
      </c>
      <c r="BW23" s="52" t="str">
        <f>_xlfn.XLOOKUP($BT23,DATA_BRAND!$G:$G,DATA_BRAND!$F:$F,"")</f>
        <v/>
      </c>
      <c r="BX23" s="51" t="str">
        <f t="shared" si="20"/>
        <v>Stone Island1001141117/07/2021</v>
      </c>
      <c r="BY23" s="47" t="str">
        <f>_xlfn.XLOOKUP($BX23,DATA_BRAND!$G:$G,DATA_BRAND!$D:$D,"")</f>
        <v/>
      </c>
      <c r="BZ23" s="47" t="str">
        <f>_xlfn.XLOOKUP($BX23,DATA_BRAND!$G:$G,DATA_BRAND!$E:$E,"")</f>
        <v/>
      </c>
      <c r="CA23" s="52" t="str">
        <f>_xlfn.XLOOKUP($BX23,DATA_BRAND!$G:$G,DATA_BRAND!$F:$F,"")</f>
        <v/>
      </c>
      <c r="CB23" s="51" t="str">
        <f t="shared" si="21"/>
        <v>Thom Browne1001141117/07/2021</v>
      </c>
      <c r="CC23" s="47" t="str">
        <f>_xlfn.XLOOKUP($CB23,DATA_BRAND!$G:$G,DATA_BRAND!$D:$D,"")</f>
        <v/>
      </c>
      <c r="CD23" s="47" t="str">
        <f>_xlfn.XLOOKUP($CB23,DATA_BRAND!$G:$G,DATA_BRAND!$E:$E,"")</f>
        <v/>
      </c>
      <c r="CE23" s="52" t="str">
        <f>_xlfn.XLOOKUP($CB23,DATA_BRAND!$G:$G,DATA_BRAND!$F:$F,"")</f>
        <v/>
      </c>
      <c r="CF23" s="51" t="str">
        <f t="shared" si="22"/>
        <v>Versace1001141117/07/2021</v>
      </c>
      <c r="CG23" s="47" t="str">
        <f>_xlfn.XLOOKUP($CF23,DATA_BRAND!$G:$G,DATA_BRAND!$D:$D,"")</f>
        <v/>
      </c>
      <c r="CH23" s="47" t="str">
        <f>_xlfn.XLOOKUP($CF23,DATA_BRAND!$G:$G,DATA_BRAND!$E:$E,"")</f>
        <v/>
      </c>
      <c r="CI23" s="52" t="str">
        <f>_xlfn.XLOOKUP($CF23,DATA_BRAND!$G:$G,DATA_BRAND!$F:$F,"")</f>
        <v/>
      </c>
      <c r="CJ23" s="51" t="str">
        <f t="shared" si="23"/>
        <v>YSL1001141117/07/2021</v>
      </c>
      <c r="CK23" s="47">
        <f>_xlfn.XLOOKUP($CJ23,DATA_BRAND!$G:$G,DATA_BRAND!$D:$D,"")</f>
        <v>2</v>
      </c>
      <c r="CL23" s="47">
        <f>_xlfn.XLOOKUP($CJ23,DATA_BRAND!$G:$G,DATA_BRAND!$E:$E,"")</f>
        <v>2</v>
      </c>
      <c r="CM23" s="52">
        <f>_xlfn.XLOOKUP($CJ23,DATA_BRAND!$G:$G,DATA_BRAND!$F:$F,"")</f>
        <v>1445.84</v>
      </c>
    </row>
    <row r="24" spans="1:91" ht="15" thickBot="1" x14ac:dyDescent="0.4">
      <c r="A24" s="61">
        <v>18</v>
      </c>
      <c r="B24" s="62">
        <f t="shared" si="0"/>
        <v>44395</v>
      </c>
      <c r="C24" s="63">
        <f t="shared" si="1"/>
        <v>44395</v>
      </c>
      <c r="D24" s="51" t="str">
        <f t="shared" si="2"/>
        <v>Acne1001141118/07/2021</v>
      </c>
      <c r="E24" s="47" t="str">
        <f>_xlfn.XLOOKUP($D24,DATA_BRAND!$G:$G,DATA_BRAND!$D:$D,"")</f>
        <v/>
      </c>
      <c r="F24" s="47" t="str">
        <f>_xlfn.XLOOKUP($D24,DATA_BRAND!$G:$G,DATA_BRAND!$E:$E,"")</f>
        <v/>
      </c>
      <c r="G24" s="52" t="str">
        <f>_xlfn.XLOOKUP($D24,DATA_BRAND!$G:$G,DATA_BRAND!$F:$F,"")</f>
        <v/>
      </c>
      <c r="H24" s="51" t="str">
        <f t="shared" si="3"/>
        <v>Alfred Dunhill1001141118/07/2021</v>
      </c>
      <c r="I24" s="47" t="str">
        <f>_xlfn.XLOOKUP($H24,DATA_BRAND!$G:$G,DATA_BRAND!$D:$D,"")</f>
        <v/>
      </c>
      <c r="J24" s="47" t="str">
        <f>_xlfn.XLOOKUP($H24,DATA_BRAND!$G:$G,DATA_BRAND!$E:$E,"")</f>
        <v/>
      </c>
      <c r="K24" s="52" t="str">
        <f>_xlfn.XLOOKUP($H24,DATA_BRAND!$G:$G,DATA_BRAND!$F:$F,"")</f>
        <v/>
      </c>
      <c r="L24" s="51" t="str">
        <f t="shared" si="4"/>
        <v>Anderson's1001141118/07/2021</v>
      </c>
      <c r="M24" s="47" t="str">
        <f>_xlfn.XLOOKUP($L24,DATA_BRAND!$G:$G,DATA_BRAND!$D:$D,"")</f>
        <v/>
      </c>
      <c r="N24" s="47" t="str">
        <f>_xlfn.XLOOKUP($L24,DATA_BRAND!$G:$G,DATA_BRAND!$E:$E,"")</f>
        <v/>
      </c>
      <c r="O24" s="52" t="str">
        <f>_xlfn.XLOOKUP($L24,DATA_BRAND!$G:$G,DATA_BRAND!$F:$F,"")</f>
        <v/>
      </c>
      <c r="P24" s="51" t="str">
        <f t="shared" si="5"/>
        <v>Balenciaga1001141118/07/2021</v>
      </c>
      <c r="Q24" s="47" t="str">
        <f>_xlfn.XLOOKUP($P24,DATA_BRAND!$G:$G,DATA_BRAND!$D:$D,"")</f>
        <v/>
      </c>
      <c r="R24" s="47" t="str">
        <f>_xlfn.XLOOKUP($P24,DATA_BRAND!$G:$G,DATA_BRAND!$E:$E,"")</f>
        <v/>
      </c>
      <c r="S24" s="52" t="str">
        <f>_xlfn.XLOOKUP($P24,DATA_BRAND!$G:$G,DATA_BRAND!$F:$F,"")</f>
        <v/>
      </c>
      <c r="T24" s="51" t="str">
        <f t="shared" si="6"/>
        <v>Bally1001141118/07/2021</v>
      </c>
      <c r="U24" s="47" t="str">
        <f>_xlfn.XLOOKUP($T24,DATA_BRAND!$G:$G,DATA_BRAND!$D:$D,"")</f>
        <v/>
      </c>
      <c r="V24" s="47" t="str">
        <f>_xlfn.XLOOKUP($T24,DATA_BRAND!$G:$G,DATA_BRAND!$E:$E,"")</f>
        <v/>
      </c>
      <c r="W24" s="52" t="str">
        <f>_xlfn.XLOOKUP($T24,DATA_BRAND!$G:$G,DATA_BRAND!$F:$F,"")</f>
        <v/>
      </c>
      <c r="X24" s="51" t="str">
        <f t="shared" si="7"/>
        <v>Balmain1001141118/07/2021</v>
      </c>
      <c r="Y24" s="47" t="str">
        <f>_xlfn.XLOOKUP($X24,DATA_BRAND!$G:$G,DATA_BRAND!$D:$D,"")</f>
        <v/>
      </c>
      <c r="Z24" s="47" t="str">
        <f>_xlfn.XLOOKUP($X24,DATA_BRAND!$G:$G,DATA_BRAND!$E:$E,"")</f>
        <v/>
      </c>
      <c r="AA24" s="52" t="str">
        <f>_xlfn.XLOOKUP($X24,DATA_BRAND!$G:$G,DATA_BRAND!$F:$F,"")</f>
        <v/>
      </c>
      <c r="AB24" s="51" t="str">
        <f t="shared" si="8"/>
        <v>Bleu de Chauffe1001141118/07/2021</v>
      </c>
      <c r="AC24" s="47" t="str">
        <f>_xlfn.XLOOKUP($AB24,DATA_BRAND!$G:$G,DATA_BRAND!$D:$D,"")</f>
        <v/>
      </c>
      <c r="AD24" s="47" t="str">
        <f>_xlfn.XLOOKUP($AB24,DATA_BRAND!$G:$G,DATA_BRAND!$E:$E,"")</f>
        <v/>
      </c>
      <c r="AE24" s="52" t="str">
        <f>_xlfn.XLOOKUP($AB24,DATA_BRAND!$G:$G,DATA_BRAND!$F:$F,"")</f>
        <v/>
      </c>
      <c r="AF24" s="51" t="str">
        <f t="shared" si="9"/>
        <v>Bottega Veneta1001141118/07/2021</v>
      </c>
      <c r="AG24" s="47" t="str">
        <f>_xlfn.XLOOKUP($AF24,DATA_BRAND!$G:$G,DATA_BRAND!$D:$D,"")</f>
        <v/>
      </c>
      <c r="AH24" s="47" t="str">
        <f>_xlfn.XLOOKUP($AF24,DATA_BRAND!$G:$G,DATA_BRAND!$E:$E,"")</f>
        <v/>
      </c>
      <c r="AI24" s="52" t="str">
        <f>_xlfn.XLOOKUP($AF24,DATA_BRAND!$G:$G,DATA_BRAND!$F:$F,"")</f>
        <v/>
      </c>
      <c r="AJ24" s="51" t="str">
        <f t="shared" si="10"/>
        <v>Burberry1001141118/07/2021</v>
      </c>
      <c r="AK24" s="47" t="str">
        <f>_xlfn.XLOOKUP($AJ24,DATA_BRAND!$G:$G,DATA_BRAND!$D:$D,"")</f>
        <v/>
      </c>
      <c r="AL24" s="47" t="str">
        <f>_xlfn.XLOOKUP($AJ24,DATA_BRAND!$G:$G,DATA_BRAND!$E:$E,"")</f>
        <v/>
      </c>
      <c r="AM24" s="52" t="str">
        <f>_xlfn.XLOOKUP($AJ24,DATA_BRAND!$G:$G,DATA_BRAND!$F:$F,"")</f>
        <v/>
      </c>
      <c r="AN24" s="51" t="str">
        <f t="shared" si="11"/>
        <v>Givenchy1001141118/07/2021</v>
      </c>
      <c r="AO24" s="47" t="str">
        <f>_xlfn.XLOOKUP($AN24,DATA_BRAND!$G:$G,DATA_BRAND!$D:$D,"")</f>
        <v/>
      </c>
      <c r="AP24" s="47" t="str">
        <f>_xlfn.XLOOKUP($AN24,DATA_BRAND!$G:$G,DATA_BRAND!$E:$E,"")</f>
        <v/>
      </c>
      <c r="AQ24" s="52" t="str">
        <f>_xlfn.XLOOKUP($AN24,DATA_BRAND!$G:$G,DATA_BRAND!$F:$F,"")</f>
        <v/>
      </c>
      <c r="AR24" s="51" t="str">
        <f t="shared" si="12"/>
        <v>Kenzo1001141118/07/2021</v>
      </c>
      <c r="AS24" s="47" t="str">
        <f>_xlfn.XLOOKUP($AR24,DATA_BRAND!$G:$G,DATA_BRAND!$D:$D,"")</f>
        <v/>
      </c>
      <c r="AT24" s="47" t="str">
        <f>_xlfn.XLOOKUP($AR24,DATA_BRAND!$G:$G,DATA_BRAND!$E:$E,"")</f>
        <v/>
      </c>
      <c r="AU24" s="52" t="str">
        <f>_xlfn.XLOOKUP($AR24,DATA_BRAND!$G:$G,DATA_BRAND!$F:$F,"")</f>
        <v/>
      </c>
      <c r="AV24" s="51" t="str">
        <f t="shared" si="13"/>
        <v>Lacoste1001141118/07/2021</v>
      </c>
      <c r="AW24" s="47" t="str">
        <f>_xlfn.XLOOKUP($AV24,DATA_BRAND!$G:$G,DATA_BRAND!$D:$D,"")</f>
        <v/>
      </c>
      <c r="AX24" s="47" t="str">
        <f>_xlfn.XLOOKUP($AV24,DATA_BRAND!$G:$G,DATA_BRAND!$E:$E,"")</f>
        <v/>
      </c>
      <c r="AY24" s="52" t="str">
        <f>_xlfn.XLOOKUP($AV24,DATA_BRAND!$G:$G,DATA_BRAND!$F:$F,"")</f>
        <v/>
      </c>
      <c r="AZ24" s="51" t="str">
        <f t="shared" si="14"/>
        <v>Maison Margiela1001141118/07/2021</v>
      </c>
      <c r="BA24" s="47" t="str">
        <f>_xlfn.XLOOKUP($AZ24,DATA_BRAND!$G:$G,DATA_BRAND!$D:$D,"")</f>
        <v/>
      </c>
      <c r="BB24" s="47" t="str">
        <f>_xlfn.XLOOKUP($AZ24,DATA_BRAND!$G:$G,DATA_BRAND!$E:$E,"")</f>
        <v/>
      </c>
      <c r="BC24" s="52" t="str">
        <f>_xlfn.XLOOKUP($AZ24,DATA_BRAND!$G:$G,DATA_BRAND!$F:$F,"")</f>
        <v/>
      </c>
      <c r="BD24" s="51" t="str">
        <f t="shared" si="15"/>
        <v>Moncler1001141118/07/2021</v>
      </c>
      <c r="BE24" s="47" t="str">
        <f>_xlfn.XLOOKUP($BD24,DATA_BRAND!$G:$G,DATA_BRAND!$D:$D,"")</f>
        <v/>
      </c>
      <c r="BF24" s="47" t="str">
        <f>_xlfn.XLOOKUP($BD24,DATA_BRAND!$G:$G,DATA_BRAND!$E:$E,"")</f>
        <v/>
      </c>
      <c r="BG24" s="52" t="str">
        <f>_xlfn.XLOOKUP($BD24,DATA_BRAND!$G:$G,DATA_BRAND!$F:$F,"")</f>
        <v/>
      </c>
      <c r="BH24" s="51" t="str">
        <f t="shared" si="16"/>
        <v>Off-White1001141118/07/2021</v>
      </c>
      <c r="BI24" s="47" t="str">
        <f>_xlfn.XLOOKUP($BH24,DATA_BRAND!$G:$G,DATA_BRAND!$D:$D,"")</f>
        <v/>
      </c>
      <c r="BJ24" s="47" t="str">
        <f>_xlfn.XLOOKUP($BH24,DATA_BRAND!$G:$G,DATA_BRAND!$E:$E,"")</f>
        <v/>
      </c>
      <c r="BK24" s="52" t="str">
        <f>_xlfn.XLOOKUP($BH24,DATA_BRAND!$G:$G,DATA_BRAND!$F:$F,"")</f>
        <v/>
      </c>
      <c r="BL24" s="51" t="str">
        <f t="shared" si="17"/>
        <v>Polo Ralph Lauren1001141118/07/2021</v>
      </c>
      <c r="BM24" s="47" t="str">
        <f>_xlfn.XLOOKUP($BL24,DATA_BRAND!$G:$G,DATA_BRAND!$D:$D,"")</f>
        <v/>
      </c>
      <c r="BN24" s="47" t="str">
        <f>_xlfn.XLOOKUP($BL24,DATA_BRAND!$G:$G,DATA_BRAND!$E:$E,"")</f>
        <v/>
      </c>
      <c r="BO24" s="52" t="str">
        <f>_xlfn.XLOOKUP($BL24,DATA_BRAND!$G:$G,DATA_BRAND!$F:$F,"")</f>
        <v/>
      </c>
      <c r="BP24" s="51" t="str">
        <f t="shared" si="18"/>
        <v>Salvatore Ferragamo1001141118/07/2021</v>
      </c>
      <c r="BQ24" s="47" t="str">
        <f>_xlfn.XLOOKUP($BP24,DATA_BRAND!$G:$G,DATA_BRAND!$D:$D,"")</f>
        <v/>
      </c>
      <c r="BR24" s="47" t="str">
        <f>_xlfn.XLOOKUP($BP24,DATA_BRAND!$G:$G,DATA_BRAND!$E:$E,"")</f>
        <v/>
      </c>
      <c r="BS24" s="52" t="str">
        <f>_xlfn.XLOOKUP($BP24,DATA_BRAND!$G:$G,DATA_BRAND!$F:$F,"")</f>
        <v/>
      </c>
      <c r="BT24" s="51" t="str">
        <f t="shared" si="19"/>
        <v>Smythson1001141118/07/2021</v>
      </c>
      <c r="BU24" s="47" t="str">
        <f>_xlfn.XLOOKUP($BT24,DATA_BRAND!$G:$G,DATA_BRAND!$D:$D,"")</f>
        <v/>
      </c>
      <c r="BV24" s="47" t="str">
        <f>_xlfn.XLOOKUP($BT24,DATA_BRAND!$G:$G,DATA_BRAND!$E:$E,"")</f>
        <v/>
      </c>
      <c r="BW24" s="52" t="str">
        <f>_xlfn.XLOOKUP($BT24,DATA_BRAND!$G:$G,DATA_BRAND!$F:$F,"")</f>
        <v/>
      </c>
      <c r="BX24" s="51" t="str">
        <f t="shared" si="20"/>
        <v>Stone Island1001141118/07/2021</v>
      </c>
      <c r="BY24" s="47" t="str">
        <f>_xlfn.XLOOKUP($BX24,DATA_BRAND!$G:$G,DATA_BRAND!$D:$D,"")</f>
        <v/>
      </c>
      <c r="BZ24" s="47" t="str">
        <f>_xlfn.XLOOKUP($BX24,DATA_BRAND!$G:$G,DATA_BRAND!$E:$E,"")</f>
        <v/>
      </c>
      <c r="CA24" s="52" t="str">
        <f>_xlfn.XLOOKUP($BX24,DATA_BRAND!$G:$G,DATA_BRAND!$F:$F,"")</f>
        <v/>
      </c>
      <c r="CB24" s="51" t="str">
        <f t="shared" si="21"/>
        <v>Thom Browne1001141118/07/2021</v>
      </c>
      <c r="CC24" s="47" t="str">
        <f>_xlfn.XLOOKUP($CB24,DATA_BRAND!$G:$G,DATA_BRAND!$D:$D,"")</f>
        <v/>
      </c>
      <c r="CD24" s="47" t="str">
        <f>_xlfn.XLOOKUP($CB24,DATA_BRAND!$G:$G,DATA_BRAND!$E:$E,"")</f>
        <v/>
      </c>
      <c r="CE24" s="52" t="str">
        <f>_xlfn.XLOOKUP($CB24,DATA_BRAND!$G:$G,DATA_BRAND!$F:$F,"")</f>
        <v/>
      </c>
      <c r="CF24" s="51" t="str">
        <f t="shared" si="22"/>
        <v>Versace1001141118/07/2021</v>
      </c>
      <c r="CG24" s="47" t="str">
        <f>_xlfn.XLOOKUP($CF24,DATA_BRAND!$G:$G,DATA_BRAND!$D:$D,"")</f>
        <v/>
      </c>
      <c r="CH24" s="47" t="str">
        <f>_xlfn.XLOOKUP($CF24,DATA_BRAND!$G:$G,DATA_BRAND!$E:$E,"")</f>
        <v/>
      </c>
      <c r="CI24" s="52" t="str">
        <f>_xlfn.XLOOKUP($CF24,DATA_BRAND!$G:$G,DATA_BRAND!$F:$F,"")</f>
        <v/>
      </c>
      <c r="CJ24" s="51" t="str">
        <f t="shared" si="23"/>
        <v>YSL1001141118/07/2021</v>
      </c>
      <c r="CK24" s="47">
        <f>_xlfn.XLOOKUP($CJ24,DATA_BRAND!$G:$G,DATA_BRAND!$D:$D,"")</f>
        <v>3</v>
      </c>
      <c r="CL24" s="47">
        <f>_xlfn.XLOOKUP($CJ24,DATA_BRAND!$G:$G,DATA_BRAND!$E:$E,"")</f>
        <v>3</v>
      </c>
      <c r="CM24" s="52">
        <f>_xlfn.XLOOKUP($CJ24,DATA_BRAND!$G:$G,DATA_BRAND!$F:$F,"")</f>
        <v>1445.83</v>
      </c>
    </row>
    <row r="25" spans="1:91" ht="15" thickBot="1" x14ac:dyDescent="0.4">
      <c r="A25" s="61">
        <v>19</v>
      </c>
      <c r="B25" s="62">
        <f t="shared" si="0"/>
        <v>44396</v>
      </c>
      <c r="C25" s="63">
        <f t="shared" si="1"/>
        <v>44396</v>
      </c>
      <c r="D25" s="51" t="str">
        <f t="shared" si="2"/>
        <v>Acne1001141119/07/2021</v>
      </c>
      <c r="E25" s="47" t="str">
        <f>_xlfn.XLOOKUP($D25,DATA_BRAND!$G:$G,DATA_BRAND!$D:$D,"")</f>
        <v/>
      </c>
      <c r="F25" s="47" t="str">
        <f>_xlfn.XLOOKUP($D25,DATA_BRAND!$G:$G,DATA_BRAND!$E:$E,"")</f>
        <v/>
      </c>
      <c r="G25" s="52" t="str">
        <f>_xlfn.XLOOKUP($D25,DATA_BRAND!$G:$G,DATA_BRAND!$F:$F,"")</f>
        <v/>
      </c>
      <c r="H25" s="51" t="str">
        <f t="shared" si="3"/>
        <v>Alfred Dunhill1001141119/07/2021</v>
      </c>
      <c r="I25" s="47" t="str">
        <f>_xlfn.XLOOKUP($H25,DATA_BRAND!$G:$G,DATA_BRAND!$D:$D,"")</f>
        <v/>
      </c>
      <c r="J25" s="47" t="str">
        <f>_xlfn.XLOOKUP($H25,DATA_BRAND!$G:$G,DATA_BRAND!$E:$E,"")</f>
        <v/>
      </c>
      <c r="K25" s="52" t="str">
        <f>_xlfn.XLOOKUP($H25,DATA_BRAND!$G:$G,DATA_BRAND!$F:$F,"")</f>
        <v/>
      </c>
      <c r="L25" s="51" t="str">
        <f t="shared" si="4"/>
        <v>Anderson's1001141119/07/2021</v>
      </c>
      <c r="M25" s="47" t="str">
        <f>_xlfn.XLOOKUP($L25,DATA_BRAND!$G:$G,DATA_BRAND!$D:$D,"")</f>
        <v/>
      </c>
      <c r="N25" s="47" t="str">
        <f>_xlfn.XLOOKUP($L25,DATA_BRAND!$G:$G,DATA_BRAND!$E:$E,"")</f>
        <v/>
      </c>
      <c r="O25" s="52" t="str">
        <f>_xlfn.XLOOKUP($L25,DATA_BRAND!$G:$G,DATA_BRAND!$F:$F,"")</f>
        <v/>
      </c>
      <c r="P25" s="51" t="str">
        <f t="shared" si="5"/>
        <v>Balenciaga1001141119/07/2021</v>
      </c>
      <c r="Q25" s="47" t="str">
        <f>_xlfn.XLOOKUP($P25,DATA_BRAND!$G:$G,DATA_BRAND!$D:$D,"")</f>
        <v/>
      </c>
      <c r="R25" s="47" t="str">
        <f>_xlfn.XLOOKUP($P25,DATA_BRAND!$G:$G,DATA_BRAND!$E:$E,"")</f>
        <v/>
      </c>
      <c r="S25" s="52" t="str">
        <f>_xlfn.XLOOKUP($P25,DATA_BRAND!$G:$G,DATA_BRAND!$F:$F,"")</f>
        <v/>
      </c>
      <c r="T25" s="51" t="str">
        <f t="shared" si="6"/>
        <v>Bally1001141119/07/2021</v>
      </c>
      <c r="U25" s="47" t="str">
        <f>_xlfn.XLOOKUP($T25,DATA_BRAND!$G:$G,DATA_BRAND!$D:$D,"")</f>
        <v/>
      </c>
      <c r="V25" s="47" t="str">
        <f>_xlfn.XLOOKUP($T25,DATA_BRAND!$G:$G,DATA_BRAND!$E:$E,"")</f>
        <v/>
      </c>
      <c r="W25" s="52" t="str">
        <f>_xlfn.XLOOKUP($T25,DATA_BRAND!$G:$G,DATA_BRAND!$F:$F,"")</f>
        <v/>
      </c>
      <c r="X25" s="51" t="str">
        <f t="shared" si="7"/>
        <v>Balmain1001141119/07/2021</v>
      </c>
      <c r="Y25" s="47" t="str">
        <f>_xlfn.XLOOKUP($X25,DATA_BRAND!$G:$G,DATA_BRAND!$D:$D,"")</f>
        <v/>
      </c>
      <c r="Z25" s="47" t="str">
        <f>_xlfn.XLOOKUP($X25,DATA_BRAND!$G:$G,DATA_BRAND!$E:$E,"")</f>
        <v/>
      </c>
      <c r="AA25" s="52" t="str">
        <f>_xlfn.XLOOKUP($X25,DATA_BRAND!$G:$G,DATA_BRAND!$F:$F,"")</f>
        <v/>
      </c>
      <c r="AB25" s="51" t="str">
        <f t="shared" si="8"/>
        <v>Bleu de Chauffe1001141119/07/2021</v>
      </c>
      <c r="AC25" s="47" t="str">
        <f>_xlfn.XLOOKUP($AB25,DATA_BRAND!$G:$G,DATA_BRAND!$D:$D,"")</f>
        <v/>
      </c>
      <c r="AD25" s="47" t="str">
        <f>_xlfn.XLOOKUP($AB25,DATA_BRAND!$G:$G,DATA_BRAND!$E:$E,"")</f>
        <v/>
      </c>
      <c r="AE25" s="52" t="str">
        <f>_xlfn.XLOOKUP($AB25,DATA_BRAND!$G:$G,DATA_BRAND!$F:$F,"")</f>
        <v/>
      </c>
      <c r="AF25" s="51" t="str">
        <f t="shared" si="9"/>
        <v>Bottega Veneta1001141119/07/2021</v>
      </c>
      <c r="AG25" s="47" t="str">
        <f>_xlfn.XLOOKUP($AF25,DATA_BRAND!$G:$G,DATA_BRAND!$D:$D,"")</f>
        <v/>
      </c>
      <c r="AH25" s="47" t="str">
        <f>_xlfn.XLOOKUP($AF25,DATA_BRAND!$G:$G,DATA_BRAND!$E:$E,"")</f>
        <v/>
      </c>
      <c r="AI25" s="52" t="str">
        <f>_xlfn.XLOOKUP($AF25,DATA_BRAND!$G:$G,DATA_BRAND!$F:$F,"")</f>
        <v/>
      </c>
      <c r="AJ25" s="51" t="str">
        <f t="shared" si="10"/>
        <v>Burberry1001141119/07/2021</v>
      </c>
      <c r="AK25" s="47" t="str">
        <f>_xlfn.XLOOKUP($AJ25,DATA_BRAND!$G:$G,DATA_BRAND!$D:$D,"")</f>
        <v/>
      </c>
      <c r="AL25" s="47" t="str">
        <f>_xlfn.XLOOKUP($AJ25,DATA_BRAND!$G:$G,DATA_BRAND!$E:$E,"")</f>
        <v/>
      </c>
      <c r="AM25" s="52" t="str">
        <f>_xlfn.XLOOKUP($AJ25,DATA_BRAND!$G:$G,DATA_BRAND!$F:$F,"")</f>
        <v/>
      </c>
      <c r="AN25" s="51" t="str">
        <f t="shared" si="11"/>
        <v>Givenchy1001141119/07/2021</v>
      </c>
      <c r="AO25" s="47" t="str">
        <f>_xlfn.XLOOKUP($AN25,DATA_BRAND!$G:$G,DATA_BRAND!$D:$D,"")</f>
        <v/>
      </c>
      <c r="AP25" s="47" t="str">
        <f>_xlfn.XLOOKUP($AN25,DATA_BRAND!$G:$G,DATA_BRAND!$E:$E,"")</f>
        <v/>
      </c>
      <c r="AQ25" s="52" t="str">
        <f>_xlfn.XLOOKUP($AN25,DATA_BRAND!$G:$G,DATA_BRAND!$F:$F,"")</f>
        <v/>
      </c>
      <c r="AR25" s="51" t="str">
        <f t="shared" si="12"/>
        <v>Kenzo1001141119/07/2021</v>
      </c>
      <c r="AS25" s="47" t="str">
        <f>_xlfn.XLOOKUP($AR25,DATA_BRAND!$G:$G,DATA_BRAND!$D:$D,"")</f>
        <v/>
      </c>
      <c r="AT25" s="47" t="str">
        <f>_xlfn.XLOOKUP($AR25,DATA_BRAND!$G:$G,DATA_BRAND!$E:$E,"")</f>
        <v/>
      </c>
      <c r="AU25" s="52" t="str">
        <f>_xlfn.XLOOKUP($AR25,DATA_BRAND!$G:$G,DATA_BRAND!$F:$F,"")</f>
        <v/>
      </c>
      <c r="AV25" s="51" t="str">
        <f t="shared" si="13"/>
        <v>Lacoste1001141119/07/2021</v>
      </c>
      <c r="AW25" s="47" t="str">
        <f>_xlfn.XLOOKUP($AV25,DATA_BRAND!$G:$G,DATA_BRAND!$D:$D,"")</f>
        <v/>
      </c>
      <c r="AX25" s="47" t="str">
        <f>_xlfn.XLOOKUP($AV25,DATA_BRAND!$G:$G,DATA_BRAND!$E:$E,"")</f>
        <v/>
      </c>
      <c r="AY25" s="52" t="str">
        <f>_xlfn.XLOOKUP($AV25,DATA_BRAND!$G:$G,DATA_BRAND!$F:$F,"")</f>
        <v/>
      </c>
      <c r="AZ25" s="51" t="str">
        <f t="shared" si="14"/>
        <v>Maison Margiela1001141119/07/2021</v>
      </c>
      <c r="BA25" s="47" t="str">
        <f>_xlfn.XLOOKUP($AZ25,DATA_BRAND!$G:$G,DATA_BRAND!$D:$D,"")</f>
        <v/>
      </c>
      <c r="BB25" s="47" t="str">
        <f>_xlfn.XLOOKUP($AZ25,DATA_BRAND!$G:$G,DATA_BRAND!$E:$E,"")</f>
        <v/>
      </c>
      <c r="BC25" s="52" t="str">
        <f>_xlfn.XLOOKUP($AZ25,DATA_BRAND!$G:$G,DATA_BRAND!$F:$F,"")</f>
        <v/>
      </c>
      <c r="BD25" s="51" t="str">
        <f t="shared" si="15"/>
        <v>Moncler1001141119/07/2021</v>
      </c>
      <c r="BE25" s="47" t="str">
        <f>_xlfn.XLOOKUP($BD25,DATA_BRAND!$G:$G,DATA_BRAND!$D:$D,"")</f>
        <v/>
      </c>
      <c r="BF25" s="47" t="str">
        <f>_xlfn.XLOOKUP($BD25,DATA_BRAND!$G:$G,DATA_BRAND!$E:$E,"")</f>
        <v/>
      </c>
      <c r="BG25" s="52" t="str">
        <f>_xlfn.XLOOKUP($BD25,DATA_BRAND!$G:$G,DATA_BRAND!$F:$F,"")</f>
        <v/>
      </c>
      <c r="BH25" s="51" t="str">
        <f t="shared" si="16"/>
        <v>Off-White1001141119/07/2021</v>
      </c>
      <c r="BI25" s="47">
        <f>_xlfn.XLOOKUP($BH25,DATA_BRAND!$G:$G,DATA_BRAND!$D:$D,"")</f>
        <v>3</v>
      </c>
      <c r="BJ25" s="47">
        <f>_xlfn.XLOOKUP($BH25,DATA_BRAND!$G:$G,DATA_BRAND!$E:$E,"")</f>
        <v>1</v>
      </c>
      <c r="BK25" s="52">
        <f>_xlfn.XLOOKUP($BH25,DATA_BRAND!$G:$G,DATA_BRAND!$F:$F,"")</f>
        <v>574.5</v>
      </c>
      <c r="BL25" s="51" t="str">
        <f t="shared" si="17"/>
        <v>Polo Ralph Lauren1001141119/07/2021</v>
      </c>
      <c r="BM25" s="47" t="str">
        <f>_xlfn.XLOOKUP($BL25,DATA_BRAND!$G:$G,DATA_BRAND!$D:$D,"")</f>
        <v/>
      </c>
      <c r="BN25" s="47" t="str">
        <f>_xlfn.XLOOKUP($BL25,DATA_BRAND!$G:$G,DATA_BRAND!$E:$E,"")</f>
        <v/>
      </c>
      <c r="BO25" s="52" t="str">
        <f>_xlfn.XLOOKUP($BL25,DATA_BRAND!$G:$G,DATA_BRAND!$F:$F,"")</f>
        <v/>
      </c>
      <c r="BP25" s="51" t="str">
        <f t="shared" si="18"/>
        <v>Salvatore Ferragamo1001141119/07/2021</v>
      </c>
      <c r="BQ25" s="47" t="str">
        <f>_xlfn.XLOOKUP($BP25,DATA_BRAND!$G:$G,DATA_BRAND!$D:$D,"")</f>
        <v/>
      </c>
      <c r="BR25" s="47" t="str">
        <f>_xlfn.XLOOKUP($BP25,DATA_BRAND!$G:$G,DATA_BRAND!$E:$E,"")</f>
        <v/>
      </c>
      <c r="BS25" s="52" t="str">
        <f>_xlfn.XLOOKUP($BP25,DATA_BRAND!$G:$G,DATA_BRAND!$F:$F,"")</f>
        <v/>
      </c>
      <c r="BT25" s="51" t="str">
        <f t="shared" si="19"/>
        <v>Smythson1001141119/07/2021</v>
      </c>
      <c r="BU25" s="47" t="str">
        <f>_xlfn.XLOOKUP($BT25,DATA_BRAND!$G:$G,DATA_BRAND!$D:$D,"")</f>
        <v/>
      </c>
      <c r="BV25" s="47" t="str">
        <f>_xlfn.XLOOKUP($BT25,DATA_BRAND!$G:$G,DATA_BRAND!$E:$E,"")</f>
        <v/>
      </c>
      <c r="BW25" s="52" t="str">
        <f>_xlfn.XLOOKUP($BT25,DATA_BRAND!$G:$G,DATA_BRAND!$F:$F,"")</f>
        <v/>
      </c>
      <c r="BX25" s="51" t="str">
        <f t="shared" si="20"/>
        <v>Stone Island1001141119/07/2021</v>
      </c>
      <c r="BY25" s="47" t="str">
        <f>_xlfn.XLOOKUP($BX25,DATA_BRAND!$G:$G,DATA_BRAND!$D:$D,"")</f>
        <v/>
      </c>
      <c r="BZ25" s="47" t="str">
        <f>_xlfn.XLOOKUP($BX25,DATA_BRAND!$G:$G,DATA_BRAND!$E:$E,"")</f>
        <v/>
      </c>
      <c r="CA25" s="52" t="str">
        <f>_xlfn.XLOOKUP($BX25,DATA_BRAND!$G:$G,DATA_BRAND!$F:$F,"")</f>
        <v/>
      </c>
      <c r="CB25" s="51" t="str">
        <f t="shared" si="21"/>
        <v>Thom Browne1001141119/07/2021</v>
      </c>
      <c r="CC25" s="47" t="str">
        <f>_xlfn.XLOOKUP($CB25,DATA_BRAND!$G:$G,DATA_BRAND!$D:$D,"")</f>
        <v/>
      </c>
      <c r="CD25" s="47" t="str">
        <f>_xlfn.XLOOKUP($CB25,DATA_BRAND!$G:$G,DATA_BRAND!$E:$E,"")</f>
        <v/>
      </c>
      <c r="CE25" s="52" t="str">
        <f>_xlfn.XLOOKUP($CB25,DATA_BRAND!$G:$G,DATA_BRAND!$F:$F,"")</f>
        <v/>
      </c>
      <c r="CF25" s="51" t="str">
        <f t="shared" si="22"/>
        <v>Versace1001141119/07/2021</v>
      </c>
      <c r="CG25" s="47" t="str">
        <f>_xlfn.XLOOKUP($CF25,DATA_BRAND!$G:$G,DATA_BRAND!$D:$D,"")</f>
        <v/>
      </c>
      <c r="CH25" s="47" t="str">
        <f>_xlfn.XLOOKUP($CF25,DATA_BRAND!$G:$G,DATA_BRAND!$E:$E,"")</f>
        <v/>
      </c>
      <c r="CI25" s="52" t="str">
        <f>_xlfn.XLOOKUP($CF25,DATA_BRAND!$G:$G,DATA_BRAND!$F:$F,"")</f>
        <v/>
      </c>
      <c r="CJ25" s="51" t="str">
        <f t="shared" si="23"/>
        <v>YSL1001141119/07/2021</v>
      </c>
      <c r="CK25" s="47">
        <f>_xlfn.XLOOKUP($CJ25,DATA_BRAND!$G:$G,DATA_BRAND!$D:$D,"")</f>
        <v>2</v>
      </c>
      <c r="CL25" s="47">
        <f>_xlfn.XLOOKUP($CJ25,DATA_BRAND!$G:$G,DATA_BRAND!$E:$E,"")</f>
        <v>1</v>
      </c>
      <c r="CM25" s="52">
        <f>_xlfn.XLOOKUP($CJ25,DATA_BRAND!$G:$G,DATA_BRAND!$F:$F,"")</f>
        <v>2400</v>
      </c>
    </row>
    <row r="26" spans="1:91" ht="15" thickBot="1" x14ac:dyDescent="0.4">
      <c r="A26" s="61">
        <v>20</v>
      </c>
      <c r="B26" s="62">
        <f t="shared" si="0"/>
        <v>44397</v>
      </c>
      <c r="C26" s="63">
        <f t="shared" si="1"/>
        <v>44397</v>
      </c>
      <c r="D26" s="51" t="str">
        <f t="shared" si="2"/>
        <v>Acne1001141120/07/2021</v>
      </c>
      <c r="E26" s="47" t="str">
        <f>_xlfn.XLOOKUP($D26,DATA_BRAND!$G:$G,DATA_BRAND!$D:$D,"")</f>
        <v/>
      </c>
      <c r="F26" s="47" t="str">
        <f>_xlfn.XLOOKUP($D26,DATA_BRAND!$G:$G,DATA_BRAND!$E:$E,"")</f>
        <v/>
      </c>
      <c r="G26" s="52" t="str">
        <f>_xlfn.XLOOKUP($D26,DATA_BRAND!$G:$G,DATA_BRAND!$F:$F,"")</f>
        <v/>
      </c>
      <c r="H26" s="51" t="str">
        <f t="shared" si="3"/>
        <v>Alfred Dunhill1001141120/07/2021</v>
      </c>
      <c r="I26" s="47" t="str">
        <f>_xlfn.XLOOKUP($H26,DATA_BRAND!$G:$G,DATA_BRAND!$D:$D,"")</f>
        <v/>
      </c>
      <c r="J26" s="47" t="str">
        <f>_xlfn.XLOOKUP($H26,DATA_BRAND!$G:$G,DATA_BRAND!$E:$E,"")</f>
        <v/>
      </c>
      <c r="K26" s="52" t="str">
        <f>_xlfn.XLOOKUP($H26,DATA_BRAND!$G:$G,DATA_BRAND!$F:$F,"")</f>
        <v/>
      </c>
      <c r="L26" s="51" t="str">
        <f t="shared" si="4"/>
        <v>Anderson's1001141120/07/2021</v>
      </c>
      <c r="M26" s="47" t="str">
        <f>_xlfn.XLOOKUP($L26,DATA_BRAND!$G:$G,DATA_BRAND!$D:$D,"")</f>
        <v/>
      </c>
      <c r="N26" s="47" t="str">
        <f>_xlfn.XLOOKUP($L26,DATA_BRAND!$G:$G,DATA_BRAND!$E:$E,"")</f>
        <v/>
      </c>
      <c r="O26" s="52" t="str">
        <f>_xlfn.XLOOKUP($L26,DATA_BRAND!$G:$G,DATA_BRAND!$F:$F,"")</f>
        <v/>
      </c>
      <c r="P26" s="51" t="str">
        <f t="shared" si="5"/>
        <v>Balenciaga1001141120/07/2021</v>
      </c>
      <c r="Q26" s="47" t="str">
        <f>_xlfn.XLOOKUP($P26,DATA_BRAND!$G:$G,DATA_BRAND!$D:$D,"")</f>
        <v/>
      </c>
      <c r="R26" s="47" t="str">
        <f>_xlfn.XLOOKUP($P26,DATA_BRAND!$G:$G,DATA_BRAND!$E:$E,"")</f>
        <v/>
      </c>
      <c r="S26" s="52" t="str">
        <f>_xlfn.XLOOKUP($P26,DATA_BRAND!$G:$G,DATA_BRAND!$F:$F,"")</f>
        <v/>
      </c>
      <c r="T26" s="51" t="str">
        <f t="shared" si="6"/>
        <v>Bally1001141120/07/2021</v>
      </c>
      <c r="U26" s="47" t="str">
        <f>_xlfn.XLOOKUP($T26,DATA_BRAND!$G:$G,DATA_BRAND!$D:$D,"")</f>
        <v/>
      </c>
      <c r="V26" s="47" t="str">
        <f>_xlfn.XLOOKUP($T26,DATA_BRAND!$G:$G,DATA_BRAND!$E:$E,"")</f>
        <v/>
      </c>
      <c r="W26" s="52" t="str">
        <f>_xlfn.XLOOKUP($T26,DATA_BRAND!$G:$G,DATA_BRAND!$F:$F,"")</f>
        <v/>
      </c>
      <c r="X26" s="51" t="str">
        <f t="shared" si="7"/>
        <v>Balmain1001141120/07/2021</v>
      </c>
      <c r="Y26" s="47" t="str">
        <f>_xlfn.XLOOKUP($X26,DATA_BRAND!$G:$G,DATA_BRAND!$D:$D,"")</f>
        <v/>
      </c>
      <c r="Z26" s="47" t="str">
        <f>_xlfn.XLOOKUP($X26,DATA_BRAND!$G:$G,DATA_BRAND!$E:$E,"")</f>
        <v/>
      </c>
      <c r="AA26" s="52" t="str">
        <f>_xlfn.XLOOKUP($X26,DATA_BRAND!$G:$G,DATA_BRAND!$F:$F,"")</f>
        <v/>
      </c>
      <c r="AB26" s="51" t="str">
        <f t="shared" si="8"/>
        <v>Bleu de Chauffe1001141120/07/2021</v>
      </c>
      <c r="AC26" s="47" t="str">
        <f>_xlfn.XLOOKUP($AB26,DATA_BRAND!$G:$G,DATA_BRAND!$D:$D,"")</f>
        <v/>
      </c>
      <c r="AD26" s="47" t="str">
        <f>_xlfn.XLOOKUP($AB26,DATA_BRAND!$G:$G,DATA_BRAND!$E:$E,"")</f>
        <v/>
      </c>
      <c r="AE26" s="52" t="str">
        <f>_xlfn.XLOOKUP($AB26,DATA_BRAND!$G:$G,DATA_BRAND!$F:$F,"")</f>
        <v/>
      </c>
      <c r="AF26" s="51" t="str">
        <f t="shared" si="9"/>
        <v>Bottega Veneta1001141120/07/2021</v>
      </c>
      <c r="AG26" s="47" t="str">
        <f>_xlfn.XLOOKUP($AF26,DATA_BRAND!$G:$G,DATA_BRAND!$D:$D,"")</f>
        <v/>
      </c>
      <c r="AH26" s="47" t="str">
        <f>_xlfn.XLOOKUP($AF26,DATA_BRAND!$G:$G,DATA_BRAND!$E:$E,"")</f>
        <v/>
      </c>
      <c r="AI26" s="52" t="str">
        <f>_xlfn.XLOOKUP($AF26,DATA_BRAND!$G:$G,DATA_BRAND!$F:$F,"")</f>
        <v/>
      </c>
      <c r="AJ26" s="51" t="str">
        <f t="shared" si="10"/>
        <v>Burberry1001141120/07/2021</v>
      </c>
      <c r="AK26" s="47" t="str">
        <f>_xlfn.XLOOKUP($AJ26,DATA_BRAND!$G:$G,DATA_BRAND!$D:$D,"")</f>
        <v/>
      </c>
      <c r="AL26" s="47" t="str">
        <f>_xlfn.XLOOKUP($AJ26,DATA_BRAND!$G:$G,DATA_BRAND!$E:$E,"")</f>
        <v/>
      </c>
      <c r="AM26" s="52" t="str">
        <f>_xlfn.XLOOKUP($AJ26,DATA_BRAND!$G:$G,DATA_BRAND!$F:$F,"")</f>
        <v/>
      </c>
      <c r="AN26" s="51" t="str">
        <f t="shared" si="11"/>
        <v>Givenchy1001141120/07/2021</v>
      </c>
      <c r="AO26" s="47" t="str">
        <f>_xlfn.XLOOKUP($AN26,DATA_BRAND!$G:$G,DATA_BRAND!$D:$D,"")</f>
        <v/>
      </c>
      <c r="AP26" s="47" t="str">
        <f>_xlfn.XLOOKUP($AN26,DATA_BRAND!$G:$G,DATA_BRAND!$E:$E,"")</f>
        <v/>
      </c>
      <c r="AQ26" s="52" t="str">
        <f>_xlfn.XLOOKUP($AN26,DATA_BRAND!$G:$G,DATA_BRAND!$F:$F,"")</f>
        <v/>
      </c>
      <c r="AR26" s="51" t="str">
        <f t="shared" si="12"/>
        <v>Kenzo1001141120/07/2021</v>
      </c>
      <c r="AS26" s="47" t="str">
        <f>_xlfn.XLOOKUP($AR26,DATA_BRAND!$G:$G,DATA_BRAND!$D:$D,"")</f>
        <v/>
      </c>
      <c r="AT26" s="47" t="str">
        <f>_xlfn.XLOOKUP($AR26,DATA_BRAND!$G:$G,DATA_BRAND!$E:$E,"")</f>
        <v/>
      </c>
      <c r="AU26" s="52" t="str">
        <f>_xlfn.XLOOKUP($AR26,DATA_BRAND!$G:$G,DATA_BRAND!$F:$F,"")</f>
        <v/>
      </c>
      <c r="AV26" s="51" t="str">
        <f t="shared" si="13"/>
        <v>Lacoste1001141120/07/2021</v>
      </c>
      <c r="AW26" s="47" t="str">
        <f>_xlfn.XLOOKUP($AV26,DATA_BRAND!$G:$G,DATA_BRAND!$D:$D,"")</f>
        <v/>
      </c>
      <c r="AX26" s="47" t="str">
        <f>_xlfn.XLOOKUP($AV26,DATA_BRAND!$G:$G,DATA_BRAND!$E:$E,"")</f>
        <v/>
      </c>
      <c r="AY26" s="52" t="str">
        <f>_xlfn.XLOOKUP($AV26,DATA_BRAND!$G:$G,DATA_BRAND!$F:$F,"")</f>
        <v/>
      </c>
      <c r="AZ26" s="51" t="str">
        <f t="shared" si="14"/>
        <v>Maison Margiela1001141120/07/2021</v>
      </c>
      <c r="BA26" s="47" t="str">
        <f>_xlfn.XLOOKUP($AZ26,DATA_BRAND!$G:$G,DATA_BRAND!$D:$D,"")</f>
        <v/>
      </c>
      <c r="BB26" s="47" t="str">
        <f>_xlfn.XLOOKUP($AZ26,DATA_BRAND!$G:$G,DATA_BRAND!$E:$E,"")</f>
        <v/>
      </c>
      <c r="BC26" s="52" t="str">
        <f>_xlfn.XLOOKUP($AZ26,DATA_BRAND!$G:$G,DATA_BRAND!$F:$F,"")</f>
        <v/>
      </c>
      <c r="BD26" s="51" t="str">
        <f t="shared" si="15"/>
        <v>Moncler1001141120/07/2021</v>
      </c>
      <c r="BE26" s="47" t="str">
        <f>_xlfn.XLOOKUP($BD26,DATA_BRAND!$G:$G,DATA_BRAND!$D:$D,"")</f>
        <v/>
      </c>
      <c r="BF26" s="47" t="str">
        <f>_xlfn.XLOOKUP($BD26,DATA_BRAND!$G:$G,DATA_BRAND!$E:$E,"")</f>
        <v/>
      </c>
      <c r="BG26" s="52" t="str">
        <f>_xlfn.XLOOKUP($BD26,DATA_BRAND!$G:$G,DATA_BRAND!$F:$F,"")</f>
        <v/>
      </c>
      <c r="BH26" s="51" t="str">
        <f t="shared" si="16"/>
        <v>Off-White1001141120/07/2021</v>
      </c>
      <c r="BI26" s="47" t="str">
        <f>_xlfn.XLOOKUP($BH26,DATA_BRAND!$G:$G,DATA_BRAND!$D:$D,"")</f>
        <v/>
      </c>
      <c r="BJ26" s="47" t="str">
        <f>_xlfn.XLOOKUP($BH26,DATA_BRAND!$G:$G,DATA_BRAND!$E:$E,"")</f>
        <v/>
      </c>
      <c r="BK26" s="52" t="str">
        <f>_xlfn.XLOOKUP($BH26,DATA_BRAND!$G:$G,DATA_BRAND!$F:$F,"")</f>
        <v/>
      </c>
      <c r="BL26" s="51" t="str">
        <f t="shared" si="17"/>
        <v>Polo Ralph Lauren1001141120/07/2021</v>
      </c>
      <c r="BM26" s="47" t="str">
        <f>_xlfn.XLOOKUP($BL26,DATA_BRAND!$G:$G,DATA_BRAND!$D:$D,"")</f>
        <v/>
      </c>
      <c r="BN26" s="47" t="str">
        <f>_xlfn.XLOOKUP($BL26,DATA_BRAND!$G:$G,DATA_BRAND!$E:$E,"")</f>
        <v/>
      </c>
      <c r="BO26" s="52" t="str">
        <f>_xlfn.XLOOKUP($BL26,DATA_BRAND!$G:$G,DATA_BRAND!$F:$F,"")</f>
        <v/>
      </c>
      <c r="BP26" s="51" t="str">
        <f t="shared" si="18"/>
        <v>Salvatore Ferragamo1001141120/07/2021</v>
      </c>
      <c r="BQ26" s="47" t="str">
        <f>_xlfn.XLOOKUP($BP26,DATA_BRAND!$G:$G,DATA_BRAND!$D:$D,"")</f>
        <v/>
      </c>
      <c r="BR26" s="47" t="str">
        <f>_xlfn.XLOOKUP($BP26,DATA_BRAND!$G:$G,DATA_BRAND!$E:$E,"")</f>
        <v/>
      </c>
      <c r="BS26" s="52" t="str">
        <f>_xlfn.XLOOKUP($BP26,DATA_BRAND!$G:$G,DATA_BRAND!$F:$F,"")</f>
        <v/>
      </c>
      <c r="BT26" s="51" t="str">
        <f t="shared" si="19"/>
        <v>Smythson1001141120/07/2021</v>
      </c>
      <c r="BU26" s="47" t="str">
        <f>_xlfn.XLOOKUP($BT26,DATA_BRAND!$G:$G,DATA_BRAND!$D:$D,"")</f>
        <v/>
      </c>
      <c r="BV26" s="47" t="str">
        <f>_xlfn.XLOOKUP($BT26,DATA_BRAND!$G:$G,DATA_BRAND!$E:$E,"")</f>
        <v/>
      </c>
      <c r="BW26" s="52" t="str">
        <f>_xlfn.XLOOKUP($BT26,DATA_BRAND!$G:$G,DATA_BRAND!$F:$F,"")</f>
        <v/>
      </c>
      <c r="BX26" s="51" t="str">
        <f t="shared" si="20"/>
        <v>Stone Island1001141120/07/2021</v>
      </c>
      <c r="BY26" s="47" t="str">
        <f>_xlfn.XLOOKUP($BX26,DATA_BRAND!$G:$G,DATA_BRAND!$D:$D,"")</f>
        <v/>
      </c>
      <c r="BZ26" s="47" t="str">
        <f>_xlfn.XLOOKUP($BX26,DATA_BRAND!$G:$G,DATA_BRAND!$E:$E,"")</f>
        <v/>
      </c>
      <c r="CA26" s="52" t="str">
        <f>_xlfn.XLOOKUP($BX26,DATA_BRAND!$G:$G,DATA_BRAND!$F:$F,"")</f>
        <v/>
      </c>
      <c r="CB26" s="51" t="str">
        <f t="shared" si="21"/>
        <v>Thom Browne1001141120/07/2021</v>
      </c>
      <c r="CC26" s="47" t="str">
        <f>_xlfn.XLOOKUP($CB26,DATA_BRAND!$G:$G,DATA_BRAND!$D:$D,"")</f>
        <v/>
      </c>
      <c r="CD26" s="47" t="str">
        <f>_xlfn.XLOOKUP($CB26,DATA_BRAND!$G:$G,DATA_BRAND!$E:$E,"")</f>
        <v/>
      </c>
      <c r="CE26" s="52" t="str">
        <f>_xlfn.XLOOKUP($CB26,DATA_BRAND!$G:$G,DATA_BRAND!$F:$F,"")</f>
        <v/>
      </c>
      <c r="CF26" s="51" t="str">
        <f t="shared" si="22"/>
        <v>Versace1001141120/07/2021</v>
      </c>
      <c r="CG26" s="47" t="str">
        <f>_xlfn.XLOOKUP($CF26,DATA_BRAND!$G:$G,DATA_BRAND!$D:$D,"")</f>
        <v/>
      </c>
      <c r="CH26" s="47" t="str">
        <f>_xlfn.XLOOKUP($CF26,DATA_BRAND!$G:$G,DATA_BRAND!$E:$E,"")</f>
        <v/>
      </c>
      <c r="CI26" s="52" t="str">
        <f>_xlfn.XLOOKUP($CF26,DATA_BRAND!$G:$G,DATA_BRAND!$F:$F,"")</f>
        <v/>
      </c>
      <c r="CJ26" s="51" t="str">
        <f t="shared" si="23"/>
        <v>YSL1001141120/07/2021</v>
      </c>
      <c r="CK26" s="47">
        <f>_xlfn.XLOOKUP($CJ26,DATA_BRAND!$G:$G,DATA_BRAND!$D:$D,"")</f>
        <v>1</v>
      </c>
      <c r="CL26" s="47">
        <f>_xlfn.XLOOKUP($CJ26,DATA_BRAND!$G:$G,DATA_BRAND!$E:$E,"")</f>
        <v>1</v>
      </c>
      <c r="CM26" s="52">
        <f>_xlfn.XLOOKUP($CJ26,DATA_BRAND!$G:$G,DATA_BRAND!$F:$F,"")</f>
        <v>245.83</v>
      </c>
    </row>
    <row r="27" spans="1:91" ht="15" thickBot="1" x14ac:dyDescent="0.4">
      <c r="A27" s="61">
        <v>21</v>
      </c>
      <c r="B27" s="62">
        <f t="shared" si="0"/>
        <v>44398</v>
      </c>
      <c r="C27" s="63">
        <f t="shared" si="1"/>
        <v>44398</v>
      </c>
      <c r="D27" s="51" t="str">
        <f t="shared" si="2"/>
        <v>Acne1001141121/07/2021</v>
      </c>
      <c r="E27" s="47" t="str">
        <f>_xlfn.XLOOKUP($D27,DATA_BRAND!$G:$G,DATA_BRAND!$D:$D,"")</f>
        <v/>
      </c>
      <c r="F27" s="47" t="str">
        <f>_xlfn.XLOOKUP($D27,DATA_BRAND!$G:$G,DATA_BRAND!$E:$E,"")</f>
        <v/>
      </c>
      <c r="G27" s="52" t="str">
        <f>_xlfn.XLOOKUP($D27,DATA_BRAND!$G:$G,DATA_BRAND!$F:$F,"")</f>
        <v/>
      </c>
      <c r="H27" s="51" t="str">
        <f t="shared" si="3"/>
        <v>Alfred Dunhill1001141121/07/2021</v>
      </c>
      <c r="I27" s="47" t="str">
        <f>_xlfn.XLOOKUP($H27,DATA_BRAND!$G:$G,DATA_BRAND!$D:$D,"")</f>
        <v/>
      </c>
      <c r="J27" s="47" t="str">
        <f>_xlfn.XLOOKUP($H27,DATA_BRAND!$G:$G,DATA_BRAND!$E:$E,"")</f>
        <v/>
      </c>
      <c r="K27" s="52" t="str">
        <f>_xlfn.XLOOKUP($H27,DATA_BRAND!$G:$G,DATA_BRAND!$F:$F,"")</f>
        <v/>
      </c>
      <c r="L27" s="51" t="str">
        <f t="shared" si="4"/>
        <v>Anderson's1001141121/07/2021</v>
      </c>
      <c r="M27" s="47" t="str">
        <f>_xlfn.XLOOKUP($L27,DATA_BRAND!$G:$G,DATA_BRAND!$D:$D,"")</f>
        <v/>
      </c>
      <c r="N27" s="47" t="str">
        <f>_xlfn.XLOOKUP($L27,DATA_BRAND!$G:$G,DATA_BRAND!$E:$E,"")</f>
        <v/>
      </c>
      <c r="O27" s="52" t="str">
        <f>_xlfn.XLOOKUP($L27,DATA_BRAND!$G:$G,DATA_BRAND!$F:$F,"")</f>
        <v/>
      </c>
      <c r="P27" s="51" t="str">
        <f t="shared" si="5"/>
        <v>Balenciaga1001141121/07/2021</v>
      </c>
      <c r="Q27" s="47" t="str">
        <f>_xlfn.XLOOKUP($P27,DATA_BRAND!$G:$G,DATA_BRAND!$D:$D,"")</f>
        <v/>
      </c>
      <c r="R27" s="47" t="str">
        <f>_xlfn.XLOOKUP($P27,DATA_BRAND!$G:$G,DATA_BRAND!$E:$E,"")</f>
        <v/>
      </c>
      <c r="S27" s="52" t="str">
        <f>_xlfn.XLOOKUP($P27,DATA_BRAND!$G:$G,DATA_BRAND!$F:$F,"")</f>
        <v/>
      </c>
      <c r="T27" s="51" t="str">
        <f t="shared" si="6"/>
        <v>Bally1001141121/07/2021</v>
      </c>
      <c r="U27" s="47" t="str">
        <f>_xlfn.XLOOKUP($T27,DATA_BRAND!$G:$G,DATA_BRAND!$D:$D,"")</f>
        <v/>
      </c>
      <c r="V27" s="47" t="str">
        <f>_xlfn.XLOOKUP($T27,DATA_BRAND!$G:$G,DATA_BRAND!$E:$E,"")</f>
        <v/>
      </c>
      <c r="W27" s="52" t="str">
        <f>_xlfn.XLOOKUP($T27,DATA_BRAND!$G:$G,DATA_BRAND!$F:$F,"")</f>
        <v/>
      </c>
      <c r="X27" s="51" t="str">
        <f t="shared" si="7"/>
        <v>Balmain1001141121/07/2021</v>
      </c>
      <c r="Y27" s="47" t="str">
        <f>_xlfn.XLOOKUP($X27,DATA_BRAND!$G:$G,DATA_BRAND!$D:$D,"")</f>
        <v/>
      </c>
      <c r="Z27" s="47" t="str">
        <f>_xlfn.XLOOKUP($X27,DATA_BRAND!$G:$G,DATA_BRAND!$E:$E,"")</f>
        <v/>
      </c>
      <c r="AA27" s="52" t="str">
        <f>_xlfn.XLOOKUP($X27,DATA_BRAND!$G:$G,DATA_BRAND!$F:$F,"")</f>
        <v/>
      </c>
      <c r="AB27" s="51" t="str">
        <f t="shared" si="8"/>
        <v>Bleu de Chauffe1001141121/07/2021</v>
      </c>
      <c r="AC27" s="47" t="str">
        <f>_xlfn.XLOOKUP($AB27,DATA_BRAND!$G:$G,DATA_BRAND!$D:$D,"")</f>
        <v/>
      </c>
      <c r="AD27" s="47" t="str">
        <f>_xlfn.XLOOKUP($AB27,DATA_BRAND!$G:$G,DATA_BRAND!$E:$E,"")</f>
        <v/>
      </c>
      <c r="AE27" s="52" t="str">
        <f>_xlfn.XLOOKUP($AB27,DATA_BRAND!$G:$G,DATA_BRAND!$F:$F,"")</f>
        <v/>
      </c>
      <c r="AF27" s="51" t="str">
        <f t="shared" si="9"/>
        <v>Bottega Veneta1001141121/07/2021</v>
      </c>
      <c r="AG27" s="47" t="str">
        <f>_xlfn.XLOOKUP($AF27,DATA_BRAND!$G:$G,DATA_BRAND!$D:$D,"")</f>
        <v/>
      </c>
      <c r="AH27" s="47" t="str">
        <f>_xlfn.XLOOKUP($AF27,DATA_BRAND!$G:$G,DATA_BRAND!$E:$E,"")</f>
        <v/>
      </c>
      <c r="AI27" s="52" t="str">
        <f>_xlfn.XLOOKUP($AF27,DATA_BRAND!$G:$G,DATA_BRAND!$F:$F,"")</f>
        <v/>
      </c>
      <c r="AJ27" s="51" t="str">
        <f t="shared" si="10"/>
        <v>Burberry1001141121/07/2021</v>
      </c>
      <c r="AK27" s="47" t="str">
        <f>_xlfn.XLOOKUP($AJ27,DATA_BRAND!$G:$G,DATA_BRAND!$D:$D,"")</f>
        <v/>
      </c>
      <c r="AL27" s="47" t="str">
        <f>_xlfn.XLOOKUP($AJ27,DATA_BRAND!$G:$G,DATA_BRAND!$E:$E,"")</f>
        <v/>
      </c>
      <c r="AM27" s="52" t="str">
        <f>_xlfn.XLOOKUP($AJ27,DATA_BRAND!$G:$G,DATA_BRAND!$F:$F,"")</f>
        <v/>
      </c>
      <c r="AN27" s="51" t="str">
        <f t="shared" si="11"/>
        <v>Givenchy1001141121/07/2021</v>
      </c>
      <c r="AO27" s="47" t="str">
        <f>_xlfn.XLOOKUP($AN27,DATA_BRAND!$G:$G,DATA_BRAND!$D:$D,"")</f>
        <v/>
      </c>
      <c r="AP27" s="47" t="str">
        <f>_xlfn.XLOOKUP($AN27,DATA_BRAND!$G:$G,DATA_BRAND!$E:$E,"")</f>
        <v/>
      </c>
      <c r="AQ27" s="52" t="str">
        <f>_xlfn.XLOOKUP($AN27,DATA_BRAND!$G:$G,DATA_BRAND!$F:$F,"")</f>
        <v/>
      </c>
      <c r="AR27" s="51" t="str">
        <f t="shared" si="12"/>
        <v>Kenzo1001141121/07/2021</v>
      </c>
      <c r="AS27" s="47" t="str">
        <f>_xlfn.XLOOKUP($AR27,DATA_BRAND!$G:$G,DATA_BRAND!$D:$D,"")</f>
        <v/>
      </c>
      <c r="AT27" s="47" t="str">
        <f>_xlfn.XLOOKUP($AR27,DATA_BRAND!$G:$G,DATA_BRAND!$E:$E,"")</f>
        <v/>
      </c>
      <c r="AU27" s="52" t="str">
        <f>_xlfn.XLOOKUP($AR27,DATA_BRAND!$G:$G,DATA_BRAND!$F:$F,"")</f>
        <v/>
      </c>
      <c r="AV27" s="51" t="str">
        <f t="shared" si="13"/>
        <v>Lacoste1001141121/07/2021</v>
      </c>
      <c r="AW27" s="47" t="str">
        <f>_xlfn.XLOOKUP($AV27,DATA_BRAND!$G:$G,DATA_BRAND!$D:$D,"")</f>
        <v/>
      </c>
      <c r="AX27" s="47" t="str">
        <f>_xlfn.XLOOKUP($AV27,DATA_BRAND!$G:$G,DATA_BRAND!$E:$E,"")</f>
        <v/>
      </c>
      <c r="AY27" s="52" t="str">
        <f>_xlfn.XLOOKUP($AV27,DATA_BRAND!$G:$G,DATA_BRAND!$F:$F,"")</f>
        <v/>
      </c>
      <c r="AZ27" s="51" t="str">
        <f t="shared" si="14"/>
        <v>Maison Margiela1001141121/07/2021</v>
      </c>
      <c r="BA27" s="47">
        <f>_xlfn.XLOOKUP($AZ27,DATA_BRAND!$G:$G,DATA_BRAND!$D:$D,"")</f>
        <v>1</v>
      </c>
      <c r="BB27" s="47">
        <f>_xlfn.XLOOKUP($AZ27,DATA_BRAND!$G:$G,DATA_BRAND!$E:$E,"")</f>
        <v>1</v>
      </c>
      <c r="BC27" s="52">
        <f>_xlfn.XLOOKUP($AZ27,DATA_BRAND!$G:$G,DATA_BRAND!$F:$F,"")</f>
        <v>137.5</v>
      </c>
      <c r="BD27" s="51" t="str">
        <f t="shared" si="15"/>
        <v>Moncler1001141121/07/2021</v>
      </c>
      <c r="BE27" s="47" t="str">
        <f>_xlfn.XLOOKUP($BD27,DATA_BRAND!$G:$G,DATA_BRAND!$D:$D,"")</f>
        <v/>
      </c>
      <c r="BF27" s="47" t="str">
        <f>_xlfn.XLOOKUP($BD27,DATA_BRAND!$G:$G,DATA_BRAND!$E:$E,"")</f>
        <v/>
      </c>
      <c r="BG27" s="52" t="str">
        <f>_xlfn.XLOOKUP($BD27,DATA_BRAND!$G:$G,DATA_BRAND!$F:$F,"")</f>
        <v/>
      </c>
      <c r="BH27" s="51" t="str">
        <f t="shared" si="16"/>
        <v>Off-White1001141121/07/2021</v>
      </c>
      <c r="BI27" s="47" t="str">
        <f>_xlfn.XLOOKUP($BH27,DATA_BRAND!$G:$G,DATA_BRAND!$D:$D,"")</f>
        <v/>
      </c>
      <c r="BJ27" s="47" t="str">
        <f>_xlfn.XLOOKUP($BH27,DATA_BRAND!$G:$G,DATA_BRAND!$E:$E,"")</f>
        <v/>
      </c>
      <c r="BK27" s="52" t="str">
        <f>_xlfn.XLOOKUP($BH27,DATA_BRAND!$G:$G,DATA_BRAND!$F:$F,"")</f>
        <v/>
      </c>
      <c r="BL27" s="51" t="str">
        <f t="shared" si="17"/>
        <v>Polo Ralph Lauren1001141121/07/2021</v>
      </c>
      <c r="BM27" s="47" t="str">
        <f>_xlfn.XLOOKUP($BL27,DATA_BRAND!$G:$G,DATA_BRAND!$D:$D,"")</f>
        <v/>
      </c>
      <c r="BN27" s="47" t="str">
        <f>_xlfn.XLOOKUP($BL27,DATA_BRAND!$G:$G,DATA_BRAND!$E:$E,"")</f>
        <v/>
      </c>
      <c r="BO27" s="52" t="str">
        <f>_xlfn.XLOOKUP($BL27,DATA_BRAND!$G:$G,DATA_BRAND!$F:$F,"")</f>
        <v/>
      </c>
      <c r="BP27" s="51" t="str">
        <f t="shared" si="18"/>
        <v>Salvatore Ferragamo1001141121/07/2021</v>
      </c>
      <c r="BQ27" s="47" t="str">
        <f>_xlfn.XLOOKUP($BP27,DATA_BRAND!$G:$G,DATA_BRAND!$D:$D,"")</f>
        <v/>
      </c>
      <c r="BR27" s="47" t="str">
        <f>_xlfn.XLOOKUP($BP27,DATA_BRAND!$G:$G,DATA_BRAND!$E:$E,"")</f>
        <v/>
      </c>
      <c r="BS27" s="52" t="str">
        <f>_xlfn.XLOOKUP($BP27,DATA_BRAND!$G:$G,DATA_BRAND!$F:$F,"")</f>
        <v/>
      </c>
      <c r="BT27" s="51" t="str">
        <f t="shared" si="19"/>
        <v>Smythson1001141121/07/2021</v>
      </c>
      <c r="BU27" s="47" t="str">
        <f>_xlfn.XLOOKUP($BT27,DATA_BRAND!$G:$G,DATA_BRAND!$D:$D,"")</f>
        <v/>
      </c>
      <c r="BV27" s="47" t="str">
        <f>_xlfn.XLOOKUP($BT27,DATA_BRAND!$G:$G,DATA_BRAND!$E:$E,"")</f>
        <v/>
      </c>
      <c r="BW27" s="52" t="str">
        <f>_xlfn.XLOOKUP($BT27,DATA_BRAND!$G:$G,DATA_BRAND!$F:$F,"")</f>
        <v/>
      </c>
      <c r="BX27" s="51" t="str">
        <f t="shared" si="20"/>
        <v>Stone Island1001141121/07/2021</v>
      </c>
      <c r="BY27" s="47" t="str">
        <f>_xlfn.XLOOKUP($BX27,DATA_BRAND!$G:$G,DATA_BRAND!$D:$D,"")</f>
        <v/>
      </c>
      <c r="BZ27" s="47" t="str">
        <f>_xlfn.XLOOKUP($BX27,DATA_BRAND!$G:$G,DATA_BRAND!$E:$E,"")</f>
        <v/>
      </c>
      <c r="CA27" s="52" t="str">
        <f>_xlfn.XLOOKUP($BX27,DATA_BRAND!$G:$G,DATA_BRAND!$F:$F,"")</f>
        <v/>
      </c>
      <c r="CB27" s="51" t="str">
        <f t="shared" si="21"/>
        <v>Thom Browne1001141121/07/2021</v>
      </c>
      <c r="CC27" s="47" t="str">
        <f>_xlfn.XLOOKUP($CB27,DATA_BRAND!$G:$G,DATA_BRAND!$D:$D,"")</f>
        <v/>
      </c>
      <c r="CD27" s="47" t="str">
        <f>_xlfn.XLOOKUP($CB27,DATA_BRAND!$G:$G,DATA_BRAND!$E:$E,"")</f>
        <v/>
      </c>
      <c r="CE27" s="52" t="str">
        <f>_xlfn.XLOOKUP($CB27,DATA_BRAND!$G:$G,DATA_BRAND!$F:$F,"")</f>
        <v/>
      </c>
      <c r="CF27" s="51" t="str">
        <f t="shared" si="22"/>
        <v>Versace1001141121/07/2021</v>
      </c>
      <c r="CG27" s="47" t="str">
        <f>_xlfn.XLOOKUP($CF27,DATA_BRAND!$G:$G,DATA_BRAND!$D:$D,"")</f>
        <v/>
      </c>
      <c r="CH27" s="47" t="str">
        <f>_xlfn.XLOOKUP($CF27,DATA_BRAND!$G:$G,DATA_BRAND!$E:$E,"")</f>
        <v/>
      </c>
      <c r="CI27" s="52" t="str">
        <f>_xlfn.XLOOKUP($CF27,DATA_BRAND!$G:$G,DATA_BRAND!$F:$F,"")</f>
        <v/>
      </c>
      <c r="CJ27" s="51" t="str">
        <f t="shared" si="23"/>
        <v>YSL1001141121/07/2021</v>
      </c>
      <c r="CK27" s="47" t="str">
        <f>_xlfn.XLOOKUP($CJ27,DATA_BRAND!$G:$G,DATA_BRAND!$D:$D,"")</f>
        <v/>
      </c>
      <c r="CL27" s="47" t="str">
        <f>_xlfn.XLOOKUP($CJ27,DATA_BRAND!$G:$G,DATA_BRAND!$E:$E,"")</f>
        <v/>
      </c>
      <c r="CM27" s="52" t="str">
        <f>_xlfn.XLOOKUP($CJ27,DATA_BRAND!$G:$G,DATA_BRAND!$F:$F,"")</f>
        <v/>
      </c>
    </row>
    <row r="28" spans="1:91" ht="15" thickBot="1" x14ac:dyDescent="0.4">
      <c r="A28" s="61">
        <v>22</v>
      </c>
      <c r="B28" s="62">
        <f t="shared" si="0"/>
        <v>44399</v>
      </c>
      <c r="C28" s="63">
        <f t="shared" si="1"/>
        <v>44399</v>
      </c>
      <c r="D28" s="51" t="str">
        <f t="shared" si="2"/>
        <v>Acne1001141122/07/2021</v>
      </c>
      <c r="E28" s="47" t="str">
        <f>_xlfn.XLOOKUP($D28,DATA_BRAND!$G:$G,DATA_BRAND!$D:$D,"")</f>
        <v/>
      </c>
      <c r="F28" s="47" t="str">
        <f>_xlfn.XLOOKUP($D28,DATA_BRAND!$G:$G,DATA_BRAND!$E:$E,"")</f>
        <v/>
      </c>
      <c r="G28" s="52" t="str">
        <f>_xlfn.XLOOKUP($D28,DATA_BRAND!$G:$G,DATA_BRAND!$F:$F,"")</f>
        <v/>
      </c>
      <c r="H28" s="51" t="str">
        <f t="shared" si="3"/>
        <v>Alfred Dunhill1001141122/07/2021</v>
      </c>
      <c r="I28" s="47" t="str">
        <f>_xlfn.XLOOKUP($H28,DATA_BRAND!$G:$G,DATA_BRAND!$D:$D,"")</f>
        <v/>
      </c>
      <c r="J28" s="47" t="str">
        <f>_xlfn.XLOOKUP($H28,DATA_BRAND!$G:$G,DATA_BRAND!$E:$E,"")</f>
        <v/>
      </c>
      <c r="K28" s="52" t="str">
        <f>_xlfn.XLOOKUP($H28,DATA_BRAND!$G:$G,DATA_BRAND!$F:$F,"")</f>
        <v/>
      </c>
      <c r="L28" s="51" t="str">
        <f t="shared" si="4"/>
        <v>Anderson's1001141122/07/2021</v>
      </c>
      <c r="M28" s="47" t="str">
        <f>_xlfn.XLOOKUP($L28,DATA_BRAND!$G:$G,DATA_BRAND!$D:$D,"")</f>
        <v/>
      </c>
      <c r="N28" s="47" t="str">
        <f>_xlfn.XLOOKUP($L28,DATA_BRAND!$G:$G,DATA_BRAND!$E:$E,"")</f>
        <v/>
      </c>
      <c r="O28" s="52" t="str">
        <f>_xlfn.XLOOKUP($L28,DATA_BRAND!$G:$G,DATA_BRAND!$F:$F,"")</f>
        <v/>
      </c>
      <c r="P28" s="51" t="str">
        <f t="shared" si="5"/>
        <v>Balenciaga1001141122/07/2021</v>
      </c>
      <c r="Q28" s="47" t="str">
        <f>_xlfn.XLOOKUP($P28,DATA_BRAND!$G:$G,DATA_BRAND!$D:$D,"")</f>
        <v/>
      </c>
      <c r="R28" s="47" t="str">
        <f>_xlfn.XLOOKUP($P28,DATA_BRAND!$G:$G,DATA_BRAND!$E:$E,"")</f>
        <v/>
      </c>
      <c r="S28" s="52" t="str">
        <f>_xlfn.XLOOKUP($P28,DATA_BRAND!$G:$G,DATA_BRAND!$F:$F,"")</f>
        <v/>
      </c>
      <c r="T28" s="51" t="str">
        <f t="shared" si="6"/>
        <v>Bally1001141122/07/2021</v>
      </c>
      <c r="U28" s="47" t="str">
        <f>_xlfn.XLOOKUP($T28,DATA_BRAND!$G:$G,DATA_BRAND!$D:$D,"")</f>
        <v/>
      </c>
      <c r="V28" s="47" t="str">
        <f>_xlfn.XLOOKUP($T28,DATA_BRAND!$G:$G,DATA_BRAND!$E:$E,"")</f>
        <v/>
      </c>
      <c r="W28" s="52" t="str">
        <f>_xlfn.XLOOKUP($T28,DATA_BRAND!$G:$G,DATA_BRAND!$F:$F,"")</f>
        <v/>
      </c>
      <c r="X28" s="51" t="str">
        <f t="shared" si="7"/>
        <v>Balmain1001141122/07/2021</v>
      </c>
      <c r="Y28" s="47" t="str">
        <f>_xlfn.XLOOKUP($X28,DATA_BRAND!$G:$G,DATA_BRAND!$D:$D,"")</f>
        <v/>
      </c>
      <c r="Z28" s="47" t="str">
        <f>_xlfn.XLOOKUP($X28,DATA_BRAND!$G:$G,DATA_BRAND!$E:$E,"")</f>
        <v/>
      </c>
      <c r="AA28" s="52" t="str">
        <f>_xlfn.XLOOKUP($X28,DATA_BRAND!$G:$G,DATA_BRAND!$F:$F,"")</f>
        <v/>
      </c>
      <c r="AB28" s="51" t="str">
        <f t="shared" si="8"/>
        <v>Bleu de Chauffe1001141122/07/2021</v>
      </c>
      <c r="AC28" s="47" t="str">
        <f>_xlfn.XLOOKUP($AB28,DATA_BRAND!$G:$G,DATA_BRAND!$D:$D,"")</f>
        <v/>
      </c>
      <c r="AD28" s="47" t="str">
        <f>_xlfn.XLOOKUP($AB28,DATA_BRAND!$G:$G,DATA_BRAND!$E:$E,"")</f>
        <v/>
      </c>
      <c r="AE28" s="52" t="str">
        <f>_xlfn.XLOOKUP($AB28,DATA_BRAND!$G:$G,DATA_BRAND!$F:$F,"")</f>
        <v/>
      </c>
      <c r="AF28" s="51" t="str">
        <f t="shared" si="9"/>
        <v>Bottega Veneta1001141122/07/2021</v>
      </c>
      <c r="AG28" s="47" t="str">
        <f>_xlfn.XLOOKUP($AF28,DATA_BRAND!$G:$G,DATA_BRAND!$D:$D,"")</f>
        <v/>
      </c>
      <c r="AH28" s="47" t="str">
        <f>_xlfn.XLOOKUP($AF28,DATA_BRAND!$G:$G,DATA_BRAND!$E:$E,"")</f>
        <v/>
      </c>
      <c r="AI28" s="52" t="str">
        <f>_xlfn.XLOOKUP($AF28,DATA_BRAND!$G:$G,DATA_BRAND!$F:$F,"")</f>
        <v/>
      </c>
      <c r="AJ28" s="51" t="str">
        <f t="shared" si="10"/>
        <v>Burberry1001141122/07/2021</v>
      </c>
      <c r="AK28" s="47" t="str">
        <f>_xlfn.XLOOKUP($AJ28,DATA_BRAND!$G:$G,DATA_BRAND!$D:$D,"")</f>
        <v/>
      </c>
      <c r="AL28" s="47" t="str">
        <f>_xlfn.XLOOKUP($AJ28,DATA_BRAND!$G:$G,DATA_BRAND!$E:$E,"")</f>
        <v/>
      </c>
      <c r="AM28" s="52" t="str">
        <f>_xlfn.XLOOKUP($AJ28,DATA_BRAND!$G:$G,DATA_BRAND!$F:$F,"")</f>
        <v/>
      </c>
      <c r="AN28" s="51" t="str">
        <f t="shared" si="11"/>
        <v>Givenchy1001141122/07/2021</v>
      </c>
      <c r="AO28" s="47" t="str">
        <f>_xlfn.XLOOKUP($AN28,DATA_BRAND!$G:$G,DATA_BRAND!$D:$D,"")</f>
        <v/>
      </c>
      <c r="AP28" s="47" t="str">
        <f>_xlfn.XLOOKUP($AN28,DATA_BRAND!$G:$G,DATA_BRAND!$E:$E,"")</f>
        <v/>
      </c>
      <c r="AQ28" s="52" t="str">
        <f>_xlfn.XLOOKUP($AN28,DATA_BRAND!$G:$G,DATA_BRAND!$F:$F,"")</f>
        <v/>
      </c>
      <c r="AR28" s="51" t="str">
        <f t="shared" si="12"/>
        <v>Kenzo1001141122/07/2021</v>
      </c>
      <c r="AS28" s="47" t="str">
        <f>_xlfn.XLOOKUP($AR28,DATA_BRAND!$G:$G,DATA_BRAND!$D:$D,"")</f>
        <v/>
      </c>
      <c r="AT28" s="47" t="str">
        <f>_xlfn.XLOOKUP($AR28,DATA_BRAND!$G:$G,DATA_BRAND!$E:$E,"")</f>
        <v/>
      </c>
      <c r="AU28" s="52" t="str">
        <f>_xlfn.XLOOKUP($AR28,DATA_BRAND!$G:$G,DATA_BRAND!$F:$F,"")</f>
        <v/>
      </c>
      <c r="AV28" s="51" t="str">
        <f t="shared" si="13"/>
        <v>Lacoste1001141122/07/2021</v>
      </c>
      <c r="AW28" s="47" t="str">
        <f>_xlfn.XLOOKUP($AV28,DATA_BRAND!$G:$G,DATA_BRAND!$D:$D,"")</f>
        <v/>
      </c>
      <c r="AX28" s="47" t="str">
        <f>_xlfn.XLOOKUP($AV28,DATA_BRAND!$G:$G,DATA_BRAND!$E:$E,"")</f>
        <v/>
      </c>
      <c r="AY28" s="52" t="str">
        <f>_xlfn.XLOOKUP($AV28,DATA_BRAND!$G:$G,DATA_BRAND!$F:$F,"")</f>
        <v/>
      </c>
      <c r="AZ28" s="51" t="str">
        <f t="shared" si="14"/>
        <v>Maison Margiela1001141122/07/2021</v>
      </c>
      <c r="BA28" s="47" t="str">
        <f>_xlfn.XLOOKUP($AZ28,DATA_BRAND!$G:$G,DATA_BRAND!$D:$D,"")</f>
        <v/>
      </c>
      <c r="BB28" s="47" t="str">
        <f>_xlfn.XLOOKUP($AZ28,DATA_BRAND!$G:$G,DATA_BRAND!$E:$E,"")</f>
        <v/>
      </c>
      <c r="BC28" s="52" t="str">
        <f>_xlfn.XLOOKUP($AZ28,DATA_BRAND!$G:$G,DATA_BRAND!$F:$F,"")</f>
        <v/>
      </c>
      <c r="BD28" s="51" t="str">
        <f t="shared" si="15"/>
        <v>Moncler1001141122/07/2021</v>
      </c>
      <c r="BE28" s="47" t="str">
        <f>_xlfn.XLOOKUP($BD28,DATA_BRAND!$G:$G,DATA_BRAND!$D:$D,"")</f>
        <v/>
      </c>
      <c r="BF28" s="47" t="str">
        <f>_xlfn.XLOOKUP($BD28,DATA_BRAND!$G:$G,DATA_BRAND!$E:$E,"")</f>
        <v/>
      </c>
      <c r="BG28" s="52" t="str">
        <f>_xlfn.XLOOKUP($BD28,DATA_BRAND!$G:$G,DATA_BRAND!$F:$F,"")</f>
        <v/>
      </c>
      <c r="BH28" s="51" t="str">
        <f t="shared" si="16"/>
        <v>Off-White1001141122/07/2021</v>
      </c>
      <c r="BI28" s="47" t="str">
        <f>_xlfn.XLOOKUP($BH28,DATA_BRAND!$G:$G,DATA_BRAND!$D:$D,"")</f>
        <v/>
      </c>
      <c r="BJ28" s="47" t="str">
        <f>_xlfn.XLOOKUP($BH28,DATA_BRAND!$G:$G,DATA_BRAND!$E:$E,"")</f>
        <v/>
      </c>
      <c r="BK28" s="52" t="str">
        <f>_xlfn.XLOOKUP($BH28,DATA_BRAND!$G:$G,DATA_BRAND!$F:$F,"")</f>
        <v/>
      </c>
      <c r="BL28" s="51" t="str">
        <f t="shared" si="17"/>
        <v>Polo Ralph Lauren1001141122/07/2021</v>
      </c>
      <c r="BM28" s="47" t="str">
        <f>_xlfn.XLOOKUP($BL28,DATA_BRAND!$G:$G,DATA_BRAND!$D:$D,"")</f>
        <v/>
      </c>
      <c r="BN28" s="47" t="str">
        <f>_xlfn.XLOOKUP($BL28,DATA_BRAND!$G:$G,DATA_BRAND!$E:$E,"")</f>
        <v/>
      </c>
      <c r="BO28" s="52" t="str">
        <f>_xlfn.XLOOKUP($BL28,DATA_BRAND!$G:$G,DATA_BRAND!$F:$F,"")</f>
        <v/>
      </c>
      <c r="BP28" s="51" t="str">
        <f t="shared" si="18"/>
        <v>Salvatore Ferragamo1001141122/07/2021</v>
      </c>
      <c r="BQ28" s="47" t="str">
        <f>_xlfn.XLOOKUP($BP28,DATA_BRAND!$G:$G,DATA_BRAND!$D:$D,"")</f>
        <v/>
      </c>
      <c r="BR28" s="47" t="str">
        <f>_xlfn.XLOOKUP($BP28,DATA_BRAND!$G:$G,DATA_BRAND!$E:$E,"")</f>
        <v/>
      </c>
      <c r="BS28" s="52" t="str">
        <f>_xlfn.XLOOKUP($BP28,DATA_BRAND!$G:$G,DATA_BRAND!$F:$F,"")</f>
        <v/>
      </c>
      <c r="BT28" s="51" t="str">
        <f t="shared" si="19"/>
        <v>Smythson1001141122/07/2021</v>
      </c>
      <c r="BU28" s="47" t="str">
        <f>_xlfn.XLOOKUP($BT28,DATA_BRAND!$G:$G,DATA_BRAND!$D:$D,"")</f>
        <v/>
      </c>
      <c r="BV28" s="47" t="str">
        <f>_xlfn.XLOOKUP($BT28,DATA_BRAND!$G:$G,DATA_BRAND!$E:$E,"")</f>
        <v/>
      </c>
      <c r="BW28" s="52" t="str">
        <f>_xlfn.XLOOKUP($BT28,DATA_BRAND!$G:$G,DATA_BRAND!$F:$F,"")</f>
        <v/>
      </c>
      <c r="BX28" s="51" t="str">
        <f t="shared" si="20"/>
        <v>Stone Island1001141122/07/2021</v>
      </c>
      <c r="BY28" s="47" t="str">
        <f>_xlfn.XLOOKUP($BX28,DATA_BRAND!$G:$G,DATA_BRAND!$D:$D,"")</f>
        <v/>
      </c>
      <c r="BZ28" s="47" t="str">
        <f>_xlfn.XLOOKUP($BX28,DATA_BRAND!$G:$G,DATA_BRAND!$E:$E,"")</f>
        <v/>
      </c>
      <c r="CA28" s="52" t="str">
        <f>_xlfn.XLOOKUP($BX28,DATA_BRAND!$G:$G,DATA_BRAND!$F:$F,"")</f>
        <v/>
      </c>
      <c r="CB28" s="51" t="str">
        <f t="shared" si="21"/>
        <v>Thom Browne1001141122/07/2021</v>
      </c>
      <c r="CC28" s="47" t="str">
        <f>_xlfn.XLOOKUP($CB28,DATA_BRAND!$G:$G,DATA_BRAND!$D:$D,"")</f>
        <v/>
      </c>
      <c r="CD28" s="47" t="str">
        <f>_xlfn.XLOOKUP($CB28,DATA_BRAND!$G:$G,DATA_BRAND!$E:$E,"")</f>
        <v/>
      </c>
      <c r="CE28" s="52" t="str">
        <f>_xlfn.XLOOKUP($CB28,DATA_BRAND!$G:$G,DATA_BRAND!$F:$F,"")</f>
        <v/>
      </c>
      <c r="CF28" s="51" t="str">
        <f t="shared" si="22"/>
        <v>Versace1001141122/07/2021</v>
      </c>
      <c r="CG28" s="47" t="str">
        <f>_xlfn.XLOOKUP($CF28,DATA_BRAND!$G:$G,DATA_BRAND!$D:$D,"")</f>
        <v/>
      </c>
      <c r="CH28" s="47" t="str">
        <f>_xlfn.XLOOKUP($CF28,DATA_BRAND!$G:$G,DATA_BRAND!$E:$E,"")</f>
        <v/>
      </c>
      <c r="CI28" s="52" t="str">
        <f>_xlfn.XLOOKUP($CF28,DATA_BRAND!$G:$G,DATA_BRAND!$F:$F,"")</f>
        <v/>
      </c>
      <c r="CJ28" s="51" t="str">
        <f t="shared" si="23"/>
        <v>YSL1001141122/07/2021</v>
      </c>
      <c r="CK28" s="47" t="str">
        <f>_xlfn.XLOOKUP($CJ28,DATA_BRAND!$G:$G,DATA_BRAND!$D:$D,"")</f>
        <v/>
      </c>
      <c r="CL28" s="47" t="str">
        <f>_xlfn.XLOOKUP($CJ28,DATA_BRAND!$G:$G,DATA_BRAND!$E:$E,"")</f>
        <v/>
      </c>
      <c r="CM28" s="52" t="str">
        <f>_xlfn.XLOOKUP($CJ28,DATA_BRAND!$G:$G,DATA_BRAND!$F:$F,"")</f>
        <v/>
      </c>
    </row>
    <row r="29" spans="1:91" ht="15" thickBot="1" x14ac:dyDescent="0.4">
      <c r="A29" s="61">
        <v>23</v>
      </c>
      <c r="B29" s="62">
        <f t="shared" si="0"/>
        <v>44400</v>
      </c>
      <c r="C29" s="63">
        <f t="shared" si="1"/>
        <v>44400</v>
      </c>
      <c r="D29" s="51" t="str">
        <f t="shared" si="2"/>
        <v>Acne1001141123/07/2021</v>
      </c>
      <c r="E29" s="47" t="str">
        <f>_xlfn.XLOOKUP($D29,DATA_BRAND!$G:$G,DATA_BRAND!$D:$D,"")</f>
        <v/>
      </c>
      <c r="F29" s="47" t="str">
        <f>_xlfn.XLOOKUP($D29,DATA_BRAND!$G:$G,DATA_BRAND!$E:$E,"")</f>
        <v/>
      </c>
      <c r="G29" s="52" t="str">
        <f>_xlfn.XLOOKUP($D29,DATA_BRAND!$G:$G,DATA_BRAND!$F:$F,"")</f>
        <v/>
      </c>
      <c r="H29" s="51" t="str">
        <f t="shared" si="3"/>
        <v>Alfred Dunhill1001141123/07/2021</v>
      </c>
      <c r="I29" s="47" t="str">
        <f>_xlfn.XLOOKUP($H29,DATA_BRAND!$G:$G,DATA_BRAND!$D:$D,"")</f>
        <v/>
      </c>
      <c r="J29" s="47" t="str">
        <f>_xlfn.XLOOKUP($H29,DATA_BRAND!$G:$G,DATA_BRAND!$E:$E,"")</f>
        <v/>
      </c>
      <c r="K29" s="52" t="str">
        <f>_xlfn.XLOOKUP($H29,DATA_BRAND!$G:$G,DATA_BRAND!$F:$F,"")</f>
        <v/>
      </c>
      <c r="L29" s="51" t="str">
        <f t="shared" si="4"/>
        <v>Anderson's1001141123/07/2021</v>
      </c>
      <c r="M29" s="47" t="str">
        <f>_xlfn.XLOOKUP($L29,DATA_BRAND!$G:$G,DATA_BRAND!$D:$D,"")</f>
        <v/>
      </c>
      <c r="N29" s="47" t="str">
        <f>_xlfn.XLOOKUP($L29,DATA_BRAND!$G:$G,DATA_BRAND!$E:$E,"")</f>
        <v/>
      </c>
      <c r="O29" s="52" t="str">
        <f>_xlfn.XLOOKUP($L29,DATA_BRAND!$G:$G,DATA_BRAND!$F:$F,"")</f>
        <v/>
      </c>
      <c r="P29" s="51" t="str">
        <f t="shared" si="5"/>
        <v>Balenciaga1001141123/07/2021</v>
      </c>
      <c r="Q29" s="47" t="str">
        <f>_xlfn.XLOOKUP($P29,DATA_BRAND!$G:$G,DATA_BRAND!$D:$D,"")</f>
        <v/>
      </c>
      <c r="R29" s="47" t="str">
        <f>_xlfn.XLOOKUP($P29,DATA_BRAND!$G:$G,DATA_BRAND!$E:$E,"")</f>
        <v/>
      </c>
      <c r="S29" s="52" t="str">
        <f>_xlfn.XLOOKUP($P29,DATA_BRAND!$G:$G,DATA_BRAND!$F:$F,"")</f>
        <v/>
      </c>
      <c r="T29" s="51" t="str">
        <f t="shared" si="6"/>
        <v>Bally1001141123/07/2021</v>
      </c>
      <c r="U29" s="47" t="str">
        <f>_xlfn.XLOOKUP($T29,DATA_BRAND!$G:$G,DATA_BRAND!$D:$D,"")</f>
        <v/>
      </c>
      <c r="V29" s="47" t="str">
        <f>_xlfn.XLOOKUP($T29,DATA_BRAND!$G:$G,DATA_BRAND!$E:$E,"")</f>
        <v/>
      </c>
      <c r="W29" s="52" t="str">
        <f>_xlfn.XLOOKUP($T29,DATA_BRAND!$G:$G,DATA_BRAND!$F:$F,"")</f>
        <v/>
      </c>
      <c r="X29" s="51" t="str">
        <f t="shared" si="7"/>
        <v>Balmain1001141123/07/2021</v>
      </c>
      <c r="Y29" s="47" t="str">
        <f>_xlfn.XLOOKUP($X29,DATA_BRAND!$G:$G,DATA_BRAND!$D:$D,"")</f>
        <v/>
      </c>
      <c r="Z29" s="47" t="str">
        <f>_xlfn.XLOOKUP($X29,DATA_BRAND!$G:$G,DATA_BRAND!$E:$E,"")</f>
        <v/>
      </c>
      <c r="AA29" s="52" t="str">
        <f>_xlfn.XLOOKUP($X29,DATA_BRAND!$G:$G,DATA_BRAND!$F:$F,"")</f>
        <v/>
      </c>
      <c r="AB29" s="51" t="str">
        <f t="shared" si="8"/>
        <v>Bleu de Chauffe1001141123/07/2021</v>
      </c>
      <c r="AC29" s="47" t="str">
        <f>_xlfn.XLOOKUP($AB29,DATA_BRAND!$G:$G,DATA_BRAND!$D:$D,"")</f>
        <v/>
      </c>
      <c r="AD29" s="47" t="str">
        <f>_xlfn.XLOOKUP($AB29,DATA_BRAND!$G:$G,DATA_BRAND!$E:$E,"")</f>
        <v/>
      </c>
      <c r="AE29" s="52" t="str">
        <f>_xlfn.XLOOKUP($AB29,DATA_BRAND!$G:$G,DATA_BRAND!$F:$F,"")</f>
        <v/>
      </c>
      <c r="AF29" s="51" t="str">
        <f t="shared" si="9"/>
        <v>Bottega Veneta1001141123/07/2021</v>
      </c>
      <c r="AG29" s="47" t="str">
        <f>_xlfn.XLOOKUP($AF29,DATA_BRAND!$G:$G,DATA_BRAND!$D:$D,"")</f>
        <v/>
      </c>
      <c r="AH29" s="47" t="str">
        <f>_xlfn.XLOOKUP($AF29,DATA_BRAND!$G:$G,DATA_BRAND!$E:$E,"")</f>
        <v/>
      </c>
      <c r="AI29" s="52" t="str">
        <f>_xlfn.XLOOKUP($AF29,DATA_BRAND!$G:$G,DATA_BRAND!$F:$F,"")</f>
        <v/>
      </c>
      <c r="AJ29" s="51" t="str">
        <f t="shared" si="10"/>
        <v>Burberry1001141123/07/2021</v>
      </c>
      <c r="AK29" s="47" t="str">
        <f>_xlfn.XLOOKUP($AJ29,DATA_BRAND!$G:$G,DATA_BRAND!$D:$D,"")</f>
        <v/>
      </c>
      <c r="AL29" s="47" t="str">
        <f>_xlfn.XLOOKUP($AJ29,DATA_BRAND!$G:$G,DATA_BRAND!$E:$E,"")</f>
        <v/>
      </c>
      <c r="AM29" s="52" t="str">
        <f>_xlfn.XLOOKUP($AJ29,DATA_BRAND!$G:$G,DATA_BRAND!$F:$F,"")</f>
        <v/>
      </c>
      <c r="AN29" s="51" t="str">
        <f t="shared" si="11"/>
        <v>Givenchy1001141123/07/2021</v>
      </c>
      <c r="AO29" s="47" t="str">
        <f>_xlfn.XLOOKUP($AN29,DATA_BRAND!$G:$G,DATA_BRAND!$D:$D,"")</f>
        <v/>
      </c>
      <c r="AP29" s="47" t="str">
        <f>_xlfn.XLOOKUP($AN29,DATA_BRAND!$G:$G,DATA_BRAND!$E:$E,"")</f>
        <v/>
      </c>
      <c r="AQ29" s="52" t="str">
        <f>_xlfn.XLOOKUP($AN29,DATA_BRAND!$G:$G,DATA_BRAND!$F:$F,"")</f>
        <v/>
      </c>
      <c r="AR29" s="51" t="str">
        <f t="shared" si="12"/>
        <v>Kenzo1001141123/07/2021</v>
      </c>
      <c r="AS29" s="47" t="str">
        <f>_xlfn.XLOOKUP($AR29,DATA_BRAND!$G:$G,DATA_BRAND!$D:$D,"")</f>
        <v/>
      </c>
      <c r="AT29" s="47" t="str">
        <f>_xlfn.XLOOKUP($AR29,DATA_BRAND!$G:$G,DATA_BRAND!$E:$E,"")</f>
        <v/>
      </c>
      <c r="AU29" s="52" t="str">
        <f>_xlfn.XLOOKUP($AR29,DATA_BRAND!$G:$G,DATA_BRAND!$F:$F,"")</f>
        <v/>
      </c>
      <c r="AV29" s="51" t="str">
        <f t="shared" si="13"/>
        <v>Lacoste1001141123/07/2021</v>
      </c>
      <c r="AW29" s="47" t="str">
        <f>_xlfn.XLOOKUP($AV29,DATA_BRAND!$G:$G,DATA_BRAND!$D:$D,"")</f>
        <v/>
      </c>
      <c r="AX29" s="47" t="str">
        <f>_xlfn.XLOOKUP($AV29,DATA_BRAND!$G:$G,DATA_BRAND!$E:$E,"")</f>
        <v/>
      </c>
      <c r="AY29" s="52" t="str">
        <f>_xlfn.XLOOKUP($AV29,DATA_BRAND!$G:$G,DATA_BRAND!$F:$F,"")</f>
        <v/>
      </c>
      <c r="AZ29" s="51" t="str">
        <f t="shared" si="14"/>
        <v>Maison Margiela1001141123/07/2021</v>
      </c>
      <c r="BA29" s="47" t="str">
        <f>_xlfn.XLOOKUP($AZ29,DATA_BRAND!$G:$G,DATA_BRAND!$D:$D,"")</f>
        <v/>
      </c>
      <c r="BB29" s="47" t="str">
        <f>_xlfn.XLOOKUP($AZ29,DATA_BRAND!$G:$G,DATA_BRAND!$E:$E,"")</f>
        <v/>
      </c>
      <c r="BC29" s="52" t="str">
        <f>_xlfn.XLOOKUP($AZ29,DATA_BRAND!$G:$G,DATA_BRAND!$F:$F,"")</f>
        <v/>
      </c>
      <c r="BD29" s="51" t="str">
        <f t="shared" si="15"/>
        <v>Moncler1001141123/07/2021</v>
      </c>
      <c r="BE29" s="47" t="str">
        <f>_xlfn.XLOOKUP($BD29,DATA_BRAND!$G:$G,DATA_BRAND!$D:$D,"")</f>
        <v/>
      </c>
      <c r="BF29" s="47" t="str">
        <f>_xlfn.XLOOKUP($BD29,DATA_BRAND!$G:$G,DATA_BRAND!$E:$E,"")</f>
        <v/>
      </c>
      <c r="BG29" s="52" t="str">
        <f>_xlfn.XLOOKUP($BD29,DATA_BRAND!$G:$G,DATA_BRAND!$F:$F,"")</f>
        <v/>
      </c>
      <c r="BH29" s="51" t="str">
        <f t="shared" si="16"/>
        <v>Off-White1001141123/07/2021</v>
      </c>
      <c r="BI29" s="47" t="str">
        <f>_xlfn.XLOOKUP($BH29,DATA_BRAND!$G:$G,DATA_BRAND!$D:$D,"")</f>
        <v/>
      </c>
      <c r="BJ29" s="47" t="str">
        <f>_xlfn.XLOOKUP($BH29,DATA_BRAND!$G:$G,DATA_BRAND!$E:$E,"")</f>
        <v/>
      </c>
      <c r="BK29" s="52" t="str">
        <f>_xlfn.XLOOKUP($BH29,DATA_BRAND!$G:$G,DATA_BRAND!$F:$F,"")</f>
        <v/>
      </c>
      <c r="BL29" s="51" t="str">
        <f t="shared" si="17"/>
        <v>Polo Ralph Lauren1001141123/07/2021</v>
      </c>
      <c r="BM29" s="47" t="str">
        <f>_xlfn.XLOOKUP($BL29,DATA_BRAND!$G:$G,DATA_BRAND!$D:$D,"")</f>
        <v/>
      </c>
      <c r="BN29" s="47" t="str">
        <f>_xlfn.XLOOKUP($BL29,DATA_BRAND!$G:$G,DATA_BRAND!$E:$E,"")</f>
        <v/>
      </c>
      <c r="BO29" s="52" t="str">
        <f>_xlfn.XLOOKUP($BL29,DATA_BRAND!$G:$G,DATA_BRAND!$F:$F,"")</f>
        <v/>
      </c>
      <c r="BP29" s="51" t="str">
        <f t="shared" si="18"/>
        <v>Salvatore Ferragamo1001141123/07/2021</v>
      </c>
      <c r="BQ29" s="47" t="str">
        <f>_xlfn.XLOOKUP($BP29,DATA_BRAND!$G:$G,DATA_BRAND!$D:$D,"")</f>
        <v/>
      </c>
      <c r="BR29" s="47" t="str">
        <f>_xlfn.XLOOKUP($BP29,DATA_BRAND!$G:$G,DATA_BRAND!$E:$E,"")</f>
        <v/>
      </c>
      <c r="BS29" s="52" t="str">
        <f>_xlfn.XLOOKUP($BP29,DATA_BRAND!$G:$G,DATA_BRAND!$F:$F,"")</f>
        <v/>
      </c>
      <c r="BT29" s="51" t="str">
        <f t="shared" si="19"/>
        <v>Smythson1001141123/07/2021</v>
      </c>
      <c r="BU29" s="47" t="str">
        <f>_xlfn.XLOOKUP($BT29,DATA_BRAND!$G:$G,DATA_BRAND!$D:$D,"")</f>
        <v/>
      </c>
      <c r="BV29" s="47" t="str">
        <f>_xlfn.XLOOKUP($BT29,DATA_BRAND!$G:$G,DATA_BRAND!$E:$E,"")</f>
        <v/>
      </c>
      <c r="BW29" s="52" t="str">
        <f>_xlfn.XLOOKUP($BT29,DATA_BRAND!$G:$G,DATA_BRAND!$F:$F,"")</f>
        <v/>
      </c>
      <c r="BX29" s="51" t="str">
        <f t="shared" si="20"/>
        <v>Stone Island1001141123/07/2021</v>
      </c>
      <c r="BY29" s="47" t="str">
        <f>_xlfn.XLOOKUP($BX29,DATA_BRAND!$G:$G,DATA_BRAND!$D:$D,"")</f>
        <v/>
      </c>
      <c r="BZ29" s="47" t="str">
        <f>_xlfn.XLOOKUP($BX29,DATA_BRAND!$G:$G,DATA_BRAND!$E:$E,"")</f>
        <v/>
      </c>
      <c r="CA29" s="52" t="str">
        <f>_xlfn.XLOOKUP($BX29,DATA_BRAND!$G:$G,DATA_BRAND!$F:$F,"")</f>
        <v/>
      </c>
      <c r="CB29" s="51" t="str">
        <f t="shared" si="21"/>
        <v>Thom Browne1001141123/07/2021</v>
      </c>
      <c r="CC29" s="47" t="str">
        <f>_xlfn.XLOOKUP($CB29,DATA_BRAND!$G:$G,DATA_BRAND!$D:$D,"")</f>
        <v/>
      </c>
      <c r="CD29" s="47" t="str">
        <f>_xlfn.XLOOKUP($CB29,DATA_BRAND!$G:$G,DATA_BRAND!$E:$E,"")</f>
        <v/>
      </c>
      <c r="CE29" s="52" t="str">
        <f>_xlfn.XLOOKUP($CB29,DATA_BRAND!$G:$G,DATA_BRAND!$F:$F,"")</f>
        <v/>
      </c>
      <c r="CF29" s="51" t="str">
        <f t="shared" si="22"/>
        <v>Versace1001141123/07/2021</v>
      </c>
      <c r="CG29" s="47" t="str">
        <f>_xlfn.XLOOKUP($CF29,DATA_BRAND!$G:$G,DATA_BRAND!$D:$D,"")</f>
        <v/>
      </c>
      <c r="CH29" s="47" t="str">
        <f>_xlfn.XLOOKUP($CF29,DATA_BRAND!$G:$G,DATA_BRAND!$E:$E,"")</f>
        <v/>
      </c>
      <c r="CI29" s="52" t="str">
        <f>_xlfn.XLOOKUP($CF29,DATA_BRAND!$G:$G,DATA_BRAND!$F:$F,"")</f>
        <v/>
      </c>
      <c r="CJ29" s="51" t="str">
        <f t="shared" si="23"/>
        <v>YSL1001141123/07/2021</v>
      </c>
      <c r="CK29" s="47" t="str">
        <f>_xlfn.XLOOKUP($CJ29,DATA_BRAND!$G:$G,DATA_BRAND!$D:$D,"")</f>
        <v/>
      </c>
      <c r="CL29" s="47" t="str">
        <f>_xlfn.XLOOKUP($CJ29,DATA_BRAND!$G:$G,DATA_BRAND!$E:$E,"")</f>
        <v/>
      </c>
      <c r="CM29" s="52" t="str">
        <f>_xlfn.XLOOKUP($CJ29,DATA_BRAND!$G:$G,DATA_BRAND!$F:$F,"")</f>
        <v/>
      </c>
    </row>
    <row r="30" spans="1:91" ht="15" thickBot="1" x14ac:dyDescent="0.4">
      <c r="A30" s="61">
        <v>24</v>
      </c>
      <c r="B30" s="62">
        <f t="shared" si="0"/>
        <v>44401</v>
      </c>
      <c r="C30" s="63">
        <f t="shared" si="1"/>
        <v>44401</v>
      </c>
      <c r="D30" s="51" t="str">
        <f t="shared" si="2"/>
        <v>Acne1001141124/07/2021</v>
      </c>
      <c r="E30" s="47" t="str">
        <f>_xlfn.XLOOKUP($D30,DATA_BRAND!$G:$G,DATA_BRAND!$D:$D,"")</f>
        <v/>
      </c>
      <c r="F30" s="47" t="str">
        <f>_xlfn.XLOOKUP($D30,DATA_BRAND!$G:$G,DATA_BRAND!$E:$E,"")</f>
        <v/>
      </c>
      <c r="G30" s="52" t="str">
        <f>_xlfn.XLOOKUP($D30,DATA_BRAND!$G:$G,DATA_BRAND!$F:$F,"")</f>
        <v/>
      </c>
      <c r="H30" s="51" t="str">
        <f t="shared" si="3"/>
        <v>Alfred Dunhill1001141124/07/2021</v>
      </c>
      <c r="I30" s="47" t="str">
        <f>_xlfn.XLOOKUP($H30,DATA_BRAND!$G:$G,DATA_BRAND!$D:$D,"")</f>
        <v/>
      </c>
      <c r="J30" s="47" t="str">
        <f>_xlfn.XLOOKUP($H30,DATA_BRAND!$G:$G,DATA_BRAND!$E:$E,"")</f>
        <v/>
      </c>
      <c r="K30" s="52" t="str">
        <f>_xlfn.XLOOKUP($H30,DATA_BRAND!$G:$G,DATA_BRAND!$F:$F,"")</f>
        <v/>
      </c>
      <c r="L30" s="51" t="str">
        <f t="shared" si="4"/>
        <v>Anderson's1001141124/07/2021</v>
      </c>
      <c r="M30" s="47" t="str">
        <f>_xlfn.XLOOKUP($L30,DATA_BRAND!$G:$G,DATA_BRAND!$D:$D,"")</f>
        <v/>
      </c>
      <c r="N30" s="47" t="str">
        <f>_xlfn.XLOOKUP($L30,DATA_BRAND!$G:$G,DATA_BRAND!$E:$E,"")</f>
        <v/>
      </c>
      <c r="O30" s="52" t="str">
        <f>_xlfn.XLOOKUP($L30,DATA_BRAND!$G:$G,DATA_BRAND!$F:$F,"")</f>
        <v/>
      </c>
      <c r="P30" s="51" t="str">
        <f t="shared" si="5"/>
        <v>Balenciaga1001141124/07/2021</v>
      </c>
      <c r="Q30" s="47" t="str">
        <f>_xlfn.XLOOKUP($P30,DATA_BRAND!$G:$G,DATA_BRAND!$D:$D,"")</f>
        <v/>
      </c>
      <c r="R30" s="47" t="str">
        <f>_xlfn.XLOOKUP($P30,DATA_BRAND!$G:$G,DATA_BRAND!$E:$E,"")</f>
        <v/>
      </c>
      <c r="S30" s="52" t="str">
        <f>_xlfn.XLOOKUP($P30,DATA_BRAND!$G:$G,DATA_BRAND!$F:$F,"")</f>
        <v/>
      </c>
      <c r="T30" s="51" t="str">
        <f t="shared" si="6"/>
        <v>Bally1001141124/07/2021</v>
      </c>
      <c r="U30" s="47" t="str">
        <f>_xlfn.XLOOKUP($T30,DATA_BRAND!$G:$G,DATA_BRAND!$D:$D,"")</f>
        <v/>
      </c>
      <c r="V30" s="47" t="str">
        <f>_xlfn.XLOOKUP($T30,DATA_BRAND!$G:$G,DATA_BRAND!$E:$E,"")</f>
        <v/>
      </c>
      <c r="W30" s="52" t="str">
        <f>_xlfn.XLOOKUP($T30,DATA_BRAND!$G:$G,DATA_BRAND!$F:$F,"")</f>
        <v/>
      </c>
      <c r="X30" s="51" t="str">
        <f t="shared" si="7"/>
        <v>Balmain1001141124/07/2021</v>
      </c>
      <c r="Y30" s="47" t="str">
        <f>_xlfn.XLOOKUP($X30,DATA_BRAND!$G:$G,DATA_BRAND!$D:$D,"")</f>
        <v/>
      </c>
      <c r="Z30" s="47" t="str">
        <f>_xlfn.XLOOKUP($X30,DATA_BRAND!$G:$G,DATA_BRAND!$E:$E,"")</f>
        <v/>
      </c>
      <c r="AA30" s="52" t="str">
        <f>_xlfn.XLOOKUP($X30,DATA_BRAND!$G:$G,DATA_BRAND!$F:$F,"")</f>
        <v/>
      </c>
      <c r="AB30" s="51" t="str">
        <f t="shared" si="8"/>
        <v>Bleu de Chauffe1001141124/07/2021</v>
      </c>
      <c r="AC30" s="47" t="str">
        <f>_xlfn.XLOOKUP($AB30,DATA_BRAND!$G:$G,DATA_BRAND!$D:$D,"")</f>
        <v/>
      </c>
      <c r="AD30" s="47" t="str">
        <f>_xlfn.XLOOKUP($AB30,DATA_BRAND!$G:$G,DATA_BRAND!$E:$E,"")</f>
        <v/>
      </c>
      <c r="AE30" s="52" t="str">
        <f>_xlfn.XLOOKUP($AB30,DATA_BRAND!$G:$G,DATA_BRAND!$F:$F,"")</f>
        <v/>
      </c>
      <c r="AF30" s="51" t="str">
        <f t="shared" si="9"/>
        <v>Bottega Veneta1001141124/07/2021</v>
      </c>
      <c r="AG30" s="47" t="str">
        <f>_xlfn.XLOOKUP($AF30,DATA_BRAND!$G:$G,DATA_BRAND!$D:$D,"")</f>
        <v/>
      </c>
      <c r="AH30" s="47" t="str">
        <f>_xlfn.XLOOKUP($AF30,DATA_BRAND!$G:$G,DATA_BRAND!$E:$E,"")</f>
        <v/>
      </c>
      <c r="AI30" s="52" t="str">
        <f>_xlfn.XLOOKUP($AF30,DATA_BRAND!$G:$G,DATA_BRAND!$F:$F,"")</f>
        <v/>
      </c>
      <c r="AJ30" s="51" t="str">
        <f t="shared" si="10"/>
        <v>Burberry1001141124/07/2021</v>
      </c>
      <c r="AK30" s="47" t="str">
        <f>_xlfn.XLOOKUP($AJ30,DATA_BRAND!$G:$G,DATA_BRAND!$D:$D,"")</f>
        <v/>
      </c>
      <c r="AL30" s="47" t="str">
        <f>_xlfn.XLOOKUP($AJ30,DATA_BRAND!$G:$G,DATA_BRAND!$E:$E,"")</f>
        <v/>
      </c>
      <c r="AM30" s="52" t="str">
        <f>_xlfn.XLOOKUP($AJ30,DATA_BRAND!$G:$G,DATA_BRAND!$F:$F,"")</f>
        <v/>
      </c>
      <c r="AN30" s="51" t="str">
        <f t="shared" si="11"/>
        <v>Givenchy1001141124/07/2021</v>
      </c>
      <c r="AO30" s="47" t="str">
        <f>_xlfn.XLOOKUP($AN30,DATA_BRAND!$G:$G,DATA_BRAND!$D:$D,"")</f>
        <v/>
      </c>
      <c r="AP30" s="47" t="str">
        <f>_xlfn.XLOOKUP($AN30,DATA_BRAND!$G:$G,DATA_BRAND!$E:$E,"")</f>
        <v/>
      </c>
      <c r="AQ30" s="52" t="str">
        <f>_xlfn.XLOOKUP($AN30,DATA_BRAND!$G:$G,DATA_BRAND!$F:$F,"")</f>
        <v/>
      </c>
      <c r="AR30" s="51" t="str">
        <f t="shared" si="12"/>
        <v>Kenzo1001141124/07/2021</v>
      </c>
      <c r="AS30" s="47" t="str">
        <f>_xlfn.XLOOKUP($AR30,DATA_BRAND!$G:$G,DATA_BRAND!$D:$D,"")</f>
        <v/>
      </c>
      <c r="AT30" s="47" t="str">
        <f>_xlfn.XLOOKUP($AR30,DATA_BRAND!$G:$G,DATA_BRAND!$E:$E,"")</f>
        <v/>
      </c>
      <c r="AU30" s="52" t="str">
        <f>_xlfn.XLOOKUP($AR30,DATA_BRAND!$G:$G,DATA_BRAND!$F:$F,"")</f>
        <v/>
      </c>
      <c r="AV30" s="51" t="str">
        <f t="shared" si="13"/>
        <v>Lacoste1001141124/07/2021</v>
      </c>
      <c r="AW30" s="47" t="str">
        <f>_xlfn.XLOOKUP($AV30,DATA_BRAND!$G:$G,DATA_BRAND!$D:$D,"")</f>
        <v/>
      </c>
      <c r="AX30" s="47" t="str">
        <f>_xlfn.XLOOKUP($AV30,DATA_BRAND!$G:$G,DATA_BRAND!$E:$E,"")</f>
        <v/>
      </c>
      <c r="AY30" s="52" t="str">
        <f>_xlfn.XLOOKUP($AV30,DATA_BRAND!$G:$G,DATA_BRAND!$F:$F,"")</f>
        <v/>
      </c>
      <c r="AZ30" s="51" t="str">
        <f t="shared" si="14"/>
        <v>Maison Margiela1001141124/07/2021</v>
      </c>
      <c r="BA30" s="47" t="str">
        <f>_xlfn.XLOOKUP($AZ30,DATA_BRAND!$G:$G,DATA_BRAND!$D:$D,"")</f>
        <v/>
      </c>
      <c r="BB30" s="47" t="str">
        <f>_xlfn.XLOOKUP($AZ30,DATA_BRAND!$G:$G,DATA_BRAND!$E:$E,"")</f>
        <v/>
      </c>
      <c r="BC30" s="52" t="str">
        <f>_xlfn.XLOOKUP($AZ30,DATA_BRAND!$G:$G,DATA_BRAND!$F:$F,"")</f>
        <v/>
      </c>
      <c r="BD30" s="51" t="str">
        <f t="shared" si="15"/>
        <v>Moncler1001141124/07/2021</v>
      </c>
      <c r="BE30" s="47" t="str">
        <f>_xlfn.XLOOKUP($BD30,DATA_BRAND!$G:$G,DATA_BRAND!$D:$D,"")</f>
        <v/>
      </c>
      <c r="BF30" s="47" t="str">
        <f>_xlfn.XLOOKUP($BD30,DATA_BRAND!$G:$G,DATA_BRAND!$E:$E,"")</f>
        <v/>
      </c>
      <c r="BG30" s="52" t="str">
        <f>_xlfn.XLOOKUP($BD30,DATA_BRAND!$G:$G,DATA_BRAND!$F:$F,"")</f>
        <v/>
      </c>
      <c r="BH30" s="51" t="str">
        <f t="shared" si="16"/>
        <v>Off-White1001141124/07/2021</v>
      </c>
      <c r="BI30" s="47">
        <f>_xlfn.XLOOKUP($BH30,DATA_BRAND!$G:$G,DATA_BRAND!$D:$D,"")</f>
        <v>1</v>
      </c>
      <c r="BJ30" s="47">
        <f>_xlfn.XLOOKUP($BH30,DATA_BRAND!$G:$G,DATA_BRAND!$E:$E,"")</f>
        <v>1</v>
      </c>
      <c r="BK30" s="52">
        <f>_xlfn.XLOOKUP($BH30,DATA_BRAND!$G:$G,DATA_BRAND!$F:$F,"")</f>
        <v>146</v>
      </c>
      <c r="BL30" s="51" t="str">
        <f t="shared" si="17"/>
        <v>Polo Ralph Lauren1001141124/07/2021</v>
      </c>
      <c r="BM30" s="47" t="str">
        <f>_xlfn.XLOOKUP($BL30,DATA_BRAND!$G:$G,DATA_BRAND!$D:$D,"")</f>
        <v/>
      </c>
      <c r="BN30" s="47" t="str">
        <f>_xlfn.XLOOKUP($BL30,DATA_BRAND!$G:$G,DATA_BRAND!$E:$E,"")</f>
        <v/>
      </c>
      <c r="BO30" s="52" t="str">
        <f>_xlfn.XLOOKUP($BL30,DATA_BRAND!$G:$G,DATA_BRAND!$F:$F,"")</f>
        <v/>
      </c>
      <c r="BP30" s="51" t="str">
        <f t="shared" si="18"/>
        <v>Salvatore Ferragamo1001141124/07/2021</v>
      </c>
      <c r="BQ30" s="47" t="str">
        <f>_xlfn.XLOOKUP($BP30,DATA_BRAND!$G:$G,DATA_BRAND!$D:$D,"")</f>
        <v/>
      </c>
      <c r="BR30" s="47" t="str">
        <f>_xlfn.XLOOKUP($BP30,DATA_BRAND!$G:$G,DATA_BRAND!$E:$E,"")</f>
        <v/>
      </c>
      <c r="BS30" s="52" t="str">
        <f>_xlfn.XLOOKUP($BP30,DATA_BRAND!$G:$G,DATA_BRAND!$F:$F,"")</f>
        <v/>
      </c>
      <c r="BT30" s="51" t="str">
        <f t="shared" si="19"/>
        <v>Smythson1001141124/07/2021</v>
      </c>
      <c r="BU30" s="47" t="str">
        <f>_xlfn.XLOOKUP($BT30,DATA_BRAND!$G:$G,DATA_BRAND!$D:$D,"")</f>
        <v/>
      </c>
      <c r="BV30" s="47" t="str">
        <f>_xlfn.XLOOKUP($BT30,DATA_BRAND!$G:$G,DATA_BRAND!$E:$E,"")</f>
        <v/>
      </c>
      <c r="BW30" s="52" t="str">
        <f>_xlfn.XLOOKUP($BT30,DATA_BRAND!$G:$G,DATA_BRAND!$F:$F,"")</f>
        <v/>
      </c>
      <c r="BX30" s="51" t="str">
        <f t="shared" si="20"/>
        <v>Stone Island1001141124/07/2021</v>
      </c>
      <c r="BY30" s="47" t="str">
        <f>_xlfn.XLOOKUP($BX30,DATA_BRAND!$G:$G,DATA_BRAND!$D:$D,"")</f>
        <v/>
      </c>
      <c r="BZ30" s="47" t="str">
        <f>_xlfn.XLOOKUP($BX30,DATA_BRAND!$G:$G,DATA_BRAND!$E:$E,"")</f>
        <v/>
      </c>
      <c r="CA30" s="52" t="str">
        <f>_xlfn.XLOOKUP($BX30,DATA_BRAND!$G:$G,DATA_BRAND!$F:$F,"")</f>
        <v/>
      </c>
      <c r="CB30" s="51" t="str">
        <f t="shared" si="21"/>
        <v>Thom Browne1001141124/07/2021</v>
      </c>
      <c r="CC30" s="47" t="str">
        <f>_xlfn.XLOOKUP($CB30,DATA_BRAND!$G:$G,DATA_BRAND!$D:$D,"")</f>
        <v/>
      </c>
      <c r="CD30" s="47" t="str">
        <f>_xlfn.XLOOKUP($CB30,DATA_BRAND!$G:$G,DATA_BRAND!$E:$E,"")</f>
        <v/>
      </c>
      <c r="CE30" s="52" t="str">
        <f>_xlfn.XLOOKUP($CB30,DATA_BRAND!$G:$G,DATA_BRAND!$F:$F,"")</f>
        <v/>
      </c>
      <c r="CF30" s="51" t="str">
        <f t="shared" si="22"/>
        <v>Versace1001141124/07/2021</v>
      </c>
      <c r="CG30" s="47" t="str">
        <f>_xlfn.XLOOKUP($CF30,DATA_BRAND!$G:$G,DATA_BRAND!$D:$D,"")</f>
        <v/>
      </c>
      <c r="CH30" s="47" t="str">
        <f>_xlfn.XLOOKUP($CF30,DATA_BRAND!$G:$G,DATA_BRAND!$E:$E,"")</f>
        <v/>
      </c>
      <c r="CI30" s="52" t="str">
        <f>_xlfn.XLOOKUP($CF30,DATA_BRAND!$G:$G,DATA_BRAND!$F:$F,"")</f>
        <v/>
      </c>
      <c r="CJ30" s="51" t="str">
        <f t="shared" si="23"/>
        <v>YSL1001141124/07/2021</v>
      </c>
      <c r="CK30" s="47" t="str">
        <f>_xlfn.XLOOKUP($CJ30,DATA_BRAND!$G:$G,DATA_BRAND!$D:$D,"")</f>
        <v/>
      </c>
      <c r="CL30" s="47" t="str">
        <f>_xlfn.XLOOKUP($CJ30,DATA_BRAND!$G:$G,DATA_BRAND!$E:$E,"")</f>
        <v/>
      </c>
      <c r="CM30" s="52" t="str">
        <f>_xlfn.XLOOKUP($CJ30,DATA_BRAND!$G:$G,DATA_BRAND!$F:$F,"")</f>
        <v/>
      </c>
    </row>
    <row r="31" spans="1:91" ht="15" thickBot="1" x14ac:dyDescent="0.4">
      <c r="A31" s="61">
        <v>25</v>
      </c>
      <c r="B31" s="62">
        <f t="shared" si="0"/>
        <v>44402</v>
      </c>
      <c r="C31" s="63">
        <f t="shared" si="1"/>
        <v>44402</v>
      </c>
      <c r="D31" s="51" t="str">
        <f t="shared" si="2"/>
        <v>Acne1001141125/07/2021</v>
      </c>
      <c r="E31" s="47" t="str">
        <f>_xlfn.XLOOKUP($D31,DATA_BRAND!$G:$G,DATA_BRAND!$D:$D,"")</f>
        <v/>
      </c>
      <c r="F31" s="47" t="str">
        <f>_xlfn.XLOOKUP($D31,DATA_BRAND!$G:$G,DATA_BRAND!$E:$E,"")</f>
        <v/>
      </c>
      <c r="G31" s="52" t="str">
        <f>_xlfn.XLOOKUP($D31,DATA_BRAND!$G:$G,DATA_BRAND!$F:$F,"")</f>
        <v/>
      </c>
      <c r="H31" s="51" t="str">
        <f t="shared" si="3"/>
        <v>Alfred Dunhill1001141125/07/2021</v>
      </c>
      <c r="I31" s="47" t="str">
        <f>_xlfn.XLOOKUP($H31,DATA_BRAND!$G:$G,DATA_BRAND!$D:$D,"")</f>
        <v/>
      </c>
      <c r="J31" s="47" t="str">
        <f>_xlfn.XLOOKUP($H31,DATA_BRAND!$G:$G,DATA_BRAND!$E:$E,"")</f>
        <v/>
      </c>
      <c r="K31" s="52" t="str">
        <f>_xlfn.XLOOKUP($H31,DATA_BRAND!$G:$G,DATA_BRAND!$F:$F,"")</f>
        <v/>
      </c>
      <c r="L31" s="51" t="str">
        <f t="shared" si="4"/>
        <v>Anderson's1001141125/07/2021</v>
      </c>
      <c r="M31" s="47" t="str">
        <f>_xlfn.XLOOKUP($L31,DATA_BRAND!$G:$G,DATA_BRAND!$D:$D,"")</f>
        <v/>
      </c>
      <c r="N31" s="47" t="str">
        <f>_xlfn.XLOOKUP($L31,DATA_BRAND!$G:$G,DATA_BRAND!$E:$E,"")</f>
        <v/>
      </c>
      <c r="O31" s="52" t="str">
        <f>_xlfn.XLOOKUP($L31,DATA_BRAND!$G:$G,DATA_BRAND!$F:$F,"")</f>
        <v/>
      </c>
      <c r="P31" s="51" t="str">
        <f t="shared" si="5"/>
        <v>Balenciaga1001141125/07/2021</v>
      </c>
      <c r="Q31" s="47" t="str">
        <f>_xlfn.XLOOKUP($P31,DATA_BRAND!$G:$G,DATA_BRAND!$D:$D,"")</f>
        <v/>
      </c>
      <c r="R31" s="47" t="str">
        <f>_xlfn.XLOOKUP($P31,DATA_BRAND!$G:$G,DATA_BRAND!$E:$E,"")</f>
        <v/>
      </c>
      <c r="S31" s="52" t="str">
        <f>_xlfn.XLOOKUP($P31,DATA_BRAND!$G:$G,DATA_BRAND!$F:$F,"")</f>
        <v/>
      </c>
      <c r="T31" s="51" t="str">
        <f t="shared" si="6"/>
        <v>Bally1001141125/07/2021</v>
      </c>
      <c r="U31" s="47" t="str">
        <f>_xlfn.XLOOKUP($T31,DATA_BRAND!$G:$G,DATA_BRAND!$D:$D,"")</f>
        <v/>
      </c>
      <c r="V31" s="47" t="str">
        <f>_xlfn.XLOOKUP($T31,DATA_BRAND!$G:$G,DATA_BRAND!$E:$E,"")</f>
        <v/>
      </c>
      <c r="W31" s="52" t="str">
        <f>_xlfn.XLOOKUP($T31,DATA_BRAND!$G:$G,DATA_BRAND!$F:$F,"")</f>
        <v/>
      </c>
      <c r="X31" s="51" t="str">
        <f t="shared" si="7"/>
        <v>Balmain1001141125/07/2021</v>
      </c>
      <c r="Y31" s="47" t="str">
        <f>_xlfn.XLOOKUP($X31,DATA_BRAND!$G:$G,DATA_BRAND!$D:$D,"")</f>
        <v/>
      </c>
      <c r="Z31" s="47" t="str">
        <f>_xlfn.XLOOKUP($X31,DATA_BRAND!$G:$G,DATA_BRAND!$E:$E,"")</f>
        <v/>
      </c>
      <c r="AA31" s="52" t="str">
        <f>_xlfn.XLOOKUP($X31,DATA_BRAND!$G:$G,DATA_BRAND!$F:$F,"")</f>
        <v/>
      </c>
      <c r="AB31" s="51" t="str">
        <f t="shared" si="8"/>
        <v>Bleu de Chauffe1001141125/07/2021</v>
      </c>
      <c r="AC31" s="47" t="str">
        <f>_xlfn.XLOOKUP($AB31,DATA_BRAND!$G:$G,DATA_BRAND!$D:$D,"")</f>
        <v/>
      </c>
      <c r="AD31" s="47" t="str">
        <f>_xlfn.XLOOKUP($AB31,DATA_BRAND!$G:$G,DATA_BRAND!$E:$E,"")</f>
        <v/>
      </c>
      <c r="AE31" s="52" t="str">
        <f>_xlfn.XLOOKUP($AB31,DATA_BRAND!$G:$G,DATA_BRAND!$F:$F,"")</f>
        <v/>
      </c>
      <c r="AF31" s="51" t="str">
        <f t="shared" si="9"/>
        <v>Bottega Veneta1001141125/07/2021</v>
      </c>
      <c r="AG31" s="47" t="str">
        <f>_xlfn.XLOOKUP($AF31,DATA_BRAND!$G:$G,DATA_BRAND!$D:$D,"")</f>
        <v/>
      </c>
      <c r="AH31" s="47" t="str">
        <f>_xlfn.XLOOKUP($AF31,DATA_BRAND!$G:$G,DATA_BRAND!$E:$E,"")</f>
        <v/>
      </c>
      <c r="AI31" s="52" t="str">
        <f>_xlfn.XLOOKUP($AF31,DATA_BRAND!$G:$G,DATA_BRAND!$F:$F,"")</f>
        <v/>
      </c>
      <c r="AJ31" s="51" t="str">
        <f t="shared" si="10"/>
        <v>Burberry1001141125/07/2021</v>
      </c>
      <c r="AK31" s="47" t="str">
        <f>_xlfn.XLOOKUP($AJ31,DATA_BRAND!$G:$G,DATA_BRAND!$D:$D,"")</f>
        <v/>
      </c>
      <c r="AL31" s="47" t="str">
        <f>_xlfn.XLOOKUP($AJ31,DATA_BRAND!$G:$G,DATA_BRAND!$E:$E,"")</f>
        <v/>
      </c>
      <c r="AM31" s="52" t="str">
        <f>_xlfn.XLOOKUP($AJ31,DATA_BRAND!$G:$G,DATA_BRAND!$F:$F,"")</f>
        <v/>
      </c>
      <c r="AN31" s="51" t="str">
        <f t="shared" si="11"/>
        <v>Givenchy1001141125/07/2021</v>
      </c>
      <c r="AO31" s="47">
        <f>_xlfn.XLOOKUP($AN31,DATA_BRAND!$G:$G,DATA_BRAND!$D:$D,"")</f>
        <v>2</v>
      </c>
      <c r="AP31" s="47">
        <f>_xlfn.XLOOKUP($AN31,DATA_BRAND!$G:$G,DATA_BRAND!$E:$E,"")</f>
        <v>2</v>
      </c>
      <c r="AQ31" s="52">
        <f>_xlfn.XLOOKUP($AN31,DATA_BRAND!$G:$G,DATA_BRAND!$F:$F,"")</f>
        <v>1983.33</v>
      </c>
      <c r="AR31" s="51" t="str">
        <f t="shared" si="12"/>
        <v>Kenzo1001141125/07/2021</v>
      </c>
      <c r="AS31" s="47" t="str">
        <f>_xlfn.XLOOKUP($AR31,DATA_BRAND!$G:$G,DATA_BRAND!$D:$D,"")</f>
        <v/>
      </c>
      <c r="AT31" s="47" t="str">
        <f>_xlfn.XLOOKUP($AR31,DATA_BRAND!$G:$G,DATA_BRAND!$E:$E,"")</f>
        <v/>
      </c>
      <c r="AU31" s="52" t="str">
        <f>_xlfn.XLOOKUP($AR31,DATA_BRAND!$G:$G,DATA_BRAND!$F:$F,"")</f>
        <v/>
      </c>
      <c r="AV31" s="51" t="str">
        <f t="shared" si="13"/>
        <v>Lacoste1001141125/07/2021</v>
      </c>
      <c r="AW31" s="47" t="str">
        <f>_xlfn.XLOOKUP($AV31,DATA_BRAND!$G:$G,DATA_BRAND!$D:$D,"")</f>
        <v/>
      </c>
      <c r="AX31" s="47" t="str">
        <f>_xlfn.XLOOKUP($AV31,DATA_BRAND!$G:$G,DATA_BRAND!$E:$E,"")</f>
        <v/>
      </c>
      <c r="AY31" s="52" t="str">
        <f>_xlfn.XLOOKUP($AV31,DATA_BRAND!$G:$G,DATA_BRAND!$F:$F,"")</f>
        <v/>
      </c>
      <c r="AZ31" s="51" t="str">
        <f t="shared" si="14"/>
        <v>Maison Margiela1001141125/07/2021</v>
      </c>
      <c r="BA31" s="47" t="str">
        <f>_xlfn.XLOOKUP($AZ31,DATA_BRAND!$G:$G,DATA_BRAND!$D:$D,"")</f>
        <v/>
      </c>
      <c r="BB31" s="47" t="str">
        <f>_xlfn.XLOOKUP($AZ31,DATA_BRAND!$G:$G,DATA_BRAND!$E:$E,"")</f>
        <v/>
      </c>
      <c r="BC31" s="52" t="str">
        <f>_xlfn.XLOOKUP($AZ31,DATA_BRAND!$G:$G,DATA_BRAND!$F:$F,"")</f>
        <v/>
      </c>
      <c r="BD31" s="51" t="str">
        <f t="shared" si="15"/>
        <v>Moncler1001141125/07/2021</v>
      </c>
      <c r="BE31" s="47" t="str">
        <f>_xlfn.XLOOKUP($BD31,DATA_BRAND!$G:$G,DATA_BRAND!$D:$D,"")</f>
        <v/>
      </c>
      <c r="BF31" s="47" t="str">
        <f>_xlfn.XLOOKUP($BD31,DATA_BRAND!$G:$G,DATA_BRAND!$E:$E,"")</f>
        <v/>
      </c>
      <c r="BG31" s="52" t="str">
        <f>_xlfn.XLOOKUP($BD31,DATA_BRAND!$G:$G,DATA_BRAND!$F:$F,"")</f>
        <v/>
      </c>
      <c r="BH31" s="51" t="str">
        <f t="shared" si="16"/>
        <v>Off-White1001141125/07/2021</v>
      </c>
      <c r="BI31" s="47" t="str">
        <f>_xlfn.XLOOKUP($BH31,DATA_BRAND!$G:$G,DATA_BRAND!$D:$D,"")</f>
        <v/>
      </c>
      <c r="BJ31" s="47" t="str">
        <f>_xlfn.XLOOKUP($BH31,DATA_BRAND!$G:$G,DATA_BRAND!$E:$E,"")</f>
        <v/>
      </c>
      <c r="BK31" s="52" t="str">
        <f>_xlfn.XLOOKUP($BH31,DATA_BRAND!$G:$G,DATA_BRAND!$F:$F,"")</f>
        <v/>
      </c>
      <c r="BL31" s="51" t="str">
        <f t="shared" si="17"/>
        <v>Polo Ralph Lauren1001141125/07/2021</v>
      </c>
      <c r="BM31" s="47" t="str">
        <f>_xlfn.XLOOKUP($BL31,DATA_BRAND!$G:$G,DATA_BRAND!$D:$D,"")</f>
        <v/>
      </c>
      <c r="BN31" s="47" t="str">
        <f>_xlfn.XLOOKUP($BL31,DATA_BRAND!$G:$G,DATA_BRAND!$E:$E,"")</f>
        <v/>
      </c>
      <c r="BO31" s="52" t="str">
        <f>_xlfn.XLOOKUP($BL31,DATA_BRAND!$G:$G,DATA_BRAND!$F:$F,"")</f>
        <v/>
      </c>
      <c r="BP31" s="51" t="str">
        <f t="shared" si="18"/>
        <v>Salvatore Ferragamo1001141125/07/2021</v>
      </c>
      <c r="BQ31" s="47" t="str">
        <f>_xlfn.XLOOKUP($BP31,DATA_BRAND!$G:$G,DATA_BRAND!$D:$D,"")</f>
        <v/>
      </c>
      <c r="BR31" s="47" t="str">
        <f>_xlfn.XLOOKUP($BP31,DATA_BRAND!$G:$G,DATA_BRAND!$E:$E,"")</f>
        <v/>
      </c>
      <c r="BS31" s="52" t="str">
        <f>_xlfn.XLOOKUP($BP31,DATA_BRAND!$G:$G,DATA_BRAND!$F:$F,"")</f>
        <v/>
      </c>
      <c r="BT31" s="51" t="str">
        <f t="shared" si="19"/>
        <v>Smythson1001141125/07/2021</v>
      </c>
      <c r="BU31" s="47" t="str">
        <f>_xlfn.XLOOKUP($BT31,DATA_BRAND!$G:$G,DATA_BRAND!$D:$D,"")</f>
        <v/>
      </c>
      <c r="BV31" s="47" t="str">
        <f>_xlfn.XLOOKUP($BT31,DATA_BRAND!$G:$G,DATA_BRAND!$E:$E,"")</f>
        <v/>
      </c>
      <c r="BW31" s="52" t="str">
        <f>_xlfn.XLOOKUP($BT31,DATA_BRAND!$G:$G,DATA_BRAND!$F:$F,"")</f>
        <v/>
      </c>
      <c r="BX31" s="51" t="str">
        <f t="shared" si="20"/>
        <v>Stone Island1001141125/07/2021</v>
      </c>
      <c r="BY31" s="47" t="str">
        <f>_xlfn.XLOOKUP($BX31,DATA_BRAND!$G:$G,DATA_BRAND!$D:$D,"")</f>
        <v/>
      </c>
      <c r="BZ31" s="47" t="str">
        <f>_xlfn.XLOOKUP($BX31,DATA_BRAND!$G:$G,DATA_BRAND!$E:$E,"")</f>
        <v/>
      </c>
      <c r="CA31" s="52" t="str">
        <f>_xlfn.XLOOKUP($BX31,DATA_BRAND!$G:$G,DATA_BRAND!$F:$F,"")</f>
        <v/>
      </c>
      <c r="CB31" s="51" t="str">
        <f t="shared" si="21"/>
        <v>Thom Browne1001141125/07/2021</v>
      </c>
      <c r="CC31" s="47" t="str">
        <f>_xlfn.XLOOKUP($CB31,DATA_BRAND!$G:$G,DATA_BRAND!$D:$D,"")</f>
        <v/>
      </c>
      <c r="CD31" s="47" t="str">
        <f>_xlfn.XLOOKUP($CB31,DATA_BRAND!$G:$G,DATA_BRAND!$E:$E,"")</f>
        <v/>
      </c>
      <c r="CE31" s="52" t="str">
        <f>_xlfn.XLOOKUP($CB31,DATA_BRAND!$G:$G,DATA_BRAND!$F:$F,"")</f>
        <v/>
      </c>
      <c r="CF31" s="51" t="str">
        <f t="shared" si="22"/>
        <v>Versace1001141125/07/2021</v>
      </c>
      <c r="CG31" s="47" t="str">
        <f>_xlfn.XLOOKUP($CF31,DATA_BRAND!$G:$G,DATA_BRAND!$D:$D,"")</f>
        <v/>
      </c>
      <c r="CH31" s="47" t="str">
        <f>_xlfn.XLOOKUP($CF31,DATA_BRAND!$G:$G,DATA_BRAND!$E:$E,"")</f>
        <v/>
      </c>
      <c r="CI31" s="52" t="str">
        <f>_xlfn.XLOOKUP($CF31,DATA_BRAND!$G:$G,DATA_BRAND!$F:$F,"")</f>
        <v/>
      </c>
      <c r="CJ31" s="51" t="str">
        <f t="shared" si="23"/>
        <v>YSL1001141125/07/2021</v>
      </c>
      <c r="CK31" s="47">
        <f>_xlfn.XLOOKUP($CJ31,DATA_BRAND!$G:$G,DATA_BRAND!$D:$D,"")</f>
        <v>1</v>
      </c>
      <c r="CL31" s="47">
        <f>_xlfn.XLOOKUP($CJ31,DATA_BRAND!$G:$G,DATA_BRAND!$E:$E,"")</f>
        <v>1</v>
      </c>
      <c r="CM31" s="52">
        <f>_xlfn.XLOOKUP($CJ31,DATA_BRAND!$G:$G,DATA_BRAND!$F:$F,"")</f>
        <v>708.33</v>
      </c>
    </row>
    <row r="32" spans="1:91" ht="15" thickBot="1" x14ac:dyDescent="0.4">
      <c r="A32" s="61">
        <v>26</v>
      </c>
      <c r="B32" s="62">
        <f t="shared" si="0"/>
        <v>44403</v>
      </c>
      <c r="C32" s="63">
        <f t="shared" si="1"/>
        <v>44403</v>
      </c>
      <c r="D32" s="51" t="str">
        <f t="shared" si="2"/>
        <v>Acne1001141126/07/2021</v>
      </c>
      <c r="E32" s="47" t="str">
        <f>_xlfn.XLOOKUP($D32,DATA_BRAND!$G:$G,DATA_BRAND!$D:$D,"")</f>
        <v/>
      </c>
      <c r="F32" s="47" t="str">
        <f>_xlfn.XLOOKUP($D32,DATA_BRAND!$G:$G,DATA_BRAND!$E:$E,"")</f>
        <v/>
      </c>
      <c r="G32" s="52" t="str">
        <f>_xlfn.XLOOKUP($D32,DATA_BRAND!$G:$G,DATA_BRAND!$F:$F,"")</f>
        <v/>
      </c>
      <c r="H32" s="51" t="str">
        <f t="shared" si="3"/>
        <v>Alfred Dunhill1001141126/07/2021</v>
      </c>
      <c r="I32" s="47" t="str">
        <f>_xlfn.XLOOKUP($H32,DATA_BRAND!$G:$G,DATA_BRAND!$D:$D,"")</f>
        <v/>
      </c>
      <c r="J32" s="47" t="str">
        <f>_xlfn.XLOOKUP($H32,DATA_BRAND!$G:$G,DATA_BRAND!$E:$E,"")</f>
        <v/>
      </c>
      <c r="K32" s="52" t="str">
        <f>_xlfn.XLOOKUP($H32,DATA_BRAND!$G:$G,DATA_BRAND!$F:$F,"")</f>
        <v/>
      </c>
      <c r="L32" s="51" t="str">
        <f t="shared" si="4"/>
        <v>Anderson's1001141126/07/2021</v>
      </c>
      <c r="M32" s="47" t="str">
        <f>_xlfn.XLOOKUP($L32,DATA_BRAND!$G:$G,DATA_BRAND!$D:$D,"")</f>
        <v/>
      </c>
      <c r="N32" s="47" t="str">
        <f>_xlfn.XLOOKUP($L32,DATA_BRAND!$G:$G,DATA_BRAND!$E:$E,"")</f>
        <v/>
      </c>
      <c r="O32" s="52" t="str">
        <f>_xlfn.XLOOKUP($L32,DATA_BRAND!$G:$G,DATA_BRAND!$F:$F,"")</f>
        <v/>
      </c>
      <c r="P32" s="51" t="str">
        <f t="shared" si="5"/>
        <v>Balenciaga1001141126/07/2021</v>
      </c>
      <c r="Q32" s="47" t="str">
        <f>_xlfn.XLOOKUP($P32,DATA_BRAND!$G:$G,DATA_BRAND!$D:$D,"")</f>
        <v/>
      </c>
      <c r="R32" s="47" t="str">
        <f>_xlfn.XLOOKUP($P32,DATA_BRAND!$G:$G,DATA_BRAND!$E:$E,"")</f>
        <v/>
      </c>
      <c r="S32" s="52" t="str">
        <f>_xlfn.XLOOKUP($P32,DATA_BRAND!$G:$G,DATA_BRAND!$F:$F,"")</f>
        <v/>
      </c>
      <c r="T32" s="51" t="str">
        <f t="shared" si="6"/>
        <v>Bally1001141126/07/2021</v>
      </c>
      <c r="U32" s="47" t="str">
        <f>_xlfn.XLOOKUP($T32,DATA_BRAND!$G:$G,DATA_BRAND!$D:$D,"")</f>
        <v/>
      </c>
      <c r="V32" s="47" t="str">
        <f>_xlfn.XLOOKUP($T32,DATA_BRAND!$G:$G,DATA_BRAND!$E:$E,"")</f>
        <v/>
      </c>
      <c r="W32" s="52" t="str">
        <f>_xlfn.XLOOKUP($T32,DATA_BRAND!$G:$G,DATA_BRAND!$F:$F,"")</f>
        <v/>
      </c>
      <c r="X32" s="51" t="str">
        <f t="shared" si="7"/>
        <v>Balmain1001141126/07/2021</v>
      </c>
      <c r="Y32" s="47" t="str">
        <f>_xlfn.XLOOKUP($X32,DATA_BRAND!$G:$G,DATA_BRAND!$D:$D,"")</f>
        <v/>
      </c>
      <c r="Z32" s="47" t="str">
        <f>_xlfn.XLOOKUP($X32,DATA_BRAND!$G:$G,DATA_BRAND!$E:$E,"")</f>
        <v/>
      </c>
      <c r="AA32" s="52" t="str">
        <f>_xlfn.XLOOKUP($X32,DATA_BRAND!$G:$G,DATA_BRAND!$F:$F,"")</f>
        <v/>
      </c>
      <c r="AB32" s="51" t="str">
        <f t="shared" si="8"/>
        <v>Bleu de Chauffe1001141126/07/2021</v>
      </c>
      <c r="AC32" s="47" t="str">
        <f>_xlfn.XLOOKUP($AB32,DATA_BRAND!$G:$G,DATA_BRAND!$D:$D,"")</f>
        <v/>
      </c>
      <c r="AD32" s="47" t="str">
        <f>_xlfn.XLOOKUP($AB32,DATA_BRAND!$G:$G,DATA_BRAND!$E:$E,"")</f>
        <v/>
      </c>
      <c r="AE32" s="52" t="str">
        <f>_xlfn.XLOOKUP($AB32,DATA_BRAND!$G:$G,DATA_BRAND!$F:$F,"")</f>
        <v/>
      </c>
      <c r="AF32" s="51" t="str">
        <f t="shared" si="9"/>
        <v>Bottega Veneta1001141126/07/2021</v>
      </c>
      <c r="AG32" s="47" t="str">
        <f>_xlfn.XLOOKUP($AF32,DATA_BRAND!$G:$G,DATA_BRAND!$D:$D,"")</f>
        <v/>
      </c>
      <c r="AH32" s="47" t="str">
        <f>_xlfn.XLOOKUP($AF32,DATA_BRAND!$G:$G,DATA_BRAND!$E:$E,"")</f>
        <v/>
      </c>
      <c r="AI32" s="52" t="str">
        <f>_xlfn.XLOOKUP($AF32,DATA_BRAND!$G:$G,DATA_BRAND!$F:$F,"")</f>
        <v/>
      </c>
      <c r="AJ32" s="51" t="str">
        <f t="shared" si="10"/>
        <v>Burberry1001141126/07/2021</v>
      </c>
      <c r="AK32" s="47" t="str">
        <f>_xlfn.XLOOKUP($AJ32,DATA_BRAND!$G:$G,DATA_BRAND!$D:$D,"")</f>
        <v/>
      </c>
      <c r="AL32" s="47" t="str">
        <f>_xlfn.XLOOKUP($AJ32,DATA_BRAND!$G:$G,DATA_BRAND!$E:$E,"")</f>
        <v/>
      </c>
      <c r="AM32" s="52" t="str">
        <f>_xlfn.XLOOKUP($AJ32,DATA_BRAND!$G:$G,DATA_BRAND!$F:$F,"")</f>
        <v/>
      </c>
      <c r="AN32" s="51" t="str">
        <f t="shared" si="11"/>
        <v>Givenchy1001141126/07/2021</v>
      </c>
      <c r="AO32" s="47">
        <f>_xlfn.XLOOKUP($AN32,DATA_BRAND!$G:$G,DATA_BRAND!$D:$D,"")</f>
        <v>2</v>
      </c>
      <c r="AP32" s="47">
        <f>_xlfn.XLOOKUP($AN32,DATA_BRAND!$G:$G,DATA_BRAND!$E:$E,"")</f>
        <v>1</v>
      </c>
      <c r="AQ32" s="52">
        <f>_xlfn.XLOOKUP($AN32,DATA_BRAND!$G:$G,DATA_BRAND!$F:$F,"")</f>
        <v>650</v>
      </c>
      <c r="AR32" s="51" t="str">
        <f t="shared" si="12"/>
        <v>Kenzo1001141126/07/2021</v>
      </c>
      <c r="AS32" s="47" t="str">
        <f>_xlfn.XLOOKUP($AR32,DATA_BRAND!$G:$G,DATA_BRAND!$D:$D,"")</f>
        <v/>
      </c>
      <c r="AT32" s="47" t="str">
        <f>_xlfn.XLOOKUP($AR32,DATA_BRAND!$G:$G,DATA_BRAND!$E:$E,"")</f>
        <v/>
      </c>
      <c r="AU32" s="52" t="str">
        <f>_xlfn.XLOOKUP($AR32,DATA_BRAND!$G:$G,DATA_BRAND!$F:$F,"")</f>
        <v/>
      </c>
      <c r="AV32" s="51" t="str">
        <f t="shared" si="13"/>
        <v>Lacoste1001141126/07/2021</v>
      </c>
      <c r="AW32" s="47" t="str">
        <f>_xlfn.XLOOKUP($AV32,DATA_BRAND!$G:$G,DATA_BRAND!$D:$D,"")</f>
        <v/>
      </c>
      <c r="AX32" s="47" t="str">
        <f>_xlfn.XLOOKUP($AV32,DATA_BRAND!$G:$G,DATA_BRAND!$E:$E,"")</f>
        <v/>
      </c>
      <c r="AY32" s="52" t="str">
        <f>_xlfn.XLOOKUP($AV32,DATA_BRAND!$G:$G,DATA_BRAND!$F:$F,"")</f>
        <v/>
      </c>
      <c r="AZ32" s="51" t="str">
        <f t="shared" si="14"/>
        <v>Maison Margiela1001141126/07/2021</v>
      </c>
      <c r="BA32" s="47" t="str">
        <f>_xlfn.XLOOKUP($AZ32,DATA_BRAND!$G:$G,DATA_BRAND!$D:$D,"")</f>
        <v/>
      </c>
      <c r="BB32" s="47" t="str">
        <f>_xlfn.XLOOKUP($AZ32,DATA_BRAND!$G:$G,DATA_BRAND!$E:$E,"")</f>
        <v/>
      </c>
      <c r="BC32" s="52" t="str">
        <f>_xlfn.XLOOKUP($AZ32,DATA_BRAND!$G:$G,DATA_BRAND!$F:$F,"")</f>
        <v/>
      </c>
      <c r="BD32" s="51" t="str">
        <f t="shared" si="15"/>
        <v>Moncler1001141126/07/2021</v>
      </c>
      <c r="BE32" s="47" t="str">
        <f>_xlfn.XLOOKUP($BD32,DATA_BRAND!$G:$G,DATA_BRAND!$D:$D,"")</f>
        <v/>
      </c>
      <c r="BF32" s="47" t="str">
        <f>_xlfn.XLOOKUP($BD32,DATA_BRAND!$G:$G,DATA_BRAND!$E:$E,"")</f>
        <v/>
      </c>
      <c r="BG32" s="52" t="str">
        <f>_xlfn.XLOOKUP($BD32,DATA_BRAND!$G:$G,DATA_BRAND!$F:$F,"")</f>
        <v/>
      </c>
      <c r="BH32" s="51" t="str">
        <f t="shared" si="16"/>
        <v>Off-White1001141126/07/2021</v>
      </c>
      <c r="BI32" s="47" t="str">
        <f>_xlfn.XLOOKUP($BH32,DATA_BRAND!$G:$G,DATA_BRAND!$D:$D,"")</f>
        <v/>
      </c>
      <c r="BJ32" s="47" t="str">
        <f>_xlfn.XLOOKUP($BH32,DATA_BRAND!$G:$G,DATA_BRAND!$E:$E,"")</f>
        <v/>
      </c>
      <c r="BK32" s="52" t="str">
        <f>_xlfn.XLOOKUP($BH32,DATA_BRAND!$G:$G,DATA_BRAND!$F:$F,"")</f>
        <v/>
      </c>
      <c r="BL32" s="51" t="str">
        <f t="shared" si="17"/>
        <v>Polo Ralph Lauren1001141126/07/2021</v>
      </c>
      <c r="BM32" s="47" t="str">
        <f>_xlfn.XLOOKUP($BL32,DATA_BRAND!$G:$G,DATA_BRAND!$D:$D,"")</f>
        <v/>
      </c>
      <c r="BN32" s="47" t="str">
        <f>_xlfn.XLOOKUP($BL32,DATA_BRAND!$G:$G,DATA_BRAND!$E:$E,"")</f>
        <v/>
      </c>
      <c r="BO32" s="52" t="str">
        <f>_xlfn.XLOOKUP($BL32,DATA_BRAND!$G:$G,DATA_BRAND!$F:$F,"")</f>
        <v/>
      </c>
      <c r="BP32" s="51" t="str">
        <f t="shared" si="18"/>
        <v>Salvatore Ferragamo1001141126/07/2021</v>
      </c>
      <c r="BQ32" s="47" t="str">
        <f>_xlfn.XLOOKUP($BP32,DATA_BRAND!$G:$G,DATA_BRAND!$D:$D,"")</f>
        <v/>
      </c>
      <c r="BR32" s="47" t="str">
        <f>_xlfn.XLOOKUP($BP32,DATA_BRAND!$G:$G,DATA_BRAND!$E:$E,"")</f>
        <v/>
      </c>
      <c r="BS32" s="52" t="str">
        <f>_xlfn.XLOOKUP($BP32,DATA_BRAND!$G:$G,DATA_BRAND!$F:$F,"")</f>
        <v/>
      </c>
      <c r="BT32" s="51" t="str">
        <f t="shared" si="19"/>
        <v>Smythson1001141126/07/2021</v>
      </c>
      <c r="BU32" s="47" t="str">
        <f>_xlfn.XLOOKUP($BT32,DATA_BRAND!$G:$G,DATA_BRAND!$D:$D,"")</f>
        <v/>
      </c>
      <c r="BV32" s="47" t="str">
        <f>_xlfn.XLOOKUP($BT32,DATA_BRAND!$G:$G,DATA_BRAND!$E:$E,"")</f>
        <v/>
      </c>
      <c r="BW32" s="52" t="str">
        <f>_xlfn.XLOOKUP($BT32,DATA_BRAND!$G:$G,DATA_BRAND!$F:$F,"")</f>
        <v/>
      </c>
      <c r="BX32" s="51" t="str">
        <f t="shared" si="20"/>
        <v>Stone Island1001141126/07/2021</v>
      </c>
      <c r="BY32" s="47" t="str">
        <f>_xlfn.XLOOKUP($BX32,DATA_BRAND!$G:$G,DATA_BRAND!$D:$D,"")</f>
        <v/>
      </c>
      <c r="BZ32" s="47" t="str">
        <f>_xlfn.XLOOKUP($BX32,DATA_BRAND!$G:$G,DATA_BRAND!$E:$E,"")</f>
        <v/>
      </c>
      <c r="CA32" s="52" t="str">
        <f>_xlfn.XLOOKUP($BX32,DATA_BRAND!$G:$G,DATA_BRAND!$F:$F,"")</f>
        <v/>
      </c>
      <c r="CB32" s="51" t="str">
        <f t="shared" si="21"/>
        <v>Thom Browne1001141126/07/2021</v>
      </c>
      <c r="CC32" s="47" t="str">
        <f>_xlfn.XLOOKUP($CB32,DATA_BRAND!$G:$G,DATA_BRAND!$D:$D,"")</f>
        <v/>
      </c>
      <c r="CD32" s="47" t="str">
        <f>_xlfn.XLOOKUP($CB32,DATA_BRAND!$G:$G,DATA_BRAND!$E:$E,"")</f>
        <v/>
      </c>
      <c r="CE32" s="52" t="str">
        <f>_xlfn.XLOOKUP($CB32,DATA_BRAND!$G:$G,DATA_BRAND!$F:$F,"")</f>
        <v/>
      </c>
      <c r="CF32" s="51" t="str">
        <f t="shared" si="22"/>
        <v>Versace1001141126/07/2021</v>
      </c>
      <c r="CG32" s="47" t="str">
        <f>_xlfn.XLOOKUP($CF32,DATA_BRAND!$G:$G,DATA_BRAND!$D:$D,"")</f>
        <v/>
      </c>
      <c r="CH32" s="47" t="str">
        <f>_xlfn.XLOOKUP($CF32,DATA_BRAND!$G:$G,DATA_BRAND!$E:$E,"")</f>
        <v/>
      </c>
      <c r="CI32" s="52" t="str">
        <f>_xlfn.XLOOKUP($CF32,DATA_BRAND!$G:$G,DATA_BRAND!$F:$F,"")</f>
        <v/>
      </c>
      <c r="CJ32" s="51" t="str">
        <f t="shared" si="23"/>
        <v>YSL1001141126/07/2021</v>
      </c>
      <c r="CK32" s="47" t="str">
        <f>_xlfn.XLOOKUP($CJ32,DATA_BRAND!$G:$G,DATA_BRAND!$D:$D,"")</f>
        <v/>
      </c>
      <c r="CL32" s="47" t="str">
        <f>_xlfn.XLOOKUP($CJ32,DATA_BRAND!$G:$G,DATA_BRAND!$E:$E,"")</f>
        <v/>
      </c>
      <c r="CM32" s="52" t="str">
        <f>_xlfn.XLOOKUP($CJ32,DATA_BRAND!$G:$G,DATA_BRAND!$F:$F,"")</f>
        <v/>
      </c>
    </row>
    <row r="33" spans="1:91" ht="15" thickBot="1" x14ac:dyDescent="0.4">
      <c r="A33" s="61">
        <v>27</v>
      </c>
      <c r="B33" s="62">
        <f t="shared" si="0"/>
        <v>44404</v>
      </c>
      <c r="C33" s="63">
        <f t="shared" si="1"/>
        <v>44404</v>
      </c>
      <c r="D33" s="51" t="str">
        <f t="shared" si="2"/>
        <v>Acne1001141127/07/2021</v>
      </c>
      <c r="E33" s="47" t="str">
        <f>_xlfn.XLOOKUP($D33,DATA_BRAND!$G:$G,DATA_BRAND!$D:$D,"")</f>
        <v/>
      </c>
      <c r="F33" s="47" t="str">
        <f>_xlfn.XLOOKUP($D33,DATA_BRAND!$G:$G,DATA_BRAND!$E:$E,"")</f>
        <v/>
      </c>
      <c r="G33" s="52" t="str">
        <f>_xlfn.XLOOKUP($D33,DATA_BRAND!$G:$G,DATA_BRAND!$F:$F,"")</f>
        <v/>
      </c>
      <c r="H33" s="51" t="str">
        <f t="shared" si="3"/>
        <v>Alfred Dunhill1001141127/07/2021</v>
      </c>
      <c r="I33" s="47" t="str">
        <f>_xlfn.XLOOKUP($H33,DATA_BRAND!$G:$G,DATA_BRAND!$D:$D,"")</f>
        <v/>
      </c>
      <c r="J33" s="47" t="str">
        <f>_xlfn.XLOOKUP($H33,DATA_BRAND!$G:$G,DATA_BRAND!$E:$E,"")</f>
        <v/>
      </c>
      <c r="K33" s="52" t="str">
        <f>_xlfn.XLOOKUP($H33,DATA_BRAND!$G:$G,DATA_BRAND!$F:$F,"")</f>
        <v/>
      </c>
      <c r="L33" s="51" t="str">
        <f t="shared" si="4"/>
        <v>Anderson's1001141127/07/2021</v>
      </c>
      <c r="M33" s="47" t="str">
        <f>_xlfn.XLOOKUP($L33,DATA_BRAND!$G:$G,DATA_BRAND!$D:$D,"")</f>
        <v/>
      </c>
      <c r="N33" s="47" t="str">
        <f>_xlfn.XLOOKUP($L33,DATA_BRAND!$G:$G,DATA_BRAND!$E:$E,"")</f>
        <v/>
      </c>
      <c r="O33" s="52" t="str">
        <f>_xlfn.XLOOKUP($L33,DATA_BRAND!$G:$G,DATA_BRAND!$F:$F,"")</f>
        <v/>
      </c>
      <c r="P33" s="51" t="str">
        <f t="shared" si="5"/>
        <v>Balenciaga1001141127/07/2021</v>
      </c>
      <c r="Q33" s="47" t="str">
        <f>_xlfn.XLOOKUP($P33,DATA_BRAND!$G:$G,DATA_BRAND!$D:$D,"")</f>
        <v/>
      </c>
      <c r="R33" s="47" t="str">
        <f>_xlfn.XLOOKUP($P33,DATA_BRAND!$G:$G,DATA_BRAND!$E:$E,"")</f>
        <v/>
      </c>
      <c r="S33" s="52" t="str">
        <f>_xlfn.XLOOKUP($P33,DATA_BRAND!$G:$G,DATA_BRAND!$F:$F,"")</f>
        <v/>
      </c>
      <c r="T33" s="51" t="str">
        <f t="shared" si="6"/>
        <v>Bally1001141127/07/2021</v>
      </c>
      <c r="U33" s="47" t="str">
        <f>_xlfn.XLOOKUP($T33,DATA_BRAND!$G:$G,DATA_BRAND!$D:$D,"")</f>
        <v/>
      </c>
      <c r="V33" s="47" t="str">
        <f>_xlfn.XLOOKUP($T33,DATA_BRAND!$G:$G,DATA_BRAND!$E:$E,"")</f>
        <v/>
      </c>
      <c r="W33" s="52" t="str">
        <f>_xlfn.XLOOKUP($T33,DATA_BRAND!$G:$G,DATA_BRAND!$F:$F,"")</f>
        <v/>
      </c>
      <c r="X33" s="51" t="str">
        <f t="shared" si="7"/>
        <v>Balmain1001141127/07/2021</v>
      </c>
      <c r="Y33" s="47" t="str">
        <f>_xlfn.XLOOKUP($X33,DATA_BRAND!$G:$G,DATA_BRAND!$D:$D,"")</f>
        <v/>
      </c>
      <c r="Z33" s="47" t="str">
        <f>_xlfn.XLOOKUP($X33,DATA_BRAND!$G:$G,DATA_BRAND!$E:$E,"")</f>
        <v/>
      </c>
      <c r="AA33" s="52" t="str">
        <f>_xlfn.XLOOKUP($X33,DATA_BRAND!$G:$G,DATA_BRAND!$F:$F,"")</f>
        <v/>
      </c>
      <c r="AB33" s="51" t="str">
        <f t="shared" si="8"/>
        <v>Bleu de Chauffe1001141127/07/2021</v>
      </c>
      <c r="AC33" s="47" t="str">
        <f>_xlfn.XLOOKUP($AB33,DATA_BRAND!$G:$G,DATA_BRAND!$D:$D,"")</f>
        <v/>
      </c>
      <c r="AD33" s="47" t="str">
        <f>_xlfn.XLOOKUP($AB33,DATA_BRAND!$G:$G,DATA_BRAND!$E:$E,"")</f>
        <v/>
      </c>
      <c r="AE33" s="52" t="str">
        <f>_xlfn.XLOOKUP($AB33,DATA_BRAND!$G:$G,DATA_BRAND!$F:$F,"")</f>
        <v/>
      </c>
      <c r="AF33" s="51" t="str">
        <f t="shared" si="9"/>
        <v>Bottega Veneta1001141127/07/2021</v>
      </c>
      <c r="AG33" s="47" t="str">
        <f>_xlfn.XLOOKUP($AF33,DATA_BRAND!$G:$G,DATA_BRAND!$D:$D,"")</f>
        <v/>
      </c>
      <c r="AH33" s="47" t="str">
        <f>_xlfn.XLOOKUP($AF33,DATA_BRAND!$G:$G,DATA_BRAND!$E:$E,"")</f>
        <v/>
      </c>
      <c r="AI33" s="52" t="str">
        <f>_xlfn.XLOOKUP($AF33,DATA_BRAND!$G:$G,DATA_BRAND!$F:$F,"")</f>
        <v/>
      </c>
      <c r="AJ33" s="51" t="str">
        <f t="shared" si="10"/>
        <v>Burberry1001141127/07/2021</v>
      </c>
      <c r="AK33" s="47" t="str">
        <f>_xlfn.XLOOKUP($AJ33,DATA_BRAND!$G:$G,DATA_BRAND!$D:$D,"")</f>
        <v/>
      </c>
      <c r="AL33" s="47" t="str">
        <f>_xlfn.XLOOKUP($AJ33,DATA_BRAND!$G:$G,DATA_BRAND!$E:$E,"")</f>
        <v/>
      </c>
      <c r="AM33" s="52" t="str">
        <f>_xlfn.XLOOKUP($AJ33,DATA_BRAND!$G:$G,DATA_BRAND!$F:$F,"")</f>
        <v/>
      </c>
      <c r="AN33" s="51" t="str">
        <f t="shared" si="11"/>
        <v>Givenchy1001141127/07/2021</v>
      </c>
      <c r="AO33" s="47" t="str">
        <f>_xlfn.XLOOKUP($AN33,DATA_BRAND!$G:$G,DATA_BRAND!$D:$D,"")</f>
        <v/>
      </c>
      <c r="AP33" s="47" t="str">
        <f>_xlfn.XLOOKUP($AN33,DATA_BRAND!$G:$G,DATA_BRAND!$E:$E,"")</f>
        <v/>
      </c>
      <c r="AQ33" s="52" t="str">
        <f>_xlfn.XLOOKUP($AN33,DATA_BRAND!$G:$G,DATA_BRAND!$F:$F,"")</f>
        <v/>
      </c>
      <c r="AR33" s="51" t="str">
        <f t="shared" si="12"/>
        <v>Kenzo1001141127/07/2021</v>
      </c>
      <c r="AS33" s="47" t="str">
        <f>_xlfn.XLOOKUP($AR33,DATA_BRAND!$G:$G,DATA_BRAND!$D:$D,"")</f>
        <v/>
      </c>
      <c r="AT33" s="47" t="str">
        <f>_xlfn.XLOOKUP($AR33,DATA_BRAND!$G:$G,DATA_BRAND!$E:$E,"")</f>
        <v/>
      </c>
      <c r="AU33" s="52" t="str">
        <f>_xlfn.XLOOKUP($AR33,DATA_BRAND!$G:$G,DATA_BRAND!$F:$F,"")</f>
        <v/>
      </c>
      <c r="AV33" s="51" t="str">
        <f t="shared" si="13"/>
        <v>Lacoste1001141127/07/2021</v>
      </c>
      <c r="AW33" s="47" t="str">
        <f>_xlfn.XLOOKUP($AV33,DATA_BRAND!$G:$G,DATA_BRAND!$D:$D,"")</f>
        <v/>
      </c>
      <c r="AX33" s="47" t="str">
        <f>_xlfn.XLOOKUP($AV33,DATA_BRAND!$G:$G,DATA_BRAND!$E:$E,"")</f>
        <v/>
      </c>
      <c r="AY33" s="52" t="str">
        <f>_xlfn.XLOOKUP($AV33,DATA_BRAND!$G:$G,DATA_BRAND!$F:$F,"")</f>
        <v/>
      </c>
      <c r="AZ33" s="51" t="str">
        <f t="shared" si="14"/>
        <v>Maison Margiela1001141127/07/2021</v>
      </c>
      <c r="BA33" s="47" t="str">
        <f>_xlfn.XLOOKUP($AZ33,DATA_BRAND!$G:$G,DATA_BRAND!$D:$D,"")</f>
        <v/>
      </c>
      <c r="BB33" s="47" t="str">
        <f>_xlfn.XLOOKUP($AZ33,DATA_BRAND!$G:$G,DATA_BRAND!$E:$E,"")</f>
        <v/>
      </c>
      <c r="BC33" s="52" t="str">
        <f>_xlfn.XLOOKUP($AZ33,DATA_BRAND!$G:$G,DATA_BRAND!$F:$F,"")</f>
        <v/>
      </c>
      <c r="BD33" s="51" t="str">
        <f t="shared" si="15"/>
        <v>Moncler1001141127/07/2021</v>
      </c>
      <c r="BE33" s="47" t="str">
        <f>_xlfn.XLOOKUP($BD33,DATA_BRAND!$G:$G,DATA_BRAND!$D:$D,"")</f>
        <v/>
      </c>
      <c r="BF33" s="47" t="str">
        <f>_xlfn.XLOOKUP($BD33,DATA_BRAND!$G:$G,DATA_BRAND!$E:$E,"")</f>
        <v/>
      </c>
      <c r="BG33" s="52" t="str">
        <f>_xlfn.XLOOKUP($BD33,DATA_BRAND!$G:$G,DATA_BRAND!$F:$F,"")</f>
        <v/>
      </c>
      <c r="BH33" s="51" t="str">
        <f t="shared" si="16"/>
        <v>Off-White1001141127/07/2021</v>
      </c>
      <c r="BI33" s="47" t="str">
        <f>_xlfn.XLOOKUP($BH33,DATA_BRAND!$G:$G,DATA_BRAND!$D:$D,"")</f>
        <v/>
      </c>
      <c r="BJ33" s="47" t="str">
        <f>_xlfn.XLOOKUP($BH33,DATA_BRAND!$G:$G,DATA_BRAND!$E:$E,"")</f>
        <v/>
      </c>
      <c r="BK33" s="52" t="str">
        <f>_xlfn.XLOOKUP($BH33,DATA_BRAND!$G:$G,DATA_BRAND!$F:$F,"")</f>
        <v/>
      </c>
      <c r="BL33" s="51" t="str">
        <f t="shared" si="17"/>
        <v>Polo Ralph Lauren1001141127/07/2021</v>
      </c>
      <c r="BM33" s="47" t="str">
        <f>_xlfn.XLOOKUP($BL33,DATA_BRAND!$G:$G,DATA_BRAND!$D:$D,"")</f>
        <v/>
      </c>
      <c r="BN33" s="47" t="str">
        <f>_xlfn.XLOOKUP($BL33,DATA_BRAND!$G:$G,DATA_BRAND!$E:$E,"")</f>
        <v/>
      </c>
      <c r="BO33" s="52" t="str">
        <f>_xlfn.XLOOKUP($BL33,DATA_BRAND!$G:$G,DATA_BRAND!$F:$F,"")</f>
        <v/>
      </c>
      <c r="BP33" s="51" t="str">
        <f t="shared" si="18"/>
        <v>Salvatore Ferragamo1001141127/07/2021</v>
      </c>
      <c r="BQ33" s="47" t="str">
        <f>_xlfn.XLOOKUP($BP33,DATA_BRAND!$G:$G,DATA_BRAND!$D:$D,"")</f>
        <v/>
      </c>
      <c r="BR33" s="47" t="str">
        <f>_xlfn.XLOOKUP($BP33,DATA_BRAND!$G:$G,DATA_BRAND!$E:$E,"")</f>
        <v/>
      </c>
      <c r="BS33" s="52" t="str">
        <f>_xlfn.XLOOKUP($BP33,DATA_BRAND!$G:$G,DATA_BRAND!$F:$F,"")</f>
        <v/>
      </c>
      <c r="BT33" s="51" t="str">
        <f t="shared" si="19"/>
        <v>Smythson1001141127/07/2021</v>
      </c>
      <c r="BU33" s="47" t="str">
        <f>_xlfn.XLOOKUP($BT33,DATA_BRAND!$G:$G,DATA_BRAND!$D:$D,"")</f>
        <v/>
      </c>
      <c r="BV33" s="47" t="str">
        <f>_xlfn.XLOOKUP($BT33,DATA_BRAND!$G:$G,DATA_BRAND!$E:$E,"")</f>
        <v/>
      </c>
      <c r="BW33" s="52" t="str">
        <f>_xlfn.XLOOKUP($BT33,DATA_BRAND!$G:$G,DATA_BRAND!$F:$F,"")</f>
        <v/>
      </c>
      <c r="BX33" s="51" t="str">
        <f t="shared" si="20"/>
        <v>Stone Island1001141127/07/2021</v>
      </c>
      <c r="BY33" s="47" t="str">
        <f>_xlfn.XLOOKUP($BX33,DATA_BRAND!$G:$G,DATA_BRAND!$D:$D,"")</f>
        <v/>
      </c>
      <c r="BZ33" s="47" t="str">
        <f>_xlfn.XLOOKUP($BX33,DATA_BRAND!$G:$G,DATA_BRAND!$E:$E,"")</f>
        <v/>
      </c>
      <c r="CA33" s="52" t="str">
        <f>_xlfn.XLOOKUP($BX33,DATA_BRAND!$G:$G,DATA_BRAND!$F:$F,"")</f>
        <v/>
      </c>
      <c r="CB33" s="51" t="str">
        <f t="shared" si="21"/>
        <v>Thom Browne1001141127/07/2021</v>
      </c>
      <c r="CC33" s="47" t="str">
        <f>_xlfn.XLOOKUP($CB33,DATA_BRAND!$G:$G,DATA_BRAND!$D:$D,"")</f>
        <v/>
      </c>
      <c r="CD33" s="47" t="str">
        <f>_xlfn.XLOOKUP($CB33,DATA_BRAND!$G:$G,DATA_BRAND!$E:$E,"")</f>
        <v/>
      </c>
      <c r="CE33" s="52" t="str">
        <f>_xlfn.XLOOKUP($CB33,DATA_BRAND!$G:$G,DATA_BRAND!$F:$F,"")</f>
        <v/>
      </c>
      <c r="CF33" s="51" t="str">
        <f t="shared" si="22"/>
        <v>Versace1001141127/07/2021</v>
      </c>
      <c r="CG33" s="47" t="str">
        <f>_xlfn.XLOOKUP($CF33,DATA_BRAND!$G:$G,DATA_BRAND!$D:$D,"")</f>
        <v/>
      </c>
      <c r="CH33" s="47" t="str">
        <f>_xlfn.XLOOKUP($CF33,DATA_BRAND!$G:$G,DATA_BRAND!$E:$E,"")</f>
        <v/>
      </c>
      <c r="CI33" s="52" t="str">
        <f>_xlfn.XLOOKUP($CF33,DATA_BRAND!$G:$G,DATA_BRAND!$F:$F,"")</f>
        <v/>
      </c>
      <c r="CJ33" s="51" t="str">
        <f t="shared" si="23"/>
        <v>YSL1001141127/07/2021</v>
      </c>
      <c r="CK33" s="47">
        <f>_xlfn.XLOOKUP($CJ33,DATA_BRAND!$G:$G,DATA_BRAND!$D:$D,"")</f>
        <v>1</v>
      </c>
      <c r="CL33" s="47">
        <f>_xlfn.XLOOKUP($CJ33,DATA_BRAND!$G:$G,DATA_BRAND!$E:$E,"")</f>
        <v>1</v>
      </c>
      <c r="CM33" s="52">
        <f>_xlfn.XLOOKUP($CJ33,DATA_BRAND!$G:$G,DATA_BRAND!$F:$F,"")</f>
        <v>495.83</v>
      </c>
    </row>
    <row r="34" spans="1:91" ht="15" thickBot="1" x14ac:dyDescent="0.4">
      <c r="A34" s="61">
        <v>28</v>
      </c>
      <c r="B34" s="62">
        <f t="shared" si="0"/>
        <v>44405</v>
      </c>
      <c r="C34" s="63">
        <f t="shared" si="1"/>
        <v>44405</v>
      </c>
      <c r="D34" s="51" t="str">
        <f t="shared" si="2"/>
        <v>Acne1001141128/07/2021</v>
      </c>
      <c r="E34" s="47" t="str">
        <f>_xlfn.XLOOKUP($D34,DATA_BRAND!$G:$G,DATA_BRAND!$D:$D,"")</f>
        <v/>
      </c>
      <c r="F34" s="47" t="str">
        <f>_xlfn.XLOOKUP($D34,DATA_BRAND!$G:$G,DATA_BRAND!$E:$E,"")</f>
        <v/>
      </c>
      <c r="G34" s="52" t="str">
        <f>_xlfn.XLOOKUP($D34,DATA_BRAND!$G:$G,DATA_BRAND!$F:$F,"")</f>
        <v/>
      </c>
      <c r="H34" s="51" t="str">
        <f t="shared" si="3"/>
        <v>Alfred Dunhill1001141128/07/2021</v>
      </c>
      <c r="I34" s="47" t="str">
        <f>_xlfn.XLOOKUP($H34,DATA_BRAND!$G:$G,DATA_BRAND!$D:$D,"")</f>
        <v/>
      </c>
      <c r="J34" s="47" t="str">
        <f>_xlfn.XLOOKUP($H34,DATA_BRAND!$G:$G,DATA_BRAND!$E:$E,"")</f>
        <v/>
      </c>
      <c r="K34" s="52" t="str">
        <f>_xlfn.XLOOKUP($H34,DATA_BRAND!$G:$G,DATA_BRAND!$F:$F,"")</f>
        <v/>
      </c>
      <c r="L34" s="51" t="str">
        <f t="shared" si="4"/>
        <v>Anderson's1001141128/07/2021</v>
      </c>
      <c r="M34" s="47" t="str">
        <f>_xlfn.XLOOKUP($L34,DATA_BRAND!$G:$G,DATA_BRAND!$D:$D,"")</f>
        <v/>
      </c>
      <c r="N34" s="47" t="str">
        <f>_xlfn.XLOOKUP($L34,DATA_BRAND!$G:$G,DATA_BRAND!$E:$E,"")</f>
        <v/>
      </c>
      <c r="O34" s="52" t="str">
        <f>_xlfn.XLOOKUP($L34,DATA_BRAND!$G:$G,DATA_BRAND!$F:$F,"")</f>
        <v/>
      </c>
      <c r="P34" s="51" t="str">
        <f t="shared" si="5"/>
        <v>Balenciaga1001141128/07/2021</v>
      </c>
      <c r="Q34" s="47" t="str">
        <f>_xlfn.XLOOKUP($P34,DATA_BRAND!$G:$G,DATA_BRAND!$D:$D,"")</f>
        <v/>
      </c>
      <c r="R34" s="47" t="str">
        <f>_xlfn.XLOOKUP($P34,DATA_BRAND!$G:$G,DATA_BRAND!$E:$E,"")</f>
        <v/>
      </c>
      <c r="S34" s="52" t="str">
        <f>_xlfn.XLOOKUP($P34,DATA_BRAND!$G:$G,DATA_BRAND!$F:$F,"")</f>
        <v/>
      </c>
      <c r="T34" s="51" t="str">
        <f t="shared" si="6"/>
        <v>Bally1001141128/07/2021</v>
      </c>
      <c r="U34" s="47" t="str">
        <f>_xlfn.XLOOKUP($T34,DATA_BRAND!$G:$G,DATA_BRAND!$D:$D,"")</f>
        <v/>
      </c>
      <c r="V34" s="47" t="str">
        <f>_xlfn.XLOOKUP($T34,DATA_BRAND!$G:$G,DATA_BRAND!$E:$E,"")</f>
        <v/>
      </c>
      <c r="W34" s="52" t="str">
        <f>_xlfn.XLOOKUP($T34,DATA_BRAND!$G:$G,DATA_BRAND!$F:$F,"")</f>
        <v/>
      </c>
      <c r="X34" s="51" t="str">
        <f t="shared" si="7"/>
        <v>Balmain1001141128/07/2021</v>
      </c>
      <c r="Y34" s="47" t="str">
        <f>_xlfn.XLOOKUP($X34,DATA_BRAND!$G:$G,DATA_BRAND!$D:$D,"")</f>
        <v/>
      </c>
      <c r="Z34" s="47" t="str">
        <f>_xlfn.XLOOKUP($X34,DATA_BRAND!$G:$G,DATA_BRAND!$E:$E,"")</f>
        <v/>
      </c>
      <c r="AA34" s="52" t="str">
        <f>_xlfn.XLOOKUP($X34,DATA_BRAND!$G:$G,DATA_BRAND!$F:$F,"")</f>
        <v/>
      </c>
      <c r="AB34" s="51" t="str">
        <f t="shared" si="8"/>
        <v>Bleu de Chauffe1001141128/07/2021</v>
      </c>
      <c r="AC34" s="47" t="str">
        <f>_xlfn.XLOOKUP($AB34,DATA_BRAND!$G:$G,DATA_BRAND!$D:$D,"")</f>
        <v/>
      </c>
      <c r="AD34" s="47" t="str">
        <f>_xlfn.XLOOKUP($AB34,DATA_BRAND!$G:$G,DATA_BRAND!$E:$E,"")</f>
        <v/>
      </c>
      <c r="AE34" s="52" t="str">
        <f>_xlfn.XLOOKUP($AB34,DATA_BRAND!$G:$G,DATA_BRAND!$F:$F,"")</f>
        <v/>
      </c>
      <c r="AF34" s="51" t="str">
        <f t="shared" si="9"/>
        <v>Bottega Veneta1001141128/07/2021</v>
      </c>
      <c r="AG34" s="47" t="str">
        <f>_xlfn.XLOOKUP($AF34,DATA_BRAND!$G:$G,DATA_BRAND!$D:$D,"")</f>
        <v/>
      </c>
      <c r="AH34" s="47" t="str">
        <f>_xlfn.XLOOKUP($AF34,DATA_BRAND!$G:$G,DATA_BRAND!$E:$E,"")</f>
        <v/>
      </c>
      <c r="AI34" s="52" t="str">
        <f>_xlfn.XLOOKUP($AF34,DATA_BRAND!$G:$G,DATA_BRAND!$F:$F,"")</f>
        <v/>
      </c>
      <c r="AJ34" s="51" t="str">
        <f t="shared" si="10"/>
        <v>Burberry1001141128/07/2021</v>
      </c>
      <c r="AK34" s="47" t="str">
        <f>_xlfn.XLOOKUP($AJ34,DATA_BRAND!$G:$G,DATA_BRAND!$D:$D,"")</f>
        <v/>
      </c>
      <c r="AL34" s="47" t="str">
        <f>_xlfn.XLOOKUP($AJ34,DATA_BRAND!$G:$G,DATA_BRAND!$E:$E,"")</f>
        <v/>
      </c>
      <c r="AM34" s="52" t="str">
        <f>_xlfn.XLOOKUP($AJ34,DATA_BRAND!$G:$G,DATA_BRAND!$F:$F,"")</f>
        <v/>
      </c>
      <c r="AN34" s="51" t="str">
        <f t="shared" si="11"/>
        <v>Givenchy1001141128/07/2021</v>
      </c>
      <c r="AO34" s="47" t="str">
        <f>_xlfn.XLOOKUP($AN34,DATA_BRAND!$G:$G,DATA_BRAND!$D:$D,"")</f>
        <v/>
      </c>
      <c r="AP34" s="47" t="str">
        <f>_xlfn.XLOOKUP($AN34,DATA_BRAND!$G:$G,DATA_BRAND!$E:$E,"")</f>
        <v/>
      </c>
      <c r="AQ34" s="52" t="str">
        <f>_xlfn.XLOOKUP($AN34,DATA_BRAND!$G:$G,DATA_BRAND!$F:$F,"")</f>
        <v/>
      </c>
      <c r="AR34" s="51" t="str">
        <f t="shared" si="12"/>
        <v>Kenzo1001141128/07/2021</v>
      </c>
      <c r="AS34" s="47" t="str">
        <f>_xlfn.XLOOKUP($AR34,DATA_BRAND!$G:$G,DATA_BRAND!$D:$D,"")</f>
        <v/>
      </c>
      <c r="AT34" s="47" t="str">
        <f>_xlfn.XLOOKUP($AR34,DATA_BRAND!$G:$G,DATA_BRAND!$E:$E,"")</f>
        <v/>
      </c>
      <c r="AU34" s="52" t="str">
        <f>_xlfn.XLOOKUP($AR34,DATA_BRAND!$G:$G,DATA_BRAND!$F:$F,"")</f>
        <v/>
      </c>
      <c r="AV34" s="51" t="str">
        <f t="shared" si="13"/>
        <v>Lacoste1001141128/07/2021</v>
      </c>
      <c r="AW34" s="47" t="str">
        <f>_xlfn.XLOOKUP($AV34,DATA_BRAND!$G:$G,DATA_BRAND!$D:$D,"")</f>
        <v/>
      </c>
      <c r="AX34" s="47" t="str">
        <f>_xlfn.XLOOKUP($AV34,DATA_BRAND!$G:$G,DATA_BRAND!$E:$E,"")</f>
        <v/>
      </c>
      <c r="AY34" s="52" t="str">
        <f>_xlfn.XLOOKUP($AV34,DATA_BRAND!$G:$G,DATA_BRAND!$F:$F,"")</f>
        <v/>
      </c>
      <c r="AZ34" s="51" t="str">
        <f t="shared" si="14"/>
        <v>Maison Margiela1001141128/07/2021</v>
      </c>
      <c r="BA34" s="47" t="str">
        <f>_xlfn.XLOOKUP($AZ34,DATA_BRAND!$G:$G,DATA_BRAND!$D:$D,"")</f>
        <v/>
      </c>
      <c r="BB34" s="47" t="str">
        <f>_xlfn.XLOOKUP($AZ34,DATA_BRAND!$G:$G,DATA_BRAND!$E:$E,"")</f>
        <v/>
      </c>
      <c r="BC34" s="52" t="str">
        <f>_xlfn.XLOOKUP($AZ34,DATA_BRAND!$G:$G,DATA_BRAND!$F:$F,"")</f>
        <v/>
      </c>
      <c r="BD34" s="51" t="str">
        <f t="shared" si="15"/>
        <v>Moncler1001141128/07/2021</v>
      </c>
      <c r="BE34" s="47" t="str">
        <f>_xlfn.XLOOKUP($BD34,DATA_BRAND!$G:$G,DATA_BRAND!$D:$D,"")</f>
        <v/>
      </c>
      <c r="BF34" s="47" t="str">
        <f>_xlfn.XLOOKUP($BD34,DATA_BRAND!$G:$G,DATA_BRAND!$E:$E,"")</f>
        <v/>
      </c>
      <c r="BG34" s="52" t="str">
        <f>_xlfn.XLOOKUP($BD34,DATA_BRAND!$G:$G,DATA_BRAND!$F:$F,"")</f>
        <v/>
      </c>
      <c r="BH34" s="51" t="str">
        <f t="shared" si="16"/>
        <v>Off-White1001141128/07/2021</v>
      </c>
      <c r="BI34" s="47" t="str">
        <f>_xlfn.XLOOKUP($BH34,DATA_BRAND!$G:$G,DATA_BRAND!$D:$D,"")</f>
        <v/>
      </c>
      <c r="BJ34" s="47" t="str">
        <f>_xlfn.XLOOKUP($BH34,DATA_BRAND!$G:$G,DATA_BRAND!$E:$E,"")</f>
        <v/>
      </c>
      <c r="BK34" s="52" t="str">
        <f>_xlfn.XLOOKUP($BH34,DATA_BRAND!$G:$G,DATA_BRAND!$F:$F,"")</f>
        <v/>
      </c>
      <c r="BL34" s="51" t="str">
        <f t="shared" si="17"/>
        <v>Polo Ralph Lauren1001141128/07/2021</v>
      </c>
      <c r="BM34" s="47" t="str">
        <f>_xlfn.XLOOKUP($BL34,DATA_BRAND!$G:$G,DATA_BRAND!$D:$D,"")</f>
        <v/>
      </c>
      <c r="BN34" s="47" t="str">
        <f>_xlfn.XLOOKUP($BL34,DATA_BRAND!$G:$G,DATA_BRAND!$E:$E,"")</f>
        <v/>
      </c>
      <c r="BO34" s="52" t="str">
        <f>_xlfn.XLOOKUP($BL34,DATA_BRAND!$G:$G,DATA_BRAND!$F:$F,"")</f>
        <v/>
      </c>
      <c r="BP34" s="51" t="str">
        <f t="shared" si="18"/>
        <v>Salvatore Ferragamo1001141128/07/2021</v>
      </c>
      <c r="BQ34" s="47" t="str">
        <f>_xlfn.XLOOKUP($BP34,DATA_BRAND!$G:$G,DATA_BRAND!$D:$D,"")</f>
        <v/>
      </c>
      <c r="BR34" s="47" t="str">
        <f>_xlfn.XLOOKUP($BP34,DATA_BRAND!$G:$G,DATA_BRAND!$E:$E,"")</f>
        <v/>
      </c>
      <c r="BS34" s="52" t="str">
        <f>_xlfn.XLOOKUP($BP34,DATA_BRAND!$G:$G,DATA_BRAND!$F:$F,"")</f>
        <v/>
      </c>
      <c r="BT34" s="51" t="str">
        <f t="shared" si="19"/>
        <v>Smythson1001141128/07/2021</v>
      </c>
      <c r="BU34" s="47" t="str">
        <f>_xlfn.XLOOKUP($BT34,DATA_BRAND!$G:$G,DATA_BRAND!$D:$D,"")</f>
        <v/>
      </c>
      <c r="BV34" s="47" t="str">
        <f>_xlfn.XLOOKUP($BT34,DATA_BRAND!$G:$G,DATA_BRAND!$E:$E,"")</f>
        <v/>
      </c>
      <c r="BW34" s="52" t="str">
        <f>_xlfn.XLOOKUP($BT34,DATA_BRAND!$G:$G,DATA_BRAND!$F:$F,"")</f>
        <v/>
      </c>
      <c r="BX34" s="51" t="str">
        <f t="shared" si="20"/>
        <v>Stone Island1001141128/07/2021</v>
      </c>
      <c r="BY34" s="47" t="str">
        <f>_xlfn.XLOOKUP($BX34,DATA_BRAND!$G:$G,DATA_BRAND!$D:$D,"")</f>
        <v/>
      </c>
      <c r="BZ34" s="47" t="str">
        <f>_xlfn.XLOOKUP($BX34,DATA_BRAND!$G:$G,DATA_BRAND!$E:$E,"")</f>
        <v/>
      </c>
      <c r="CA34" s="52" t="str">
        <f>_xlfn.XLOOKUP($BX34,DATA_BRAND!$G:$G,DATA_BRAND!$F:$F,"")</f>
        <v/>
      </c>
      <c r="CB34" s="51" t="str">
        <f t="shared" si="21"/>
        <v>Thom Browne1001141128/07/2021</v>
      </c>
      <c r="CC34" s="47" t="str">
        <f>_xlfn.XLOOKUP($CB34,DATA_BRAND!$G:$G,DATA_BRAND!$D:$D,"")</f>
        <v/>
      </c>
      <c r="CD34" s="47" t="str">
        <f>_xlfn.XLOOKUP($CB34,DATA_BRAND!$G:$G,DATA_BRAND!$E:$E,"")</f>
        <v/>
      </c>
      <c r="CE34" s="52" t="str">
        <f>_xlfn.XLOOKUP($CB34,DATA_BRAND!$G:$G,DATA_BRAND!$F:$F,"")</f>
        <v/>
      </c>
      <c r="CF34" s="51" t="str">
        <f t="shared" si="22"/>
        <v>Versace1001141128/07/2021</v>
      </c>
      <c r="CG34" s="47" t="str">
        <f>_xlfn.XLOOKUP($CF34,DATA_BRAND!$G:$G,DATA_BRAND!$D:$D,"")</f>
        <v/>
      </c>
      <c r="CH34" s="47" t="str">
        <f>_xlfn.XLOOKUP($CF34,DATA_BRAND!$G:$G,DATA_BRAND!$E:$E,"")</f>
        <v/>
      </c>
      <c r="CI34" s="52" t="str">
        <f>_xlfn.XLOOKUP($CF34,DATA_BRAND!$G:$G,DATA_BRAND!$F:$F,"")</f>
        <v/>
      </c>
      <c r="CJ34" s="51" t="str">
        <f t="shared" si="23"/>
        <v>YSL1001141128/07/2021</v>
      </c>
      <c r="CK34" s="47" t="str">
        <f>_xlfn.XLOOKUP($CJ34,DATA_BRAND!$G:$G,DATA_BRAND!$D:$D,"")</f>
        <v/>
      </c>
      <c r="CL34" s="47" t="str">
        <f>_xlfn.XLOOKUP($CJ34,DATA_BRAND!$G:$G,DATA_BRAND!$E:$E,"")</f>
        <v/>
      </c>
      <c r="CM34" s="52" t="str">
        <f>_xlfn.XLOOKUP($CJ34,DATA_BRAND!$G:$G,DATA_BRAND!$F:$F,"")</f>
        <v/>
      </c>
    </row>
    <row r="35" spans="1:91" ht="15" thickBot="1" x14ac:dyDescent="0.4">
      <c r="A35" s="61">
        <f>IF(NumMOIS&lt;&gt;2,A34+1,IF(OR(MOD(AnneeCalendrier,400)=0,AND(MOD(AnneeCalendrier,4)=0,MOD(AnneeCalendrier,100)&lt;&gt;0)),A34+1,""))</f>
        <v>29</v>
      </c>
      <c r="B35" s="62">
        <f t="shared" si="0"/>
        <v>44406</v>
      </c>
      <c r="C35" s="63">
        <f t="shared" si="1"/>
        <v>44406</v>
      </c>
      <c r="D35" s="51" t="str">
        <f t="shared" si="2"/>
        <v>Acne1001141129/07/2021</v>
      </c>
      <c r="E35" s="47" t="str">
        <f>_xlfn.XLOOKUP($D35,DATA_BRAND!$G:$G,DATA_BRAND!$D:$D,"")</f>
        <v/>
      </c>
      <c r="F35" s="47" t="str">
        <f>_xlfn.XLOOKUP($D35,DATA_BRAND!$G:$G,DATA_BRAND!$E:$E,"")</f>
        <v/>
      </c>
      <c r="G35" s="52" t="str">
        <f>_xlfn.XLOOKUP($D35,DATA_BRAND!$G:$G,DATA_BRAND!$F:$F,"")</f>
        <v/>
      </c>
      <c r="H35" s="51" t="str">
        <f t="shared" si="3"/>
        <v>Alfred Dunhill1001141129/07/2021</v>
      </c>
      <c r="I35" s="47" t="str">
        <f>_xlfn.XLOOKUP($H35,DATA_BRAND!$G:$G,DATA_BRAND!$D:$D,"")</f>
        <v/>
      </c>
      <c r="J35" s="47" t="str">
        <f>_xlfn.XLOOKUP($H35,DATA_BRAND!$G:$G,DATA_BRAND!$E:$E,"")</f>
        <v/>
      </c>
      <c r="K35" s="52" t="str">
        <f>_xlfn.XLOOKUP($H35,DATA_BRAND!$G:$G,DATA_BRAND!$F:$F,"")</f>
        <v/>
      </c>
      <c r="L35" s="51" t="str">
        <f t="shared" si="4"/>
        <v>Anderson's1001141129/07/2021</v>
      </c>
      <c r="M35" s="47" t="str">
        <f>_xlfn.XLOOKUP($L35,DATA_BRAND!$G:$G,DATA_BRAND!$D:$D,"")</f>
        <v/>
      </c>
      <c r="N35" s="47" t="str">
        <f>_xlfn.XLOOKUP($L35,DATA_BRAND!$G:$G,DATA_BRAND!$E:$E,"")</f>
        <v/>
      </c>
      <c r="O35" s="52" t="str">
        <f>_xlfn.XLOOKUP($L35,DATA_BRAND!$G:$G,DATA_BRAND!$F:$F,"")</f>
        <v/>
      </c>
      <c r="P35" s="51" t="str">
        <f t="shared" si="5"/>
        <v>Balenciaga1001141129/07/2021</v>
      </c>
      <c r="Q35" s="47" t="str">
        <f>_xlfn.XLOOKUP($P35,DATA_BRAND!$G:$G,DATA_BRAND!$D:$D,"")</f>
        <v/>
      </c>
      <c r="R35" s="47" t="str">
        <f>_xlfn.XLOOKUP($P35,DATA_BRAND!$G:$G,DATA_BRAND!$E:$E,"")</f>
        <v/>
      </c>
      <c r="S35" s="52" t="str">
        <f>_xlfn.XLOOKUP($P35,DATA_BRAND!$G:$G,DATA_BRAND!$F:$F,"")</f>
        <v/>
      </c>
      <c r="T35" s="51" t="str">
        <f t="shared" si="6"/>
        <v>Bally1001141129/07/2021</v>
      </c>
      <c r="U35" s="47" t="str">
        <f>_xlfn.XLOOKUP($T35,DATA_BRAND!$G:$G,DATA_BRAND!$D:$D,"")</f>
        <v/>
      </c>
      <c r="V35" s="47" t="str">
        <f>_xlfn.XLOOKUP($T35,DATA_BRAND!$G:$G,DATA_BRAND!$E:$E,"")</f>
        <v/>
      </c>
      <c r="W35" s="52" t="str">
        <f>_xlfn.XLOOKUP($T35,DATA_BRAND!$G:$G,DATA_BRAND!$F:$F,"")</f>
        <v/>
      </c>
      <c r="X35" s="51" t="str">
        <f t="shared" si="7"/>
        <v>Balmain1001141129/07/2021</v>
      </c>
      <c r="Y35" s="47" t="str">
        <f>_xlfn.XLOOKUP($X35,DATA_BRAND!$G:$G,DATA_BRAND!$D:$D,"")</f>
        <v/>
      </c>
      <c r="Z35" s="47" t="str">
        <f>_xlfn.XLOOKUP($X35,DATA_BRAND!$G:$G,DATA_BRAND!$E:$E,"")</f>
        <v/>
      </c>
      <c r="AA35" s="52" t="str">
        <f>_xlfn.XLOOKUP($X35,DATA_BRAND!$G:$G,DATA_BRAND!$F:$F,"")</f>
        <v/>
      </c>
      <c r="AB35" s="51" t="str">
        <f t="shared" si="8"/>
        <v>Bleu de Chauffe1001141129/07/2021</v>
      </c>
      <c r="AC35" s="47" t="str">
        <f>_xlfn.XLOOKUP($AB35,DATA_BRAND!$G:$G,DATA_BRAND!$D:$D,"")</f>
        <v/>
      </c>
      <c r="AD35" s="47" t="str">
        <f>_xlfn.XLOOKUP($AB35,DATA_BRAND!$G:$G,DATA_BRAND!$E:$E,"")</f>
        <v/>
      </c>
      <c r="AE35" s="52" t="str">
        <f>_xlfn.XLOOKUP($AB35,DATA_BRAND!$G:$G,DATA_BRAND!$F:$F,"")</f>
        <v/>
      </c>
      <c r="AF35" s="51" t="str">
        <f t="shared" si="9"/>
        <v>Bottega Veneta1001141129/07/2021</v>
      </c>
      <c r="AG35" s="47" t="str">
        <f>_xlfn.XLOOKUP($AF35,DATA_BRAND!$G:$G,DATA_BRAND!$D:$D,"")</f>
        <v/>
      </c>
      <c r="AH35" s="47" t="str">
        <f>_xlfn.XLOOKUP($AF35,DATA_BRAND!$G:$G,DATA_BRAND!$E:$E,"")</f>
        <v/>
      </c>
      <c r="AI35" s="52" t="str">
        <f>_xlfn.XLOOKUP($AF35,DATA_BRAND!$G:$G,DATA_BRAND!$F:$F,"")</f>
        <v/>
      </c>
      <c r="AJ35" s="51" t="str">
        <f t="shared" si="10"/>
        <v>Burberry1001141129/07/2021</v>
      </c>
      <c r="AK35" s="47" t="str">
        <f>_xlfn.XLOOKUP($AJ35,DATA_BRAND!$G:$G,DATA_BRAND!$D:$D,"")</f>
        <v/>
      </c>
      <c r="AL35" s="47" t="str">
        <f>_xlfn.XLOOKUP($AJ35,DATA_BRAND!$G:$G,DATA_BRAND!$E:$E,"")</f>
        <v/>
      </c>
      <c r="AM35" s="52" t="str">
        <f>_xlfn.XLOOKUP($AJ35,DATA_BRAND!$G:$G,DATA_BRAND!$F:$F,"")</f>
        <v/>
      </c>
      <c r="AN35" s="51" t="str">
        <f t="shared" si="11"/>
        <v>Givenchy1001141129/07/2021</v>
      </c>
      <c r="AO35" s="47" t="str">
        <f>_xlfn.XLOOKUP($AN35,DATA_BRAND!$G:$G,DATA_BRAND!$D:$D,"")</f>
        <v/>
      </c>
      <c r="AP35" s="47" t="str">
        <f>_xlfn.XLOOKUP($AN35,DATA_BRAND!$G:$G,DATA_BRAND!$E:$E,"")</f>
        <v/>
      </c>
      <c r="AQ35" s="52" t="str">
        <f>_xlfn.XLOOKUP($AN35,DATA_BRAND!$G:$G,DATA_BRAND!$F:$F,"")</f>
        <v/>
      </c>
      <c r="AR35" s="51" t="str">
        <f t="shared" si="12"/>
        <v>Kenzo1001141129/07/2021</v>
      </c>
      <c r="AS35" s="47" t="str">
        <f>_xlfn.XLOOKUP($AR35,DATA_BRAND!$G:$G,DATA_BRAND!$D:$D,"")</f>
        <v/>
      </c>
      <c r="AT35" s="47" t="str">
        <f>_xlfn.XLOOKUP($AR35,DATA_BRAND!$G:$G,DATA_BRAND!$E:$E,"")</f>
        <v/>
      </c>
      <c r="AU35" s="52" t="str">
        <f>_xlfn.XLOOKUP($AR35,DATA_BRAND!$G:$G,DATA_BRAND!$F:$F,"")</f>
        <v/>
      </c>
      <c r="AV35" s="51" t="str">
        <f t="shared" si="13"/>
        <v>Lacoste1001141129/07/2021</v>
      </c>
      <c r="AW35" s="47" t="str">
        <f>_xlfn.XLOOKUP($AV35,DATA_BRAND!$G:$G,DATA_BRAND!$D:$D,"")</f>
        <v/>
      </c>
      <c r="AX35" s="47" t="str">
        <f>_xlfn.XLOOKUP($AV35,DATA_BRAND!$G:$G,DATA_BRAND!$E:$E,"")</f>
        <v/>
      </c>
      <c r="AY35" s="52" t="str">
        <f>_xlfn.XLOOKUP($AV35,DATA_BRAND!$G:$G,DATA_BRAND!$F:$F,"")</f>
        <v/>
      </c>
      <c r="AZ35" s="51" t="str">
        <f t="shared" si="14"/>
        <v>Maison Margiela1001141129/07/2021</v>
      </c>
      <c r="BA35" s="47" t="str">
        <f>_xlfn.XLOOKUP($AZ35,DATA_BRAND!$G:$G,DATA_BRAND!$D:$D,"")</f>
        <v/>
      </c>
      <c r="BB35" s="47" t="str">
        <f>_xlfn.XLOOKUP($AZ35,DATA_BRAND!$G:$G,DATA_BRAND!$E:$E,"")</f>
        <v/>
      </c>
      <c r="BC35" s="52" t="str">
        <f>_xlfn.XLOOKUP($AZ35,DATA_BRAND!$G:$G,DATA_BRAND!$F:$F,"")</f>
        <v/>
      </c>
      <c r="BD35" s="51" t="str">
        <f t="shared" si="15"/>
        <v>Moncler1001141129/07/2021</v>
      </c>
      <c r="BE35" s="47" t="str">
        <f>_xlfn.XLOOKUP($BD35,DATA_BRAND!$G:$G,DATA_BRAND!$D:$D,"")</f>
        <v/>
      </c>
      <c r="BF35" s="47" t="str">
        <f>_xlfn.XLOOKUP($BD35,DATA_BRAND!$G:$G,DATA_BRAND!$E:$E,"")</f>
        <v/>
      </c>
      <c r="BG35" s="52" t="str">
        <f>_xlfn.XLOOKUP($BD35,DATA_BRAND!$G:$G,DATA_BRAND!$F:$F,"")</f>
        <v/>
      </c>
      <c r="BH35" s="51" t="str">
        <f t="shared" si="16"/>
        <v>Off-White1001141129/07/2021</v>
      </c>
      <c r="BI35" s="47" t="str">
        <f>_xlfn.XLOOKUP($BH35,DATA_BRAND!$G:$G,DATA_BRAND!$D:$D,"")</f>
        <v/>
      </c>
      <c r="BJ35" s="47" t="str">
        <f>_xlfn.XLOOKUP($BH35,DATA_BRAND!$G:$G,DATA_BRAND!$E:$E,"")</f>
        <v/>
      </c>
      <c r="BK35" s="52" t="str">
        <f>_xlfn.XLOOKUP($BH35,DATA_BRAND!$G:$G,DATA_BRAND!$F:$F,"")</f>
        <v/>
      </c>
      <c r="BL35" s="51" t="str">
        <f t="shared" si="17"/>
        <v>Polo Ralph Lauren1001141129/07/2021</v>
      </c>
      <c r="BM35" s="47" t="str">
        <f>_xlfn.XLOOKUP($BL35,DATA_BRAND!$G:$G,DATA_BRAND!$D:$D,"")</f>
        <v/>
      </c>
      <c r="BN35" s="47" t="str">
        <f>_xlfn.XLOOKUP($BL35,DATA_BRAND!$G:$G,DATA_BRAND!$E:$E,"")</f>
        <v/>
      </c>
      <c r="BO35" s="52" t="str">
        <f>_xlfn.XLOOKUP($BL35,DATA_BRAND!$G:$G,DATA_BRAND!$F:$F,"")</f>
        <v/>
      </c>
      <c r="BP35" s="51" t="str">
        <f t="shared" si="18"/>
        <v>Salvatore Ferragamo1001141129/07/2021</v>
      </c>
      <c r="BQ35" s="47" t="str">
        <f>_xlfn.XLOOKUP($BP35,DATA_BRAND!$G:$G,DATA_BRAND!$D:$D,"")</f>
        <v/>
      </c>
      <c r="BR35" s="47" t="str">
        <f>_xlfn.XLOOKUP($BP35,DATA_BRAND!$G:$G,DATA_BRAND!$E:$E,"")</f>
        <v/>
      </c>
      <c r="BS35" s="52" t="str">
        <f>_xlfn.XLOOKUP($BP35,DATA_BRAND!$G:$G,DATA_BRAND!$F:$F,"")</f>
        <v/>
      </c>
      <c r="BT35" s="51" t="str">
        <f t="shared" si="19"/>
        <v>Smythson1001141129/07/2021</v>
      </c>
      <c r="BU35" s="47" t="str">
        <f>_xlfn.XLOOKUP($BT35,DATA_BRAND!$G:$G,DATA_BRAND!$D:$D,"")</f>
        <v/>
      </c>
      <c r="BV35" s="47" t="str">
        <f>_xlfn.XLOOKUP($BT35,DATA_BRAND!$G:$G,DATA_BRAND!$E:$E,"")</f>
        <v/>
      </c>
      <c r="BW35" s="52" t="str">
        <f>_xlfn.XLOOKUP($BT35,DATA_BRAND!$G:$G,DATA_BRAND!$F:$F,"")</f>
        <v/>
      </c>
      <c r="BX35" s="51" t="str">
        <f t="shared" si="20"/>
        <v>Stone Island1001141129/07/2021</v>
      </c>
      <c r="BY35" s="47" t="str">
        <f>_xlfn.XLOOKUP($BX35,DATA_BRAND!$G:$G,DATA_BRAND!$D:$D,"")</f>
        <v/>
      </c>
      <c r="BZ35" s="47" t="str">
        <f>_xlfn.XLOOKUP($BX35,DATA_BRAND!$G:$G,DATA_BRAND!$E:$E,"")</f>
        <v/>
      </c>
      <c r="CA35" s="52" t="str">
        <f>_xlfn.XLOOKUP($BX35,DATA_BRAND!$G:$G,DATA_BRAND!$F:$F,"")</f>
        <v/>
      </c>
      <c r="CB35" s="51" t="str">
        <f t="shared" si="21"/>
        <v>Thom Browne1001141129/07/2021</v>
      </c>
      <c r="CC35" s="47" t="str">
        <f>_xlfn.XLOOKUP($CB35,DATA_BRAND!$G:$G,DATA_BRAND!$D:$D,"")</f>
        <v/>
      </c>
      <c r="CD35" s="47" t="str">
        <f>_xlfn.XLOOKUP($CB35,DATA_BRAND!$G:$G,DATA_BRAND!$E:$E,"")</f>
        <v/>
      </c>
      <c r="CE35" s="52" t="str">
        <f>_xlfn.XLOOKUP($CB35,DATA_BRAND!$G:$G,DATA_BRAND!$F:$F,"")</f>
        <v/>
      </c>
      <c r="CF35" s="51" t="str">
        <f t="shared" si="22"/>
        <v>Versace1001141129/07/2021</v>
      </c>
      <c r="CG35" s="47" t="str">
        <f>_xlfn.XLOOKUP($CF35,DATA_BRAND!$G:$G,DATA_BRAND!$D:$D,"")</f>
        <v/>
      </c>
      <c r="CH35" s="47" t="str">
        <f>_xlfn.XLOOKUP($CF35,DATA_BRAND!$G:$G,DATA_BRAND!$E:$E,"")</f>
        <v/>
      </c>
      <c r="CI35" s="52" t="str">
        <f>_xlfn.XLOOKUP($CF35,DATA_BRAND!$G:$G,DATA_BRAND!$F:$F,"")</f>
        <v/>
      </c>
      <c r="CJ35" s="51" t="str">
        <f t="shared" si="23"/>
        <v>YSL1001141129/07/2021</v>
      </c>
      <c r="CK35" s="47" t="str">
        <f>_xlfn.XLOOKUP($CJ35,DATA_BRAND!$G:$G,DATA_BRAND!$D:$D,"")</f>
        <v/>
      </c>
      <c r="CL35" s="47" t="str">
        <f>_xlfn.XLOOKUP($CJ35,DATA_BRAND!$G:$G,DATA_BRAND!$E:$E,"")</f>
        <v/>
      </c>
      <c r="CM35" s="52" t="str">
        <f>_xlfn.XLOOKUP($CJ35,DATA_BRAND!$G:$G,DATA_BRAND!$F:$F,"")</f>
        <v/>
      </c>
    </row>
    <row r="36" spans="1:91" ht="15" thickBot="1" x14ac:dyDescent="0.4">
      <c r="A36" s="61">
        <f>IF(NumMOIS&lt;&gt;2,A34+2,"")</f>
        <v>30</v>
      </c>
      <c r="B36" s="62">
        <f>IF(NumMOIS&lt;&gt;2,B34+2,"")</f>
        <v>44407</v>
      </c>
      <c r="C36" s="61" t="str">
        <f>IF(NumMOIS&lt;&gt;2,TEXT(WEEKDAY(DATE(AnneeCalendrier,NumMOIS,A36),1),"jjjj"),"")</f>
        <v>vendredi</v>
      </c>
      <c r="D36" s="51" t="str">
        <f t="shared" si="2"/>
        <v>Acne1001141130/07/2021</v>
      </c>
      <c r="E36" s="47" t="str">
        <f>_xlfn.XLOOKUP($D36,DATA_BRAND!$G:$G,DATA_BRAND!$D:$D,"")</f>
        <v/>
      </c>
      <c r="F36" s="47" t="str">
        <f>_xlfn.XLOOKUP($D36,DATA_BRAND!$G:$G,DATA_BRAND!$E:$E,"")</f>
        <v/>
      </c>
      <c r="G36" s="52" t="str">
        <f>_xlfn.XLOOKUP($D36,DATA_BRAND!$G:$G,DATA_BRAND!$F:$F,"")</f>
        <v/>
      </c>
      <c r="H36" s="51" t="str">
        <f t="shared" si="3"/>
        <v>Alfred Dunhill1001141130/07/2021</v>
      </c>
      <c r="I36" s="47" t="str">
        <f>_xlfn.XLOOKUP($H36,DATA_BRAND!$G:$G,DATA_BRAND!$D:$D,"")</f>
        <v/>
      </c>
      <c r="J36" s="47" t="str">
        <f>_xlfn.XLOOKUP($H36,DATA_BRAND!$G:$G,DATA_BRAND!$E:$E,"")</f>
        <v/>
      </c>
      <c r="K36" s="52" t="str">
        <f>_xlfn.XLOOKUP($H36,DATA_BRAND!$G:$G,DATA_BRAND!$F:$F,"")</f>
        <v/>
      </c>
      <c r="L36" s="51" t="str">
        <f t="shared" si="4"/>
        <v>Anderson's1001141130/07/2021</v>
      </c>
      <c r="M36" s="47" t="str">
        <f>_xlfn.XLOOKUP($L36,DATA_BRAND!$G:$G,DATA_BRAND!$D:$D,"")</f>
        <v/>
      </c>
      <c r="N36" s="47" t="str">
        <f>_xlfn.XLOOKUP($L36,DATA_BRAND!$G:$G,DATA_BRAND!$E:$E,"")</f>
        <v/>
      </c>
      <c r="O36" s="52" t="str">
        <f>_xlfn.XLOOKUP($L36,DATA_BRAND!$G:$G,DATA_BRAND!$F:$F,"")</f>
        <v/>
      </c>
      <c r="P36" s="51" t="str">
        <f t="shared" si="5"/>
        <v>Balenciaga1001141130/07/2021</v>
      </c>
      <c r="Q36" s="47" t="str">
        <f>_xlfn.XLOOKUP($P36,DATA_BRAND!$G:$G,DATA_BRAND!$D:$D,"")</f>
        <v/>
      </c>
      <c r="R36" s="47" t="str">
        <f>_xlfn.XLOOKUP($P36,DATA_BRAND!$G:$G,DATA_BRAND!$E:$E,"")</f>
        <v/>
      </c>
      <c r="S36" s="52" t="str">
        <f>_xlfn.XLOOKUP($P36,DATA_BRAND!$G:$G,DATA_BRAND!$F:$F,"")</f>
        <v/>
      </c>
      <c r="T36" s="51" t="str">
        <f t="shared" si="6"/>
        <v>Bally1001141130/07/2021</v>
      </c>
      <c r="U36" s="47" t="str">
        <f>_xlfn.XLOOKUP($T36,DATA_BRAND!$G:$G,DATA_BRAND!$D:$D,"")</f>
        <v/>
      </c>
      <c r="V36" s="47" t="str">
        <f>_xlfn.XLOOKUP($T36,DATA_BRAND!$G:$G,DATA_BRAND!$E:$E,"")</f>
        <v/>
      </c>
      <c r="W36" s="52" t="str">
        <f>_xlfn.XLOOKUP($T36,DATA_BRAND!$G:$G,DATA_BRAND!$F:$F,"")</f>
        <v/>
      </c>
      <c r="X36" s="51" t="str">
        <f t="shared" si="7"/>
        <v>Balmain1001141130/07/2021</v>
      </c>
      <c r="Y36" s="47" t="str">
        <f>_xlfn.XLOOKUP($X36,DATA_BRAND!$G:$G,DATA_BRAND!$D:$D,"")</f>
        <v/>
      </c>
      <c r="Z36" s="47" t="str">
        <f>_xlfn.XLOOKUP($X36,DATA_BRAND!$G:$G,DATA_BRAND!$E:$E,"")</f>
        <v/>
      </c>
      <c r="AA36" s="52" t="str">
        <f>_xlfn.XLOOKUP($X36,DATA_BRAND!$G:$G,DATA_BRAND!$F:$F,"")</f>
        <v/>
      </c>
      <c r="AB36" s="51" t="str">
        <f t="shared" si="8"/>
        <v>Bleu de Chauffe1001141130/07/2021</v>
      </c>
      <c r="AC36" s="47" t="str">
        <f>_xlfn.XLOOKUP($AB36,DATA_BRAND!$G:$G,DATA_BRAND!$D:$D,"")</f>
        <v/>
      </c>
      <c r="AD36" s="47" t="str">
        <f>_xlfn.XLOOKUP($AB36,DATA_BRAND!$G:$G,DATA_BRAND!$E:$E,"")</f>
        <v/>
      </c>
      <c r="AE36" s="52" t="str">
        <f>_xlfn.XLOOKUP($AB36,DATA_BRAND!$G:$G,DATA_BRAND!$F:$F,"")</f>
        <v/>
      </c>
      <c r="AF36" s="51" t="str">
        <f t="shared" si="9"/>
        <v>Bottega Veneta1001141130/07/2021</v>
      </c>
      <c r="AG36" s="47" t="str">
        <f>_xlfn.XLOOKUP($AF36,DATA_BRAND!$G:$G,DATA_BRAND!$D:$D,"")</f>
        <v/>
      </c>
      <c r="AH36" s="47" t="str">
        <f>_xlfn.XLOOKUP($AF36,DATA_BRAND!$G:$G,DATA_BRAND!$E:$E,"")</f>
        <v/>
      </c>
      <c r="AI36" s="52" t="str">
        <f>_xlfn.XLOOKUP($AF36,DATA_BRAND!$G:$G,DATA_BRAND!$F:$F,"")</f>
        <v/>
      </c>
      <c r="AJ36" s="51" t="str">
        <f t="shared" si="10"/>
        <v>Burberry1001141130/07/2021</v>
      </c>
      <c r="AK36" s="47" t="str">
        <f>_xlfn.XLOOKUP($AJ36,DATA_BRAND!$G:$G,DATA_BRAND!$D:$D,"")</f>
        <v/>
      </c>
      <c r="AL36" s="47" t="str">
        <f>_xlfn.XLOOKUP($AJ36,DATA_BRAND!$G:$G,DATA_BRAND!$E:$E,"")</f>
        <v/>
      </c>
      <c r="AM36" s="52" t="str">
        <f>_xlfn.XLOOKUP($AJ36,DATA_BRAND!$G:$G,DATA_BRAND!$F:$F,"")</f>
        <v/>
      </c>
      <c r="AN36" s="51" t="str">
        <f t="shared" si="11"/>
        <v>Givenchy1001141130/07/2021</v>
      </c>
      <c r="AO36" s="47">
        <f>_xlfn.XLOOKUP($AN36,DATA_BRAND!$G:$G,DATA_BRAND!$D:$D,"")</f>
        <v>2</v>
      </c>
      <c r="AP36" s="47">
        <f>_xlfn.XLOOKUP($AN36,DATA_BRAND!$G:$G,DATA_BRAND!$E:$E,"")</f>
        <v>1</v>
      </c>
      <c r="AQ36" s="52">
        <f>_xlfn.XLOOKUP($AN36,DATA_BRAND!$G:$G,DATA_BRAND!$F:$F,"")</f>
        <v>983.33</v>
      </c>
      <c r="AR36" s="51" t="str">
        <f t="shared" si="12"/>
        <v>Kenzo1001141130/07/2021</v>
      </c>
      <c r="AS36" s="47" t="str">
        <f>_xlfn.XLOOKUP($AR36,DATA_BRAND!$G:$G,DATA_BRAND!$D:$D,"")</f>
        <v/>
      </c>
      <c r="AT36" s="47" t="str">
        <f>_xlfn.XLOOKUP($AR36,DATA_BRAND!$G:$G,DATA_BRAND!$E:$E,"")</f>
        <v/>
      </c>
      <c r="AU36" s="52" t="str">
        <f>_xlfn.XLOOKUP($AR36,DATA_BRAND!$G:$G,DATA_BRAND!$F:$F,"")</f>
        <v/>
      </c>
      <c r="AV36" s="51" t="str">
        <f t="shared" si="13"/>
        <v>Lacoste1001141130/07/2021</v>
      </c>
      <c r="AW36" s="47" t="str">
        <f>_xlfn.XLOOKUP($AV36,DATA_BRAND!$G:$G,DATA_BRAND!$D:$D,"")</f>
        <v/>
      </c>
      <c r="AX36" s="47" t="str">
        <f>_xlfn.XLOOKUP($AV36,DATA_BRAND!$G:$G,DATA_BRAND!$E:$E,"")</f>
        <v/>
      </c>
      <c r="AY36" s="52" t="str">
        <f>_xlfn.XLOOKUP($AV36,DATA_BRAND!$G:$G,DATA_BRAND!$F:$F,"")</f>
        <v/>
      </c>
      <c r="AZ36" s="51" t="str">
        <f t="shared" si="14"/>
        <v>Maison Margiela1001141130/07/2021</v>
      </c>
      <c r="BA36" s="47" t="str">
        <f>_xlfn.XLOOKUP($AZ36,DATA_BRAND!$G:$G,DATA_BRAND!$D:$D,"")</f>
        <v/>
      </c>
      <c r="BB36" s="47" t="str">
        <f>_xlfn.XLOOKUP($AZ36,DATA_BRAND!$G:$G,DATA_BRAND!$E:$E,"")</f>
        <v/>
      </c>
      <c r="BC36" s="52" t="str">
        <f>_xlfn.XLOOKUP($AZ36,DATA_BRAND!$G:$G,DATA_BRAND!$F:$F,"")</f>
        <v/>
      </c>
      <c r="BD36" s="51" t="str">
        <f t="shared" si="15"/>
        <v>Moncler1001141130/07/2021</v>
      </c>
      <c r="BE36" s="47" t="str">
        <f>_xlfn.XLOOKUP($BD36,DATA_BRAND!$G:$G,DATA_BRAND!$D:$D,"")</f>
        <v/>
      </c>
      <c r="BF36" s="47" t="str">
        <f>_xlfn.XLOOKUP($BD36,DATA_BRAND!$G:$G,DATA_BRAND!$E:$E,"")</f>
        <v/>
      </c>
      <c r="BG36" s="52" t="str">
        <f>_xlfn.XLOOKUP($BD36,DATA_BRAND!$G:$G,DATA_BRAND!$F:$F,"")</f>
        <v/>
      </c>
      <c r="BH36" s="51" t="str">
        <f t="shared" si="16"/>
        <v>Off-White1001141130/07/2021</v>
      </c>
      <c r="BI36" s="47" t="str">
        <f>_xlfn.XLOOKUP($BH36,DATA_BRAND!$G:$G,DATA_BRAND!$D:$D,"")</f>
        <v/>
      </c>
      <c r="BJ36" s="47" t="str">
        <f>_xlfn.XLOOKUP($BH36,DATA_BRAND!$G:$G,DATA_BRAND!$E:$E,"")</f>
        <v/>
      </c>
      <c r="BK36" s="52" t="str">
        <f>_xlfn.XLOOKUP($BH36,DATA_BRAND!$G:$G,DATA_BRAND!$F:$F,"")</f>
        <v/>
      </c>
      <c r="BL36" s="51" t="str">
        <f t="shared" si="17"/>
        <v>Polo Ralph Lauren1001141130/07/2021</v>
      </c>
      <c r="BM36" s="47" t="str">
        <f>_xlfn.XLOOKUP($BL36,DATA_BRAND!$G:$G,DATA_BRAND!$D:$D,"")</f>
        <v/>
      </c>
      <c r="BN36" s="47" t="str">
        <f>_xlfn.XLOOKUP($BL36,DATA_BRAND!$G:$G,DATA_BRAND!$E:$E,"")</f>
        <v/>
      </c>
      <c r="BO36" s="52" t="str">
        <f>_xlfn.XLOOKUP($BL36,DATA_BRAND!$G:$G,DATA_BRAND!$F:$F,"")</f>
        <v/>
      </c>
      <c r="BP36" s="51" t="str">
        <f t="shared" si="18"/>
        <v>Salvatore Ferragamo1001141130/07/2021</v>
      </c>
      <c r="BQ36" s="47" t="str">
        <f>_xlfn.XLOOKUP($BP36,DATA_BRAND!$G:$G,DATA_BRAND!$D:$D,"")</f>
        <v/>
      </c>
      <c r="BR36" s="47" t="str">
        <f>_xlfn.XLOOKUP($BP36,DATA_BRAND!$G:$G,DATA_BRAND!$E:$E,"")</f>
        <v/>
      </c>
      <c r="BS36" s="52" t="str">
        <f>_xlfn.XLOOKUP($BP36,DATA_BRAND!$G:$G,DATA_BRAND!$F:$F,"")</f>
        <v/>
      </c>
      <c r="BT36" s="51" t="str">
        <f t="shared" si="19"/>
        <v>Smythson1001141130/07/2021</v>
      </c>
      <c r="BU36" s="47" t="str">
        <f>_xlfn.XLOOKUP($BT36,DATA_BRAND!$G:$G,DATA_BRAND!$D:$D,"")</f>
        <v/>
      </c>
      <c r="BV36" s="47" t="str">
        <f>_xlfn.XLOOKUP($BT36,DATA_BRAND!$G:$G,DATA_BRAND!$E:$E,"")</f>
        <v/>
      </c>
      <c r="BW36" s="52" t="str">
        <f>_xlfn.XLOOKUP($BT36,DATA_BRAND!$G:$G,DATA_BRAND!$F:$F,"")</f>
        <v/>
      </c>
      <c r="BX36" s="51" t="str">
        <f t="shared" si="20"/>
        <v>Stone Island1001141130/07/2021</v>
      </c>
      <c r="BY36" s="47" t="str">
        <f>_xlfn.XLOOKUP($BX36,DATA_BRAND!$G:$G,DATA_BRAND!$D:$D,"")</f>
        <v/>
      </c>
      <c r="BZ36" s="47" t="str">
        <f>_xlfn.XLOOKUP($BX36,DATA_BRAND!$G:$G,DATA_BRAND!$E:$E,"")</f>
        <v/>
      </c>
      <c r="CA36" s="52" t="str">
        <f>_xlfn.XLOOKUP($BX36,DATA_BRAND!$G:$G,DATA_BRAND!$F:$F,"")</f>
        <v/>
      </c>
      <c r="CB36" s="51" t="str">
        <f t="shared" si="21"/>
        <v>Thom Browne1001141130/07/2021</v>
      </c>
      <c r="CC36" s="47" t="str">
        <f>_xlfn.XLOOKUP($CB36,DATA_BRAND!$G:$G,DATA_BRAND!$D:$D,"")</f>
        <v/>
      </c>
      <c r="CD36" s="47" t="str">
        <f>_xlfn.XLOOKUP($CB36,DATA_BRAND!$G:$G,DATA_BRAND!$E:$E,"")</f>
        <v/>
      </c>
      <c r="CE36" s="52" t="str">
        <f>_xlfn.XLOOKUP($CB36,DATA_BRAND!$G:$G,DATA_BRAND!$F:$F,"")</f>
        <v/>
      </c>
      <c r="CF36" s="51" t="str">
        <f t="shared" si="22"/>
        <v>Versace1001141130/07/2021</v>
      </c>
      <c r="CG36" s="47" t="str">
        <f>_xlfn.XLOOKUP($CF36,DATA_BRAND!$G:$G,DATA_BRAND!$D:$D,"")</f>
        <v/>
      </c>
      <c r="CH36" s="47" t="str">
        <f>_xlfn.XLOOKUP($CF36,DATA_BRAND!$G:$G,DATA_BRAND!$E:$E,"")</f>
        <v/>
      </c>
      <c r="CI36" s="52" t="str">
        <f>_xlfn.XLOOKUP($CF36,DATA_BRAND!$G:$G,DATA_BRAND!$F:$F,"")</f>
        <v/>
      </c>
      <c r="CJ36" s="51" t="str">
        <f t="shared" si="23"/>
        <v>YSL1001141130/07/2021</v>
      </c>
      <c r="CK36" s="47" t="str">
        <f>_xlfn.XLOOKUP($CJ36,DATA_BRAND!$G:$G,DATA_BRAND!$D:$D,"")</f>
        <v/>
      </c>
      <c r="CL36" s="47" t="str">
        <f>_xlfn.XLOOKUP($CJ36,DATA_BRAND!$G:$G,DATA_BRAND!$E:$E,"")</f>
        <v/>
      </c>
      <c r="CM36" s="52" t="str">
        <f>_xlfn.XLOOKUP($CJ36,DATA_BRAND!$G:$G,DATA_BRAND!$F:$F,"")</f>
        <v/>
      </c>
    </row>
    <row r="37" spans="1:91" ht="15" thickBot="1" x14ac:dyDescent="0.4">
      <c r="A37" s="61">
        <f>IF(OR(NumMOIS=1,NumMOIS=3,NumMOIS=5,NumMOIS=7,NumMOIS=8,NumMOIS=10,NumMOIS=12),A34+3,"")</f>
        <v>31</v>
      </c>
      <c r="B37" s="62">
        <f>IF(OR(NumMOIS=1,NumMOIS=3,NumMOIS=5,NumMOIS=7,NumMOIS=8,NumMOIS=10,NumMOIS=12),B34+3,"")</f>
        <v>44408</v>
      </c>
      <c r="C37" s="62" t="str">
        <f>IF(OR(NumMOIS=2,NumMOIS=4,NumMOIS=6,NumMOIS=9,NumMOIS=11),"",TEXT(WEEKDAY(DATE(AnneeCalendrier,NumMOIS,A37),1),"jjjj"))</f>
        <v>samedi</v>
      </c>
      <c r="D37" s="53" t="str">
        <f t="shared" si="2"/>
        <v>Acne1001141131/07/2021</v>
      </c>
      <c r="E37" s="54" t="str">
        <f>_xlfn.XLOOKUP($D37,DATA_BRAND!$G:$G,DATA_BRAND!$D:$D,"")</f>
        <v/>
      </c>
      <c r="F37" s="54" t="str">
        <f>_xlfn.XLOOKUP($D37,DATA_BRAND!$G:$G,DATA_BRAND!$E:$E,"")</f>
        <v/>
      </c>
      <c r="G37" s="64" t="str">
        <f>_xlfn.XLOOKUP($D37,DATA_BRAND!$G:$G,DATA_BRAND!$F:$F,"")</f>
        <v/>
      </c>
      <c r="H37" s="53" t="str">
        <f t="shared" si="3"/>
        <v>Alfred Dunhill1001141131/07/2021</v>
      </c>
      <c r="I37" s="54" t="str">
        <f>_xlfn.XLOOKUP($H37,DATA_BRAND!$G:$G,DATA_BRAND!$D:$D,"")</f>
        <v/>
      </c>
      <c r="J37" s="54" t="str">
        <f>_xlfn.XLOOKUP($H37,DATA_BRAND!$G:$G,DATA_BRAND!$E:$E,"")</f>
        <v/>
      </c>
      <c r="K37" s="64" t="str">
        <f>_xlfn.XLOOKUP($H37,DATA_BRAND!$G:$G,DATA_BRAND!$F:$F,"")</f>
        <v/>
      </c>
      <c r="L37" s="53" t="str">
        <f t="shared" si="4"/>
        <v>Anderson's1001141131/07/2021</v>
      </c>
      <c r="M37" s="54" t="str">
        <f>_xlfn.XLOOKUP($L37,DATA_BRAND!$G:$G,DATA_BRAND!$D:$D,"")</f>
        <v/>
      </c>
      <c r="N37" s="54" t="str">
        <f>_xlfn.XLOOKUP($L37,DATA_BRAND!$G:$G,DATA_BRAND!$E:$E,"")</f>
        <v/>
      </c>
      <c r="O37" s="64" t="str">
        <f>_xlfn.XLOOKUP($L37,DATA_BRAND!$G:$G,DATA_BRAND!$F:$F,"")</f>
        <v/>
      </c>
      <c r="P37" s="53" t="str">
        <f t="shared" si="5"/>
        <v>Balenciaga1001141131/07/2021</v>
      </c>
      <c r="Q37" s="54" t="str">
        <f>_xlfn.XLOOKUP($P37,DATA_BRAND!$G:$G,DATA_BRAND!$D:$D,"")</f>
        <v/>
      </c>
      <c r="R37" s="54" t="str">
        <f>_xlfn.XLOOKUP($P37,DATA_BRAND!$G:$G,DATA_BRAND!$E:$E,"")</f>
        <v/>
      </c>
      <c r="S37" s="64" t="str">
        <f>_xlfn.XLOOKUP($P37,DATA_BRAND!$G:$G,DATA_BRAND!$F:$F,"")</f>
        <v/>
      </c>
      <c r="T37" s="53" t="str">
        <f t="shared" si="6"/>
        <v>Bally1001141131/07/2021</v>
      </c>
      <c r="U37" s="54" t="str">
        <f>_xlfn.XLOOKUP($T37,DATA_BRAND!$G:$G,DATA_BRAND!$D:$D,"")</f>
        <v/>
      </c>
      <c r="V37" s="54" t="str">
        <f>_xlfn.XLOOKUP($T37,DATA_BRAND!$G:$G,DATA_BRAND!$E:$E,"")</f>
        <v/>
      </c>
      <c r="W37" s="64" t="str">
        <f>_xlfn.XLOOKUP($T37,DATA_BRAND!$G:$G,DATA_BRAND!$F:$F,"")</f>
        <v/>
      </c>
      <c r="X37" s="53" t="str">
        <f t="shared" si="7"/>
        <v>Balmain1001141131/07/2021</v>
      </c>
      <c r="Y37" s="54" t="str">
        <f>_xlfn.XLOOKUP($X37,DATA_BRAND!$G:$G,DATA_BRAND!$D:$D,"")</f>
        <v/>
      </c>
      <c r="Z37" s="54" t="str">
        <f>_xlfn.XLOOKUP($X37,DATA_BRAND!$G:$G,DATA_BRAND!$E:$E,"")</f>
        <v/>
      </c>
      <c r="AA37" s="64" t="str">
        <f>_xlfn.XLOOKUP($X37,DATA_BRAND!$G:$G,DATA_BRAND!$F:$F,"")</f>
        <v/>
      </c>
      <c r="AB37" s="53" t="str">
        <f t="shared" si="8"/>
        <v>Bleu de Chauffe1001141131/07/2021</v>
      </c>
      <c r="AC37" s="54" t="str">
        <f>_xlfn.XLOOKUP($AB37,DATA_BRAND!$G:$G,DATA_BRAND!$D:$D,"")</f>
        <v/>
      </c>
      <c r="AD37" s="54" t="str">
        <f>_xlfn.XLOOKUP($AB37,DATA_BRAND!$G:$G,DATA_BRAND!$E:$E,"")</f>
        <v/>
      </c>
      <c r="AE37" s="64" t="str">
        <f>_xlfn.XLOOKUP($AB37,DATA_BRAND!$G:$G,DATA_BRAND!$F:$F,"")</f>
        <v/>
      </c>
      <c r="AF37" s="53" t="str">
        <f t="shared" si="9"/>
        <v>Bottega Veneta1001141131/07/2021</v>
      </c>
      <c r="AG37" s="54" t="str">
        <f>_xlfn.XLOOKUP($AF37,DATA_BRAND!$G:$G,DATA_BRAND!$D:$D,"")</f>
        <v/>
      </c>
      <c r="AH37" s="54" t="str">
        <f>_xlfn.XLOOKUP($AF37,DATA_BRAND!$G:$G,DATA_BRAND!$E:$E,"")</f>
        <v/>
      </c>
      <c r="AI37" s="64" t="str">
        <f>_xlfn.XLOOKUP($AF37,DATA_BRAND!$G:$G,DATA_BRAND!$F:$F,"")</f>
        <v/>
      </c>
      <c r="AJ37" s="53" t="str">
        <f t="shared" si="10"/>
        <v>Burberry1001141131/07/2021</v>
      </c>
      <c r="AK37" s="54" t="str">
        <f>_xlfn.XLOOKUP($AJ37,DATA_BRAND!$G:$G,DATA_BRAND!$D:$D,"")</f>
        <v/>
      </c>
      <c r="AL37" s="54" t="str">
        <f>_xlfn.XLOOKUP($AJ37,DATA_BRAND!$G:$G,DATA_BRAND!$E:$E,"")</f>
        <v/>
      </c>
      <c r="AM37" s="64" t="str">
        <f>_xlfn.XLOOKUP($AJ37,DATA_BRAND!$G:$G,DATA_BRAND!$F:$F,"")</f>
        <v/>
      </c>
      <c r="AN37" s="53" t="str">
        <f t="shared" si="11"/>
        <v>Givenchy1001141131/07/2021</v>
      </c>
      <c r="AO37" s="54" t="str">
        <f>_xlfn.XLOOKUP($AN37,DATA_BRAND!$G:$G,DATA_BRAND!$D:$D,"")</f>
        <v/>
      </c>
      <c r="AP37" s="54" t="str">
        <f>_xlfn.XLOOKUP($AN37,DATA_BRAND!$G:$G,DATA_BRAND!$E:$E,"")</f>
        <v/>
      </c>
      <c r="AQ37" s="64" t="str">
        <f>_xlfn.XLOOKUP($AN37,DATA_BRAND!$G:$G,DATA_BRAND!$F:$F,"")</f>
        <v/>
      </c>
      <c r="AR37" s="53" t="str">
        <f t="shared" si="12"/>
        <v>Kenzo1001141131/07/2021</v>
      </c>
      <c r="AS37" s="54" t="str">
        <f>_xlfn.XLOOKUP($AR37,DATA_BRAND!$G:$G,DATA_BRAND!$D:$D,"")</f>
        <v/>
      </c>
      <c r="AT37" s="54" t="str">
        <f>_xlfn.XLOOKUP($AR37,DATA_BRAND!$G:$G,DATA_BRAND!$E:$E,"")</f>
        <v/>
      </c>
      <c r="AU37" s="64" t="str">
        <f>_xlfn.XLOOKUP($AR37,DATA_BRAND!$G:$G,DATA_BRAND!$F:$F,"")</f>
        <v/>
      </c>
      <c r="AV37" s="53" t="str">
        <f t="shared" si="13"/>
        <v>Lacoste1001141131/07/2021</v>
      </c>
      <c r="AW37" s="54" t="str">
        <f>_xlfn.XLOOKUP($AV37,DATA_BRAND!$G:$G,DATA_BRAND!$D:$D,"")</f>
        <v/>
      </c>
      <c r="AX37" s="54" t="str">
        <f>_xlfn.XLOOKUP($AV37,DATA_BRAND!$G:$G,DATA_BRAND!$E:$E,"")</f>
        <v/>
      </c>
      <c r="AY37" s="64" t="str">
        <f>_xlfn.XLOOKUP($AV37,DATA_BRAND!$G:$G,DATA_BRAND!$F:$F,"")</f>
        <v/>
      </c>
      <c r="AZ37" s="53" t="str">
        <f t="shared" si="14"/>
        <v>Maison Margiela1001141131/07/2021</v>
      </c>
      <c r="BA37" s="54" t="str">
        <f>_xlfn.XLOOKUP($AZ37,DATA_BRAND!$G:$G,DATA_BRAND!$D:$D,"")</f>
        <v/>
      </c>
      <c r="BB37" s="54" t="str">
        <f>_xlfn.XLOOKUP($AZ37,DATA_BRAND!$G:$G,DATA_BRAND!$E:$E,"")</f>
        <v/>
      </c>
      <c r="BC37" s="64" t="str">
        <f>_xlfn.XLOOKUP($AZ37,DATA_BRAND!$G:$G,DATA_BRAND!$F:$F,"")</f>
        <v/>
      </c>
      <c r="BD37" s="53" t="str">
        <f t="shared" si="15"/>
        <v>Moncler1001141131/07/2021</v>
      </c>
      <c r="BE37" s="54" t="str">
        <f>_xlfn.XLOOKUP($BD37,DATA_BRAND!$G:$G,DATA_BRAND!$D:$D,"")</f>
        <v/>
      </c>
      <c r="BF37" s="54" t="str">
        <f>_xlfn.XLOOKUP($BD37,DATA_BRAND!$G:$G,DATA_BRAND!$E:$E,"")</f>
        <v/>
      </c>
      <c r="BG37" s="64" t="str">
        <f>_xlfn.XLOOKUP($BD37,DATA_BRAND!$G:$G,DATA_BRAND!$F:$F,"")</f>
        <v/>
      </c>
      <c r="BH37" s="53" t="str">
        <f t="shared" si="16"/>
        <v>Off-White1001141131/07/2021</v>
      </c>
      <c r="BI37" s="54" t="str">
        <f>_xlfn.XLOOKUP($BH37,DATA_BRAND!$G:$G,DATA_BRAND!$D:$D,"")</f>
        <v/>
      </c>
      <c r="BJ37" s="54" t="str">
        <f>_xlfn.XLOOKUP($BH37,DATA_BRAND!$G:$G,DATA_BRAND!$E:$E,"")</f>
        <v/>
      </c>
      <c r="BK37" s="64" t="str">
        <f>_xlfn.XLOOKUP($BH37,DATA_BRAND!$G:$G,DATA_BRAND!$F:$F,"")</f>
        <v/>
      </c>
      <c r="BL37" s="53" t="str">
        <f t="shared" si="17"/>
        <v>Polo Ralph Lauren1001141131/07/2021</v>
      </c>
      <c r="BM37" s="54" t="str">
        <f>_xlfn.XLOOKUP($BL37,DATA_BRAND!$G:$G,DATA_BRAND!$D:$D,"")</f>
        <v/>
      </c>
      <c r="BN37" s="54" t="str">
        <f>_xlfn.XLOOKUP($BL37,DATA_BRAND!$G:$G,DATA_BRAND!$E:$E,"")</f>
        <v/>
      </c>
      <c r="BO37" s="64" t="str">
        <f>_xlfn.XLOOKUP($BL37,DATA_BRAND!$G:$G,DATA_BRAND!$F:$F,"")</f>
        <v/>
      </c>
      <c r="BP37" s="53" t="str">
        <f t="shared" si="18"/>
        <v>Salvatore Ferragamo1001141131/07/2021</v>
      </c>
      <c r="BQ37" s="54" t="str">
        <f>_xlfn.XLOOKUP($BP37,DATA_BRAND!$G:$G,DATA_BRAND!$D:$D,"")</f>
        <v/>
      </c>
      <c r="BR37" s="54" t="str">
        <f>_xlfn.XLOOKUP($BP37,DATA_BRAND!$G:$G,DATA_BRAND!$E:$E,"")</f>
        <v/>
      </c>
      <c r="BS37" s="64" t="str">
        <f>_xlfn.XLOOKUP($BP37,DATA_BRAND!$G:$G,DATA_BRAND!$F:$F,"")</f>
        <v/>
      </c>
      <c r="BT37" s="53" t="str">
        <f t="shared" si="19"/>
        <v>Smythson1001141131/07/2021</v>
      </c>
      <c r="BU37" s="54" t="str">
        <f>_xlfn.XLOOKUP($BT37,DATA_BRAND!$G:$G,DATA_BRAND!$D:$D,"")</f>
        <v/>
      </c>
      <c r="BV37" s="54" t="str">
        <f>_xlfn.XLOOKUP($BT37,DATA_BRAND!$G:$G,DATA_BRAND!$E:$E,"")</f>
        <v/>
      </c>
      <c r="BW37" s="64" t="str">
        <f>_xlfn.XLOOKUP($BT37,DATA_BRAND!$G:$G,DATA_BRAND!$F:$F,"")</f>
        <v/>
      </c>
      <c r="BX37" s="53" t="str">
        <f t="shared" si="20"/>
        <v>Stone Island1001141131/07/2021</v>
      </c>
      <c r="BY37" s="54" t="str">
        <f>_xlfn.XLOOKUP($BX37,DATA_BRAND!$G:$G,DATA_BRAND!$D:$D,"")</f>
        <v/>
      </c>
      <c r="BZ37" s="54" t="str">
        <f>_xlfn.XLOOKUP($BX37,DATA_BRAND!$G:$G,DATA_BRAND!$E:$E,"")</f>
        <v/>
      </c>
      <c r="CA37" s="64" t="str">
        <f>_xlfn.XLOOKUP($BX37,DATA_BRAND!$G:$G,DATA_BRAND!$F:$F,"")</f>
        <v/>
      </c>
      <c r="CB37" s="53" t="str">
        <f t="shared" si="21"/>
        <v>Thom Browne1001141131/07/2021</v>
      </c>
      <c r="CC37" s="54" t="str">
        <f>_xlfn.XLOOKUP($CB37,DATA_BRAND!$G:$G,DATA_BRAND!$D:$D,"")</f>
        <v/>
      </c>
      <c r="CD37" s="54" t="str">
        <f>_xlfn.XLOOKUP($CB37,DATA_BRAND!$G:$G,DATA_BRAND!$E:$E,"")</f>
        <v/>
      </c>
      <c r="CE37" s="64" t="str">
        <f>_xlfn.XLOOKUP($CB37,DATA_BRAND!$G:$G,DATA_BRAND!$F:$F,"")</f>
        <v/>
      </c>
      <c r="CF37" s="53" t="str">
        <f t="shared" si="22"/>
        <v>Versace1001141131/07/2021</v>
      </c>
      <c r="CG37" s="54" t="str">
        <f>_xlfn.XLOOKUP($CF37,DATA_BRAND!$G:$G,DATA_BRAND!$D:$D,"")</f>
        <v/>
      </c>
      <c r="CH37" s="54" t="str">
        <f>_xlfn.XLOOKUP($CF37,DATA_BRAND!$G:$G,DATA_BRAND!$E:$E,"")</f>
        <v/>
      </c>
      <c r="CI37" s="64" t="str">
        <f>_xlfn.XLOOKUP($CF37,DATA_BRAND!$G:$G,DATA_BRAND!$F:$F,"")</f>
        <v/>
      </c>
      <c r="CJ37" s="53" t="str">
        <f t="shared" si="23"/>
        <v>YSL1001141131/07/2021</v>
      </c>
      <c r="CK37" s="54">
        <f>_xlfn.XLOOKUP($CJ37,DATA_BRAND!$G:$G,DATA_BRAND!$D:$D,"")</f>
        <v>2</v>
      </c>
      <c r="CL37" s="54">
        <f>_xlfn.XLOOKUP($CJ37,DATA_BRAND!$G:$G,DATA_BRAND!$E:$E,"")</f>
        <v>2</v>
      </c>
      <c r="CM37" s="64">
        <f>_xlfn.XLOOKUP($CJ37,DATA_BRAND!$G:$G,DATA_BRAND!$F:$F,"")</f>
        <v>737.5</v>
      </c>
    </row>
    <row r="38" spans="1:91" ht="15" thickBot="1" x14ac:dyDescent="0.4">
      <c r="C38" s="34" t="s">
        <v>107</v>
      </c>
      <c r="E38" s="47">
        <f>SUM(E7:E37)</f>
        <v>1</v>
      </c>
      <c r="F38" s="47">
        <f t="shared" ref="F38:BQ38" si="24">SUM(F7:F37)</f>
        <v>1</v>
      </c>
      <c r="G38" s="52">
        <f t="shared" si="24"/>
        <v>90</v>
      </c>
      <c r="H38" s="47">
        <f t="shared" si="24"/>
        <v>0</v>
      </c>
      <c r="I38" s="47">
        <f t="shared" si="24"/>
        <v>0</v>
      </c>
      <c r="J38" s="47">
        <f t="shared" si="24"/>
        <v>0</v>
      </c>
      <c r="K38" s="52">
        <f t="shared" si="24"/>
        <v>0</v>
      </c>
      <c r="L38" s="47">
        <f t="shared" si="24"/>
        <v>0</v>
      </c>
      <c r="M38" s="47">
        <f t="shared" si="24"/>
        <v>0</v>
      </c>
      <c r="N38" s="47">
        <f t="shared" si="24"/>
        <v>0</v>
      </c>
      <c r="O38" s="52">
        <f t="shared" si="24"/>
        <v>0</v>
      </c>
      <c r="P38" s="47">
        <f t="shared" si="24"/>
        <v>0</v>
      </c>
      <c r="Q38" s="47">
        <f t="shared" si="24"/>
        <v>0</v>
      </c>
      <c r="R38" s="47">
        <f t="shared" si="24"/>
        <v>0</v>
      </c>
      <c r="S38" s="52">
        <f t="shared" si="24"/>
        <v>0</v>
      </c>
      <c r="T38" s="47">
        <f t="shared" si="24"/>
        <v>0</v>
      </c>
      <c r="U38" s="47">
        <f t="shared" si="24"/>
        <v>0</v>
      </c>
      <c r="V38" s="47">
        <f t="shared" si="24"/>
        <v>0</v>
      </c>
      <c r="W38" s="52">
        <f t="shared" si="24"/>
        <v>0</v>
      </c>
      <c r="X38" s="47">
        <f t="shared" si="24"/>
        <v>0</v>
      </c>
      <c r="Y38" s="47">
        <f t="shared" si="24"/>
        <v>1</v>
      </c>
      <c r="Z38" s="47">
        <f t="shared" si="24"/>
        <v>1</v>
      </c>
      <c r="AA38" s="52">
        <f t="shared" si="24"/>
        <v>741.67</v>
      </c>
      <c r="AB38" s="47">
        <f t="shared" si="24"/>
        <v>0</v>
      </c>
      <c r="AC38" s="47">
        <f t="shared" si="24"/>
        <v>0</v>
      </c>
      <c r="AD38" s="47">
        <f t="shared" si="24"/>
        <v>0</v>
      </c>
      <c r="AE38" s="52">
        <f t="shared" si="24"/>
        <v>0</v>
      </c>
      <c r="AF38" s="47">
        <f t="shared" si="24"/>
        <v>0</v>
      </c>
      <c r="AG38" s="47">
        <f t="shared" si="24"/>
        <v>0</v>
      </c>
      <c r="AH38" s="47">
        <f t="shared" si="24"/>
        <v>0</v>
      </c>
      <c r="AI38" s="52">
        <f t="shared" si="24"/>
        <v>0</v>
      </c>
      <c r="AJ38" s="47">
        <f t="shared" si="24"/>
        <v>0</v>
      </c>
      <c r="AK38" s="47">
        <f t="shared" si="24"/>
        <v>0</v>
      </c>
      <c r="AL38" s="47">
        <f t="shared" si="24"/>
        <v>0</v>
      </c>
      <c r="AM38" s="52">
        <f t="shared" si="24"/>
        <v>0</v>
      </c>
      <c r="AN38" s="47">
        <f t="shared" si="24"/>
        <v>0</v>
      </c>
      <c r="AO38" s="47">
        <f t="shared" si="24"/>
        <v>8</v>
      </c>
      <c r="AP38" s="47">
        <f t="shared" si="24"/>
        <v>6</v>
      </c>
      <c r="AQ38" s="52">
        <f t="shared" si="24"/>
        <v>4433.32</v>
      </c>
      <c r="AR38" s="47">
        <f t="shared" si="24"/>
        <v>0</v>
      </c>
      <c r="AS38" s="47">
        <f t="shared" si="24"/>
        <v>0</v>
      </c>
      <c r="AT38" s="47">
        <f t="shared" si="24"/>
        <v>0</v>
      </c>
      <c r="AU38" s="52">
        <f t="shared" si="24"/>
        <v>0</v>
      </c>
      <c r="AV38" s="47">
        <f t="shared" si="24"/>
        <v>0</v>
      </c>
      <c r="AW38" s="47">
        <f t="shared" si="24"/>
        <v>0</v>
      </c>
      <c r="AX38" s="47">
        <f t="shared" si="24"/>
        <v>0</v>
      </c>
      <c r="AY38" s="52">
        <f t="shared" si="24"/>
        <v>0</v>
      </c>
      <c r="AZ38" s="47">
        <f t="shared" si="24"/>
        <v>0</v>
      </c>
      <c r="BA38" s="47">
        <f t="shared" si="24"/>
        <v>4</v>
      </c>
      <c r="BB38" s="47">
        <f t="shared" si="24"/>
        <v>4</v>
      </c>
      <c r="BC38" s="52">
        <f t="shared" si="24"/>
        <v>906.25000000000011</v>
      </c>
      <c r="BD38" s="47">
        <f t="shared" si="24"/>
        <v>0</v>
      </c>
      <c r="BE38" s="47">
        <f t="shared" si="24"/>
        <v>0</v>
      </c>
      <c r="BF38" s="47">
        <f t="shared" si="24"/>
        <v>0</v>
      </c>
      <c r="BG38" s="52">
        <f t="shared" si="24"/>
        <v>0</v>
      </c>
      <c r="BH38" s="47">
        <f t="shared" si="24"/>
        <v>0</v>
      </c>
      <c r="BI38" s="47">
        <f t="shared" si="24"/>
        <v>6</v>
      </c>
      <c r="BJ38" s="47">
        <f t="shared" si="24"/>
        <v>4</v>
      </c>
      <c r="BK38" s="52">
        <f t="shared" si="24"/>
        <v>1400.5</v>
      </c>
      <c r="BL38" s="47">
        <f t="shared" si="24"/>
        <v>0</v>
      </c>
      <c r="BM38" s="47">
        <f t="shared" si="24"/>
        <v>0</v>
      </c>
      <c r="BN38" s="47">
        <f t="shared" si="24"/>
        <v>0</v>
      </c>
      <c r="BO38" s="52">
        <f t="shared" si="24"/>
        <v>0</v>
      </c>
      <c r="BP38" s="47">
        <f t="shared" si="24"/>
        <v>0</v>
      </c>
      <c r="BQ38" s="47">
        <f t="shared" si="24"/>
        <v>0</v>
      </c>
      <c r="BR38" s="47">
        <f t="shared" ref="BR38:CM38" si="25">SUM(BR7:BR37)</f>
        <v>0</v>
      </c>
      <c r="BS38" s="52">
        <f t="shared" si="25"/>
        <v>0</v>
      </c>
      <c r="BT38" s="47">
        <f t="shared" si="25"/>
        <v>0</v>
      </c>
      <c r="BU38" s="47">
        <f t="shared" si="25"/>
        <v>0</v>
      </c>
      <c r="BV38" s="47">
        <f t="shared" si="25"/>
        <v>0</v>
      </c>
      <c r="BW38" s="52">
        <f t="shared" si="25"/>
        <v>0</v>
      </c>
      <c r="BX38" s="47">
        <f t="shared" si="25"/>
        <v>0</v>
      </c>
      <c r="BY38" s="47">
        <f t="shared" si="25"/>
        <v>0</v>
      </c>
      <c r="BZ38" s="47">
        <f t="shared" si="25"/>
        <v>0</v>
      </c>
      <c r="CA38" s="52">
        <f t="shared" si="25"/>
        <v>0</v>
      </c>
      <c r="CB38" s="47">
        <f t="shared" si="25"/>
        <v>0</v>
      </c>
      <c r="CC38" s="47">
        <f t="shared" si="25"/>
        <v>0</v>
      </c>
      <c r="CD38" s="47">
        <f t="shared" si="25"/>
        <v>0</v>
      </c>
      <c r="CE38" s="52">
        <f t="shared" si="25"/>
        <v>0</v>
      </c>
      <c r="CF38" s="47">
        <f t="shared" si="25"/>
        <v>0</v>
      </c>
      <c r="CG38" s="47">
        <f t="shared" si="25"/>
        <v>1</v>
      </c>
      <c r="CH38" s="47">
        <f t="shared" si="25"/>
        <v>1</v>
      </c>
      <c r="CI38" s="52">
        <f t="shared" si="25"/>
        <v>122.92</v>
      </c>
      <c r="CJ38" s="47">
        <f t="shared" si="25"/>
        <v>0</v>
      </c>
      <c r="CK38" s="47">
        <f t="shared" si="25"/>
        <v>21</v>
      </c>
      <c r="CL38" s="47">
        <f t="shared" si="25"/>
        <v>20</v>
      </c>
      <c r="CM38" s="52">
        <f t="shared" si="25"/>
        <v>10854.14</v>
      </c>
    </row>
    <row r="39" spans="1:91" x14ac:dyDescent="0.35">
      <c r="C39" s="34" t="s">
        <v>2232</v>
      </c>
      <c r="E39" s="65">
        <v>1.6E-2</v>
      </c>
      <c r="G39" s="41">
        <f>G38*E39</f>
        <v>1.44</v>
      </c>
      <c r="I39" s="65">
        <v>1.6E-2</v>
      </c>
      <c r="K39" s="41">
        <f>K38*I39</f>
        <v>0</v>
      </c>
      <c r="M39" s="65">
        <v>1.6E-2</v>
      </c>
      <c r="O39" s="41">
        <f>O38*M39</f>
        <v>0</v>
      </c>
      <c r="Q39" s="65">
        <v>1.0999999999999999E-2</v>
      </c>
      <c r="S39" s="41">
        <f>S38*Q39</f>
        <v>0</v>
      </c>
      <c r="U39" s="65">
        <v>1.6E-2</v>
      </c>
      <c r="W39" s="41">
        <f>W38*U39</f>
        <v>0</v>
      </c>
      <c r="Y39" s="65">
        <v>1.6E-2</v>
      </c>
      <c r="AA39" s="41">
        <f>AA38*Y39</f>
        <v>11.866719999999999</v>
      </c>
      <c r="AC39" s="65">
        <v>1.6E-2</v>
      </c>
      <c r="AE39" s="41">
        <f>AE38*AC39</f>
        <v>0</v>
      </c>
      <c r="AG39" s="65">
        <v>1.6E-2</v>
      </c>
      <c r="AI39" s="41">
        <f>AI38*AG39</f>
        <v>0</v>
      </c>
      <c r="AK39" s="65">
        <v>1.6E-2</v>
      </c>
      <c r="AM39" s="41">
        <f>AM38*AK39</f>
        <v>0</v>
      </c>
      <c r="AO39" s="65">
        <v>1.6E-2</v>
      </c>
      <c r="AQ39" s="41">
        <f>AQ38*AO39</f>
        <v>70.933120000000002</v>
      </c>
      <c r="AS39" s="65">
        <v>1.0999999999999999E-2</v>
      </c>
      <c r="AU39" s="41">
        <f>AU38*AS39</f>
        <v>0</v>
      </c>
      <c r="AW39" s="65">
        <v>1.6E-2</v>
      </c>
      <c r="AY39" s="41">
        <f>AY38*AW39</f>
        <v>0</v>
      </c>
      <c r="BA39" s="65">
        <v>1.6E-2</v>
      </c>
      <c r="BC39" s="41">
        <f>BC38*BA39</f>
        <v>14.500000000000002</v>
      </c>
      <c r="BE39" s="65">
        <v>1.0999999999999999E-2</v>
      </c>
      <c r="BG39" s="41">
        <f>BG38*BE39</f>
        <v>0</v>
      </c>
      <c r="BI39" s="65">
        <v>1.6E-2</v>
      </c>
      <c r="BK39" s="41">
        <f>BK38*BI39</f>
        <v>22.408000000000001</v>
      </c>
      <c r="BM39" s="65">
        <v>1.6E-2</v>
      </c>
      <c r="BO39" s="41">
        <f>BO38*BM39</f>
        <v>0</v>
      </c>
      <c r="BQ39" s="65">
        <v>1.0999999999999999E-2</v>
      </c>
      <c r="BS39" s="41">
        <f>BS38*BQ39</f>
        <v>0</v>
      </c>
      <c r="BU39" s="65">
        <v>1.6E-2</v>
      </c>
      <c r="BW39" s="41">
        <f>BW38*BU39</f>
        <v>0</v>
      </c>
      <c r="BY39" s="65">
        <v>1.6E-2</v>
      </c>
      <c r="CA39" s="41">
        <f>CA38*BY39</f>
        <v>0</v>
      </c>
      <c r="CC39" s="65">
        <v>1.6E-2</v>
      </c>
      <c r="CE39" s="41">
        <f>CE38*CC39</f>
        <v>0</v>
      </c>
      <c r="CG39" s="65">
        <v>1.0999999999999999E-2</v>
      </c>
      <c r="CI39" s="41">
        <f>CI38*CG39</f>
        <v>1.35212</v>
      </c>
      <c r="CK39" s="65">
        <v>1.0999999999999999E-2</v>
      </c>
      <c r="CM39" s="41">
        <f>CM38*CK39</f>
        <v>119.39553999999998</v>
      </c>
    </row>
  </sheetData>
  <mergeCells count="22">
    <mergeCell ref="E5:G5"/>
    <mergeCell ref="I5:K5"/>
    <mergeCell ref="M5:O5"/>
    <mergeCell ref="Q5:S5"/>
    <mergeCell ref="U5:W5"/>
    <mergeCell ref="BQ5:BS5"/>
    <mergeCell ref="Y5:AA5"/>
    <mergeCell ref="AC5:AE5"/>
    <mergeCell ref="AG5:AI5"/>
    <mergeCell ref="AK5:AM5"/>
    <mergeCell ref="AO5:AQ5"/>
    <mergeCell ref="AS5:AU5"/>
    <mergeCell ref="AW5:AY5"/>
    <mergeCell ref="BA5:BC5"/>
    <mergeCell ref="BE5:BG5"/>
    <mergeCell ref="BI5:BK5"/>
    <mergeCell ref="BM5:BO5"/>
    <mergeCell ref="BU5:BW5"/>
    <mergeCell ref="BY5:CA5"/>
    <mergeCell ref="CC5:CE5"/>
    <mergeCell ref="CG5:CI5"/>
    <mergeCell ref="CK5:CM5"/>
  </mergeCells>
  <conditionalFormatting sqref="B35:C35">
    <cfRule type="containsErrors" dxfId="36" priority="1">
      <formula>ISERROR(B35)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Drop Down 2">
              <controlPr defaultSize="0" autoLine="0" autoPict="0">
                <anchor moveWithCells="1">
                  <from>
                    <xdr:col>2</xdr:col>
                    <xdr:colOff>50800</xdr:colOff>
                    <xdr:row>0</xdr:row>
                    <xdr:rowOff>0</xdr:rowOff>
                  </from>
                  <to>
                    <xdr:col>4</xdr:col>
                    <xdr:colOff>400050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8055BFA-D72A-4E0D-A404-F70A23CD6C41}">
          <x14:formula1>
            <xm:f>DATA!$I$2:$I$37</xm:f>
          </x14:formula1>
          <xm:sqref>J1</xm:sqref>
        </x14:dataValidation>
        <x14:dataValidation type="list" allowBlank="1" showInputMessage="1" showErrorMessage="1" xr:uid="{E6A3878B-81C7-4C73-AEAB-F023239519CD}">
          <x14:formula1>
            <xm:f>DATA!$C$2:$C$5</xm:f>
          </x14:formula1>
          <xm:sqref>C3:C4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33D97-6F0B-43D9-9FE4-6A383BDC721E}">
  <dimension ref="A1:K1937"/>
  <sheetViews>
    <sheetView workbookViewId="0">
      <selection activeCell="I1503" sqref="I1503"/>
    </sheetView>
  </sheetViews>
  <sheetFormatPr defaultColWidth="6.81640625" defaultRowHeight="15.5" x14ac:dyDescent="0.35"/>
  <cols>
    <col min="1" max="1" width="19.54296875" style="1" bestFit="1" customWidth="1"/>
    <col min="2" max="2" width="19.81640625" style="2" bestFit="1" customWidth="1"/>
    <col min="3" max="3" width="11.1796875" style="1" bestFit="1" customWidth="1"/>
    <col min="4" max="4" width="6.7265625" style="2" bestFit="1" customWidth="1"/>
    <col min="5" max="5" width="12.453125" bestFit="1" customWidth="1"/>
    <col min="6" max="6" width="9.1796875" bestFit="1" customWidth="1"/>
    <col min="7" max="7" width="36.1796875" bestFit="1" customWidth="1"/>
    <col min="8" max="8" width="18.6328125" bestFit="1" customWidth="1"/>
    <col min="9" max="9" width="12.453125" bestFit="1" customWidth="1"/>
    <col min="12" max="16384" width="6.81640625" style="1"/>
  </cols>
  <sheetData>
    <row r="1" spans="1:8" x14ac:dyDescent="0.35">
      <c r="A1" s="4" t="s">
        <v>0</v>
      </c>
      <c r="B1" s="5" t="s" vm="1">
        <v>1</v>
      </c>
    </row>
    <row r="2" spans="1:8" x14ac:dyDescent="0.35">
      <c r="A2" s="4" t="s">
        <v>2</v>
      </c>
      <c r="B2" s="5" t="s" vm="2">
        <v>3</v>
      </c>
    </row>
    <row r="3" spans="1:8" x14ac:dyDescent="0.35">
      <c r="A3" s="4" t="s">
        <v>6</v>
      </c>
      <c r="B3" s="5" t="s" vm="3">
        <v>3</v>
      </c>
      <c r="C3" s="3"/>
      <c r="D3" s="3"/>
    </row>
    <row r="4" spans="1:8" x14ac:dyDescent="0.35">
      <c r="A4" s="4" t="s">
        <v>7</v>
      </c>
      <c r="B4" s="5" t="s" vm="4">
        <v>5</v>
      </c>
      <c r="C4" s="3"/>
      <c r="D4" s="3"/>
    </row>
    <row r="5" spans="1:8" x14ac:dyDescent="0.35">
      <c r="A5" s="3"/>
      <c r="B5" s="3"/>
      <c r="C5" s="3"/>
      <c r="D5" s="3"/>
    </row>
    <row r="6" spans="1:8" x14ac:dyDescent="0.35">
      <c r="A6" s="4" t="s">
        <v>8</v>
      </c>
      <c r="B6" s="4" t="s">
        <v>35</v>
      </c>
      <c r="C6" s="4" t="s">
        <v>4</v>
      </c>
      <c r="D6" s="5" t="s">
        <v>10</v>
      </c>
      <c r="E6" s="5" t="s">
        <v>11</v>
      </c>
      <c r="F6" s="6" t="s">
        <v>12</v>
      </c>
    </row>
    <row r="7" spans="1:8" x14ac:dyDescent="0.35">
      <c r="A7" s="5" t="s">
        <v>13</v>
      </c>
      <c r="B7" s="5" t="s">
        <v>112</v>
      </c>
      <c r="C7" s="38" t="s">
        <v>2097</v>
      </c>
      <c r="D7" s="6">
        <v>5</v>
      </c>
      <c r="E7" s="7">
        <v>2</v>
      </c>
      <c r="F7" s="6">
        <v>4054.17</v>
      </c>
      <c r="G7" s="33" t="str">
        <f>A7&amp;B7&amp;C7</f>
        <v>Moncler1001092520/07/2021</v>
      </c>
      <c r="H7" t="str">
        <f>B7&amp;C7</f>
        <v>1001092520/07/2021</v>
      </c>
    </row>
    <row r="8" spans="1:8" x14ac:dyDescent="0.35">
      <c r="A8" s="5" t="s">
        <v>13</v>
      </c>
      <c r="B8" s="5" t="s">
        <v>2110</v>
      </c>
      <c r="C8" s="38" t="s">
        <v>2179</v>
      </c>
      <c r="D8" s="6">
        <v>1</v>
      </c>
      <c r="E8" s="7">
        <v>1</v>
      </c>
      <c r="F8" s="6">
        <v>191.67</v>
      </c>
      <c r="G8" s="33" t="str">
        <f t="shared" ref="G8:G71" si="0">A8&amp;B8&amp;C8</f>
        <v>Moncler1001095902/08/2021</v>
      </c>
      <c r="H8" t="str">
        <f t="shared" ref="H8:H71" si="1">B8&amp;C8</f>
        <v>1001095902/08/2021</v>
      </c>
    </row>
    <row r="9" spans="1:8" x14ac:dyDescent="0.35">
      <c r="A9" s="5" t="s">
        <v>13</v>
      </c>
      <c r="B9" s="5" t="s">
        <v>122</v>
      </c>
      <c r="C9" s="38" t="s">
        <v>2104</v>
      </c>
      <c r="D9" s="6">
        <v>1</v>
      </c>
      <c r="E9" s="7">
        <v>1</v>
      </c>
      <c r="F9" s="6">
        <v>91.67</v>
      </c>
      <c r="G9" s="33" t="str">
        <f t="shared" si="0"/>
        <v>Moncler1001116527/07/2021</v>
      </c>
      <c r="H9" t="str">
        <f t="shared" si="1"/>
        <v>1001116527/07/2021</v>
      </c>
    </row>
    <row r="10" spans="1:8" x14ac:dyDescent="0.35">
      <c r="A10" s="5" t="s">
        <v>13</v>
      </c>
      <c r="B10" s="5" t="s">
        <v>122</v>
      </c>
      <c r="C10" s="38" t="s">
        <v>2203</v>
      </c>
      <c r="D10" s="6">
        <v>1</v>
      </c>
      <c r="E10" s="7">
        <v>1</v>
      </c>
      <c r="F10" s="6">
        <v>329.17</v>
      </c>
      <c r="G10" s="33" t="str">
        <f t="shared" si="0"/>
        <v>Moncler1001116509/08/2021</v>
      </c>
      <c r="H10" t="str">
        <f t="shared" si="1"/>
        <v>1001116509/08/2021</v>
      </c>
    </row>
    <row r="11" spans="1:8" x14ac:dyDescent="0.35">
      <c r="A11" s="5" t="s">
        <v>13</v>
      </c>
      <c r="B11" s="5" t="s">
        <v>117</v>
      </c>
      <c r="C11" s="38" t="s">
        <v>2082</v>
      </c>
      <c r="D11" s="6">
        <v>1</v>
      </c>
      <c r="E11" s="7">
        <v>1</v>
      </c>
      <c r="F11" s="6">
        <v>154.16999999999999</v>
      </c>
      <c r="G11" s="33" t="str">
        <f t="shared" si="0"/>
        <v>Moncler1001116605/07/2021</v>
      </c>
      <c r="H11" t="str">
        <f t="shared" si="1"/>
        <v>1001116605/07/2021</v>
      </c>
    </row>
    <row r="12" spans="1:8" x14ac:dyDescent="0.35">
      <c r="A12" s="5" t="s">
        <v>13</v>
      </c>
      <c r="B12" s="5" t="s">
        <v>109</v>
      </c>
      <c r="C12" s="38" t="s">
        <v>2079</v>
      </c>
      <c r="D12" s="6">
        <v>1</v>
      </c>
      <c r="E12" s="7">
        <v>1</v>
      </c>
      <c r="F12" s="6">
        <v>104.17</v>
      </c>
      <c r="G12" s="33" t="str">
        <f t="shared" si="0"/>
        <v>Moncler1001118702/07/2021</v>
      </c>
      <c r="H12" t="str">
        <f t="shared" si="1"/>
        <v>1001118702/07/2021</v>
      </c>
    </row>
    <row r="13" spans="1:8" x14ac:dyDescent="0.35">
      <c r="A13" s="5" t="s">
        <v>13</v>
      </c>
      <c r="B13" s="5" t="s">
        <v>109</v>
      </c>
      <c r="C13" s="38" t="s">
        <v>2080</v>
      </c>
      <c r="D13" s="6">
        <v>2</v>
      </c>
      <c r="E13" s="7">
        <v>2</v>
      </c>
      <c r="F13" s="6">
        <v>1600</v>
      </c>
      <c r="G13" s="33" t="str">
        <f t="shared" si="0"/>
        <v>Moncler1001118703/07/2021</v>
      </c>
      <c r="H13" t="str">
        <f t="shared" si="1"/>
        <v>1001118703/07/2021</v>
      </c>
    </row>
    <row r="14" spans="1:8" x14ac:dyDescent="0.35">
      <c r="A14" s="5" t="s">
        <v>13</v>
      </c>
      <c r="B14" s="5" t="s">
        <v>109</v>
      </c>
      <c r="C14" s="38" t="s">
        <v>2083</v>
      </c>
      <c r="D14" s="6">
        <v>2</v>
      </c>
      <c r="E14" s="7">
        <v>2</v>
      </c>
      <c r="F14" s="6">
        <v>908.33999999999992</v>
      </c>
      <c r="G14" s="33" t="str">
        <f t="shared" si="0"/>
        <v>Moncler1001118706/07/2021</v>
      </c>
      <c r="H14" t="str">
        <f t="shared" si="1"/>
        <v>1001118706/07/2021</v>
      </c>
    </row>
    <row r="15" spans="1:8" x14ac:dyDescent="0.35">
      <c r="A15" s="5" t="s">
        <v>13</v>
      </c>
      <c r="B15" s="5" t="s">
        <v>109</v>
      </c>
      <c r="C15" s="38" t="s">
        <v>2084</v>
      </c>
      <c r="D15" s="6">
        <v>1</v>
      </c>
      <c r="E15" s="7">
        <v>1</v>
      </c>
      <c r="F15" s="6">
        <v>154.16999999999999</v>
      </c>
      <c r="G15" s="33" t="str">
        <f t="shared" si="0"/>
        <v>Moncler1001118707/07/2021</v>
      </c>
      <c r="H15" t="str">
        <f t="shared" si="1"/>
        <v>1001118707/07/2021</v>
      </c>
    </row>
    <row r="16" spans="1:8" x14ac:dyDescent="0.35">
      <c r="A16" s="5" t="s">
        <v>13</v>
      </c>
      <c r="B16" s="5" t="s">
        <v>109</v>
      </c>
      <c r="C16" s="38" t="s">
        <v>2085</v>
      </c>
      <c r="D16" s="6">
        <v>2</v>
      </c>
      <c r="E16" s="7">
        <v>2</v>
      </c>
      <c r="F16" s="6">
        <v>308.33000000000004</v>
      </c>
      <c r="G16" s="33" t="str">
        <f t="shared" si="0"/>
        <v>Moncler1001118708/07/2021</v>
      </c>
      <c r="H16" t="str">
        <f t="shared" si="1"/>
        <v>1001118708/07/2021</v>
      </c>
    </row>
    <row r="17" spans="1:8" x14ac:dyDescent="0.35">
      <c r="A17" s="5" t="s">
        <v>13</v>
      </c>
      <c r="B17" s="5" t="s">
        <v>109</v>
      </c>
      <c r="C17" s="38" t="s">
        <v>2086</v>
      </c>
      <c r="D17" s="6">
        <v>4</v>
      </c>
      <c r="E17" s="7">
        <v>4</v>
      </c>
      <c r="F17" s="6">
        <v>1483.34</v>
      </c>
      <c r="G17" s="33" t="str">
        <f t="shared" si="0"/>
        <v>Moncler1001118709/07/2021</v>
      </c>
      <c r="H17" t="str">
        <f t="shared" si="1"/>
        <v>1001118709/07/2021</v>
      </c>
    </row>
    <row r="18" spans="1:8" x14ac:dyDescent="0.35">
      <c r="A18" s="5" t="s">
        <v>13</v>
      </c>
      <c r="B18" s="5" t="s">
        <v>109</v>
      </c>
      <c r="C18" s="38" t="s">
        <v>2087</v>
      </c>
      <c r="D18" s="6">
        <v>1</v>
      </c>
      <c r="E18" s="7">
        <v>1</v>
      </c>
      <c r="F18" s="6">
        <v>375</v>
      </c>
      <c r="G18" s="33" t="str">
        <f t="shared" si="0"/>
        <v>Moncler1001118710/07/2021</v>
      </c>
      <c r="H18" t="str">
        <f t="shared" si="1"/>
        <v>1001118710/07/2021</v>
      </c>
    </row>
    <row r="19" spans="1:8" x14ac:dyDescent="0.35">
      <c r="A19" s="5" t="s">
        <v>13</v>
      </c>
      <c r="B19" s="5" t="s">
        <v>109</v>
      </c>
      <c r="C19" s="38" t="s">
        <v>2091</v>
      </c>
      <c r="D19" s="6">
        <v>2</v>
      </c>
      <c r="E19" s="7">
        <v>2</v>
      </c>
      <c r="F19" s="6">
        <v>329.16999999999996</v>
      </c>
      <c r="G19" s="33" t="str">
        <f t="shared" si="0"/>
        <v>Moncler1001118714/07/2021</v>
      </c>
      <c r="H19" t="str">
        <f t="shared" si="1"/>
        <v>1001118714/07/2021</v>
      </c>
    </row>
    <row r="20" spans="1:8" x14ac:dyDescent="0.35">
      <c r="A20" s="5" t="s">
        <v>13</v>
      </c>
      <c r="B20" s="5" t="s">
        <v>109</v>
      </c>
      <c r="C20" s="38" t="s">
        <v>2093</v>
      </c>
      <c r="D20" s="6">
        <v>5</v>
      </c>
      <c r="E20" s="7">
        <v>4</v>
      </c>
      <c r="F20" s="6">
        <v>1183.3499999999999</v>
      </c>
      <c r="G20" s="33" t="str">
        <f t="shared" si="0"/>
        <v>Moncler1001118716/07/2021</v>
      </c>
      <c r="H20" t="str">
        <f t="shared" si="1"/>
        <v>1001118716/07/2021</v>
      </c>
    </row>
    <row r="21" spans="1:8" x14ac:dyDescent="0.35">
      <c r="A21" s="5" t="s">
        <v>13</v>
      </c>
      <c r="B21" s="5" t="s">
        <v>109</v>
      </c>
      <c r="C21" s="38" t="s">
        <v>2095</v>
      </c>
      <c r="D21" s="6">
        <v>3</v>
      </c>
      <c r="E21" s="7">
        <v>2</v>
      </c>
      <c r="F21" s="6">
        <v>537.5</v>
      </c>
      <c r="G21" s="33" t="str">
        <f t="shared" si="0"/>
        <v>Moncler1001118718/07/2021</v>
      </c>
      <c r="H21" t="str">
        <f t="shared" si="1"/>
        <v>1001118718/07/2021</v>
      </c>
    </row>
    <row r="22" spans="1:8" x14ac:dyDescent="0.35">
      <c r="A22" s="5" t="s">
        <v>13</v>
      </c>
      <c r="B22" s="5" t="s">
        <v>109</v>
      </c>
      <c r="C22" s="38" t="s">
        <v>2100</v>
      </c>
      <c r="D22" s="6">
        <v>1</v>
      </c>
      <c r="E22" s="7">
        <v>1</v>
      </c>
      <c r="F22" s="6">
        <v>750</v>
      </c>
      <c r="G22" s="33" t="str">
        <f t="shared" si="0"/>
        <v>Moncler1001118723/07/2021</v>
      </c>
      <c r="H22" t="str">
        <f t="shared" si="1"/>
        <v>1001118723/07/2021</v>
      </c>
    </row>
    <row r="23" spans="1:8" x14ac:dyDescent="0.35">
      <c r="A23" s="5" t="s">
        <v>13</v>
      </c>
      <c r="B23" s="5" t="s">
        <v>109</v>
      </c>
      <c r="C23" s="38" t="s">
        <v>2101</v>
      </c>
      <c r="D23" s="6">
        <v>1</v>
      </c>
      <c r="E23" s="7">
        <v>1</v>
      </c>
      <c r="F23" s="6">
        <v>154.16999999999999</v>
      </c>
      <c r="G23" s="33" t="str">
        <f t="shared" si="0"/>
        <v>Moncler1001118724/07/2021</v>
      </c>
      <c r="H23" t="str">
        <f t="shared" si="1"/>
        <v>1001118724/07/2021</v>
      </c>
    </row>
    <row r="24" spans="1:8" x14ac:dyDescent="0.35">
      <c r="A24" s="5" t="s">
        <v>13</v>
      </c>
      <c r="B24" s="5" t="s">
        <v>109</v>
      </c>
      <c r="C24" s="38" t="s">
        <v>2102</v>
      </c>
      <c r="D24" s="6">
        <v>4</v>
      </c>
      <c r="E24" s="7">
        <v>3</v>
      </c>
      <c r="F24" s="6">
        <v>1541.67</v>
      </c>
      <c r="G24" s="33" t="str">
        <f t="shared" si="0"/>
        <v>Moncler1001118725/07/2021</v>
      </c>
      <c r="H24" t="str">
        <f t="shared" si="1"/>
        <v>1001118725/07/2021</v>
      </c>
    </row>
    <row r="25" spans="1:8" x14ac:dyDescent="0.35">
      <c r="A25" s="5" t="s">
        <v>13</v>
      </c>
      <c r="B25" s="5" t="s">
        <v>109</v>
      </c>
      <c r="C25" s="38" t="s">
        <v>2108</v>
      </c>
      <c r="D25" s="6">
        <v>1</v>
      </c>
      <c r="E25" s="7">
        <v>1</v>
      </c>
      <c r="F25" s="6">
        <v>791.67</v>
      </c>
      <c r="G25" s="33" t="str">
        <f t="shared" si="0"/>
        <v>Moncler1001118731/07/2021</v>
      </c>
      <c r="H25" t="str">
        <f t="shared" si="1"/>
        <v>1001118731/07/2021</v>
      </c>
    </row>
    <row r="26" spans="1:8" x14ac:dyDescent="0.35">
      <c r="A26" s="5" t="s">
        <v>13</v>
      </c>
      <c r="B26" s="5" t="s">
        <v>2115</v>
      </c>
      <c r="C26" s="38" t="s">
        <v>2178</v>
      </c>
      <c r="D26" s="6">
        <v>1</v>
      </c>
      <c r="E26" s="7">
        <v>1</v>
      </c>
      <c r="F26" s="6">
        <v>154.16999999999999</v>
      </c>
      <c r="G26" s="33" t="str">
        <f t="shared" si="0"/>
        <v>Moncler1001121101/08/2021</v>
      </c>
      <c r="H26" t="str">
        <f t="shared" si="1"/>
        <v>1001121101/08/2021</v>
      </c>
    </row>
    <row r="27" spans="1:8" x14ac:dyDescent="0.35">
      <c r="A27" s="5" t="s">
        <v>13</v>
      </c>
      <c r="B27" s="5" t="s">
        <v>124</v>
      </c>
      <c r="C27" s="38" t="s">
        <v>2096</v>
      </c>
      <c r="D27" s="6">
        <v>1</v>
      </c>
      <c r="E27" s="7">
        <v>1</v>
      </c>
      <c r="F27" s="6">
        <v>137.5</v>
      </c>
      <c r="G27" s="33" t="str">
        <f t="shared" si="0"/>
        <v>Moncler1001121619/07/2021</v>
      </c>
      <c r="H27" t="str">
        <f t="shared" si="1"/>
        <v>1001121619/07/2021</v>
      </c>
    </row>
    <row r="28" spans="1:8" x14ac:dyDescent="0.35">
      <c r="A28" s="5" t="s">
        <v>13</v>
      </c>
      <c r="B28" s="5" t="s">
        <v>2111</v>
      </c>
      <c r="C28" s="38" t="s">
        <v>2186</v>
      </c>
      <c r="D28" s="6">
        <v>2</v>
      </c>
      <c r="E28" s="7">
        <v>1</v>
      </c>
      <c r="F28" s="6">
        <v>1583.34</v>
      </c>
      <c r="G28" s="33" t="str">
        <f t="shared" si="0"/>
        <v>Moncler1001122310/08/2021</v>
      </c>
      <c r="H28" t="str">
        <f t="shared" si="1"/>
        <v>1001122310/08/2021</v>
      </c>
    </row>
    <row r="29" spans="1:8" x14ac:dyDescent="0.35">
      <c r="A29" s="5" t="s">
        <v>13</v>
      </c>
      <c r="B29" s="5" t="s">
        <v>113</v>
      </c>
      <c r="C29" s="38" t="s">
        <v>2080</v>
      </c>
      <c r="D29" s="6">
        <v>3</v>
      </c>
      <c r="E29" s="7">
        <v>3</v>
      </c>
      <c r="F29" s="6">
        <v>1354.17</v>
      </c>
      <c r="G29" s="33" t="str">
        <f t="shared" si="0"/>
        <v>Moncler1001122603/07/2021</v>
      </c>
      <c r="H29" t="str">
        <f t="shared" si="1"/>
        <v>1001122603/07/2021</v>
      </c>
    </row>
    <row r="30" spans="1:8" x14ac:dyDescent="0.35">
      <c r="A30" s="5" t="s">
        <v>13</v>
      </c>
      <c r="B30" s="5" t="s">
        <v>113</v>
      </c>
      <c r="C30" s="38" t="s">
        <v>2082</v>
      </c>
      <c r="D30" s="6">
        <v>5</v>
      </c>
      <c r="E30" s="7">
        <v>4</v>
      </c>
      <c r="F30" s="6">
        <v>1079.1799999999998</v>
      </c>
      <c r="G30" s="33" t="str">
        <f t="shared" si="0"/>
        <v>Moncler1001122605/07/2021</v>
      </c>
      <c r="H30" t="str">
        <f t="shared" si="1"/>
        <v>1001122605/07/2021</v>
      </c>
    </row>
    <row r="31" spans="1:8" x14ac:dyDescent="0.35">
      <c r="A31" s="5" t="s">
        <v>13</v>
      </c>
      <c r="B31" s="5" t="s">
        <v>113</v>
      </c>
      <c r="C31" s="38" t="s">
        <v>2083</v>
      </c>
      <c r="D31" s="6">
        <v>0</v>
      </c>
      <c r="E31" s="7">
        <v>0</v>
      </c>
      <c r="F31" s="6">
        <v>-29.169999999999987</v>
      </c>
      <c r="G31" s="33" t="str">
        <f t="shared" si="0"/>
        <v>Moncler1001122606/07/2021</v>
      </c>
      <c r="H31" t="str">
        <f t="shared" si="1"/>
        <v>1001122606/07/2021</v>
      </c>
    </row>
    <row r="32" spans="1:8" x14ac:dyDescent="0.35">
      <c r="A32" s="5" t="s">
        <v>13</v>
      </c>
      <c r="B32" s="5" t="s">
        <v>113</v>
      </c>
      <c r="C32" s="38" t="s">
        <v>2087</v>
      </c>
      <c r="D32" s="6">
        <v>6</v>
      </c>
      <c r="E32" s="7">
        <v>5</v>
      </c>
      <c r="F32" s="6">
        <v>2162.5100000000002</v>
      </c>
      <c r="G32" s="33" t="str">
        <f t="shared" si="0"/>
        <v>Moncler1001122610/07/2021</v>
      </c>
      <c r="H32" t="str">
        <f t="shared" si="1"/>
        <v>1001122610/07/2021</v>
      </c>
    </row>
    <row r="33" spans="1:8" x14ac:dyDescent="0.35">
      <c r="A33" s="5" t="s">
        <v>13</v>
      </c>
      <c r="B33" s="5" t="s">
        <v>113</v>
      </c>
      <c r="C33" s="38" t="s">
        <v>2088</v>
      </c>
      <c r="D33" s="6">
        <v>3</v>
      </c>
      <c r="E33" s="7">
        <v>3</v>
      </c>
      <c r="F33" s="6">
        <v>1458.34</v>
      </c>
      <c r="G33" s="33" t="str">
        <f t="shared" si="0"/>
        <v>Moncler1001122611/07/2021</v>
      </c>
      <c r="H33" t="str">
        <f t="shared" si="1"/>
        <v>1001122611/07/2021</v>
      </c>
    </row>
    <row r="34" spans="1:8" x14ac:dyDescent="0.35">
      <c r="A34" s="5" t="s">
        <v>13</v>
      </c>
      <c r="B34" s="5" t="s">
        <v>113</v>
      </c>
      <c r="C34" s="38" t="s">
        <v>2104</v>
      </c>
      <c r="D34" s="6">
        <v>6</v>
      </c>
      <c r="E34" s="7">
        <v>1</v>
      </c>
      <c r="F34" s="6">
        <v>2095.84</v>
      </c>
      <c r="G34" s="33" t="str">
        <f t="shared" si="0"/>
        <v>Moncler1001122627/07/2021</v>
      </c>
      <c r="H34" t="str">
        <f t="shared" si="1"/>
        <v>1001122627/07/2021</v>
      </c>
    </row>
    <row r="35" spans="1:8" x14ac:dyDescent="0.35">
      <c r="A35" s="5" t="s">
        <v>13</v>
      </c>
      <c r="B35" s="5" t="s">
        <v>113</v>
      </c>
      <c r="C35" s="38" t="s">
        <v>2105</v>
      </c>
      <c r="D35" s="6">
        <v>1</v>
      </c>
      <c r="E35" s="7">
        <v>1</v>
      </c>
      <c r="F35" s="6">
        <v>791.67</v>
      </c>
      <c r="G35" s="33" t="str">
        <f t="shared" si="0"/>
        <v>Moncler1001122628/07/2021</v>
      </c>
      <c r="H35" t="str">
        <f t="shared" si="1"/>
        <v>1001122628/07/2021</v>
      </c>
    </row>
    <row r="36" spans="1:8" x14ac:dyDescent="0.35">
      <c r="A36" s="5" t="s">
        <v>13</v>
      </c>
      <c r="B36" s="5" t="s">
        <v>113</v>
      </c>
      <c r="C36" s="38" t="s">
        <v>2106</v>
      </c>
      <c r="D36" s="6">
        <v>1</v>
      </c>
      <c r="E36" s="7">
        <v>1</v>
      </c>
      <c r="F36" s="6">
        <v>466.67</v>
      </c>
      <c r="G36" s="33" t="str">
        <f t="shared" si="0"/>
        <v>Moncler1001122629/07/2021</v>
      </c>
      <c r="H36" t="str">
        <f t="shared" si="1"/>
        <v>1001122629/07/2021</v>
      </c>
    </row>
    <row r="37" spans="1:8" x14ac:dyDescent="0.35">
      <c r="A37" s="5" t="s">
        <v>13</v>
      </c>
      <c r="B37" s="5" t="s">
        <v>113</v>
      </c>
      <c r="C37" s="38" t="s">
        <v>2108</v>
      </c>
      <c r="D37" s="6">
        <v>1</v>
      </c>
      <c r="E37" s="7">
        <v>1</v>
      </c>
      <c r="F37" s="6">
        <v>791.67</v>
      </c>
      <c r="G37" s="33" t="str">
        <f t="shared" si="0"/>
        <v>Moncler1001122631/07/2021</v>
      </c>
      <c r="H37" t="str">
        <f t="shared" si="1"/>
        <v>1001122631/07/2021</v>
      </c>
    </row>
    <row r="38" spans="1:8" x14ac:dyDescent="0.35">
      <c r="A38" s="5" t="s">
        <v>13</v>
      </c>
      <c r="B38" s="5" t="s">
        <v>113</v>
      </c>
      <c r="C38" s="38" t="s">
        <v>2180</v>
      </c>
      <c r="D38" s="6">
        <v>1</v>
      </c>
      <c r="E38" s="7">
        <v>1</v>
      </c>
      <c r="F38" s="6">
        <v>770.83</v>
      </c>
      <c r="G38" s="33" t="str">
        <f t="shared" si="0"/>
        <v>Moncler1001122603/08/2021</v>
      </c>
      <c r="H38" t="str">
        <f t="shared" si="1"/>
        <v>1001122603/08/2021</v>
      </c>
    </row>
    <row r="39" spans="1:8" x14ac:dyDescent="0.35">
      <c r="A39" s="5" t="s">
        <v>13</v>
      </c>
      <c r="B39" s="5" t="s">
        <v>113</v>
      </c>
      <c r="C39" s="38" t="s">
        <v>2203</v>
      </c>
      <c r="D39" s="6">
        <v>1</v>
      </c>
      <c r="E39" s="7">
        <v>1</v>
      </c>
      <c r="F39" s="6">
        <v>575</v>
      </c>
      <c r="G39" s="33" t="str">
        <f t="shared" si="0"/>
        <v>Moncler1001122609/08/2021</v>
      </c>
      <c r="H39" t="str">
        <f t="shared" si="1"/>
        <v>1001122609/08/2021</v>
      </c>
    </row>
    <row r="40" spans="1:8" x14ac:dyDescent="0.35">
      <c r="A40" s="5" t="s">
        <v>13</v>
      </c>
      <c r="B40" s="5" t="s">
        <v>113</v>
      </c>
      <c r="C40" s="38" t="s">
        <v>2186</v>
      </c>
      <c r="D40" s="6">
        <v>2</v>
      </c>
      <c r="E40" s="7">
        <v>1</v>
      </c>
      <c r="F40" s="6">
        <v>387.5</v>
      </c>
      <c r="G40" s="33" t="str">
        <f t="shared" si="0"/>
        <v>Moncler1001122610/08/2021</v>
      </c>
      <c r="H40" t="str">
        <f t="shared" si="1"/>
        <v>1001122610/08/2021</v>
      </c>
    </row>
    <row r="41" spans="1:8" x14ac:dyDescent="0.35">
      <c r="A41" s="5" t="s">
        <v>13</v>
      </c>
      <c r="B41" s="5" t="s">
        <v>118</v>
      </c>
      <c r="C41" s="38" t="s">
        <v>2097</v>
      </c>
      <c r="D41" s="6">
        <v>1</v>
      </c>
      <c r="E41" s="7">
        <v>1</v>
      </c>
      <c r="F41" s="6">
        <v>593.75</v>
      </c>
      <c r="G41" s="33" t="str">
        <f t="shared" si="0"/>
        <v>Moncler1001124820/07/2021</v>
      </c>
      <c r="H41" t="str">
        <f t="shared" si="1"/>
        <v>1001124820/07/2021</v>
      </c>
    </row>
    <row r="42" spans="1:8" x14ac:dyDescent="0.35">
      <c r="A42" s="5" t="s">
        <v>13</v>
      </c>
      <c r="B42" s="5" t="s">
        <v>118</v>
      </c>
      <c r="C42" s="38" t="s">
        <v>2098</v>
      </c>
      <c r="D42" s="6">
        <v>2</v>
      </c>
      <c r="E42" s="7">
        <v>1</v>
      </c>
      <c r="F42" s="6">
        <v>333.34</v>
      </c>
      <c r="G42" s="33" t="str">
        <f t="shared" si="0"/>
        <v>Moncler1001124821/07/2021</v>
      </c>
      <c r="H42" t="str">
        <f t="shared" si="1"/>
        <v>1001124821/07/2021</v>
      </c>
    </row>
    <row r="43" spans="1:8" x14ac:dyDescent="0.35">
      <c r="A43" s="5" t="s">
        <v>13</v>
      </c>
      <c r="B43" s="5" t="s">
        <v>118</v>
      </c>
      <c r="C43" s="38" t="s">
        <v>2101</v>
      </c>
      <c r="D43" s="6">
        <v>1</v>
      </c>
      <c r="E43" s="7">
        <v>1</v>
      </c>
      <c r="F43" s="6">
        <v>595.83000000000004</v>
      </c>
      <c r="G43" s="33" t="str">
        <f t="shared" si="0"/>
        <v>Moncler1001124824/07/2021</v>
      </c>
      <c r="H43" t="str">
        <f t="shared" si="1"/>
        <v>1001124824/07/2021</v>
      </c>
    </row>
    <row r="44" spans="1:8" x14ac:dyDescent="0.35">
      <c r="A44" s="5" t="s">
        <v>13</v>
      </c>
      <c r="B44" s="5" t="s">
        <v>123</v>
      </c>
      <c r="C44" s="38" t="s">
        <v>2092</v>
      </c>
      <c r="D44" s="6">
        <v>1</v>
      </c>
      <c r="E44" s="7">
        <v>1</v>
      </c>
      <c r="F44" s="6">
        <v>104.17</v>
      </c>
      <c r="G44" s="33" t="str">
        <f t="shared" si="0"/>
        <v>Moncler1001126815/07/2021</v>
      </c>
      <c r="H44" t="str">
        <f t="shared" si="1"/>
        <v>1001126815/07/2021</v>
      </c>
    </row>
    <row r="45" spans="1:8" x14ac:dyDescent="0.35">
      <c r="A45" s="5" t="s">
        <v>13</v>
      </c>
      <c r="B45" s="5" t="s">
        <v>111</v>
      </c>
      <c r="C45" s="38" t="s">
        <v>2090</v>
      </c>
      <c r="D45" s="6">
        <v>1</v>
      </c>
      <c r="E45" s="7">
        <v>1</v>
      </c>
      <c r="F45" s="6">
        <v>1158.33</v>
      </c>
      <c r="G45" s="33" t="str">
        <f t="shared" si="0"/>
        <v>Moncler1001143513/07/2021</v>
      </c>
      <c r="H45" t="str">
        <f t="shared" si="1"/>
        <v>1001143513/07/2021</v>
      </c>
    </row>
    <row r="46" spans="1:8" x14ac:dyDescent="0.35">
      <c r="A46" s="5" t="s">
        <v>13</v>
      </c>
      <c r="B46" s="5" t="s">
        <v>116</v>
      </c>
      <c r="C46" s="38" t="s">
        <v>2095</v>
      </c>
      <c r="D46" s="6">
        <v>1</v>
      </c>
      <c r="E46" s="7">
        <v>1</v>
      </c>
      <c r="F46" s="6">
        <v>150</v>
      </c>
      <c r="G46" s="33" t="str">
        <f t="shared" si="0"/>
        <v>Moncler1001144818/07/2021</v>
      </c>
      <c r="H46" t="str">
        <f t="shared" si="1"/>
        <v>1001144818/07/2021</v>
      </c>
    </row>
    <row r="47" spans="1:8" x14ac:dyDescent="0.35">
      <c r="A47" s="5" t="s">
        <v>13</v>
      </c>
      <c r="B47" s="5" t="s">
        <v>116</v>
      </c>
      <c r="C47" s="38" t="s">
        <v>2103</v>
      </c>
      <c r="D47" s="6">
        <v>1</v>
      </c>
      <c r="E47" s="7">
        <v>1</v>
      </c>
      <c r="F47" s="6">
        <v>829.17</v>
      </c>
      <c r="G47" s="33" t="str">
        <f t="shared" si="0"/>
        <v>Moncler1001144826/07/2021</v>
      </c>
      <c r="H47" t="str">
        <f t="shared" si="1"/>
        <v>1001144826/07/2021</v>
      </c>
    </row>
    <row r="48" spans="1:8" x14ac:dyDescent="0.35">
      <c r="A48" s="5" t="s">
        <v>13</v>
      </c>
      <c r="B48" s="5" t="s">
        <v>116</v>
      </c>
      <c r="C48" s="38" t="s">
        <v>2178</v>
      </c>
      <c r="D48" s="6">
        <v>1</v>
      </c>
      <c r="E48" s="7">
        <v>1</v>
      </c>
      <c r="F48" s="6">
        <v>825</v>
      </c>
      <c r="G48" s="33" t="str">
        <f t="shared" si="0"/>
        <v>Moncler1001144801/08/2021</v>
      </c>
      <c r="H48" t="str">
        <f t="shared" si="1"/>
        <v>1001144801/08/2021</v>
      </c>
    </row>
    <row r="49" spans="1:8" x14ac:dyDescent="0.35">
      <c r="A49" s="5" t="s">
        <v>13</v>
      </c>
      <c r="B49" s="5" t="s">
        <v>116</v>
      </c>
      <c r="C49" s="38" t="s">
        <v>2203</v>
      </c>
      <c r="D49" s="6">
        <v>1</v>
      </c>
      <c r="E49" s="7">
        <v>1</v>
      </c>
      <c r="F49" s="6">
        <v>791.67</v>
      </c>
      <c r="G49" s="33" t="str">
        <f t="shared" si="0"/>
        <v>Moncler1001144809/08/2021</v>
      </c>
      <c r="H49" t="str">
        <f t="shared" si="1"/>
        <v>1001144809/08/2021</v>
      </c>
    </row>
    <row r="50" spans="1:8" x14ac:dyDescent="0.35">
      <c r="A50" s="5" t="s">
        <v>13</v>
      </c>
      <c r="B50" s="5" t="s">
        <v>110</v>
      </c>
      <c r="C50" s="38" t="s">
        <v>2078</v>
      </c>
      <c r="D50" s="6">
        <v>1</v>
      </c>
      <c r="E50" s="7">
        <v>1</v>
      </c>
      <c r="F50" s="6">
        <v>154.16999999999999</v>
      </c>
      <c r="G50" s="33" t="str">
        <f t="shared" si="0"/>
        <v>Moncler1001158901/07/2021</v>
      </c>
      <c r="H50" t="str">
        <f t="shared" si="1"/>
        <v>1001158901/07/2021</v>
      </c>
    </row>
    <row r="51" spans="1:8" x14ac:dyDescent="0.35">
      <c r="A51" s="5" t="s">
        <v>13</v>
      </c>
      <c r="B51" s="5" t="s">
        <v>110</v>
      </c>
      <c r="C51" s="38" t="s">
        <v>2080</v>
      </c>
      <c r="D51" s="6">
        <v>6</v>
      </c>
      <c r="E51" s="7">
        <v>1</v>
      </c>
      <c r="F51" s="6">
        <v>1208.3499999999999</v>
      </c>
      <c r="G51" s="33" t="str">
        <f t="shared" si="0"/>
        <v>Moncler1001158903/07/2021</v>
      </c>
      <c r="H51" t="str">
        <f t="shared" si="1"/>
        <v>1001158903/07/2021</v>
      </c>
    </row>
    <row r="52" spans="1:8" x14ac:dyDescent="0.35">
      <c r="A52" s="5" t="s">
        <v>13</v>
      </c>
      <c r="B52" s="5" t="s">
        <v>110</v>
      </c>
      <c r="C52" s="38" t="s">
        <v>2081</v>
      </c>
      <c r="D52" s="6">
        <v>5</v>
      </c>
      <c r="E52" s="7">
        <v>5</v>
      </c>
      <c r="F52" s="6">
        <v>1541.67</v>
      </c>
      <c r="G52" s="33" t="str">
        <f t="shared" si="0"/>
        <v>Moncler1001158904/07/2021</v>
      </c>
      <c r="H52" t="str">
        <f t="shared" si="1"/>
        <v>1001158904/07/2021</v>
      </c>
    </row>
    <row r="53" spans="1:8" x14ac:dyDescent="0.35">
      <c r="A53" s="5" t="s">
        <v>13</v>
      </c>
      <c r="B53" s="5" t="s">
        <v>110</v>
      </c>
      <c r="C53" s="38" t="s">
        <v>2090</v>
      </c>
      <c r="D53" s="6">
        <v>2</v>
      </c>
      <c r="E53" s="7">
        <v>2</v>
      </c>
      <c r="F53" s="6">
        <v>979.17</v>
      </c>
      <c r="G53" s="33" t="str">
        <f t="shared" si="0"/>
        <v>Moncler1001158913/07/2021</v>
      </c>
      <c r="H53" t="str">
        <f t="shared" si="1"/>
        <v>1001158913/07/2021</v>
      </c>
    </row>
    <row r="54" spans="1:8" x14ac:dyDescent="0.35">
      <c r="A54" s="5" t="s">
        <v>13</v>
      </c>
      <c r="B54" s="5" t="s">
        <v>110</v>
      </c>
      <c r="C54" s="38" t="s">
        <v>2093</v>
      </c>
      <c r="D54" s="6">
        <v>1</v>
      </c>
      <c r="E54" s="7">
        <v>1</v>
      </c>
      <c r="F54" s="6">
        <v>562.5</v>
      </c>
      <c r="G54" s="33" t="str">
        <f t="shared" si="0"/>
        <v>Moncler1001158916/07/2021</v>
      </c>
      <c r="H54" t="str">
        <f t="shared" si="1"/>
        <v>1001158916/07/2021</v>
      </c>
    </row>
    <row r="55" spans="1:8" x14ac:dyDescent="0.35">
      <c r="A55" s="5" t="s">
        <v>13</v>
      </c>
      <c r="B55" s="5" t="s">
        <v>110</v>
      </c>
      <c r="C55" s="38" t="s">
        <v>2095</v>
      </c>
      <c r="D55" s="6">
        <v>4</v>
      </c>
      <c r="E55" s="7">
        <v>3</v>
      </c>
      <c r="F55" s="6">
        <v>1225</v>
      </c>
      <c r="G55" s="33" t="str">
        <f t="shared" si="0"/>
        <v>Moncler1001158918/07/2021</v>
      </c>
      <c r="H55" t="str">
        <f t="shared" si="1"/>
        <v>1001158918/07/2021</v>
      </c>
    </row>
    <row r="56" spans="1:8" x14ac:dyDescent="0.35">
      <c r="A56" s="5" t="s">
        <v>13</v>
      </c>
      <c r="B56" s="5" t="s">
        <v>110</v>
      </c>
      <c r="C56" s="38" t="s">
        <v>2096</v>
      </c>
      <c r="D56" s="6">
        <v>2</v>
      </c>
      <c r="E56" s="7">
        <v>2</v>
      </c>
      <c r="F56" s="6">
        <v>304.16999999999996</v>
      </c>
      <c r="G56" s="33" t="str">
        <f t="shared" si="0"/>
        <v>Moncler1001158919/07/2021</v>
      </c>
      <c r="H56" t="str">
        <f t="shared" si="1"/>
        <v>1001158919/07/2021</v>
      </c>
    </row>
    <row r="57" spans="1:8" x14ac:dyDescent="0.35">
      <c r="A57" s="5" t="s">
        <v>13</v>
      </c>
      <c r="B57" s="5" t="s">
        <v>110</v>
      </c>
      <c r="C57" s="38" t="s">
        <v>2097</v>
      </c>
      <c r="D57" s="6">
        <v>1</v>
      </c>
      <c r="E57" s="7">
        <v>1</v>
      </c>
      <c r="F57" s="6">
        <v>593.75</v>
      </c>
      <c r="G57" s="33" t="str">
        <f t="shared" si="0"/>
        <v>Moncler1001158920/07/2021</v>
      </c>
      <c r="H57" t="str">
        <f t="shared" si="1"/>
        <v>1001158920/07/2021</v>
      </c>
    </row>
    <row r="58" spans="1:8" x14ac:dyDescent="0.35">
      <c r="A58" s="5" t="s">
        <v>13</v>
      </c>
      <c r="B58" s="5" t="s">
        <v>110</v>
      </c>
      <c r="C58" s="38" t="s">
        <v>2099</v>
      </c>
      <c r="D58" s="6">
        <v>1</v>
      </c>
      <c r="E58" s="7">
        <v>1</v>
      </c>
      <c r="F58" s="6">
        <v>791.67</v>
      </c>
      <c r="G58" s="33" t="str">
        <f t="shared" si="0"/>
        <v>Moncler1001158922/07/2021</v>
      </c>
      <c r="H58" t="str">
        <f t="shared" si="1"/>
        <v>1001158922/07/2021</v>
      </c>
    </row>
    <row r="59" spans="1:8" x14ac:dyDescent="0.35">
      <c r="A59" s="5" t="s">
        <v>13</v>
      </c>
      <c r="B59" s="5" t="s">
        <v>110</v>
      </c>
      <c r="C59" s="38" t="s">
        <v>2108</v>
      </c>
      <c r="D59" s="6">
        <v>1</v>
      </c>
      <c r="E59" s="7">
        <v>1</v>
      </c>
      <c r="F59" s="6">
        <v>791.67</v>
      </c>
      <c r="G59" s="33" t="str">
        <f t="shared" si="0"/>
        <v>Moncler1001158931/07/2021</v>
      </c>
      <c r="H59" t="str">
        <f t="shared" si="1"/>
        <v>1001158931/07/2021</v>
      </c>
    </row>
    <row r="60" spans="1:8" x14ac:dyDescent="0.35">
      <c r="A60" s="5" t="s">
        <v>13</v>
      </c>
      <c r="B60" s="5" t="s">
        <v>110</v>
      </c>
      <c r="C60" s="38" t="s">
        <v>2203</v>
      </c>
      <c r="D60" s="6">
        <v>1</v>
      </c>
      <c r="E60" s="7">
        <v>1</v>
      </c>
      <c r="F60" s="6">
        <v>645.83000000000004</v>
      </c>
      <c r="G60" s="33" t="str">
        <f t="shared" si="0"/>
        <v>Moncler1001158909/08/2021</v>
      </c>
      <c r="H60" t="str">
        <f t="shared" si="1"/>
        <v>1001158909/08/2021</v>
      </c>
    </row>
    <row r="61" spans="1:8" x14ac:dyDescent="0.35">
      <c r="A61" s="5" t="s">
        <v>13</v>
      </c>
      <c r="B61" s="5" t="s">
        <v>110</v>
      </c>
      <c r="C61" s="38" t="s">
        <v>2186</v>
      </c>
      <c r="D61" s="6">
        <v>1</v>
      </c>
      <c r="E61" s="7">
        <v>1</v>
      </c>
      <c r="F61" s="6">
        <v>791.67</v>
      </c>
      <c r="G61" s="33" t="str">
        <f t="shared" si="0"/>
        <v>Moncler1001158910/08/2021</v>
      </c>
      <c r="H61" t="str">
        <f t="shared" si="1"/>
        <v>1001158910/08/2021</v>
      </c>
    </row>
    <row r="62" spans="1:8" x14ac:dyDescent="0.35">
      <c r="A62" s="5" t="s">
        <v>13</v>
      </c>
      <c r="B62" s="5" t="s">
        <v>110</v>
      </c>
      <c r="C62" s="38" t="s">
        <v>2231</v>
      </c>
      <c r="D62" s="6">
        <v>3</v>
      </c>
      <c r="E62" s="7">
        <v>1</v>
      </c>
      <c r="F62" s="6">
        <v>2541.67</v>
      </c>
      <c r="G62" s="33" t="str">
        <f t="shared" si="0"/>
        <v>Moncler1001158912/08/2021</v>
      </c>
      <c r="H62" t="str">
        <f t="shared" si="1"/>
        <v>1001158912/08/2021</v>
      </c>
    </row>
    <row r="63" spans="1:8" x14ac:dyDescent="0.35">
      <c r="A63" s="5" t="s">
        <v>13</v>
      </c>
      <c r="B63" s="5" t="s">
        <v>120</v>
      </c>
      <c r="C63" s="38" t="s">
        <v>2096</v>
      </c>
      <c r="D63" s="6">
        <v>1</v>
      </c>
      <c r="E63" s="7">
        <v>1</v>
      </c>
      <c r="F63" s="6">
        <v>145.83000000000001</v>
      </c>
      <c r="G63" s="33" t="str">
        <f t="shared" si="0"/>
        <v>Moncler1001202419/07/2021</v>
      </c>
      <c r="H63" t="str">
        <f t="shared" si="1"/>
        <v>1001202419/07/2021</v>
      </c>
    </row>
    <row r="64" spans="1:8" x14ac:dyDescent="0.35">
      <c r="A64" s="5" t="s">
        <v>13</v>
      </c>
      <c r="B64" s="5" t="s">
        <v>120</v>
      </c>
      <c r="C64" s="38" t="s">
        <v>2178</v>
      </c>
      <c r="D64" s="6">
        <v>1</v>
      </c>
      <c r="E64" s="7">
        <v>1</v>
      </c>
      <c r="F64" s="6">
        <v>179.17</v>
      </c>
      <c r="G64" s="33" t="str">
        <f t="shared" si="0"/>
        <v>Moncler1001202401/08/2021</v>
      </c>
      <c r="H64" t="str">
        <f t="shared" si="1"/>
        <v>1001202401/08/2021</v>
      </c>
    </row>
    <row r="65" spans="1:8" x14ac:dyDescent="0.35">
      <c r="A65" s="5" t="s">
        <v>13</v>
      </c>
      <c r="B65" s="5" t="s">
        <v>120</v>
      </c>
      <c r="C65" s="38" t="s">
        <v>2179</v>
      </c>
      <c r="D65" s="6">
        <v>1</v>
      </c>
      <c r="E65" s="7">
        <v>1</v>
      </c>
      <c r="F65" s="6">
        <v>687.5</v>
      </c>
      <c r="G65" s="33" t="str">
        <f t="shared" si="0"/>
        <v>Moncler1001202402/08/2021</v>
      </c>
      <c r="H65" t="str">
        <f t="shared" si="1"/>
        <v>1001202402/08/2021</v>
      </c>
    </row>
    <row r="66" spans="1:8" x14ac:dyDescent="0.35">
      <c r="A66" s="5" t="s">
        <v>13</v>
      </c>
      <c r="B66" s="5" t="s">
        <v>120</v>
      </c>
      <c r="C66" s="38" t="s">
        <v>2180</v>
      </c>
      <c r="D66" s="6">
        <v>1</v>
      </c>
      <c r="E66" s="7">
        <v>1</v>
      </c>
      <c r="F66" s="6">
        <v>137.5</v>
      </c>
      <c r="G66" s="33" t="str">
        <f t="shared" si="0"/>
        <v>Moncler1001202403/08/2021</v>
      </c>
      <c r="H66" t="str">
        <f t="shared" si="1"/>
        <v>1001202403/08/2021</v>
      </c>
    </row>
    <row r="67" spans="1:8" x14ac:dyDescent="0.35">
      <c r="A67" s="5" t="s">
        <v>13</v>
      </c>
      <c r="B67" s="5" t="s">
        <v>120</v>
      </c>
      <c r="C67" s="38" t="s">
        <v>2184</v>
      </c>
      <c r="D67" s="6">
        <v>1</v>
      </c>
      <c r="E67" s="7">
        <v>1</v>
      </c>
      <c r="F67" s="6">
        <v>162.5</v>
      </c>
      <c r="G67" s="33" t="str">
        <f t="shared" si="0"/>
        <v>Moncler1001202407/08/2021</v>
      </c>
      <c r="H67" t="str">
        <f t="shared" si="1"/>
        <v>1001202407/08/2021</v>
      </c>
    </row>
    <row r="68" spans="1:8" x14ac:dyDescent="0.35">
      <c r="A68" s="5" t="s">
        <v>13</v>
      </c>
      <c r="B68" s="5" t="s">
        <v>119</v>
      </c>
      <c r="C68" s="38" t="s">
        <v>2086</v>
      </c>
      <c r="D68" s="6">
        <v>3</v>
      </c>
      <c r="E68" s="7">
        <v>1</v>
      </c>
      <c r="F68" s="6">
        <v>591.67000000000007</v>
      </c>
      <c r="G68" s="33" t="str">
        <f t="shared" si="0"/>
        <v>Moncler1001204009/07/2021</v>
      </c>
      <c r="H68" t="str">
        <f t="shared" si="1"/>
        <v>1001204009/07/2021</v>
      </c>
    </row>
    <row r="69" spans="1:8" x14ac:dyDescent="0.35">
      <c r="A69" s="5" t="s">
        <v>13</v>
      </c>
      <c r="B69" s="5" t="s">
        <v>119</v>
      </c>
      <c r="C69" s="38" t="s">
        <v>2088</v>
      </c>
      <c r="D69" s="6">
        <v>2</v>
      </c>
      <c r="E69" s="7">
        <v>2</v>
      </c>
      <c r="F69" s="6">
        <v>312.5</v>
      </c>
      <c r="G69" s="33" t="str">
        <f t="shared" si="0"/>
        <v>Moncler1001204011/07/2021</v>
      </c>
      <c r="H69" t="str">
        <f t="shared" si="1"/>
        <v>1001204011/07/2021</v>
      </c>
    </row>
    <row r="70" spans="1:8" x14ac:dyDescent="0.35">
      <c r="A70" s="5" t="s">
        <v>13</v>
      </c>
      <c r="B70" s="5" t="s">
        <v>119</v>
      </c>
      <c r="C70" s="38" t="s">
        <v>2091</v>
      </c>
      <c r="D70" s="6">
        <v>1</v>
      </c>
      <c r="E70" s="7">
        <v>1</v>
      </c>
      <c r="F70" s="6">
        <v>137.5</v>
      </c>
      <c r="G70" s="33" t="str">
        <f t="shared" si="0"/>
        <v>Moncler1001204014/07/2021</v>
      </c>
      <c r="H70" t="str">
        <f t="shared" si="1"/>
        <v>1001204014/07/2021</v>
      </c>
    </row>
    <row r="71" spans="1:8" x14ac:dyDescent="0.35">
      <c r="A71" s="5" t="s">
        <v>13</v>
      </c>
      <c r="B71" s="5" t="s">
        <v>119</v>
      </c>
      <c r="C71" s="38" t="s">
        <v>2092</v>
      </c>
      <c r="D71" s="6">
        <v>1</v>
      </c>
      <c r="E71" s="7">
        <v>1</v>
      </c>
      <c r="F71" s="6">
        <v>179.17</v>
      </c>
      <c r="G71" s="33" t="str">
        <f t="shared" si="0"/>
        <v>Moncler1001204015/07/2021</v>
      </c>
      <c r="H71" t="str">
        <f t="shared" si="1"/>
        <v>1001204015/07/2021</v>
      </c>
    </row>
    <row r="72" spans="1:8" x14ac:dyDescent="0.35">
      <c r="A72" s="5" t="s">
        <v>13</v>
      </c>
      <c r="B72" s="5" t="s">
        <v>119</v>
      </c>
      <c r="C72" s="38" t="s">
        <v>2102</v>
      </c>
      <c r="D72" s="6">
        <v>1</v>
      </c>
      <c r="E72" s="7">
        <v>1</v>
      </c>
      <c r="F72" s="6">
        <v>131.04</v>
      </c>
      <c r="G72" s="33" t="str">
        <f t="shared" ref="G72:G135" si="2">A72&amp;B72&amp;C72</f>
        <v>Moncler1001204025/07/2021</v>
      </c>
      <c r="H72" t="str">
        <f t="shared" ref="H72:H135" si="3">B72&amp;C72</f>
        <v>1001204025/07/2021</v>
      </c>
    </row>
    <row r="73" spans="1:8" x14ac:dyDescent="0.35">
      <c r="A73" s="5" t="s">
        <v>13</v>
      </c>
      <c r="B73" s="5" t="s">
        <v>119</v>
      </c>
      <c r="C73" s="38" t="s">
        <v>2178</v>
      </c>
      <c r="D73" s="6">
        <v>1</v>
      </c>
      <c r="E73" s="7">
        <v>1</v>
      </c>
      <c r="F73" s="6">
        <v>104.17</v>
      </c>
      <c r="G73" s="33" t="str">
        <f t="shared" si="2"/>
        <v>Moncler1001204001/08/2021</v>
      </c>
      <c r="H73" t="str">
        <f t="shared" si="3"/>
        <v>1001204001/08/2021</v>
      </c>
    </row>
    <row r="74" spans="1:8" x14ac:dyDescent="0.35">
      <c r="A74" s="5" t="s">
        <v>13</v>
      </c>
      <c r="B74" s="5" t="s">
        <v>119</v>
      </c>
      <c r="C74" s="38" t="s">
        <v>2185</v>
      </c>
      <c r="D74" s="6">
        <v>4</v>
      </c>
      <c r="E74" s="7">
        <v>2</v>
      </c>
      <c r="F74" s="6">
        <v>1258.33</v>
      </c>
      <c r="G74" s="33" t="str">
        <f t="shared" si="2"/>
        <v>Moncler1001204008/08/2021</v>
      </c>
      <c r="H74" t="str">
        <f t="shared" si="3"/>
        <v>1001204008/08/2021</v>
      </c>
    </row>
    <row r="75" spans="1:8" x14ac:dyDescent="0.35">
      <c r="A75" s="5" t="s">
        <v>13</v>
      </c>
      <c r="B75" s="5" t="s">
        <v>2214</v>
      </c>
      <c r="C75" s="38" t="s">
        <v>2212</v>
      </c>
      <c r="D75" s="6">
        <v>1</v>
      </c>
      <c r="E75" s="7">
        <v>1</v>
      </c>
      <c r="F75" s="6">
        <v>650</v>
      </c>
      <c r="G75" s="33" t="str">
        <f t="shared" si="2"/>
        <v>Moncler1001226611/08/2021</v>
      </c>
      <c r="H75" t="str">
        <f t="shared" si="3"/>
        <v>1001226611/08/2021</v>
      </c>
    </row>
    <row r="76" spans="1:8" x14ac:dyDescent="0.35">
      <c r="A76" s="5" t="s">
        <v>13</v>
      </c>
      <c r="B76" s="5" t="s">
        <v>115</v>
      </c>
      <c r="C76" s="38" t="s">
        <v>2108</v>
      </c>
      <c r="D76" s="6">
        <v>1</v>
      </c>
      <c r="E76" s="7">
        <v>1</v>
      </c>
      <c r="F76" s="6">
        <v>541.66999999999996</v>
      </c>
      <c r="G76" s="33" t="str">
        <f t="shared" si="2"/>
        <v>Moncler400002031/07/2021</v>
      </c>
      <c r="H76" t="str">
        <f t="shared" si="3"/>
        <v>400002031/07/2021</v>
      </c>
    </row>
    <row r="77" spans="1:8" x14ac:dyDescent="0.35">
      <c r="A77" s="5" t="s">
        <v>9</v>
      </c>
      <c r="B77" s="5" t="s">
        <v>2109</v>
      </c>
      <c r="C77" s="38" t="s">
        <v>2078</v>
      </c>
      <c r="D77" s="6">
        <v>0</v>
      </c>
      <c r="E77" s="7">
        <v>0</v>
      </c>
      <c r="F77" s="6">
        <v>0</v>
      </c>
      <c r="G77" s="33" t="str">
        <f t="shared" si="2"/>
        <v>Off-White1001068401/07/2021</v>
      </c>
      <c r="H77" t="str">
        <f t="shared" si="3"/>
        <v>1001068401/07/2021</v>
      </c>
    </row>
    <row r="78" spans="1:8" x14ac:dyDescent="0.35">
      <c r="A78" s="5" t="s">
        <v>9</v>
      </c>
      <c r="B78" s="5" t="s">
        <v>2109</v>
      </c>
      <c r="C78" s="38" t="s">
        <v>2086</v>
      </c>
      <c r="D78" s="6">
        <v>1</v>
      </c>
      <c r="E78" s="7">
        <v>1</v>
      </c>
      <c r="F78" s="6">
        <v>210</v>
      </c>
      <c r="G78" s="33" t="str">
        <f t="shared" si="2"/>
        <v>Off-White1001068409/07/2021</v>
      </c>
      <c r="H78" t="str">
        <f t="shared" si="3"/>
        <v>1001068409/07/2021</v>
      </c>
    </row>
    <row r="79" spans="1:8" x14ac:dyDescent="0.35">
      <c r="A79" s="5" t="s">
        <v>9</v>
      </c>
      <c r="B79" s="5" t="s">
        <v>2109</v>
      </c>
      <c r="C79" s="38" t="s">
        <v>2105</v>
      </c>
      <c r="D79" s="6">
        <v>0</v>
      </c>
      <c r="E79" s="7">
        <v>0</v>
      </c>
      <c r="F79" s="6">
        <v>0</v>
      </c>
      <c r="G79" s="33" t="str">
        <f t="shared" si="2"/>
        <v>Off-White1001068428/07/2021</v>
      </c>
      <c r="H79" t="str">
        <f t="shared" si="3"/>
        <v>1001068428/07/2021</v>
      </c>
    </row>
    <row r="80" spans="1:8" x14ac:dyDescent="0.35">
      <c r="A80" s="5" t="s">
        <v>9</v>
      </c>
      <c r="B80" s="5" t="s">
        <v>2117</v>
      </c>
      <c r="C80" s="38" t="s">
        <v>2088</v>
      </c>
      <c r="D80" s="6">
        <v>1</v>
      </c>
      <c r="E80" s="7">
        <v>1</v>
      </c>
      <c r="F80" s="6">
        <v>191.67</v>
      </c>
      <c r="G80" s="33" t="str">
        <f t="shared" si="2"/>
        <v>Off-White1001094711/07/2021</v>
      </c>
      <c r="H80" t="str">
        <f t="shared" si="3"/>
        <v>1001094711/07/2021</v>
      </c>
    </row>
    <row r="81" spans="1:8" x14ac:dyDescent="0.35">
      <c r="A81" s="5" t="s">
        <v>9</v>
      </c>
      <c r="B81" s="5" t="s">
        <v>2110</v>
      </c>
      <c r="C81" s="38" t="s">
        <v>2078</v>
      </c>
      <c r="D81" s="6">
        <v>1</v>
      </c>
      <c r="E81" s="7">
        <v>1</v>
      </c>
      <c r="F81" s="6">
        <v>104.17</v>
      </c>
      <c r="G81" s="33" t="str">
        <f t="shared" si="2"/>
        <v>Off-White1001095901/07/2021</v>
      </c>
      <c r="H81" t="str">
        <f t="shared" si="3"/>
        <v>1001095901/07/2021</v>
      </c>
    </row>
    <row r="82" spans="1:8" x14ac:dyDescent="0.35">
      <c r="A82" s="5" t="s">
        <v>9</v>
      </c>
      <c r="B82" s="5" t="s">
        <v>2110</v>
      </c>
      <c r="C82" s="38" t="s">
        <v>2082</v>
      </c>
      <c r="D82" s="6">
        <v>1</v>
      </c>
      <c r="E82" s="7">
        <v>1</v>
      </c>
      <c r="F82" s="6">
        <v>40.83</v>
      </c>
      <c r="G82" s="33" t="str">
        <f t="shared" si="2"/>
        <v>Off-White1001095905/07/2021</v>
      </c>
      <c r="H82" t="str">
        <f t="shared" si="3"/>
        <v>1001095905/07/2021</v>
      </c>
    </row>
    <row r="83" spans="1:8" x14ac:dyDescent="0.35">
      <c r="A83" s="5" t="s">
        <v>9</v>
      </c>
      <c r="B83" s="5" t="s">
        <v>2110</v>
      </c>
      <c r="C83" s="38" t="s">
        <v>2085</v>
      </c>
      <c r="D83" s="6">
        <v>1</v>
      </c>
      <c r="E83" s="7">
        <v>1</v>
      </c>
      <c r="F83" s="6">
        <v>290.62</v>
      </c>
      <c r="G83" s="33" t="str">
        <f t="shared" si="2"/>
        <v>Off-White1001095908/07/2021</v>
      </c>
      <c r="H83" t="str">
        <f t="shared" si="3"/>
        <v>1001095908/07/2021</v>
      </c>
    </row>
    <row r="84" spans="1:8" x14ac:dyDescent="0.35">
      <c r="A84" s="5" t="s">
        <v>9</v>
      </c>
      <c r="B84" s="5" t="s">
        <v>2110</v>
      </c>
      <c r="C84" s="38" t="s">
        <v>2093</v>
      </c>
      <c r="D84" s="6">
        <v>1</v>
      </c>
      <c r="E84" s="7">
        <v>1</v>
      </c>
      <c r="F84" s="6">
        <v>63</v>
      </c>
      <c r="G84" s="33" t="str">
        <f t="shared" si="2"/>
        <v>Off-White1001095916/07/2021</v>
      </c>
      <c r="H84" t="str">
        <f t="shared" si="3"/>
        <v>1001095916/07/2021</v>
      </c>
    </row>
    <row r="85" spans="1:8" x14ac:dyDescent="0.35">
      <c r="A85" s="5" t="s">
        <v>9</v>
      </c>
      <c r="B85" s="5" t="s">
        <v>2110</v>
      </c>
      <c r="C85" s="38" t="s">
        <v>2098</v>
      </c>
      <c r="D85" s="6">
        <v>1</v>
      </c>
      <c r="E85" s="7">
        <v>1</v>
      </c>
      <c r="F85" s="6">
        <v>66</v>
      </c>
      <c r="G85" s="33" t="str">
        <f t="shared" si="2"/>
        <v>Off-White1001095921/07/2021</v>
      </c>
      <c r="H85" t="str">
        <f t="shared" si="3"/>
        <v>1001095921/07/2021</v>
      </c>
    </row>
    <row r="86" spans="1:8" x14ac:dyDescent="0.35">
      <c r="A86" s="5" t="s">
        <v>9</v>
      </c>
      <c r="B86" s="5" t="s">
        <v>117</v>
      </c>
      <c r="C86" s="38" t="s">
        <v>2096</v>
      </c>
      <c r="D86" s="6">
        <v>1</v>
      </c>
      <c r="E86" s="7">
        <v>1</v>
      </c>
      <c r="F86" s="6">
        <v>104.17</v>
      </c>
      <c r="G86" s="33" t="str">
        <f t="shared" si="2"/>
        <v>Off-White1001116619/07/2021</v>
      </c>
      <c r="H86" t="str">
        <f t="shared" si="3"/>
        <v>1001116619/07/2021</v>
      </c>
    </row>
    <row r="87" spans="1:8" x14ac:dyDescent="0.35">
      <c r="A87" s="5" t="s">
        <v>9</v>
      </c>
      <c r="B87" s="5" t="s">
        <v>2126</v>
      </c>
      <c r="C87" s="38" t="s">
        <v>2108</v>
      </c>
      <c r="D87" s="6">
        <v>1</v>
      </c>
      <c r="E87" s="7">
        <v>1</v>
      </c>
      <c r="F87" s="6">
        <v>133.33000000000001</v>
      </c>
      <c r="G87" s="33" t="str">
        <f t="shared" si="2"/>
        <v>Off-White1001116831/07/2021</v>
      </c>
      <c r="H87" t="str">
        <f t="shared" si="3"/>
        <v>1001116831/07/2021</v>
      </c>
    </row>
    <row r="88" spans="1:8" x14ac:dyDescent="0.35">
      <c r="A88" s="5" t="s">
        <v>9</v>
      </c>
      <c r="B88" s="5" t="s">
        <v>2115</v>
      </c>
      <c r="C88" s="38" t="s">
        <v>2085</v>
      </c>
      <c r="D88" s="6">
        <v>1</v>
      </c>
      <c r="E88" s="7">
        <v>1</v>
      </c>
      <c r="F88" s="6">
        <v>132.5</v>
      </c>
      <c r="G88" s="33" t="str">
        <f t="shared" si="2"/>
        <v>Off-White1001121108/07/2021</v>
      </c>
      <c r="H88" t="str">
        <f t="shared" si="3"/>
        <v>1001121108/07/2021</v>
      </c>
    </row>
    <row r="89" spans="1:8" x14ac:dyDescent="0.35">
      <c r="A89" s="5" t="s">
        <v>9</v>
      </c>
      <c r="B89" s="5" t="s">
        <v>2115</v>
      </c>
      <c r="C89" s="38" t="s">
        <v>2092</v>
      </c>
      <c r="D89" s="6">
        <v>3</v>
      </c>
      <c r="E89" s="7">
        <v>3</v>
      </c>
      <c r="F89" s="6">
        <v>356</v>
      </c>
      <c r="G89" s="33" t="str">
        <f t="shared" si="2"/>
        <v>Off-White1001121115/07/2021</v>
      </c>
      <c r="H89" t="str">
        <f t="shared" si="3"/>
        <v>1001121115/07/2021</v>
      </c>
    </row>
    <row r="90" spans="1:8" x14ac:dyDescent="0.35">
      <c r="A90" s="5" t="s">
        <v>9</v>
      </c>
      <c r="B90" s="5" t="s">
        <v>2115</v>
      </c>
      <c r="C90" s="38" t="s">
        <v>2099</v>
      </c>
      <c r="D90" s="6">
        <v>1</v>
      </c>
      <c r="E90" s="7">
        <v>1</v>
      </c>
      <c r="F90" s="6">
        <v>250</v>
      </c>
      <c r="G90" s="33" t="str">
        <f t="shared" si="2"/>
        <v>Off-White1001121122/07/2021</v>
      </c>
      <c r="H90" t="str">
        <f t="shared" si="3"/>
        <v>1001121122/07/2021</v>
      </c>
    </row>
    <row r="91" spans="1:8" x14ac:dyDescent="0.35">
      <c r="A91" s="5" t="s">
        <v>9</v>
      </c>
      <c r="B91" s="5" t="s">
        <v>124</v>
      </c>
      <c r="C91" s="38" t="s">
        <v>2081</v>
      </c>
      <c r="D91" s="6">
        <v>1</v>
      </c>
      <c r="E91" s="7">
        <v>1</v>
      </c>
      <c r="F91" s="6">
        <v>110.83</v>
      </c>
      <c r="G91" s="33" t="str">
        <f t="shared" si="2"/>
        <v>Off-White1001121604/07/2021</v>
      </c>
      <c r="H91" t="str">
        <f t="shared" si="3"/>
        <v>1001121604/07/2021</v>
      </c>
    </row>
    <row r="92" spans="1:8" x14ac:dyDescent="0.35">
      <c r="A92" s="5" t="s">
        <v>9</v>
      </c>
      <c r="B92" s="5" t="s">
        <v>124</v>
      </c>
      <c r="C92" s="38" t="s">
        <v>2097</v>
      </c>
      <c r="D92" s="6">
        <v>2</v>
      </c>
      <c r="E92" s="7">
        <v>2</v>
      </c>
      <c r="F92" s="6">
        <v>168</v>
      </c>
      <c r="G92" s="33" t="str">
        <f t="shared" si="2"/>
        <v>Off-White1001121620/07/2021</v>
      </c>
      <c r="H92" t="str">
        <f t="shared" si="3"/>
        <v>1001121620/07/2021</v>
      </c>
    </row>
    <row r="93" spans="1:8" x14ac:dyDescent="0.35">
      <c r="A93" s="5" t="s">
        <v>9</v>
      </c>
      <c r="B93" s="5" t="s">
        <v>124</v>
      </c>
      <c r="C93" s="38" t="s">
        <v>2101</v>
      </c>
      <c r="D93" s="6">
        <v>2</v>
      </c>
      <c r="E93" s="7">
        <v>1</v>
      </c>
      <c r="F93" s="6">
        <v>56</v>
      </c>
      <c r="G93" s="33" t="str">
        <f t="shared" si="2"/>
        <v>Off-White1001121624/07/2021</v>
      </c>
      <c r="H93" t="str">
        <f t="shared" si="3"/>
        <v>1001121624/07/2021</v>
      </c>
    </row>
    <row r="94" spans="1:8" x14ac:dyDescent="0.35">
      <c r="A94" s="5" t="s">
        <v>9</v>
      </c>
      <c r="B94" s="5" t="s">
        <v>124</v>
      </c>
      <c r="C94" s="38" t="s">
        <v>2181</v>
      </c>
      <c r="D94" s="6">
        <v>1</v>
      </c>
      <c r="E94" s="7">
        <v>1</v>
      </c>
      <c r="F94" s="6">
        <v>375</v>
      </c>
      <c r="G94" s="33" t="str">
        <f t="shared" si="2"/>
        <v>Off-White1001121604/08/2021</v>
      </c>
      <c r="H94" t="str">
        <f t="shared" si="3"/>
        <v>1001121604/08/2021</v>
      </c>
    </row>
    <row r="95" spans="1:8" x14ac:dyDescent="0.35">
      <c r="A95" s="5" t="s">
        <v>9</v>
      </c>
      <c r="B95" s="5" t="s">
        <v>2111</v>
      </c>
      <c r="C95" s="38" t="s">
        <v>2078</v>
      </c>
      <c r="D95" s="6">
        <v>1</v>
      </c>
      <c r="E95" s="7">
        <v>1</v>
      </c>
      <c r="F95" s="6">
        <v>145.83000000000001</v>
      </c>
      <c r="G95" s="33" t="str">
        <f t="shared" si="2"/>
        <v>Off-White1001122301/07/2021</v>
      </c>
      <c r="H95" t="str">
        <f t="shared" si="3"/>
        <v>1001122301/07/2021</v>
      </c>
    </row>
    <row r="96" spans="1:8" x14ac:dyDescent="0.35">
      <c r="A96" s="5" t="s">
        <v>9</v>
      </c>
      <c r="B96" s="5" t="s">
        <v>2111</v>
      </c>
      <c r="C96" s="38" t="s">
        <v>2079</v>
      </c>
      <c r="D96" s="6">
        <v>1</v>
      </c>
      <c r="E96" s="7">
        <v>1</v>
      </c>
      <c r="F96" s="6">
        <v>154.58000000000001</v>
      </c>
      <c r="G96" s="33" t="str">
        <f t="shared" si="2"/>
        <v>Off-White1001122302/07/2021</v>
      </c>
      <c r="H96" t="str">
        <f t="shared" si="3"/>
        <v>1001122302/07/2021</v>
      </c>
    </row>
    <row r="97" spans="1:8" x14ac:dyDescent="0.35">
      <c r="A97" s="5" t="s">
        <v>9</v>
      </c>
      <c r="B97" s="5" t="s">
        <v>2111</v>
      </c>
      <c r="C97" s="38" t="s">
        <v>2080</v>
      </c>
      <c r="D97" s="6">
        <v>5</v>
      </c>
      <c r="E97" s="7">
        <v>5</v>
      </c>
      <c r="F97" s="6">
        <v>1852.5</v>
      </c>
      <c r="G97" s="33" t="str">
        <f t="shared" si="2"/>
        <v>Off-White1001122303/07/2021</v>
      </c>
      <c r="H97" t="str">
        <f t="shared" si="3"/>
        <v>1001122303/07/2021</v>
      </c>
    </row>
    <row r="98" spans="1:8" x14ac:dyDescent="0.35">
      <c r="A98" s="5" t="s">
        <v>9</v>
      </c>
      <c r="B98" s="5" t="s">
        <v>2111</v>
      </c>
      <c r="C98" s="38" t="s">
        <v>2081</v>
      </c>
      <c r="D98" s="6">
        <v>9</v>
      </c>
      <c r="E98" s="7">
        <v>6</v>
      </c>
      <c r="F98" s="6">
        <v>1965.8200000000002</v>
      </c>
      <c r="G98" s="33" t="str">
        <f t="shared" si="2"/>
        <v>Off-White1001122304/07/2021</v>
      </c>
      <c r="H98" t="str">
        <f t="shared" si="3"/>
        <v>1001122304/07/2021</v>
      </c>
    </row>
    <row r="99" spans="1:8" x14ac:dyDescent="0.35">
      <c r="A99" s="5" t="s">
        <v>9</v>
      </c>
      <c r="B99" s="5" t="s">
        <v>2111</v>
      </c>
      <c r="C99" s="38" t="s">
        <v>2082</v>
      </c>
      <c r="D99" s="6">
        <v>3</v>
      </c>
      <c r="E99" s="7">
        <v>3</v>
      </c>
      <c r="F99" s="6">
        <v>602.91000000000008</v>
      </c>
      <c r="G99" s="33" t="str">
        <f t="shared" si="2"/>
        <v>Off-White1001122305/07/2021</v>
      </c>
      <c r="H99" t="str">
        <f t="shared" si="3"/>
        <v>1001122305/07/2021</v>
      </c>
    </row>
    <row r="100" spans="1:8" x14ac:dyDescent="0.35">
      <c r="A100" s="5" t="s">
        <v>9</v>
      </c>
      <c r="B100" s="5" t="s">
        <v>2111</v>
      </c>
      <c r="C100" s="38" t="s">
        <v>2083</v>
      </c>
      <c r="D100" s="6">
        <v>3</v>
      </c>
      <c r="E100" s="7">
        <v>3</v>
      </c>
      <c r="F100" s="6">
        <v>1016.25</v>
      </c>
      <c r="G100" s="33" t="str">
        <f t="shared" si="2"/>
        <v>Off-White1001122306/07/2021</v>
      </c>
      <c r="H100" t="str">
        <f t="shared" si="3"/>
        <v>1001122306/07/2021</v>
      </c>
    </row>
    <row r="101" spans="1:8" x14ac:dyDescent="0.35">
      <c r="A101" s="5" t="s">
        <v>9</v>
      </c>
      <c r="B101" s="5" t="s">
        <v>2111</v>
      </c>
      <c r="C101" s="38" t="s">
        <v>2086</v>
      </c>
      <c r="D101" s="6">
        <v>1</v>
      </c>
      <c r="E101" s="7">
        <v>1</v>
      </c>
      <c r="F101" s="6">
        <v>104.17</v>
      </c>
      <c r="G101" s="33" t="str">
        <f t="shared" si="2"/>
        <v>Off-White1001122309/07/2021</v>
      </c>
      <c r="H101" t="str">
        <f t="shared" si="3"/>
        <v>1001122309/07/2021</v>
      </c>
    </row>
    <row r="102" spans="1:8" x14ac:dyDescent="0.35">
      <c r="A102" s="5" t="s">
        <v>9</v>
      </c>
      <c r="B102" s="5" t="s">
        <v>2111</v>
      </c>
      <c r="C102" s="38" t="s">
        <v>2087</v>
      </c>
      <c r="D102" s="6">
        <v>3</v>
      </c>
      <c r="E102" s="7">
        <v>3</v>
      </c>
      <c r="F102" s="6">
        <v>549.16999999999996</v>
      </c>
      <c r="G102" s="33" t="str">
        <f t="shared" si="2"/>
        <v>Off-White1001122310/07/2021</v>
      </c>
      <c r="H102" t="str">
        <f t="shared" si="3"/>
        <v>1001122310/07/2021</v>
      </c>
    </row>
    <row r="103" spans="1:8" x14ac:dyDescent="0.35">
      <c r="A103" s="5" t="s">
        <v>9</v>
      </c>
      <c r="B103" s="5" t="s">
        <v>2111</v>
      </c>
      <c r="C103" s="38" t="s">
        <v>2088</v>
      </c>
      <c r="D103" s="6">
        <v>1</v>
      </c>
      <c r="E103" s="7">
        <v>1</v>
      </c>
      <c r="F103" s="6">
        <v>588.32999999999993</v>
      </c>
      <c r="G103" s="33" t="str">
        <f t="shared" si="2"/>
        <v>Off-White1001122311/07/2021</v>
      </c>
      <c r="H103" t="str">
        <f t="shared" si="3"/>
        <v>1001122311/07/2021</v>
      </c>
    </row>
    <row r="104" spans="1:8" x14ac:dyDescent="0.35">
      <c r="A104" s="5" t="s">
        <v>9</v>
      </c>
      <c r="B104" s="5" t="s">
        <v>2111</v>
      </c>
      <c r="C104" s="38" t="s">
        <v>2103</v>
      </c>
      <c r="D104" s="6">
        <v>3</v>
      </c>
      <c r="E104" s="7">
        <v>3</v>
      </c>
      <c r="F104" s="6">
        <v>277.33000000000004</v>
      </c>
      <c r="G104" s="33" t="str">
        <f t="shared" si="2"/>
        <v>Off-White1001122326/07/2021</v>
      </c>
      <c r="H104" t="str">
        <f t="shared" si="3"/>
        <v>1001122326/07/2021</v>
      </c>
    </row>
    <row r="105" spans="1:8" x14ac:dyDescent="0.35">
      <c r="A105" s="5" t="s">
        <v>9</v>
      </c>
      <c r="B105" s="5" t="s">
        <v>2111</v>
      </c>
      <c r="C105" s="38" t="s">
        <v>2104</v>
      </c>
      <c r="D105" s="6">
        <v>4</v>
      </c>
      <c r="E105" s="7">
        <v>4</v>
      </c>
      <c r="F105" s="6">
        <v>374.17</v>
      </c>
      <c r="G105" s="33" t="str">
        <f t="shared" si="2"/>
        <v>Off-White1001122327/07/2021</v>
      </c>
      <c r="H105" t="str">
        <f t="shared" si="3"/>
        <v>1001122327/07/2021</v>
      </c>
    </row>
    <row r="106" spans="1:8" x14ac:dyDescent="0.35">
      <c r="A106" s="5" t="s">
        <v>9</v>
      </c>
      <c r="B106" s="5" t="s">
        <v>2111</v>
      </c>
      <c r="C106" s="38" t="s">
        <v>2107</v>
      </c>
      <c r="D106" s="6">
        <v>1</v>
      </c>
      <c r="E106" s="7">
        <v>1</v>
      </c>
      <c r="F106" s="6">
        <v>104.17</v>
      </c>
      <c r="G106" s="33" t="str">
        <f t="shared" si="2"/>
        <v>Off-White1001122330/07/2021</v>
      </c>
      <c r="H106" t="str">
        <f t="shared" si="3"/>
        <v>1001122330/07/2021</v>
      </c>
    </row>
    <row r="107" spans="1:8" x14ac:dyDescent="0.35">
      <c r="A107" s="5" t="s">
        <v>9</v>
      </c>
      <c r="B107" s="5" t="s">
        <v>2111</v>
      </c>
      <c r="C107" s="38" t="s">
        <v>2108</v>
      </c>
      <c r="D107" s="6">
        <v>2</v>
      </c>
      <c r="E107" s="7">
        <v>2</v>
      </c>
      <c r="F107" s="6">
        <v>1100</v>
      </c>
      <c r="G107" s="33" t="str">
        <f t="shared" si="2"/>
        <v>Off-White1001122331/07/2021</v>
      </c>
      <c r="H107" t="str">
        <f t="shared" si="3"/>
        <v>1001122331/07/2021</v>
      </c>
    </row>
    <row r="108" spans="1:8" x14ac:dyDescent="0.35">
      <c r="A108" s="5" t="s">
        <v>9</v>
      </c>
      <c r="B108" s="5" t="s">
        <v>2111</v>
      </c>
      <c r="C108" s="38" t="s">
        <v>2178</v>
      </c>
      <c r="D108" s="6">
        <v>4</v>
      </c>
      <c r="E108" s="7">
        <v>3</v>
      </c>
      <c r="F108" s="6">
        <v>812.5</v>
      </c>
      <c r="G108" s="33" t="str">
        <f t="shared" si="2"/>
        <v>Off-White1001122301/08/2021</v>
      </c>
      <c r="H108" t="str">
        <f t="shared" si="3"/>
        <v>1001122301/08/2021</v>
      </c>
    </row>
    <row r="109" spans="1:8" x14ac:dyDescent="0.35">
      <c r="A109" s="5" t="s">
        <v>9</v>
      </c>
      <c r="B109" s="5" t="s">
        <v>2111</v>
      </c>
      <c r="C109" s="38" t="s">
        <v>2179</v>
      </c>
      <c r="D109" s="6">
        <v>1</v>
      </c>
      <c r="E109" s="7">
        <v>1</v>
      </c>
      <c r="F109" s="6">
        <v>218.75</v>
      </c>
      <c r="G109" s="33" t="str">
        <f t="shared" si="2"/>
        <v>Off-White1001122302/08/2021</v>
      </c>
      <c r="H109" t="str">
        <f t="shared" si="3"/>
        <v>1001122302/08/2021</v>
      </c>
    </row>
    <row r="110" spans="1:8" x14ac:dyDescent="0.35">
      <c r="A110" s="5" t="s">
        <v>9</v>
      </c>
      <c r="B110" s="5" t="s">
        <v>2111</v>
      </c>
      <c r="C110" s="38" t="s">
        <v>2180</v>
      </c>
      <c r="D110" s="6">
        <v>1</v>
      </c>
      <c r="E110" s="7">
        <v>1</v>
      </c>
      <c r="F110" s="6">
        <v>325</v>
      </c>
      <c r="G110" s="33" t="str">
        <f t="shared" si="2"/>
        <v>Off-White1001122303/08/2021</v>
      </c>
      <c r="H110" t="str">
        <f t="shared" si="3"/>
        <v>1001122303/08/2021</v>
      </c>
    </row>
    <row r="111" spans="1:8" x14ac:dyDescent="0.35">
      <c r="A111" s="5" t="s">
        <v>9</v>
      </c>
      <c r="B111" s="5" t="s">
        <v>2111</v>
      </c>
      <c r="C111" s="38" t="s">
        <v>2182</v>
      </c>
      <c r="D111" s="6">
        <v>3</v>
      </c>
      <c r="E111" s="7">
        <v>3</v>
      </c>
      <c r="F111" s="6">
        <v>383.34</v>
      </c>
      <c r="G111" s="33" t="str">
        <f t="shared" si="2"/>
        <v>Off-White1001122305/08/2021</v>
      </c>
      <c r="H111" t="str">
        <f t="shared" si="3"/>
        <v>1001122305/08/2021</v>
      </c>
    </row>
    <row r="112" spans="1:8" x14ac:dyDescent="0.35">
      <c r="A112" s="5" t="s">
        <v>9</v>
      </c>
      <c r="B112" s="5" t="s">
        <v>2111</v>
      </c>
      <c r="C112" s="38" t="s">
        <v>2183</v>
      </c>
      <c r="D112" s="6">
        <v>1</v>
      </c>
      <c r="E112" s="7">
        <v>1</v>
      </c>
      <c r="F112" s="6">
        <v>375</v>
      </c>
      <c r="G112" s="33" t="str">
        <f t="shared" si="2"/>
        <v>Off-White1001122306/08/2021</v>
      </c>
      <c r="H112" t="str">
        <f t="shared" si="3"/>
        <v>1001122306/08/2021</v>
      </c>
    </row>
    <row r="113" spans="1:8" x14ac:dyDescent="0.35">
      <c r="A113" s="5" t="s">
        <v>9</v>
      </c>
      <c r="B113" s="5" t="s">
        <v>2111</v>
      </c>
      <c r="C113" s="38" t="s">
        <v>2184</v>
      </c>
      <c r="D113" s="6">
        <v>2</v>
      </c>
      <c r="E113" s="7">
        <v>2</v>
      </c>
      <c r="F113" s="6">
        <v>214.58</v>
      </c>
      <c r="G113" s="33" t="str">
        <f t="shared" si="2"/>
        <v>Off-White1001122307/08/2021</v>
      </c>
      <c r="H113" t="str">
        <f t="shared" si="3"/>
        <v>1001122307/08/2021</v>
      </c>
    </row>
    <row r="114" spans="1:8" x14ac:dyDescent="0.35">
      <c r="A114" s="5" t="s">
        <v>9</v>
      </c>
      <c r="B114" s="5" t="s">
        <v>118</v>
      </c>
      <c r="C114" s="38" t="s">
        <v>2081</v>
      </c>
      <c r="D114" s="6">
        <v>1</v>
      </c>
      <c r="E114" s="7">
        <v>1</v>
      </c>
      <c r="F114" s="6">
        <v>236.25</v>
      </c>
      <c r="G114" s="33" t="str">
        <f t="shared" si="2"/>
        <v>Off-White1001124804/07/2021</v>
      </c>
      <c r="H114" t="str">
        <f t="shared" si="3"/>
        <v>1001124804/07/2021</v>
      </c>
    </row>
    <row r="115" spans="1:8" x14ac:dyDescent="0.35">
      <c r="A115" s="5" t="s">
        <v>9</v>
      </c>
      <c r="B115" s="5" t="s">
        <v>118</v>
      </c>
      <c r="C115" s="38" t="s">
        <v>2082</v>
      </c>
      <c r="D115" s="6">
        <v>1</v>
      </c>
      <c r="E115" s="7">
        <v>1</v>
      </c>
      <c r="F115" s="6">
        <v>245</v>
      </c>
      <c r="G115" s="33" t="str">
        <f t="shared" si="2"/>
        <v>Off-White1001124805/07/2021</v>
      </c>
      <c r="H115" t="str">
        <f t="shared" si="3"/>
        <v>1001124805/07/2021</v>
      </c>
    </row>
    <row r="116" spans="1:8" x14ac:dyDescent="0.35">
      <c r="A116" s="5" t="s">
        <v>9</v>
      </c>
      <c r="B116" s="5" t="s">
        <v>118</v>
      </c>
      <c r="C116" s="38" t="s">
        <v>2086</v>
      </c>
      <c r="D116" s="6">
        <v>-1</v>
      </c>
      <c r="E116" s="7">
        <v>-1</v>
      </c>
      <c r="F116" s="6">
        <v>-245</v>
      </c>
      <c r="G116" s="33" t="str">
        <f t="shared" si="2"/>
        <v>Off-White1001124809/07/2021</v>
      </c>
      <c r="H116" t="str">
        <f t="shared" si="3"/>
        <v>1001124809/07/2021</v>
      </c>
    </row>
    <row r="117" spans="1:8" x14ac:dyDescent="0.35">
      <c r="A117" s="5" t="s">
        <v>9</v>
      </c>
      <c r="B117" s="5" t="s">
        <v>118</v>
      </c>
      <c r="C117" s="38" t="s">
        <v>2101</v>
      </c>
      <c r="D117" s="6">
        <v>1</v>
      </c>
      <c r="E117" s="7">
        <v>1</v>
      </c>
      <c r="F117" s="6">
        <v>376.04</v>
      </c>
      <c r="G117" s="33" t="str">
        <f t="shared" si="2"/>
        <v>Off-White1001124824/07/2021</v>
      </c>
      <c r="H117" t="str">
        <f t="shared" si="3"/>
        <v>1001124824/07/2021</v>
      </c>
    </row>
    <row r="118" spans="1:8" x14ac:dyDescent="0.35">
      <c r="A118" s="5" t="s">
        <v>9</v>
      </c>
      <c r="B118" s="5" t="s">
        <v>2123</v>
      </c>
      <c r="C118" s="38" t="s">
        <v>2097</v>
      </c>
      <c r="D118" s="6">
        <v>1</v>
      </c>
      <c r="E118" s="7">
        <v>1</v>
      </c>
      <c r="F118" s="6">
        <v>54</v>
      </c>
      <c r="G118" s="33" t="str">
        <f t="shared" si="2"/>
        <v>Off-White1001125220/07/2021</v>
      </c>
      <c r="H118" t="str">
        <f t="shared" si="3"/>
        <v>1001125220/07/2021</v>
      </c>
    </row>
    <row r="119" spans="1:8" x14ac:dyDescent="0.35">
      <c r="A119" s="5" t="s">
        <v>9</v>
      </c>
      <c r="B119" s="5" t="s">
        <v>2120</v>
      </c>
      <c r="C119" s="38" t="s">
        <v>2091</v>
      </c>
      <c r="D119" s="6">
        <v>1</v>
      </c>
      <c r="E119" s="7">
        <v>1</v>
      </c>
      <c r="F119" s="6">
        <v>49.5</v>
      </c>
      <c r="G119" s="33" t="str">
        <f t="shared" si="2"/>
        <v>Off-White1001125614/07/2021</v>
      </c>
      <c r="H119" t="str">
        <f t="shared" si="3"/>
        <v>1001125614/07/2021</v>
      </c>
    </row>
    <row r="120" spans="1:8" x14ac:dyDescent="0.35">
      <c r="A120" s="5" t="s">
        <v>9</v>
      </c>
      <c r="B120" s="5" t="s">
        <v>123</v>
      </c>
      <c r="C120" s="38" t="s">
        <v>2078</v>
      </c>
      <c r="D120" s="6">
        <v>2</v>
      </c>
      <c r="E120" s="7">
        <v>2</v>
      </c>
      <c r="F120" s="6">
        <v>390.83000000000004</v>
      </c>
      <c r="G120" s="33" t="str">
        <f t="shared" si="2"/>
        <v>Off-White1001126801/07/2021</v>
      </c>
      <c r="H120" t="str">
        <f t="shared" si="3"/>
        <v>1001126801/07/2021</v>
      </c>
    </row>
    <row r="121" spans="1:8" x14ac:dyDescent="0.35">
      <c r="A121" s="5" t="s">
        <v>9</v>
      </c>
      <c r="B121" s="5" t="s">
        <v>123</v>
      </c>
      <c r="C121" s="38" t="s">
        <v>2080</v>
      </c>
      <c r="D121" s="6">
        <v>1</v>
      </c>
      <c r="E121" s="7">
        <v>1</v>
      </c>
      <c r="F121" s="6">
        <v>191.67</v>
      </c>
      <c r="G121" s="33" t="str">
        <f t="shared" si="2"/>
        <v>Off-White1001126803/07/2021</v>
      </c>
      <c r="H121" t="str">
        <f t="shared" si="3"/>
        <v>1001126803/07/2021</v>
      </c>
    </row>
    <row r="122" spans="1:8" x14ac:dyDescent="0.35">
      <c r="A122" s="5" t="s">
        <v>9</v>
      </c>
      <c r="B122" s="5" t="s">
        <v>123</v>
      </c>
      <c r="C122" s="38" t="s">
        <v>2081</v>
      </c>
      <c r="D122" s="6">
        <v>7</v>
      </c>
      <c r="E122" s="7">
        <v>5</v>
      </c>
      <c r="F122" s="6">
        <v>861.38999999999987</v>
      </c>
      <c r="G122" s="33" t="str">
        <f t="shared" si="2"/>
        <v>Off-White1001126804/07/2021</v>
      </c>
      <c r="H122" t="str">
        <f t="shared" si="3"/>
        <v>1001126804/07/2021</v>
      </c>
    </row>
    <row r="123" spans="1:8" x14ac:dyDescent="0.35">
      <c r="A123" s="5" t="s">
        <v>9</v>
      </c>
      <c r="B123" s="5" t="s">
        <v>123</v>
      </c>
      <c r="C123" s="38" t="s">
        <v>2083</v>
      </c>
      <c r="D123" s="6">
        <v>2</v>
      </c>
      <c r="E123" s="7">
        <v>2</v>
      </c>
      <c r="F123" s="6">
        <v>309.16000000000003</v>
      </c>
      <c r="G123" s="33" t="str">
        <f t="shared" si="2"/>
        <v>Off-White1001126806/07/2021</v>
      </c>
      <c r="H123" t="str">
        <f t="shared" si="3"/>
        <v>1001126806/07/2021</v>
      </c>
    </row>
    <row r="124" spans="1:8" x14ac:dyDescent="0.35">
      <c r="A124" s="5" t="s">
        <v>9</v>
      </c>
      <c r="B124" s="5" t="s">
        <v>123</v>
      </c>
      <c r="C124" s="38" t="s">
        <v>2084</v>
      </c>
      <c r="D124" s="6">
        <v>4</v>
      </c>
      <c r="E124" s="7">
        <v>3</v>
      </c>
      <c r="F124" s="6">
        <v>706.67</v>
      </c>
      <c r="G124" s="33" t="str">
        <f t="shared" si="2"/>
        <v>Off-White1001126807/07/2021</v>
      </c>
      <c r="H124" t="str">
        <f t="shared" si="3"/>
        <v>1001126807/07/2021</v>
      </c>
    </row>
    <row r="125" spans="1:8" x14ac:dyDescent="0.35">
      <c r="A125" s="5" t="s">
        <v>9</v>
      </c>
      <c r="B125" s="5" t="s">
        <v>123</v>
      </c>
      <c r="C125" s="38" t="s">
        <v>2086</v>
      </c>
      <c r="D125" s="6">
        <v>3</v>
      </c>
      <c r="E125" s="7">
        <v>3</v>
      </c>
      <c r="F125" s="6">
        <v>628.32999999999993</v>
      </c>
      <c r="G125" s="33" t="str">
        <f t="shared" si="2"/>
        <v>Off-White1001126809/07/2021</v>
      </c>
      <c r="H125" t="str">
        <f t="shared" si="3"/>
        <v>1001126809/07/2021</v>
      </c>
    </row>
    <row r="126" spans="1:8" x14ac:dyDescent="0.35">
      <c r="A126" s="5" t="s">
        <v>9</v>
      </c>
      <c r="B126" s="5" t="s">
        <v>123</v>
      </c>
      <c r="C126" s="38" t="s">
        <v>2087</v>
      </c>
      <c r="D126" s="6">
        <v>1</v>
      </c>
      <c r="E126" s="7">
        <v>1</v>
      </c>
      <c r="F126" s="6">
        <v>158.33000000000001</v>
      </c>
      <c r="G126" s="33" t="str">
        <f t="shared" si="2"/>
        <v>Off-White1001126810/07/2021</v>
      </c>
      <c r="H126" t="str">
        <f t="shared" si="3"/>
        <v>1001126810/07/2021</v>
      </c>
    </row>
    <row r="127" spans="1:8" x14ac:dyDescent="0.35">
      <c r="A127" s="5" t="s">
        <v>9</v>
      </c>
      <c r="B127" s="5" t="s">
        <v>123</v>
      </c>
      <c r="C127" s="38" t="s">
        <v>2091</v>
      </c>
      <c r="D127" s="6">
        <v>3</v>
      </c>
      <c r="E127" s="7">
        <v>3</v>
      </c>
      <c r="F127" s="6">
        <v>583.5</v>
      </c>
      <c r="G127" s="33" t="str">
        <f t="shared" si="2"/>
        <v>Off-White1001126814/07/2021</v>
      </c>
      <c r="H127" t="str">
        <f t="shared" si="3"/>
        <v>1001126814/07/2021</v>
      </c>
    </row>
    <row r="128" spans="1:8" x14ac:dyDescent="0.35">
      <c r="A128" s="5" t="s">
        <v>9</v>
      </c>
      <c r="B128" s="5" t="s">
        <v>123</v>
      </c>
      <c r="C128" s="38" t="s">
        <v>2092</v>
      </c>
      <c r="D128" s="6">
        <v>4</v>
      </c>
      <c r="E128" s="7">
        <v>3</v>
      </c>
      <c r="F128" s="6">
        <v>468</v>
      </c>
      <c r="G128" s="33" t="str">
        <f t="shared" si="2"/>
        <v>Off-White1001126815/07/2021</v>
      </c>
      <c r="H128" t="str">
        <f t="shared" si="3"/>
        <v>1001126815/07/2021</v>
      </c>
    </row>
    <row r="129" spans="1:8" x14ac:dyDescent="0.35">
      <c r="A129" s="5" t="s">
        <v>9</v>
      </c>
      <c r="B129" s="5" t="s">
        <v>123</v>
      </c>
      <c r="C129" s="38" t="s">
        <v>2093</v>
      </c>
      <c r="D129" s="6">
        <v>1</v>
      </c>
      <c r="E129" s="7">
        <v>1</v>
      </c>
      <c r="F129" s="6">
        <v>28</v>
      </c>
      <c r="G129" s="33" t="str">
        <f t="shared" si="2"/>
        <v>Off-White1001126816/07/2021</v>
      </c>
      <c r="H129" t="str">
        <f t="shared" si="3"/>
        <v>1001126816/07/2021</v>
      </c>
    </row>
    <row r="130" spans="1:8" x14ac:dyDescent="0.35">
      <c r="A130" s="5" t="s">
        <v>9</v>
      </c>
      <c r="B130" s="5" t="s">
        <v>123</v>
      </c>
      <c r="C130" s="38" t="s">
        <v>2094</v>
      </c>
      <c r="D130" s="6">
        <v>1</v>
      </c>
      <c r="E130" s="7">
        <v>1</v>
      </c>
      <c r="F130" s="6">
        <v>146</v>
      </c>
      <c r="G130" s="33" t="str">
        <f t="shared" si="2"/>
        <v>Off-White1001126817/07/2021</v>
      </c>
      <c r="H130" t="str">
        <f t="shared" si="3"/>
        <v>1001126817/07/2021</v>
      </c>
    </row>
    <row r="131" spans="1:8" x14ac:dyDescent="0.35">
      <c r="A131" s="5" t="s">
        <v>9</v>
      </c>
      <c r="B131" s="5" t="s">
        <v>123</v>
      </c>
      <c r="C131" s="38" t="s">
        <v>2095</v>
      </c>
      <c r="D131" s="6">
        <v>3</v>
      </c>
      <c r="E131" s="7">
        <v>3</v>
      </c>
      <c r="F131" s="6">
        <v>839.16</v>
      </c>
      <c r="G131" s="33" t="str">
        <f t="shared" si="2"/>
        <v>Off-White1001126818/07/2021</v>
      </c>
      <c r="H131" t="str">
        <f t="shared" si="3"/>
        <v>1001126818/07/2021</v>
      </c>
    </row>
    <row r="132" spans="1:8" x14ac:dyDescent="0.35">
      <c r="A132" s="5" t="s">
        <v>9</v>
      </c>
      <c r="B132" s="5" t="s">
        <v>123</v>
      </c>
      <c r="C132" s="38" t="s">
        <v>2098</v>
      </c>
      <c r="D132" s="6">
        <v>4</v>
      </c>
      <c r="E132" s="7">
        <v>4</v>
      </c>
      <c r="F132" s="6">
        <v>588.17000000000007</v>
      </c>
      <c r="G132" s="33" t="str">
        <f t="shared" si="2"/>
        <v>Off-White1001126821/07/2021</v>
      </c>
      <c r="H132" t="str">
        <f t="shared" si="3"/>
        <v>1001126821/07/2021</v>
      </c>
    </row>
    <row r="133" spans="1:8" x14ac:dyDescent="0.35">
      <c r="A133" s="5" t="s">
        <v>9</v>
      </c>
      <c r="B133" s="5" t="s">
        <v>123</v>
      </c>
      <c r="C133" s="38" t="s">
        <v>2099</v>
      </c>
      <c r="D133" s="6">
        <v>1</v>
      </c>
      <c r="E133" s="7">
        <v>1</v>
      </c>
      <c r="F133" s="6">
        <v>162</v>
      </c>
      <c r="G133" s="33" t="str">
        <f t="shared" si="2"/>
        <v>Off-White1001126822/07/2021</v>
      </c>
      <c r="H133" t="str">
        <f t="shared" si="3"/>
        <v>1001126822/07/2021</v>
      </c>
    </row>
    <row r="134" spans="1:8" x14ac:dyDescent="0.35">
      <c r="A134" s="5" t="s">
        <v>9</v>
      </c>
      <c r="B134" s="5" t="s">
        <v>123</v>
      </c>
      <c r="C134" s="38" t="s">
        <v>2100</v>
      </c>
      <c r="D134" s="6">
        <v>2</v>
      </c>
      <c r="E134" s="7">
        <v>2</v>
      </c>
      <c r="F134" s="6">
        <v>270.83000000000004</v>
      </c>
      <c r="G134" s="33" t="str">
        <f t="shared" si="2"/>
        <v>Off-White1001126823/07/2021</v>
      </c>
      <c r="H134" t="str">
        <f t="shared" si="3"/>
        <v>1001126823/07/2021</v>
      </c>
    </row>
    <row r="135" spans="1:8" x14ac:dyDescent="0.35">
      <c r="A135" s="5" t="s">
        <v>9</v>
      </c>
      <c r="B135" s="5" t="s">
        <v>123</v>
      </c>
      <c r="C135" s="38" t="s">
        <v>2101</v>
      </c>
      <c r="D135" s="6">
        <v>4</v>
      </c>
      <c r="E135" s="7">
        <v>4</v>
      </c>
      <c r="F135" s="6">
        <v>510</v>
      </c>
      <c r="G135" s="33" t="str">
        <f t="shared" si="2"/>
        <v>Off-White1001126824/07/2021</v>
      </c>
      <c r="H135" t="str">
        <f t="shared" si="3"/>
        <v>1001126824/07/2021</v>
      </c>
    </row>
    <row r="136" spans="1:8" x14ac:dyDescent="0.35">
      <c r="A136" s="5" t="s">
        <v>9</v>
      </c>
      <c r="B136" s="5" t="s">
        <v>123</v>
      </c>
      <c r="C136" s="38" t="s">
        <v>2102</v>
      </c>
      <c r="D136" s="6">
        <v>3</v>
      </c>
      <c r="E136" s="7">
        <v>3</v>
      </c>
      <c r="F136" s="6">
        <v>206</v>
      </c>
      <c r="G136" s="33" t="str">
        <f t="shared" ref="G136:G199" si="4">A136&amp;B136&amp;C136</f>
        <v>Off-White1001126825/07/2021</v>
      </c>
      <c r="H136" t="str">
        <f t="shared" ref="H136:H199" si="5">B136&amp;C136</f>
        <v>1001126825/07/2021</v>
      </c>
    </row>
    <row r="137" spans="1:8" x14ac:dyDescent="0.35">
      <c r="A137" s="5" t="s">
        <v>9</v>
      </c>
      <c r="B137" s="5" t="s">
        <v>123</v>
      </c>
      <c r="C137" s="38" t="s">
        <v>2104</v>
      </c>
      <c r="D137" s="6">
        <v>1</v>
      </c>
      <c r="E137" s="7">
        <v>1</v>
      </c>
      <c r="F137" s="6">
        <v>78</v>
      </c>
      <c r="G137" s="33" t="str">
        <f t="shared" si="4"/>
        <v>Off-White1001126827/07/2021</v>
      </c>
      <c r="H137" t="str">
        <f t="shared" si="5"/>
        <v>1001126827/07/2021</v>
      </c>
    </row>
    <row r="138" spans="1:8" x14ac:dyDescent="0.35">
      <c r="A138" s="5" t="s">
        <v>9</v>
      </c>
      <c r="B138" s="5" t="s">
        <v>123</v>
      </c>
      <c r="C138" s="38" t="s">
        <v>2105</v>
      </c>
      <c r="D138" s="6">
        <v>1</v>
      </c>
      <c r="E138" s="7">
        <v>1</v>
      </c>
      <c r="F138" s="6">
        <v>81.25</v>
      </c>
      <c r="G138" s="33" t="str">
        <f t="shared" si="4"/>
        <v>Off-White1001126828/07/2021</v>
      </c>
      <c r="H138" t="str">
        <f t="shared" si="5"/>
        <v>1001126828/07/2021</v>
      </c>
    </row>
    <row r="139" spans="1:8" x14ac:dyDescent="0.35">
      <c r="A139" s="5" t="s">
        <v>9</v>
      </c>
      <c r="B139" s="5" t="s">
        <v>123</v>
      </c>
      <c r="C139" s="38" t="s">
        <v>2106</v>
      </c>
      <c r="D139" s="6">
        <v>2</v>
      </c>
      <c r="E139" s="7">
        <v>2</v>
      </c>
      <c r="F139" s="6">
        <v>154.17000000000002</v>
      </c>
      <c r="G139" s="33" t="str">
        <f t="shared" si="4"/>
        <v>Off-White1001126829/07/2021</v>
      </c>
      <c r="H139" t="str">
        <f t="shared" si="5"/>
        <v>1001126829/07/2021</v>
      </c>
    </row>
    <row r="140" spans="1:8" x14ac:dyDescent="0.35">
      <c r="A140" s="5" t="s">
        <v>9</v>
      </c>
      <c r="B140" s="5" t="s">
        <v>123</v>
      </c>
      <c r="C140" s="38" t="s">
        <v>2181</v>
      </c>
      <c r="D140" s="6">
        <v>1</v>
      </c>
      <c r="E140" s="7">
        <v>1</v>
      </c>
      <c r="F140" s="6">
        <v>127.5</v>
      </c>
      <c r="G140" s="33" t="str">
        <f t="shared" si="4"/>
        <v>Off-White1001126804/08/2021</v>
      </c>
      <c r="H140" t="str">
        <f t="shared" si="5"/>
        <v>1001126804/08/2021</v>
      </c>
    </row>
    <row r="141" spans="1:8" x14ac:dyDescent="0.35">
      <c r="A141" s="5" t="s">
        <v>9</v>
      </c>
      <c r="B141" s="5" t="s">
        <v>123</v>
      </c>
      <c r="C141" s="38" t="s">
        <v>2182</v>
      </c>
      <c r="D141" s="6">
        <v>1</v>
      </c>
      <c r="E141" s="7">
        <v>1</v>
      </c>
      <c r="F141" s="6">
        <v>325</v>
      </c>
      <c r="G141" s="33" t="str">
        <f t="shared" si="4"/>
        <v>Off-White1001126805/08/2021</v>
      </c>
      <c r="H141" t="str">
        <f t="shared" si="5"/>
        <v>1001126805/08/2021</v>
      </c>
    </row>
    <row r="142" spans="1:8" x14ac:dyDescent="0.35">
      <c r="A142" s="5" t="s">
        <v>9</v>
      </c>
      <c r="B142" s="5" t="s">
        <v>123</v>
      </c>
      <c r="C142" s="38" t="s">
        <v>2184</v>
      </c>
      <c r="D142" s="6">
        <v>1</v>
      </c>
      <c r="E142" s="7">
        <v>1</v>
      </c>
      <c r="F142" s="6">
        <v>72.92</v>
      </c>
      <c r="G142" s="33" t="str">
        <f t="shared" si="4"/>
        <v>Off-White1001126807/08/2021</v>
      </c>
      <c r="H142" t="str">
        <f t="shared" si="5"/>
        <v>1001126807/08/2021</v>
      </c>
    </row>
    <row r="143" spans="1:8" x14ac:dyDescent="0.35">
      <c r="A143" s="5" t="s">
        <v>9</v>
      </c>
      <c r="B143" s="5" t="s">
        <v>123</v>
      </c>
      <c r="C143" s="38" t="s">
        <v>2185</v>
      </c>
      <c r="D143" s="6">
        <v>2</v>
      </c>
      <c r="E143" s="7">
        <v>2</v>
      </c>
      <c r="F143" s="6">
        <v>241.67000000000002</v>
      </c>
      <c r="G143" s="33" t="str">
        <f t="shared" si="4"/>
        <v>Off-White1001126808/08/2021</v>
      </c>
      <c r="H143" t="str">
        <f t="shared" si="5"/>
        <v>1001126808/08/2021</v>
      </c>
    </row>
    <row r="144" spans="1:8" x14ac:dyDescent="0.35">
      <c r="A144" s="5" t="s">
        <v>9</v>
      </c>
      <c r="B144" s="5" t="s">
        <v>123</v>
      </c>
      <c r="C144" s="38" t="s">
        <v>2231</v>
      </c>
      <c r="D144" s="6">
        <v>2</v>
      </c>
      <c r="E144" s="7">
        <v>2</v>
      </c>
      <c r="F144" s="6">
        <v>447.92</v>
      </c>
      <c r="G144" s="33" t="str">
        <f t="shared" si="4"/>
        <v>Off-White1001126812/08/2021</v>
      </c>
      <c r="H144" t="str">
        <f t="shared" si="5"/>
        <v>1001126812/08/2021</v>
      </c>
    </row>
    <row r="145" spans="1:8" x14ac:dyDescent="0.35">
      <c r="A145" s="5" t="s">
        <v>9</v>
      </c>
      <c r="B145" s="5" t="s">
        <v>2112</v>
      </c>
      <c r="C145" s="38" t="s">
        <v>2079</v>
      </c>
      <c r="D145" s="6">
        <v>1</v>
      </c>
      <c r="E145" s="7">
        <v>1</v>
      </c>
      <c r="F145" s="6">
        <v>154.58000000000001</v>
      </c>
      <c r="G145" s="33" t="str">
        <f t="shared" si="4"/>
        <v>Off-White1001129702/07/2021</v>
      </c>
      <c r="H145" t="str">
        <f t="shared" si="5"/>
        <v>1001129702/07/2021</v>
      </c>
    </row>
    <row r="146" spans="1:8" x14ac:dyDescent="0.35">
      <c r="A146" s="5" t="s">
        <v>9</v>
      </c>
      <c r="B146" s="5" t="s">
        <v>2118</v>
      </c>
      <c r="C146" s="38" t="s">
        <v>2088</v>
      </c>
      <c r="D146" s="6">
        <v>1</v>
      </c>
      <c r="E146" s="7">
        <v>1</v>
      </c>
      <c r="F146" s="6">
        <v>210</v>
      </c>
      <c r="G146" s="33" t="str">
        <f t="shared" si="4"/>
        <v>Off-White1001141111/07/2021</v>
      </c>
      <c r="H146" t="str">
        <f t="shared" si="5"/>
        <v>1001141111/07/2021</v>
      </c>
    </row>
    <row r="147" spans="1:8" x14ac:dyDescent="0.35">
      <c r="A147" s="5" t="s">
        <v>9</v>
      </c>
      <c r="B147" s="5" t="s">
        <v>2118</v>
      </c>
      <c r="C147" s="38" t="s">
        <v>2090</v>
      </c>
      <c r="D147" s="6">
        <v>1</v>
      </c>
      <c r="E147" s="7">
        <v>1</v>
      </c>
      <c r="F147" s="6">
        <v>470</v>
      </c>
      <c r="G147" s="33" t="str">
        <f t="shared" si="4"/>
        <v>Off-White1001141113/07/2021</v>
      </c>
      <c r="H147" t="str">
        <f t="shared" si="5"/>
        <v>1001141113/07/2021</v>
      </c>
    </row>
    <row r="148" spans="1:8" x14ac:dyDescent="0.35">
      <c r="A148" s="5" t="s">
        <v>9</v>
      </c>
      <c r="B148" s="5" t="s">
        <v>2118</v>
      </c>
      <c r="C148" s="38" t="s">
        <v>2096</v>
      </c>
      <c r="D148" s="6">
        <v>3</v>
      </c>
      <c r="E148" s="7">
        <v>1</v>
      </c>
      <c r="F148" s="6">
        <v>574.5</v>
      </c>
      <c r="G148" s="33" t="str">
        <f t="shared" si="4"/>
        <v>Off-White1001141119/07/2021</v>
      </c>
      <c r="H148" t="str">
        <f t="shared" si="5"/>
        <v>1001141119/07/2021</v>
      </c>
    </row>
    <row r="149" spans="1:8" x14ac:dyDescent="0.35">
      <c r="A149" s="5" t="s">
        <v>9</v>
      </c>
      <c r="B149" s="5" t="s">
        <v>2118</v>
      </c>
      <c r="C149" s="38" t="s">
        <v>2101</v>
      </c>
      <c r="D149" s="6">
        <v>1</v>
      </c>
      <c r="E149" s="7">
        <v>1</v>
      </c>
      <c r="F149" s="6">
        <v>146</v>
      </c>
      <c r="G149" s="33" t="str">
        <f t="shared" si="4"/>
        <v>Off-White1001141124/07/2021</v>
      </c>
      <c r="H149" t="str">
        <f t="shared" si="5"/>
        <v>1001141124/07/2021</v>
      </c>
    </row>
    <row r="150" spans="1:8" x14ac:dyDescent="0.35">
      <c r="A150" s="5" t="s">
        <v>9</v>
      </c>
      <c r="B150" s="5" t="s">
        <v>2114</v>
      </c>
      <c r="C150" s="38" t="s">
        <v>2083</v>
      </c>
      <c r="D150" s="6">
        <v>1</v>
      </c>
      <c r="E150" s="7">
        <v>1</v>
      </c>
      <c r="F150" s="6">
        <v>177.18</v>
      </c>
      <c r="G150" s="33" t="str">
        <f t="shared" si="4"/>
        <v>Off-White1001141506/07/2021</v>
      </c>
      <c r="H150" t="str">
        <f t="shared" si="5"/>
        <v>1001141506/07/2021</v>
      </c>
    </row>
    <row r="151" spans="1:8" x14ac:dyDescent="0.35">
      <c r="A151" s="5" t="s">
        <v>9</v>
      </c>
      <c r="B151" s="5" t="s">
        <v>2114</v>
      </c>
      <c r="C151" s="38" t="s">
        <v>2086</v>
      </c>
      <c r="D151" s="6">
        <v>1</v>
      </c>
      <c r="E151" s="7">
        <v>1</v>
      </c>
      <c r="F151" s="6">
        <v>132.5</v>
      </c>
      <c r="G151" s="33" t="str">
        <f t="shared" si="4"/>
        <v>Off-White1001141509/07/2021</v>
      </c>
      <c r="H151" t="str">
        <f t="shared" si="5"/>
        <v>1001141509/07/2021</v>
      </c>
    </row>
    <row r="152" spans="1:8" x14ac:dyDescent="0.35">
      <c r="A152" s="5" t="s">
        <v>9</v>
      </c>
      <c r="B152" s="5" t="s">
        <v>2114</v>
      </c>
      <c r="C152" s="38" t="s">
        <v>2099</v>
      </c>
      <c r="D152" s="6">
        <v>-1</v>
      </c>
      <c r="E152" s="7">
        <v>-1</v>
      </c>
      <c r="F152" s="6">
        <v>-110.83</v>
      </c>
      <c r="G152" s="33" t="str">
        <f t="shared" si="4"/>
        <v>Off-White1001141522/07/2021</v>
      </c>
      <c r="H152" t="str">
        <f t="shared" si="5"/>
        <v>1001141522/07/2021</v>
      </c>
    </row>
    <row r="153" spans="1:8" x14ac:dyDescent="0.35">
      <c r="A153" s="5" t="s">
        <v>9</v>
      </c>
      <c r="B153" s="5" t="s">
        <v>2114</v>
      </c>
      <c r="C153" s="38" t="s">
        <v>2102</v>
      </c>
      <c r="D153" s="6">
        <v>-1</v>
      </c>
      <c r="E153" s="7">
        <v>-1</v>
      </c>
      <c r="F153" s="6">
        <v>-177.18</v>
      </c>
      <c r="G153" s="33" t="str">
        <f t="shared" si="4"/>
        <v>Off-White1001141525/07/2021</v>
      </c>
      <c r="H153" t="str">
        <f t="shared" si="5"/>
        <v>1001141525/07/2021</v>
      </c>
    </row>
    <row r="154" spans="1:8" x14ac:dyDescent="0.35">
      <c r="A154" s="5" t="s">
        <v>9</v>
      </c>
      <c r="B154" s="5" t="s">
        <v>2114</v>
      </c>
      <c r="C154" s="38" t="s">
        <v>2181</v>
      </c>
      <c r="D154" s="6">
        <v>1</v>
      </c>
      <c r="E154" s="7">
        <v>1</v>
      </c>
      <c r="F154" s="6">
        <v>62.5</v>
      </c>
      <c r="G154" s="33" t="str">
        <f t="shared" si="4"/>
        <v>Off-White1001141504/08/2021</v>
      </c>
      <c r="H154" t="str">
        <f t="shared" si="5"/>
        <v>1001141504/08/2021</v>
      </c>
    </row>
    <row r="155" spans="1:8" x14ac:dyDescent="0.35">
      <c r="A155" s="5" t="s">
        <v>9</v>
      </c>
      <c r="B155" s="5" t="s">
        <v>2114</v>
      </c>
      <c r="C155" s="38" t="s">
        <v>2182</v>
      </c>
      <c r="D155" s="6">
        <v>1</v>
      </c>
      <c r="E155" s="7">
        <v>1</v>
      </c>
      <c r="F155" s="6">
        <v>175</v>
      </c>
      <c r="G155" s="33" t="str">
        <f t="shared" si="4"/>
        <v>Off-White1001141505/08/2021</v>
      </c>
      <c r="H155" t="str">
        <f t="shared" si="5"/>
        <v>1001141505/08/2021</v>
      </c>
    </row>
    <row r="156" spans="1:8" x14ac:dyDescent="0.35">
      <c r="A156" s="5" t="s">
        <v>9</v>
      </c>
      <c r="B156" s="5" t="s">
        <v>2114</v>
      </c>
      <c r="C156" s="38" t="s">
        <v>2183</v>
      </c>
      <c r="D156" s="6">
        <v>1</v>
      </c>
      <c r="E156" s="7">
        <v>1</v>
      </c>
      <c r="F156" s="6">
        <v>112.5</v>
      </c>
      <c r="G156" s="33" t="str">
        <f t="shared" si="4"/>
        <v>Off-White1001141506/08/2021</v>
      </c>
      <c r="H156" t="str">
        <f t="shared" si="5"/>
        <v>1001141506/08/2021</v>
      </c>
    </row>
    <row r="157" spans="1:8" x14ac:dyDescent="0.35">
      <c r="A157" s="5" t="s">
        <v>9</v>
      </c>
      <c r="B157" s="5" t="s">
        <v>2114</v>
      </c>
      <c r="C157" s="38" t="s">
        <v>2231</v>
      </c>
      <c r="D157" s="6">
        <v>1</v>
      </c>
      <c r="E157" s="7">
        <v>1</v>
      </c>
      <c r="F157" s="6">
        <v>62.5</v>
      </c>
      <c r="G157" s="33" t="str">
        <f t="shared" si="4"/>
        <v>Off-White1001141512/08/2021</v>
      </c>
      <c r="H157" t="str">
        <f t="shared" si="5"/>
        <v>1001141512/08/2021</v>
      </c>
    </row>
    <row r="158" spans="1:8" x14ac:dyDescent="0.35">
      <c r="A158" s="5" t="s">
        <v>9</v>
      </c>
      <c r="B158" s="5" t="s">
        <v>116</v>
      </c>
      <c r="C158" s="38" t="s">
        <v>2079</v>
      </c>
      <c r="D158" s="6">
        <v>5</v>
      </c>
      <c r="E158" s="7">
        <v>5</v>
      </c>
      <c r="F158" s="6">
        <v>1224.99</v>
      </c>
      <c r="G158" s="33" t="str">
        <f t="shared" si="4"/>
        <v>Off-White1001144802/07/2021</v>
      </c>
      <c r="H158" t="str">
        <f t="shared" si="5"/>
        <v>1001144802/07/2021</v>
      </c>
    </row>
    <row r="159" spans="1:8" x14ac:dyDescent="0.35">
      <c r="A159" s="5" t="s">
        <v>9</v>
      </c>
      <c r="B159" s="5" t="s">
        <v>116</v>
      </c>
      <c r="C159" s="38" t="s">
        <v>2080</v>
      </c>
      <c r="D159" s="6">
        <v>2</v>
      </c>
      <c r="E159" s="7">
        <v>2</v>
      </c>
      <c r="F159" s="6">
        <v>279.16000000000003</v>
      </c>
      <c r="G159" s="33" t="str">
        <f t="shared" si="4"/>
        <v>Off-White1001144803/07/2021</v>
      </c>
      <c r="H159" t="str">
        <f t="shared" si="5"/>
        <v>1001144803/07/2021</v>
      </c>
    </row>
    <row r="160" spans="1:8" x14ac:dyDescent="0.35">
      <c r="A160" s="5" t="s">
        <v>9</v>
      </c>
      <c r="B160" s="5" t="s">
        <v>116</v>
      </c>
      <c r="C160" s="38" t="s">
        <v>2082</v>
      </c>
      <c r="D160" s="6">
        <v>8</v>
      </c>
      <c r="E160" s="7">
        <v>7</v>
      </c>
      <c r="F160" s="6">
        <v>1521.6599999999999</v>
      </c>
      <c r="G160" s="33" t="str">
        <f t="shared" si="4"/>
        <v>Off-White1001144805/07/2021</v>
      </c>
      <c r="H160" t="str">
        <f t="shared" si="5"/>
        <v>1001144805/07/2021</v>
      </c>
    </row>
    <row r="161" spans="1:8" x14ac:dyDescent="0.35">
      <c r="A161" s="5" t="s">
        <v>9</v>
      </c>
      <c r="B161" s="5" t="s">
        <v>116</v>
      </c>
      <c r="C161" s="38" t="s">
        <v>2084</v>
      </c>
      <c r="D161" s="6">
        <v>5</v>
      </c>
      <c r="E161" s="7">
        <v>4</v>
      </c>
      <c r="F161" s="6">
        <v>690</v>
      </c>
      <c r="G161" s="33" t="str">
        <f t="shared" si="4"/>
        <v>Off-White1001144807/07/2021</v>
      </c>
      <c r="H161" t="str">
        <f t="shared" si="5"/>
        <v>1001144807/07/2021</v>
      </c>
    </row>
    <row r="162" spans="1:8" x14ac:dyDescent="0.35">
      <c r="A162" s="5" t="s">
        <v>9</v>
      </c>
      <c r="B162" s="5" t="s">
        <v>116</v>
      </c>
      <c r="C162" s="38" t="s">
        <v>2087</v>
      </c>
      <c r="D162" s="6">
        <v>6</v>
      </c>
      <c r="E162" s="7">
        <v>5</v>
      </c>
      <c r="F162" s="6">
        <v>1130</v>
      </c>
      <c r="G162" s="33" t="str">
        <f t="shared" si="4"/>
        <v>Off-White1001144810/07/2021</v>
      </c>
      <c r="H162" t="str">
        <f t="shared" si="5"/>
        <v>1001144810/07/2021</v>
      </c>
    </row>
    <row r="163" spans="1:8" x14ac:dyDescent="0.35">
      <c r="A163" s="5" t="s">
        <v>9</v>
      </c>
      <c r="B163" s="5" t="s">
        <v>116</v>
      </c>
      <c r="C163" s="38" t="s">
        <v>2088</v>
      </c>
      <c r="D163" s="6">
        <v>3</v>
      </c>
      <c r="E163" s="7">
        <v>3</v>
      </c>
      <c r="F163" s="6">
        <v>472.5</v>
      </c>
      <c r="G163" s="33" t="str">
        <f t="shared" si="4"/>
        <v>Off-White1001144811/07/2021</v>
      </c>
      <c r="H163" t="str">
        <f t="shared" si="5"/>
        <v>1001144811/07/2021</v>
      </c>
    </row>
    <row r="164" spans="1:8" x14ac:dyDescent="0.35">
      <c r="A164" s="5" t="s">
        <v>9</v>
      </c>
      <c r="B164" s="5" t="s">
        <v>116</v>
      </c>
      <c r="C164" s="38" t="s">
        <v>2089</v>
      </c>
      <c r="D164" s="6">
        <v>4</v>
      </c>
      <c r="E164" s="7">
        <v>4</v>
      </c>
      <c r="F164" s="6">
        <v>635</v>
      </c>
      <c r="G164" s="33" t="str">
        <f t="shared" si="4"/>
        <v>Off-White1001144812/07/2021</v>
      </c>
      <c r="H164" t="str">
        <f t="shared" si="5"/>
        <v>1001144812/07/2021</v>
      </c>
    </row>
    <row r="165" spans="1:8" x14ac:dyDescent="0.35">
      <c r="A165" s="5" t="s">
        <v>9</v>
      </c>
      <c r="B165" s="5" t="s">
        <v>116</v>
      </c>
      <c r="C165" s="38" t="s">
        <v>2090</v>
      </c>
      <c r="D165" s="6">
        <v>5</v>
      </c>
      <c r="E165" s="7">
        <v>4</v>
      </c>
      <c r="F165" s="6">
        <v>735</v>
      </c>
      <c r="G165" s="33" t="str">
        <f t="shared" si="4"/>
        <v>Off-White1001144813/07/2021</v>
      </c>
      <c r="H165" t="str">
        <f t="shared" si="5"/>
        <v>1001144813/07/2021</v>
      </c>
    </row>
    <row r="166" spans="1:8" x14ac:dyDescent="0.35">
      <c r="A166" s="5" t="s">
        <v>9</v>
      </c>
      <c r="B166" s="5" t="s">
        <v>116</v>
      </c>
      <c r="C166" s="38" t="s">
        <v>2091</v>
      </c>
      <c r="D166" s="6">
        <v>7</v>
      </c>
      <c r="E166" s="7">
        <v>7</v>
      </c>
      <c r="F166" s="6">
        <v>1253</v>
      </c>
      <c r="G166" s="33" t="str">
        <f t="shared" si="4"/>
        <v>Off-White1001144814/07/2021</v>
      </c>
      <c r="H166" t="str">
        <f t="shared" si="5"/>
        <v>1001144814/07/2021</v>
      </c>
    </row>
    <row r="167" spans="1:8" x14ac:dyDescent="0.35">
      <c r="A167" s="5" t="s">
        <v>9</v>
      </c>
      <c r="B167" s="5" t="s">
        <v>116</v>
      </c>
      <c r="C167" s="38" t="s">
        <v>2094</v>
      </c>
      <c r="D167" s="6">
        <v>5</v>
      </c>
      <c r="E167" s="7">
        <v>4</v>
      </c>
      <c r="F167" s="6">
        <v>1198</v>
      </c>
      <c r="G167" s="33" t="str">
        <f t="shared" si="4"/>
        <v>Off-White1001144817/07/2021</v>
      </c>
      <c r="H167" t="str">
        <f t="shared" si="5"/>
        <v>1001144817/07/2021</v>
      </c>
    </row>
    <row r="168" spans="1:8" x14ac:dyDescent="0.35">
      <c r="A168" s="5" t="s">
        <v>9</v>
      </c>
      <c r="B168" s="5" t="s">
        <v>116</v>
      </c>
      <c r="C168" s="38" t="s">
        <v>2095</v>
      </c>
      <c r="D168" s="6">
        <v>7</v>
      </c>
      <c r="E168" s="7">
        <v>7</v>
      </c>
      <c r="F168" s="6">
        <v>1162.33</v>
      </c>
      <c r="G168" s="33" t="str">
        <f t="shared" si="4"/>
        <v>Off-White1001144818/07/2021</v>
      </c>
      <c r="H168" t="str">
        <f t="shared" si="5"/>
        <v>1001144818/07/2021</v>
      </c>
    </row>
    <row r="169" spans="1:8" x14ac:dyDescent="0.35">
      <c r="A169" s="5" t="s">
        <v>9</v>
      </c>
      <c r="B169" s="5" t="s">
        <v>116</v>
      </c>
      <c r="C169" s="38" t="s">
        <v>2096</v>
      </c>
      <c r="D169" s="6">
        <v>2</v>
      </c>
      <c r="E169" s="7">
        <v>2</v>
      </c>
      <c r="F169" s="6">
        <v>203.33</v>
      </c>
      <c r="G169" s="33" t="str">
        <f t="shared" si="4"/>
        <v>Off-White1001144819/07/2021</v>
      </c>
      <c r="H169" t="str">
        <f t="shared" si="5"/>
        <v>1001144819/07/2021</v>
      </c>
    </row>
    <row r="170" spans="1:8" x14ac:dyDescent="0.35">
      <c r="A170" s="5" t="s">
        <v>9</v>
      </c>
      <c r="B170" s="5" t="s">
        <v>116</v>
      </c>
      <c r="C170" s="38" t="s">
        <v>2097</v>
      </c>
      <c r="D170" s="6">
        <v>1</v>
      </c>
      <c r="E170" s="7">
        <v>1</v>
      </c>
      <c r="F170" s="6">
        <v>325</v>
      </c>
      <c r="G170" s="33" t="str">
        <f t="shared" si="4"/>
        <v>Off-White1001144820/07/2021</v>
      </c>
      <c r="H170" t="str">
        <f t="shared" si="5"/>
        <v>1001144820/07/2021</v>
      </c>
    </row>
    <row r="171" spans="1:8" x14ac:dyDescent="0.35">
      <c r="A171" s="5" t="s">
        <v>9</v>
      </c>
      <c r="B171" s="5" t="s">
        <v>116</v>
      </c>
      <c r="C171" s="38" t="s">
        <v>2098</v>
      </c>
      <c r="D171" s="6">
        <v>2</v>
      </c>
      <c r="E171" s="7">
        <v>2</v>
      </c>
      <c r="F171" s="6">
        <v>868</v>
      </c>
      <c r="G171" s="33" t="str">
        <f t="shared" si="4"/>
        <v>Off-White1001144821/07/2021</v>
      </c>
      <c r="H171" t="str">
        <f t="shared" si="5"/>
        <v>1001144821/07/2021</v>
      </c>
    </row>
    <row r="172" spans="1:8" x14ac:dyDescent="0.35">
      <c r="A172" s="5" t="s">
        <v>9</v>
      </c>
      <c r="B172" s="5" t="s">
        <v>116</v>
      </c>
      <c r="C172" s="38" t="s">
        <v>2101</v>
      </c>
      <c r="D172" s="6">
        <v>4</v>
      </c>
      <c r="E172" s="7">
        <v>4</v>
      </c>
      <c r="F172" s="6">
        <v>806.5</v>
      </c>
      <c r="G172" s="33" t="str">
        <f t="shared" si="4"/>
        <v>Off-White1001144824/07/2021</v>
      </c>
      <c r="H172" t="str">
        <f t="shared" si="5"/>
        <v>1001144824/07/2021</v>
      </c>
    </row>
    <row r="173" spans="1:8" x14ac:dyDescent="0.35">
      <c r="A173" s="5" t="s">
        <v>9</v>
      </c>
      <c r="B173" s="5" t="s">
        <v>116</v>
      </c>
      <c r="C173" s="38" t="s">
        <v>2102</v>
      </c>
      <c r="D173" s="6">
        <v>3</v>
      </c>
      <c r="E173" s="7">
        <v>3</v>
      </c>
      <c r="F173" s="6">
        <v>252</v>
      </c>
      <c r="G173" s="33" t="str">
        <f t="shared" si="4"/>
        <v>Off-White1001144825/07/2021</v>
      </c>
      <c r="H173" t="str">
        <f t="shared" si="5"/>
        <v>1001144825/07/2021</v>
      </c>
    </row>
    <row r="174" spans="1:8" x14ac:dyDescent="0.35">
      <c r="A174" s="5" t="s">
        <v>9</v>
      </c>
      <c r="B174" s="5" t="s">
        <v>116</v>
      </c>
      <c r="C174" s="38" t="s">
        <v>2103</v>
      </c>
      <c r="D174" s="6">
        <v>7</v>
      </c>
      <c r="E174" s="7">
        <v>5</v>
      </c>
      <c r="F174" s="6">
        <v>960</v>
      </c>
      <c r="G174" s="33" t="str">
        <f t="shared" si="4"/>
        <v>Off-White1001144826/07/2021</v>
      </c>
      <c r="H174" t="str">
        <f t="shared" si="5"/>
        <v>1001144826/07/2021</v>
      </c>
    </row>
    <row r="175" spans="1:8" x14ac:dyDescent="0.35">
      <c r="A175" s="5" t="s">
        <v>9</v>
      </c>
      <c r="B175" s="5" t="s">
        <v>116</v>
      </c>
      <c r="C175" s="38" t="s">
        <v>2104</v>
      </c>
      <c r="D175" s="6">
        <v>2</v>
      </c>
      <c r="E175" s="7">
        <v>2</v>
      </c>
      <c r="F175" s="6">
        <v>313.16999999999996</v>
      </c>
      <c r="G175" s="33" t="str">
        <f t="shared" si="4"/>
        <v>Off-White1001144827/07/2021</v>
      </c>
      <c r="H175" t="str">
        <f t="shared" si="5"/>
        <v>1001144827/07/2021</v>
      </c>
    </row>
    <row r="176" spans="1:8" x14ac:dyDescent="0.35">
      <c r="A176" s="5" t="s">
        <v>9</v>
      </c>
      <c r="B176" s="5" t="s">
        <v>116</v>
      </c>
      <c r="C176" s="38" t="s">
        <v>2105</v>
      </c>
      <c r="D176" s="6">
        <v>3</v>
      </c>
      <c r="E176" s="7">
        <v>2</v>
      </c>
      <c r="F176" s="6">
        <v>652.08000000000004</v>
      </c>
      <c r="G176" s="33" t="str">
        <f t="shared" si="4"/>
        <v>Off-White1001144828/07/2021</v>
      </c>
      <c r="H176" t="str">
        <f t="shared" si="5"/>
        <v>1001144828/07/2021</v>
      </c>
    </row>
    <row r="177" spans="1:8" x14ac:dyDescent="0.35">
      <c r="A177" s="5" t="s">
        <v>9</v>
      </c>
      <c r="B177" s="5" t="s">
        <v>116</v>
      </c>
      <c r="C177" s="38" t="s">
        <v>2108</v>
      </c>
      <c r="D177" s="6">
        <v>2</v>
      </c>
      <c r="E177" s="7">
        <v>1</v>
      </c>
      <c r="F177" s="6">
        <v>1072.92</v>
      </c>
      <c r="G177" s="33" t="str">
        <f t="shared" si="4"/>
        <v>Off-White1001144831/07/2021</v>
      </c>
      <c r="H177" t="str">
        <f t="shared" si="5"/>
        <v>1001144831/07/2021</v>
      </c>
    </row>
    <row r="178" spans="1:8" x14ac:dyDescent="0.35">
      <c r="A178" s="5" t="s">
        <v>9</v>
      </c>
      <c r="B178" s="5" t="s">
        <v>116</v>
      </c>
      <c r="C178" s="38" t="s">
        <v>2178</v>
      </c>
      <c r="D178" s="6">
        <v>5</v>
      </c>
      <c r="E178" s="7">
        <v>3</v>
      </c>
      <c r="F178" s="6">
        <v>339.59000000000003</v>
      </c>
      <c r="G178" s="33" t="str">
        <f t="shared" si="4"/>
        <v>Off-White1001144801/08/2021</v>
      </c>
      <c r="H178" t="str">
        <f t="shared" si="5"/>
        <v>1001144801/08/2021</v>
      </c>
    </row>
    <row r="179" spans="1:8" x14ac:dyDescent="0.35">
      <c r="A179" s="5" t="s">
        <v>9</v>
      </c>
      <c r="B179" s="5" t="s">
        <v>116</v>
      </c>
      <c r="C179" s="38" t="s">
        <v>2179</v>
      </c>
      <c r="D179" s="6">
        <v>4</v>
      </c>
      <c r="E179" s="7">
        <v>4</v>
      </c>
      <c r="F179" s="6">
        <v>387.5</v>
      </c>
      <c r="G179" s="33" t="str">
        <f t="shared" si="4"/>
        <v>Off-White1001144802/08/2021</v>
      </c>
      <c r="H179" t="str">
        <f t="shared" si="5"/>
        <v>1001144802/08/2021</v>
      </c>
    </row>
    <row r="180" spans="1:8" x14ac:dyDescent="0.35">
      <c r="A180" s="5" t="s">
        <v>9</v>
      </c>
      <c r="B180" s="5" t="s">
        <v>116</v>
      </c>
      <c r="C180" s="38" t="s">
        <v>2180</v>
      </c>
      <c r="D180" s="6">
        <v>1</v>
      </c>
      <c r="E180" s="7">
        <v>1</v>
      </c>
      <c r="F180" s="6">
        <v>72.92</v>
      </c>
      <c r="G180" s="33" t="str">
        <f t="shared" si="4"/>
        <v>Off-White1001144803/08/2021</v>
      </c>
      <c r="H180" t="str">
        <f t="shared" si="5"/>
        <v>1001144803/08/2021</v>
      </c>
    </row>
    <row r="181" spans="1:8" x14ac:dyDescent="0.35">
      <c r="A181" s="5" t="s">
        <v>9</v>
      </c>
      <c r="B181" s="5" t="s">
        <v>116</v>
      </c>
      <c r="C181" s="38" t="s">
        <v>2181</v>
      </c>
      <c r="D181" s="6">
        <v>3</v>
      </c>
      <c r="E181" s="7">
        <v>3</v>
      </c>
      <c r="F181" s="6">
        <v>527.07999999999993</v>
      </c>
      <c r="G181" s="33" t="str">
        <f t="shared" si="4"/>
        <v>Off-White1001144804/08/2021</v>
      </c>
      <c r="H181" t="str">
        <f t="shared" si="5"/>
        <v>1001144804/08/2021</v>
      </c>
    </row>
    <row r="182" spans="1:8" x14ac:dyDescent="0.35">
      <c r="A182" s="5" t="s">
        <v>9</v>
      </c>
      <c r="B182" s="5" t="s">
        <v>116</v>
      </c>
      <c r="C182" s="38" t="s">
        <v>2185</v>
      </c>
      <c r="D182" s="6">
        <v>1</v>
      </c>
      <c r="E182" s="7">
        <v>1</v>
      </c>
      <c r="F182" s="6">
        <v>62.5</v>
      </c>
      <c r="G182" s="33" t="str">
        <f t="shared" si="4"/>
        <v>Off-White1001144808/08/2021</v>
      </c>
      <c r="H182" t="str">
        <f t="shared" si="5"/>
        <v>1001144808/08/2021</v>
      </c>
    </row>
    <row r="183" spans="1:8" x14ac:dyDescent="0.35">
      <c r="A183" s="5" t="s">
        <v>9</v>
      </c>
      <c r="B183" s="5" t="s">
        <v>116</v>
      </c>
      <c r="C183" s="38" t="s">
        <v>2186</v>
      </c>
      <c r="D183" s="6">
        <v>1</v>
      </c>
      <c r="E183" s="7">
        <v>1</v>
      </c>
      <c r="F183" s="6">
        <v>62.5</v>
      </c>
      <c r="G183" s="33" t="str">
        <f t="shared" si="4"/>
        <v>Off-White1001144810/08/2021</v>
      </c>
      <c r="H183" t="str">
        <f t="shared" si="5"/>
        <v>1001144810/08/2021</v>
      </c>
    </row>
    <row r="184" spans="1:8" x14ac:dyDescent="0.35">
      <c r="A184" s="5" t="s">
        <v>9</v>
      </c>
      <c r="B184" s="5" t="s">
        <v>2113</v>
      </c>
      <c r="C184" s="38" t="s">
        <v>2081</v>
      </c>
      <c r="D184" s="6">
        <v>1</v>
      </c>
      <c r="E184" s="7">
        <v>1</v>
      </c>
      <c r="F184" s="6">
        <v>191.67</v>
      </c>
      <c r="G184" s="33" t="str">
        <f t="shared" si="4"/>
        <v>Off-White1001145304/07/2021</v>
      </c>
      <c r="H184" t="str">
        <f t="shared" si="5"/>
        <v>1001145304/07/2021</v>
      </c>
    </row>
    <row r="185" spans="1:8" x14ac:dyDescent="0.35">
      <c r="A185" s="5" t="s">
        <v>9</v>
      </c>
      <c r="B185" s="5" t="s">
        <v>2113</v>
      </c>
      <c r="C185" s="38" t="s">
        <v>2096</v>
      </c>
      <c r="D185" s="6">
        <v>2</v>
      </c>
      <c r="E185" s="7">
        <v>1</v>
      </c>
      <c r="F185" s="6">
        <v>811.67000000000007</v>
      </c>
      <c r="G185" s="33" t="str">
        <f t="shared" si="4"/>
        <v>Off-White1001145319/07/2021</v>
      </c>
      <c r="H185" t="str">
        <f t="shared" si="5"/>
        <v>1001145319/07/2021</v>
      </c>
    </row>
    <row r="186" spans="1:8" x14ac:dyDescent="0.35">
      <c r="A186" s="5" t="s">
        <v>9</v>
      </c>
      <c r="B186" s="5" t="s">
        <v>2113</v>
      </c>
      <c r="C186" s="38" t="s">
        <v>2100</v>
      </c>
      <c r="D186" s="6">
        <v>1</v>
      </c>
      <c r="E186" s="7">
        <v>1</v>
      </c>
      <c r="F186" s="6">
        <v>84</v>
      </c>
      <c r="G186" s="33" t="str">
        <f t="shared" si="4"/>
        <v>Off-White1001145323/07/2021</v>
      </c>
      <c r="H186" t="str">
        <f t="shared" si="5"/>
        <v>1001145323/07/2021</v>
      </c>
    </row>
    <row r="187" spans="1:8" x14ac:dyDescent="0.35">
      <c r="A187" s="5" t="s">
        <v>9</v>
      </c>
      <c r="B187" s="5" t="s">
        <v>2124</v>
      </c>
      <c r="C187" s="38" t="s">
        <v>2100</v>
      </c>
      <c r="D187" s="6">
        <v>2</v>
      </c>
      <c r="E187" s="7">
        <v>1</v>
      </c>
      <c r="F187" s="6">
        <v>453.13</v>
      </c>
      <c r="G187" s="33" t="str">
        <f t="shared" si="4"/>
        <v>Off-White1001148123/07/2021</v>
      </c>
      <c r="H187" t="str">
        <f t="shared" si="5"/>
        <v>1001148123/07/2021</v>
      </c>
    </row>
    <row r="188" spans="1:8" x14ac:dyDescent="0.35">
      <c r="A188" s="5" t="s">
        <v>9</v>
      </c>
      <c r="B188" s="5" t="s">
        <v>2124</v>
      </c>
      <c r="C188" s="38" t="s">
        <v>2102</v>
      </c>
      <c r="D188" s="6">
        <v>1</v>
      </c>
      <c r="E188" s="7">
        <v>1</v>
      </c>
      <c r="F188" s="6">
        <v>191.67</v>
      </c>
      <c r="G188" s="33" t="str">
        <f t="shared" si="4"/>
        <v>Off-White1001148125/07/2021</v>
      </c>
      <c r="H188" t="str">
        <f t="shared" si="5"/>
        <v>1001148125/07/2021</v>
      </c>
    </row>
    <row r="189" spans="1:8" x14ac:dyDescent="0.35">
      <c r="A189" s="5" t="s">
        <v>9</v>
      </c>
      <c r="B189" s="5" t="s">
        <v>2124</v>
      </c>
      <c r="C189" s="38" t="s">
        <v>2103</v>
      </c>
      <c r="D189" s="6">
        <v>3</v>
      </c>
      <c r="E189" s="7">
        <v>1</v>
      </c>
      <c r="F189" s="6">
        <v>200</v>
      </c>
      <c r="G189" s="33" t="str">
        <f t="shared" si="4"/>
        <v>Off-White1001148126/07/2021</v>
      </c>
      <c r="H189" t="str">
        <f t="shared" si="5"/>
        <v>1001148126/07/2021</v>
      </c>
    </row>
    <row r="190" spans="1:8" x14ac:dyDescent="0.35">
      <c r="A190" s="5" t="s">
        <v>9</v>
      </c>
      <c r="B190" s="5" t="s">
        <v>2124</v>
      </c>
      <c r="C190" s="38" t="s">
        <v>2106</v>
      </c>
      <c r="D190" s="6">
        <v>1</v>
      </c>
      <c r="E190" s="7">
        <v>1</v>
      </c>
      <c r="F190" s="6">
        <v>133.33000000000001</v>
      </c>
      <c r="G190" s="33" t="str">
        <f t="shared" si="4"/>
        <v>Off-White1001148129/07/2021</v>
      </c>
      <c r="H190" t="str">
        <f t="shared" si="5"/>
        <v>1001148129/07/2021</v>
      </c>
    </row>
    <row r="191" spans="1:8" x14ac:dyDescent="0.35">
      <c r="A191" s="5" t="s">
        <v>9</v>
      </c>
      <c r="B191" s="5" t="s">
        <v>2124</v>
      </c>
      <c r="C191" s="38" t="s">
        <v>2183</v>
      </c>
      <c r="D191" s="6">
        <v>1</v>
      </c>
      <c r="E191" s="7">
        <v>1</v>
      </c>
      <c r="F191" s="6">
        <v>29.17</v>
      </c>
      <c r="G191" s="33" t="str">
        <f t="shared" si="4"/>
        <v>Off-White1001148106/08/2021</v>
      </c>
      <c r="H191" t="str">
        <f t="shared" si="5"/>
        <v>1001148106/08/2021</v>
      </c>
    </row>
    <row r="192" spans="1:8" x14ac:dyDescent="0.35">
      <c r="A192" s="5" t="s">
        <v>9</v>
      </c>
      <c r="B192" s="5" t="s">
        <v>2119</v>
      </c>
      <c r="C192" s="38" t="s">
        <v>2089</v>
      </c>
      <c r="D192" s="6">
        <v>1</v>
      </c>
      <c r="E192" s="7">
        <v>1</v>
      </c>
      <c r="F192" s="6">
        <v>50</v>
      </c>
      <c r="G192" s="33" t="str">
        <f t="shared" si="4"/>
        <v>Off-White1001156712/07/2021</v>
      </c>
      <c r="H192" t="str">
        <f t="shared" si="5"/>
        <v>1001156712/07/2021</v>
      </c>
    </row>
    <row r="193" spans="1:8" x14ac:dyDescent="0.35">
      <c r="A193" s="5" t="s">
        <v>9</v>
      </c>
      <c r="B193" s="5" t="s">
        <v>2119</v>
      </c>
      <c r="C193" s="38" t="s">
        <v>2093</v>
      </c>
      <c r="D193" s="6">
        <v>1</v>
      </c>
      <c r="E193" s="7">
        <v>1</v>
      </c>
      <c r="F193" s="6">
        <v>54.17</v>
      </c>
      <c r="G193" s="33" t="str">
        <f t="shared" si="4"/>
        <v>Off-White1001156716/07/2021</v>
      </c>
      <c r="H193" t="str">
        <f t="shared" si="5"/>
        <v>1001156716/07/2021</v>
      </c>
    </row>
    <row r="194" spans="1:8" x14ac:dyDescent="0.35">
      <c r="A194" s="5" t="s">
        <v>9</v>
      </c>
      <c r="B194" s="5" t="s">
        <v>2119</v>
      </c>
      <c r="C194" s="38" t="s">
        <v>2099</v>
      </c>
      <c r="D194" s="6">
        <v>1</v>
      </c>
      <c r="E194" s="7">
        <v>1</v>
      </c>
      <c r="F194" s="6">
        <v>162</v>
      </c>
      <c r="G194" s="33" t="str">
        <f t="shared" si="4"/>
        <v>Off-White1001156722/07/2021</v>
      </c>
      <c r="H194" t="str">
        <f t="shared" si="5"/>
        <v>1001156722/07/2021</v>
      </c>
    </row>
    <row r="195" spans="1:8" x14ac:dyDescent="0.35">
      <c r="A195" s="5" t="s">
        <v>9</v>
      </c>
      <c r="B195" s="5" t="s">
        <v>2119</v>
      </c>
      <c r="C195" s="38" t="s">
        <v>2108</v>
      </c>
      <c r="D195" s="6">
        <v>2</v>
      </c>
      <c r="E195" s="7">
        <v>1</v>
      </c>
      <c r="F195" s="6">
        <v>441.67</v>
      </c>
      <c r="G195" s="33" t="str">
        <f t="shared" si="4"/>
        <v>Off-White1001156731/07/2021</v>
      </c>
      <c r="H195" t="str">
        <f t="shared" si="5"/>
        <v>1001156731/07/2021</v>
      </c>
    </row>
    <row r="196" spans="1:8" x14ac:dyDescent="0.35">
      <c r="A196" s="5" t="s">
        <v>9</v>
      </c>
      <c r="B196" s="5" t="s">
        <v>2125</v>
      </c>
      <c r="C196" s="38" t="s">
        <v>2107</v>
      </c>
      <c r="D196" s="6">
        <v>1</v>
      </c>
      <c r="E196" s="7">
        <v>1</v>
      </c>
      <c r="F196" s="6">
        <v>67.2</v>
      </c>
      <c r="G196" s="33" t="str">
        <f t="shared" si="4"/>
        <v>Off-White1001158730/07/2021</v>
      </c>
      <c r="H196" t="str">
        <f t="shared" si="5"/>
        <v>1001158730/07/2021</v>
      </c>
    </row>
    <row r="197" spans="1:8" x14ac:dyDescent="0.35">
      <c r="A197" s="5" t="s">
        <v>9</v>
      </c>
      <c r="B197" s="5" t="s">
        <v>2134</v>
      </c>
      <c r="C197" s="38" t="s">
        <v>2212</v>
      </c>
      <c r="D197" s="6">
        <v>1</v>
      </c>
      <c r="E197" s="7">
        <v>1</v>
      </c>
      <c r="F197" s="6">
        <v>133.33000000000001</v>
      </c>
      <c r="G197" s="33" t="str">
        <f t="shared" si="4"/>
        <v>Off-White1001200311/08/2021</v>
      </c>
      <c r="H197" t="str">
        <f t="shared" si="5"/>
        <v>1001200311/08/2021</v>
      </c>
    </row>
    <row r="198" spans="1:8" x14ac:dyDescent="0.35">
      <c r="A198" s="5" t="s">
        <v>9</v>
      </c>
      <c r="B198" s="5" t="s">
        <v>120</v>
      </c>
      <c r="C198" s="38" t="s">
        <v>2081</v>
      </c>
      <c r="D198" s="6">
        <v>1</v>
      </c>
      <c r="E198" s="7">
        <v>1</v>
      </c>
      <c r="F198" s="6">
        <v>104.17</v>
      </c>
      <c r="G198" s="33" t="str">
        <f t="shared" si="4"/>
        <v>Off-White1001202404/07/2021</v>
      </c>
      <c r="H198" t="str">
        <f t="shared" si="5"/>
        <v>1001202404/07/2021</v>
      </c>
    </row>
    <row r="199" spans="1:8" x14ac:dyDescent="0.35">
      <c r="A199" s="5" t="s">
        <v>9</v>
      </c>
      <c r="B199" s="5" t="s">
        <v>120</v>
      </c>
      <c r="C199" s="38" t="s">
        <v>2088</v>
      </c>
      <c r="D199" s="6">
        <v>1</v>
      </c>
      <c r="E199" s="7">
        <v>1</v>
      </c>
      <c r="F199" s="6">
        <v>50</v>
      </c>
      <c r="G199" s="33" t="str">
        <f t="shared" si="4"/>
        <v>Off-White1001202411/07/2021</v>
      </c>
      <c r="H199" t="str">
        <f t="shared" si="5"/>
        <v>1001202411/07/2021</v>
      </c>
    </row>
    <row r="200" spans="1:8" x14ac:dyDescent="0.35">
      <c r="A200" s="5" t="s">
        <v>9</v>
      </c>
      <c r="B200" s="5" t="s">
        <v>120</v>
      </c>
      <c r="C200" s="38" t="s">
        <v>2099</v>
      </c>
      <c r="D200" s="6">
        <v>2</v>
      </c>
      <c r="E200" s="7">
        <v>1</v>
      </c>
      <c r="F200" s="6">
        <v>450.5</v>
      </c>
      <c r="G200" s="33" t="str">
        <f t="shared" ref="G200:G263" si="6">A200&amp;B200&amp;C200</f>
        <v>Off-White1001202422/07/2021</v>
      </c>
      <c r="H200" t="str">
        <f t="shared" ref="H200:H263" si="7">B200&amp;C200</f>
        <v>1001202422/07/2021</v>
      </c>
    </row>
    <row r="201" spans="1:8" x14ac:dyDescent="0.35">
      <c r="A201" s="5" t="s">
        <v>9</v>
      </c>
      <c r="B201" s="5" t="s">
        <v>119</v>
      </c>
      <c r="C201" s="38" t="s">
        <v>2078</v>
      </c>
      <c r="D201" s="6">
        <v>1</v>
      </c>
      <c r="E201" s="7">
        <v>1</v>
      </c>
      <c r="F201" s="6">
        <v>110.83</v>
      </c>
      <c r="G201" s="33" t="str">
        <f t="shared" si="6"/>
        <v>Off-White1001204001/07/2021</v>
      </c>
      <c r="H201" t="str">
        <f t="shared" si="7"/>
        <v>1001204001/07/2021</v>
      </c>
    </row>
    <row r="202" spans="1:8" x14ac:dyDescent="0.35">
      <c r="A202" s="5" t="s">
        <v>9</v>
      </c>
      <c r="B202" s="5" t="s">
        <v>119</v>
      </c>
      <c r="C202" s="38" t="s">
        <v>2080</v>
      </c>
      <c r="D202" s="6">
        <v>1</v>
      </c>
      <c r="E202" s="7">
        <v>1</v>
      </c>
      <c r="F202" s="6">
        <v>325</v>
      </c>
      <c r="G202" s="33" t="str">
        <f t="shared" si="6"/>
        <v>Off-White1001204003/07/2021</v>
      </c>
      <c r="H202" t="str">
        <f t="shared" si="7"/>
        <v>1001204003/07/2021</v>
      </c>
    </row>
    <row r="203" spans="1:8" x14ac:dyDescent="0.35">
      <c r="A203" s="5" t="s">
        <v>9</v>
      </c>
      <c r="B203" s="5" t="s">
        <v>119</v>
      </c>
      <c r="C203" s="38" t="s">
        <v>2085</v>
      </c>
      <c r="D203" s="6">
        <v>1</v>
      </c>
      <c r="E203" s="7">
        <v>1</v>
      </c>
      <c r="F203" s="6">
        <v>470</v>
      </c>
      <c r="G203" s="33" t="str">
        <f t="shared" si="6"/>
        <v>Off-White1001204008/07/2021</v>
      </c>
      <c r="H203" t="str">
        <f t="shared" si="7"/>
        <v>1001204008/07/2021</v>
      </c>
    </row>
    <row r="204" spans="1:8" x14ac:dyDescent="0.35">
      <c r="A204" s="5" t="s">
        <v>9</v>
      </c>
      <c r="B204" s="5" t="s">
        <v>119</v>
      </c>
      <c r="C204" s="38" t="s">
        <v>2094</v>
      </c>
      <c r="D204" s="6">
        <v>1</v>
      </c>
      <c r="E204" s="7">
        <v>1</v>
      </c>
      <c r="F204" s="6">
        <v>28</v>
      </c>
      <c r="G204" s="33" t="str">
        <f t="shared" si="6"/>
        <v>Off-White1001204017/07/2021</v>
      </c>
      <c r="H204" t="str">
        <f t="shared" si="7"/>
        <v>1001204017/07/2021</v>
      </c>
    </row>
    <row r="205" spans="1:8" x14ac:dyDescent="0.35">
      <c r="A205" s="5" t="s">
        <v>9</v>
      </c>
      <c r="B205" s="5" t="s">
        <v>119</v>
      </c>
      <c r="C205" s="38" t="s">
        <v>2102</v>
      </c>
      <c r="D205" s="6">
        <v>1</v>
      </c>
      <c r="E205" s="7">
        <v>1</v>
      </c>
      <c r="F205" s="6">
        <v>104.17</v>
      </c>
      <c r="G205" s="33" t="str">
        <f t="shared" si="6"/>
        <v>Off-White1001204025/07/2021</v>
      </c>
      <c r="H205" t="str">
        <f t="shared" si="7"/>
        <v>1001204025/07/2021</v>
      </c>
    </row>
    <row r="206" spans="1:8" x14ac:dyDescent="0.35">
      <c r="A206" s="5" t="s">
        <v>9</v>
      </c>
      <c r="B206" s="5" t="s">
        <v>2121</v>
      </c>
      <c r="C206" s="38" t="s">
        <v>2096</v>
      </c>
      <c r="D206" s="6">
        <v>1</v>
      </c>
      <c r="E206" s="7">
        <v>1</v>
      </c>
      <c r="F206" s="6">
        <v>158.33000000000001</v>
      </c>
      <c r="G206" s="33" t="str">
        <f t="shared" si="6"/>
        <v>Off-White1126819/07/2021</v>
      </c>
      <c r="H206" t="str">
        <f t="shared" si="7"/>
        <v>1126819/07/2021</v>
      </c>
    </row>
    <row r="207" spans="1:8" x14ac:dyDescent="0.35">
      <c r="A207" s="5" t="s">
        <v>9</v>
      </c>
      <c r="B207" s="5" t="s">
        <v>2122</v>
      </c>
      <c r="C207" s="38" t="s">
        <v>2096</v>
      </c>
      <c r="D207" s="6">
        <v>-1</v>
      </c>
      <c r="E207" s="7">
        <v>-1</v>
      </c>
      <c r="F207" s="6">
        <v>-146</v>
      </c>
      <c r="G207" s="33" t="str">
        <f t="shared" si="6"/>
        <v>Off-White1144819/07/2021</v>
      </c>
      <c r="H207" t="str">
        <f t="shared" si="7"/>
        <v>1144819/07/2021</v>
      </c>
    </row>
    <row r="208" spans="1:8" x14ac:dyDescent="0.35">
      <c r="A208" s="5" t="s">
        <v>9</v>
      </c>
      <c r="B208" s="5" t="s">
        <v>2116</v>
      </c>
      <c r="C208" s="38" t="s">
        <v>2085</v>
      </c>
      <c r="D208" s="6">
        <v>1</v>
      </c>
      <c r="E208" s="7">
        <v>1</v>
      </c>
      <c r="F208" s="6">
        <v>75</v>
      </c>
      <c r="G208" s="33" t="str">
        <f t="shared" si="6"/>
        <v>Off-White300000508/07/2021</v>
      </c>
      <c r="H208" t="str">
        <f t="shared" si="7"/>
        <v>300000508/07/2021</v>
      </c>
    </row>
    <row r="209" spans="1:8" x14ac:dyDescent="0.35">
      <c r="A209" s="5" t="s">
        <v>15</v>
      </c>
      <c r="B209" s="5" t="s">
        <v>2142</v>
      </c>
      <c r="C209" s="38" t="s">
        <v>2079</v>
      </c>
      <c r="D209" s="6">
        <v>1</v>
      </c>
      <c r="E209" s="7">
        <v>1</v>
      </c>
      <c r="F209" s="6">
        <v>245.83</v>
      </c>
      <c r="G209" s="33" t="str">
        <f t="shared" si="6"/>
        <v>YSL1001098502/07/2021</v>
      </c>
      <c r="H209" t="str">
        <f t="shared" si="7"/>
        <v>1001098502/07/2021</v>
      </c>
    </row>
    <row r="210" spans="1:8" x14ac:dyDescent="0.35">
      <c r="A210" s="5" t="s">
        <v>15</v>
      </c>
      <c r="B210" s="5" t="s">
        <v>2142</v>
      </c>
      <c r="C210" s="38" t="s">
        <v>2080</v>
      </c>
      <c r="D210" s="6">
        <v>1</v>
      </c>
      <c r="E210" s="7">
        <v>1</v>
      </c>
      <c r="F210" s="6">
        <v>245.83</v>
      </c>
      <c r="G210" s="33" t="str">
        <f t="shared" si="6"/>
        <v>YSL1001098503/07/2021</v>
      </c>
      <c r="H210" t="str">
        <f t="shared" si="7"/>
        <v>1001098503/07/2021</v>
      </c>
    </row>
    <row r="211" spans="1:8" x14ac:dyDescent="0.35">
      <c r="A211" s="5" t="s">
        <v>15</v>
      </c>
      <c r="B211" s="5" t="s">
        <v>2142</v>
      </c>
      <c r="C211" s="38" t="s">
        <v>2094</v>
      </c>
      <c r="D211" s="6">
        <v>1</v>
      </c>
      <c r="E211" s="7">
        <v>1</v>
      </c>
      <c r="F211" s="6">
        <v>491.67</v>
      </c>
      <c r="G211" s="33" t="str">
        <f t="shared" si="6"/>
        <v>YSL1001098517/07/2021</v>
      </c>
      <c r="H211" t="str">
        <f t="shared" si="7"/>
        <v>1001098517/07/2021</v>
      </c>
    </row>
    <row r="212" spans="1:8" x14ac:dyDescent="0.35">
      <c r="A212" s="5" t="s">
        <v>15</v>
      </c>
      <c r="B212" s="5" t="s">
        <v>2142</v>
      </c>
      <c r="C212" s="38" t="s">
        <v>2095</v>
      </c>
      <c r="D212" s="6">
        <v>2</v>
      </c>
      <c r="E212" s="7">
        <v>1</v>
      </c>
      <c r="F212" s="6">
        <v>1083.33</v>
      </c>
      <c r="G212" s="33" t="str">
        <f t="shared" si="6"/>
        <v>YSL1001098518/07/2021</v>
      </c>
      <c r="H212" t="str">
        <f t="shared" si="7"/>
        <v>1001098518/07/2021</v>
      </c>
    </row>
    <row r="213" spans="1:8" x14ac:dyDescent="0.35">
      <c r="A213" s="5" t="s">
        <v>15</v>
      </c>
      <c r="B213" s="5" t="s">
        <v>2142</v>
      </c>
      <c r="C213" s="38" t="s">
        <v>2183</v>
      </c>
      <c r="D213" s="6">
        <v>2</v>
      </c>
      <c r="E213" s="7">
        <v>2</v>
      </c>
      <c r="F213" s="6">
        <v>1175</v>
      </c>
      <c r="G213" s="33" t="str">
        <f t="shared" si="6"/>
        <v>YSL1001098506/08/2021</v>
      </c>
      <c r="H213" t="str">
        <f t="shared" si="7"/>
        <v>1001098506/08/2021</v>
      </c>
    </row>
    <row r="214" spans="1:8" x14ac:dyDescent="0.35">
      <c r="A214" s="5" t="s">
        <v>15</v>
      </c>
      <c r="B214" s="5" t="s">
        <v>2142</v>
      </c>
      <c r="C214" s="38" t="s">
        <v>2184</v>
      </c>
      <c r="D214" s="6">
        <v>1</v>
      </c>
      <c r="E214" s="7">
        <v>1</v>
      </c>
      <c r="F214" s="6">
        <v>458.33</v>
      </c>
      <c r="G214" s="33" t="str">
        <f t="shared" si="6"/>
        <v>YSL1001098507/08/2021</v>
      </c>
      <c r="H214" t="str">
        <f t="shared" si="7"/>
        <v>1001098507/08/2021</v>
      </c>
    </row>
    <row r="215" spans="1:8" x14ac:dyDescent="0.35">
      <c r="A215" s="5" t="s">
        <v>15</v>
      </c>
      <c r="B215" s="5" t="s">
        <v>2142</v>
      </c>
      <c r="C215" s="38" t="s">
        <v>2185</v>
      </c>
      <c r="D215" s="6">
        <v>2</v>
      </c>
      <c r="E215" s="7">
        <v>2</v>
      </c>
      <c r="F215" s="6">
        <v>402.08000000000004</v>
      </c>
      <c r="G215" s="33" t="str">
        <f t="shared" si="6"/>
        <v>YSL1001098508/08/2021</v>
      </c>
      <c r="H215" t="str">
        <f t="shared" si="7"/>
        <v>1001098508/08/2021</v>
      </c>
    </row>
    <row r="216" spans="1:8" x14ac:dyDescent="0.35">
      <c r="A216" s="5" t="s">
        <v>15</v>
      </c>
      <c r="B216" s="5" t="s">
        <v>2142</v>
      </c>
      <c r="C216" s="38" t="s">
        <v>2203</v>
      </c>
      <c r="D216" s="6">
        <v>1</v>
      </c>
      <c r="E216" s="7">
        <v>1</v>
      </c>
      <c r="F216" s="6">
        <v>495.83</v>
      </c>
      <c r="G216" s="33" t="str">
        <f t="shared" si="6"/>
        <v>YSL1001098509/08/2021</v>
      </c>
      <c r="H216" t="str">
        <f t="shared" si="7"/>
        <v>1001098509/08/2021</v>
      </c>
    </row>
    <row r="217" spans="1:8" x14ac:dyDescent="0.35">
      <c r="A217" s="5" t="s">
        <v>15</v>
      </c>
      <c r="B217" s="5" t="s">
        <v>2146</v>
      </c>
      <c r="C217" s="38" t="s">
        <v>2101</v>
      </c>
      <c r="D217" s="6">
        <v>1</v>
      </c>
      <c r="E217" s="7">
        <v>1</v>
      </c>
      <c r="F217" s="6">
        <v>287.5</v>
      </c>
      <c r="G217" s="33" t="str">
        <f t="shared" si="6"/>
        <v>YSL1001112524/07/2021</v>
      </c>
      <c r="H217" t="str">
        <f t="shared" si="7"/>
        <v>1001112524/07/2021</v>
      </c>
    </row>
    <row r="218" spans="1:8" x14ac:dyDescent="0.35">
      <c r="A218" s="5" t="s">
        <v>15</v>
      </c>
      <c r="B218" s="5" t="s">
        <v>117</v>
      </c>
      <c r="C218" s="38" t="s">
        <v>2079</v>
      </c>
      <c r="D218" s="6">
        <v>1</v>
      </c>
      <c r="E218" s="7">
        <v>1</v>
      </c>
      <c r="F218" s="6">
        <v>350</v>
      </c>
      <c r="G218" s="33" t="str">
        <f t="shared" si="6"/>
        <v>YSL1001116602/07/2021</v>
      </c>
      <c r="H218" t="str">
        <f t="shared" si="7"/>
        <v>1001116602/07/2021</v>
      </c>
    </row>
    <row r="219" spans="1:8" x14ac:dyDescent="0.35">
      <c r="A219" s="5" t="s">
        <v>15</v>
      </c>
      <c r="B219" s="5" t="s">
        <v>117</v>
      </c>
      <c r="C219" s="38" t="s">
        <v>2082</v>
      </c>
      <c r="D219" s="6">
        <v>1</v>
      </c>
      <c r="E219" s="7">
        <v>1</v>
      </c>
      <c r="F219" s="6">
        <v>658.33</v>
      </c>
      <c r="G219" s="33" t="str">
        <f t="shared" si="6"/>
        <v>YSL1001116605/07/2021</v>
      </c>
      <c r="H219" t="str">
        <f t="shared" si="7"/>
        <v>1001116605/07/2021</v>
      </c>
    </row>
    <row r="220" spans="1:8" x14ac:dyDescent="0.35">
      <c r="A220" s="5" t="s">
        <v>15</v>
      </c>
      <c r="B220" s="5" t="s">
        <v>117</v>
      </c>
      <c r="C220" s="38" t="s">
        <v>2084</v>
      </c>
      <c r="D220" s="6">
        <v>2</v>
      </c>
      <c r="E220" s="7">
        <v>2</v>
      </c>
      <c r="F220" s="6">
        <v>1287.5</v>
      </c>
      <c r="G220" s="33" t="str">
        <f t="shared" si="6"/>
        <v>YSL1001116607/07/2021</v>
      </c>
      <c r="H220" t="str">
        <f t="shared" si="7"/>
        <v>1001116607/07/2021</v>
      </c>
    </row>
    <row r="221" spans="1:8" x14ac:dyDescent="0.35">
      <c r="A221" s="5" t="s">
        <v>15</v>
      </c>
      <c r="B221" s="5" t="s">
        <v>117</v>
      </c>
      <c r="C221" s="38" t="s">
        <v>2095</v>
      </c>
      <c r="D221" s="6">
        <v>1</v>
      </c>
      <c r="E221" s="7">
        <v>1</v>
      </c>
      <c r="F221" s="6">
        <v>493.75</v>
      </c>
      <c r="G221" s="33" t="str">
        <f t="shared" si="6"/>
        <v>YSL1001116618/07/2021</v>
      </c>
      <c r="H221" t="str">
        <f t="shared" si="7"/>
        <v>1001116618/07/2021</v>
      </c>
    </row>
    <row r="222" spans="1:8" x14ac:dyDescent="0.35">
      <c r="A222" s="5" t="s">
        <v>15</v>
      </c>
      <c r="B222" s="5" t="s">
        <v>117</v>
      </c>
      <c r="C222" s="38" t="s">
        <v>2178</v>
      </c>
      <c r="D222" s="6">
        <v>1</v>
      </c>
      <c r="E222" s="7">
        <v>1</v>
      </c>
      <c r="F222" s="6">
        <v>787.5</v>
      </c>
      <c r="G222" s="33" t="str">
        <f t="shared" si="6"/>
        <v>YSL1001116601/08/2021</v>
      </c>
      <c r="H222" t="str">
        <f t="shared" si="7"/>
        <v>1001116601/08/2021</v>
      </c>
    </row>
    <row r="223" spans="1:8" x14ac:dyDescent="0.35">
      <c r="A223" s="5" t="s">
        <v>15</v>
      </c>
      <c r="B223" s="5" t="s">
        <v>2123</v>
      </c>
      <c r="C223" s="38" t="s">
        <v>2098</v>
      </c>
      <c r="D223" s="6">
        <v>1</v>
      </c>
      <c r="E223" s="7">
        <v>1</v>
      </c>
      <c r="F223" s="6">
        <v>495.83</v>
      </c>
      <c r="G223" s="33" t="str">
        <f t="shared" si="6"/>
        <v>YSL1001125221/07/2021</v>
      </c>
      <c r="H223" t="str">
        <f t="shared" si="7"/>
        <v>1001125221/07/2021</v>
      </c>
    </row>
    <row r="224" spans="1:8" x14ac:dyDescent="0.35">
      <c r="A224" s="5" t="s">
        <v>15</v>
      </c>
      <c r="B224" s="5" t="s">
        <v>2123</v>
      </c>
      <c r="C224" s="38" t="s">
        <v>2102</v>
      </c>
      <c r="D224" s="6">
        <v>1</v>
      </c>
      <c r="E224" s="7">
        <v>1</v>
      </c>
      <c r="F224" s="6">
        <v>1208.33</v>
      </c>
      <c r="G224" s="33" t="str">
        <f t="shared" si="6"/>
        <v>YSL1001125225/07/2021</v>
      </c>
      <c r="H224" t="str">
        <f t="shared" si="7"/>
        <v>1001125225/07/2021</v>
      </c>
    </row>
    <row r="225" spans="1:8" x14ac:dyDescent="0.35">
      <c r="A225" s="5" t="s">
        <v>15</v>
      </c>
      <c r="B225" s="5" t="s">
        <v>2123</v>
      </c>
      <c r="C225" s="38" t="s">
        <v>2106</v>
      </c>
      <c r="D225" s="6">
        <v>-1</v>
      </c>
      <c r="E225" s="7">
        <v>-1</v>
      </c>
      <c r="F225" s="6">
        <v>-1208.33</v>
      </c>
      <c r="G225" s="33" t="str">
        <f t="shared" si="6"/>
        <v>YSL1001125229/07/2021</v>
      </c>
      <c r="H225" t="str">
        <f t="shared" si="7"/>
        <v>1001125229/07/2021</v>
      </c>
    </row>
    <row r="226" spans="1:8" x14ac:dyDescent="0.35">
      <c r="A226" s="5" t="s">
        <v>15</v>
      </c>
      <c r="B226" s="5" t="s">
        <v>2215</v>
      </c>
      <c r="C226" s="38" t="s">
        <v>2183</v>
      </c>
      <c r="D226" s="6">
        <v>1</v>
      </c>
      <c r="E226" s="7">
        <v>1</v>
      </c>
      <c r="F226" s="6">
        <v>162.5</v>
      </c>
      <c r="G226" s="33" t="str">
        <f t="shared" si="6"/>
        <v>YSL1001136306/08/2021</v>
      </c>
      <c r="H226" t="str">
        <f t="shared" si="7"/>
        <v>1001136306/08/2021</v>
      </c>
    </row>
    <row r="227" spans="1:8" x14ac:dyDescent="0.35">
      <c r="A227" s="5" t="s">
        <v>15</v>
      </c>
      <c r="B227" s="5" t="s">
        <v>2118</v>
      </c>
      <c r="C227" s="38" t="s">
        <v>2080</v>
      </c>
      <c r="D227" s="6">
        <v>2</v>
      </c>
      <c r="E227" s="7">
        <v>2</v>
      </c>
      <c r="F227" s="6">
        <v>816.66</v>
      </c>
      <c r="G227" s="33" t="str">
        <f t="shared" si="6"/>
        <v>YSL1001141103/07/2021</v>
      </c>
      <c r="H227" t="str">
        <f t="shared" si="7"/>
        <v>1001141103/07/2021</v>
      </c>
    </row>
    <row r="228" spans="1:8" x14ac:dyDescent="0.35">
      <c r="A228" s="5" t="s">
        <v>15</v>
      </c>
      <c r="B228" s="5" t="s">
        <v>2118</v>
      </c>
      <c r="C228" s="38" t="s">
        <v>2081</v>
      </c>
      <c r="D228" s="6">
        <v>2</v>
      </c>
      <c r="E228" s="7">
        <v>2</v>
      </c>
      <c r="F228" s="6">
        <v>595.83000000000004</v>
      </c>
      <c r="G228" s="33" t="str">
        <f t="shared" si="6"/>
        <v>YSL1001141104/07/2021</v>
      </c>
      <c r="H228" t="str">
        <f t="shared" si="7"/>
        <v>1001141104/07/2021</v>
      </c>
    </row>
    <row r="229" spans="1:8" x14ac:dyDescent="0.35">
      <c r="A229" s="5" t="s">
        <v>15</v>
      </c>
      <c r="B229" s="5" t="s">
        <v>2118</v>
      </c>
      <c r="C229" s="38" t="s">
        <v>2083</v>
      </c>
      <c r="D229" s="6">
        <v>2</v>
      </c>
      <c r="E229" s="7">
        <v>2</v>
      </c>
      <c r="F229" s="6">
        <v>808.32999999999993</v>
      </c>
      <c r="G229" s="33" t="str">
        <f t="shared" si="6"/>
        <v>YSL1001141106/07/2021</v>
      </c>
      <c r="H229" t="str">
        <f t="shared" si="7"/>
        <v>1001141106/07/2021</v>
      </c>
    </row>
    <row r="230" spans="1:8" x14ac:dyDescent="0.35">
      <c r="A230" s="5" t="s">
        <v>15</v>
      </c>
      <c r="B230" s="5" t="s">
        <v>2118</v>
      </c>
      <c r="C230" s="38" t="s">
        <v>2087</v>
      </c>
      <c r="D230" s="6">
        <v>1</v>
      </c>
      <c r="E230" s="7">
        <v>1</v>
      </c>
      <c r="F230" s="6">
        <v>287.5</v>
      </c>
      <c r="G230" s="33" t="str">
        <f t="shared" si="6"/>
        <v>YSL1001141110/07/2021</v>
      </c>
      <c r="H230" t="str">
        <f t="shared" si="7"/>
        <v>1001141110/07/2021</v>
      </c>
    </row>
    <row r="231" spans="1:8" x14ac:dyDescent="0.35">
      <c r="A231" s="5" t="s">
        <v>15</v>
      </c>
      <c r="B231" s="5" t="s">
        <v>2118</v>
      </c>
      <c r="C231" s="38" t="s">
        <v>2090</v>
      </c>
      <c r="D231" s="6">
        <v>1</v>
      </c>
      <c r="E231" s="7">
        <v>1</v>
      </c>
      <c r="F231" s="6">
        <v>208.33</v>
      </c>
      <c r="G231" s="33" t="str">
        <f t="shared" si="6"/>
        <v>YSL1001141113/07/2021</v>
      </c>
      <c r="H231" t="str">
        <f t="shared" si="7"/>
        <v>1001141113/07/2021</v>
      </c>
    </row>
    <row r="232" spans="1:8" x14ac:dyDescent="0.35">
      <c r="A232" s="5" t="s">
        <v>15</v>
      </c>
      <c r="B232" s="5" t="s">
        <v>2118</v>
      </c>
      <c r="C232" s="38" t="s">
        <v>2091</v>
      </c>
      <c r="D232" s="6">
        <v>1</v>
      </c>
      <c r="E232" s="7">
        <v>1</v>
      </c>
      <c r="F232" s="6">
        <v>658.33</v>
      </c>
      <c r="G232" s="33" t="str">
        <f t="shared" si="6"/>
        <v>YSL1001141114/07/2021</v>
      </c>
      <c r="H232" t="str">
        <f t="shared" si="7"/>
        <v>1001141114/07/2021</v>
      </c>
    </row>
    <row r="233" spans="1:8" x14ac:dyDescent="0.35">
      <c r="A233" s="5" t="s">
        <v>15</v>
      </c>
      <c r="B233" s="5" t="s">
        <v>2118</v>
      </c>
      <c r="C233" s="38" t="s">
        <v>2094</v>
      </c>
      <c r="D233" s="6">
        <v>2</v>
      </c>
      <c r="E233" s="7">
        <v>2</v>
      </c>
      <c r="F233" s="6">
        <v>1445.84</v>
      </c>
      <c r="G233" s="33" t="str">
        <f t="shared" si="6"/>
        <v>YSL1001141117/07/2021</v>
      </c>
      <c r="H233" t="str">
        <f t="shared" si="7"/>
        <v>1001141117/07/2021</v>
      </c>
    </row>
    <row r="234" spans="1:8" x14ac:dyDescent="0.35">
      <c r="A234" s="5" t="s">
        <v>15</v>
      </c>
      <c r="B234" s="5" t="s">
        <v>2118</v>
      </c>
      <c r="C234" s="38" t="s">
        <v>2095</v>
      </c>
      <c r="D234" s="6">
        <v>3</v>
      </c>
      <c r="E234" s="7">
        <v>3</v>
      </c>
      <c r="F234" s="6">
        <v>1445.83</v>
      </c>
      <c r="G234" s="33" t="str">
        <f t="shared" si="6"/>
        <v>YSL1001141118/07/2021</v>
      </c>
      <c r="H234" t="str">
        <f t="shared" si="7"/>
        <v>1001141118/07/2021</v>
      </c>
    </row>
    <row r="235" spans="1:8" x14ac:dyDescent="0.35">
      <c r="A235" s="5" t="s">
        <v>15</v>
      </c>
      <c r="B235" s="5" t="s">
        <v>2118</v>
      </c>
      <c r="C235" s="38" t="s">
        <v>2096</v>
      </c>
      <c r="D235" s="6">
        <v>2</v>
      </c>
      <c r="E235" s="7">
        <v>1</v>
      </c>
      <c r="F235" s="6">
        <v>2400</v>
      </c>
      <c r="G235" s="33" t="str">
        <f t="shared" si="6"/>
        <v>YSL1001141119/07/2021</v>
      </c>
      <c r="H235" t="str">
        <f t="shared" si="7"/>
        <v>1001141119/07/2021</v>
      </c>
    </row>
    <row r="236" spans="1:8" x14ac:dyDescent="0.35">
      <c r="A236" s="5" t="s">
        <v>15</v>
      </c>
      <c r="B236" s="5" t="s">
        <v>2118</v>
      </c>
      <c r="C236" s="38" t="s">
        <v>2097</v>
      </c>
      <c r="D236" s="6">
        <v>1</v>
      </c>
      <c r="E236" s="7">
        <v>1</v>
      </c>
      <c r="F236" s="6">
        <v>245.83</v>
      </c>
      <c r="G236" s="33" t="str">
        <f t="shared" si="6"/>
        <v>YSL1001141120/07/2021</v>
      </c>
      <c r="H236" t="str">
        <f t="shared" si="7"/>
        <v>1001141120/07/2021</v>
      </c>
    </row>
    <row r="237" spans="1:8" x14ac:dyDescent="0.35">
      <c r="A237" s="5" t="s">
        <v>15</v>
      </c>
      <c r="B237" s="5" t="s">
        <v>2118</v>
      </c>
      <c r="C237" s="38" t="s">
        <v>2102</v>
      </c>
      <c r="D237" s="6">
        <v>1</v>
      </c>
      <c r="E237" s="7">
        <v>1</v>
      </c>
      <c r="F237" s="6">
        <v>708.33</v>
      </c>
      <c r="G237" s="33" t="str">
        <f t="shared" si="6"/>
        <v>YSL1001141125/07/2021</v>
      </c>
      <c r="H237" t="str">
        <f t="shared" si="7"/>
        <v>1001141125/07/2021</v>
      </c>
    </row>
    <row r="238" spans="1:8" x14ac:dyDescent="0.35">
      <c r="A238" s="5" t="s">
        <v>15</v>
      </c>
      <c r="B238" s="5" t="s">
        <v>2118</v>
      </c>
      <c r="C238" s="38" t="s">
        <v>2104</v>
      </c>
      <c r="D238" s="6">
        <v>1</v>
      </c>
      <c r="E238" s="7">
        <v>1</v>
      </c>
      <c r="F238" s="6">
        <v>495.83</v>
      </c>
      <c r="G238" s="33" t="str">
        <f t="shared" si="6"/>
        <v>YSL1001141127/07/2021</v>
      </c>
      <c r="H238" t="str">
        <f t="shared" si="7"/>
        <v>1001141127/07/2021</v>
      </c>
    </row>
    <row r="239" spans="1:8" x14ac:dyDescent="0.35">
      <c r="A239" s="5" t="s">
        <v>15</v>
      </c>
      <c r="B239" s="5" t="s">
        <v>2118</v>
      </c>
      <c r="C239" s="38" t="s">
        <v>2108</v>
      </c>
      <c r="D239" s="6">
        <v>2</v>
      </c>
      <c r="E239" s="7">
        <v>2</v>
      </c>
      <c r="F239" s="6">
        <v>737.5</v>
      </c>
      <c r="G239" s="33" t="str">
        <f t="shared" si="6"/>
        <v>YSL1001141131/07/2021</v>
      </c>
      <c r="H239" t="str">
        <f t="shared" si="7"/>
        <v>1001141131/07/2021</v>
      </c>
    </row>
    <row r="240" spans="1:8" x14ac:dyDescent="0.35">
      <c r="A240" s="5" t="s">
        <v>15</v>
      </c>
      <c r="B240" s="5" t="s">
        <v>2114</v>
      </c>
      <c r="C240" s="38" t="s">
        <v>2078</v>
      </c>
      <c r="D240" s="6">
        <v>2</v>
      </c>
      <c r="E240" s="7">
        <v>2</v>
      </c>
      <c r="F240" s="6">
        <v>1008.33</v>
      </c>
      <c r="G240" s="33" t="str">
        <f t="shared" si="6"/>
        <v>YSL1001141501/07/2021</v>
      </c>
      <c r="H240" t="str">
        <f t="shared" si="7"/>
        <v>1001141501/07/2021</v>
      </c>
    </row>
    <row r="241" spans="1:8" x14ac:dyDescent="0.35">
      <c r="A241" s="5" t="s">
        <v>15</v>
      </c>
      <c r="B241" s="5" t="s">
        <v>2114</v>
      </c>
      <c r="C241" s="38" t="s">
        <v>2079</v>
      </c>
      <c r="D241" s="6">
        <v>2</v>
      </c>
      <c r="E241" s="7">
        <v>2</v>
      </c>
      <c r="F241" s="6">
        <v>816.66</v>
      </c>
      <c r="G241" s="33" t="str">
        <f t="shared" si="6"/>
        <v>YSL1001141502/07/2021</v>
      </c>
      <c r="H241" t="str">
        <f t="shared" si="7"/>
        <v>1001141502/07/2021</v>
      </c>
    </row>
    <row r="242" spans="1:8" x14ac:dyDescent="0.35">
      <c r="A242" s="5" t="s">
        <v>15</v>
      </c>
      <c r="B242" s="5" t="s">
        <v>2114</v>
      </c>
      <c r="C242" s="38" t="s">
        <v>2080</v>
      </c>
      <c r="D242" s="6">
        <v>1</v>
      </c>
      <c r="E242" s="7">
        <v>1</v>
      </c>
      <c r="F242" s="6">
        <v>245.83</v>
      </c>
      <c r="G242" s="33" t="str">
        <f t="shared" si="6"/>
        <v>YSL1001141503/07/2021</v>
      </c>
      <c r="H242" t="str">
        <f t="shared" si="7"/>
        <v>1001141503/07/2021</v>
      </c>
    </row>
    <row r="243" spans="1:8" x14ac:dyDescent="0.35">
      <c r="A243" s="5" t="s">
        <v>15</v>
      </c>
      <c r="B243" s="5" t="s">
        <v>2114</v>
      </c>
      <c r="C243" s="38" t="s">
        <v>2085</v>
      </c>
      <c r="D243" s="6">
        <v>1</v>
      </c>
      <c r="E243" s="7">
        <v>1</v>
      </c>
      <c r="F243" s="6">
        <v>245.83</v>
      </c>
      <c r="G243" s="33" t="str">
        <f t="shared" si="6"/>
        <v>YSL1001141508/07/2021</v>
      </c>
      <c r="H243" t="str">
        <f t="shared" si="7"/>
        <v>1001141508/07/2021</v>
      </c>
    </row>
    <row r="244" spans="1:8" x14ac:dyDescent="0.35">
      <c r="A244" s="5" t="s">
        <v>15</v>
      </c>
      <c r="B244" s="5" t="s">
        <v>2114</v>
      </c>
      <c r="C244" s="38" t="s">
        <v>2087</v>
      </c>
      <c r="D244" s="6">
        <v>1</v>
      </c>
      <c r="E244" s="7">
        <v>1</v>
      </c>
      <c r="F244" s="6">
        <v>1208.33</v>
      </c>
      <c r="G244" s="33" t="str">
        <f t="shared" si="6"/>
        <v>YSL1001141510/07/2021</v>
      </c>
      <c r="H244" t="str">
        <f t="shared" si="7"/>
        <v>1001141510/07/2021</v>
      </c>
    </row>
    <row r="245" spans="1:8" x14ac:dyDescent="0.35">
      <c r="A245" s="5" t="s">
        <v>15</v>
      </c>
      <c r="B245" s="5" t="s">
        <v>2114</v>
      </c>
      <c r="C245" s="38" t="s">
        <v>2104</v>
      </c>
      <c r="D245" s="6">
        <v>3</v>
      </c>
      <c r="E245" s="7">
        <v>3</v>
      </c>
      <c r="F245" s="6">
        <v>991.66</v>
      </c>
      <c r="G245" s="33" t="str">
        <f t="shared" si="6"/>
        <v>YSL1001141527/07/2021</v>
      </c>
      <c r="H245" t="str">
        <f t="shared" si="7"/>
        <v>1001141527/07/2021</v>
      </c>
    </row>
    <row r="246" spans="1:8" x14ac:dyDescent="0.35">
      <c r="A246" s="5" t="s">
        <v>15</v>
      </c>
      <c r="B246" s="5" t="s">
        <v>2114</v>
      </c>
      <c r="C246" s="38" t="s">
        <v>2106</v>
      </c>
      <c r="D246" s="6">
        <v>1</v>
      </c>
      <c r="E246" s="7">
        <v>1</v>
      </c>
      <c r="F246" s="6">
        <v>1241.67</v>
      </c>
      <c r="G246" s="33" t="str">
        <f t="shared" si="6"/>
        <v>YSL1001141529/07/2021</v>
      </c>
      <c r="H246" t="str">
        <f t="shared" si="7"/>
        <v>1001141529/07/2021</v>
      </c>
    </row>
    <row r="247" spans="1:8" x14ac:dyDescent="0.35">
      <c r="A247" s="5" t="s">
        <v>15</v>
      </c>
      <c r="B247" s="5" t="s">
        <v>2114</v>
      </c>
      <c r="C247" s="38" t="s">
        <v>2107</v>
      </c>
      <c r="D247" s="6">
        <v>1</v>
      </c>
      <c r="E247" s="7">
        <v>1</v>
      </c>
      <c r="F247" s="6">
        <v>454.17</v>
      </c>
      <c r="G247" s="33" t="str">
        <f t="shared" si="6"/>
        <v>YSL1001141530/07/2021</v>
      </c>
      <c r="H247" t="str">
        <f t="shared" si="7"/>
        <v>1001141530/07/2021</v>
      </c>
    </row>
    <row r="248" spans="1:8" x14ac:dyDescent="0.35">
      <c r="A248" s="5" t="s">
        <v>15</v>
      </c>
      <c r="B248" s="5" t="s">
        <v>2114</v>
      </c>
      <c r="C248" s="38" t="s">
        <v>2108</v>
      </c>
      <c r="D248" s="6">
        <v>4</v>
      </c>
      <c r="E248" s="7">
        <v>4</v>
      </c>
      <c r="F248" s="6">
        <v>1258.3399999999999</v>
      </c>
      <c r="G248" s="33" t="str">
        <f t="shared" si="6"/>
        <v>YSL1001141531/07/2021</v>
      </c>
      <c r="H248" t="str">
        <f t="shared" si="7"/>
        <v>1001141531/07/2021</v>
      </c>
    </row>
    <row r="249" spans="1:8" x14ac:dyDescent="0.35">
      <c r="A249" s="5" t="s">
        <v>15</v>
      </c>
      <c r="B249" s="5" t="s">
        <v>2114</v>
      </c>
      <c r="C249" s="38" t="s">
        <v>2178</v>
      </c>
      <c r="D249" s="6">
        <v>3</v>
      </c>
      <c r="E249" s="7">
        <v>3</v>
      </c>
      <c r="F249" s="6">
        <v>862.49</v>
      </c>
      <c r="G249" s="33" t="str">
        <f t="shared" si="6"/>
        <v>YSL1001141501/08/2021</v>
      </c>
      <c r="H249" t="str">
        <f t="shared" si="7"/>
        <v>1001141501/08/2021</v>
      </c>
    </row>
    <row r="250" spans="1:8" x14ac:dyDescent="0.35">
      <c r="A250" s="5" t="s">
        <v>15</v>
      </c>
      <c r="B250" s="5" t="s">
        <v>2114</v>
      </c>
      <c r="C250" s="38" t="s">
        <v>2180</v>
      </c>
      <c r="D250" s="6">
        <v>2</v>
      </c>
      <c r="E250" s="7">
        <v>2</v>
      </c>
      <c r="F250" s="6">
        <v>505.21</v>
      </c>
      <c r="G250" s="33" t="str">
        <f t="shared" si="6"/>
        <v>YSL1001141503/08/2021</v>
      </c>
      <c r="H250" t="str">
        <f t="shared" si="7"/>
        <v>1001141503/08/2021</v>
      </c>
    </row>
    <row r="251" spans="1:8" x14ac:dyDescent="0.35">
      <c r="A251" s="5" t="s">
        <v>15</v>
      </c>
      <c r="B251" s="5" t="s">
        <v>2114</v>
      </c>
      <c r="C251" s="38" t="s">
        <v>2181</v>
      </c>
      <c r="D251" s="6">
        <v>3</v>
      </c>
      <c r="E251" s="7">
        <v>2</v>
      </c>
      <c r="F251" s="6">
        <v>787.49</v>
      </c>
      <c r="G251" s="33" t="str">
        <f t="shared" si="6"/>
        <v>YSL1001141504/08/2021</v>
      </c>
      <c r="H251" t="str">
        <f t="shared" si="7"/>
        <v>1001141504/08/2021</v>
      </c>
    </row>
    <row r="252" spans="1:8" x14ac:dyDescent="0.35">
      <c r="A252" s="5" t="s">
        <v>15</v>
      </c>
      <c r="B252" s="5" t="s">
        <v>2114</v>
      </c>
      <c r="C252" s="38" t="s">
        <v>2183</v>
      </c>
      <c r="D252" s="6">
        <v>1</v>
      </c>
      <c r="E252" s="7">
        <v>1</v>
      </c>
      <c r="F252" s="6">
        <v>408.33</v>
      </c>
      <c r="G252" s="33" t="str">
        <f t="shared" si="6"/>
        <v>YSL1001141506/08/2021</v>
      </c>
      <c r="H252" t="str">
        <f t="shared" si="7"/>
        <v>1001141506/08/2021</v>
      </c>
    </row>
    <row r="253" spans="1:8" x14ac:dyDescent="0.35">
      <c r="A253" s="5" t="s">
        <v>15</v>
      </c>
      <c r="B253" s="5" t="s">
        <v>2114</v>
      </c>
      <c r="C253" s="38" t="s">
        <v>2184</v>
      </c>
      <c r="D253" s="6">
        <v>3</v>
      </c>
      <c r="E253" s="7">
        <v>3</v>
      </c>
      <c r="F253" s="6">
        <v>850</v>
      </c>
      <c r="G253" s="33" t="str">
        <f t="shared" si="6"/>
        <v>YSL1001141507/08/2021</v>
      </c>
      <c r="H253" t="str">
        <f t="shared" si="7"/>
        <v>1001141507/08/2021</v>
      </c>
    </row>
    <row r="254" spans="1:8" x14ac:dyDescent="0.35">
      <c r="A254" s="5" t="s">
        <v>15</v>
      </c>
      <c r="B254" s="5" t="s">
        <v>2114</v>
      </c>
      <c r="C254" s="38" t="s">
        <v>2186</v>
      </c>
      <c r="D254" s="6">
        <v>1</v>
      </c>
      <c r="E254" s="7">
        <v>1</v>
      </c>
      <c r="F254" s="6">
        <v>408.33</v>
      </c>
      <c r="G254" s="33" t="str">
        <f t="shared" si="6"/>
        <v>YSL1001141510/08/2021</v>
      </c>
      <c r="H254" t="str">
        <f t="shared" si="7"/>
        <v>1001141510/08/2021</v>
      </c>
    </row>
    <row r="255" spans="1:8" x14ac:dyDescent="0.35">
      <c r="A255" s="5" t="s">
        <v>15</v>
      </c>
      <c r="B255" s="5" t="s">
        <v>2114</v>
      </c>
      <c r="C255" s="38" t="s">
        <v>2212</v>
      </c>
      <c r="D255" s="6">
        <v>5</v>
      </c>
      <c r="E255" s="7">
        <v>2</v>
      </c>
      <c r="F255" s="6">
        <v>2112.4900000000002</v>
      </c>
      <c r="G255" s="33" t="str">
        <f t="shared" si="6"/>
        <v>YSL1001141511/08/2021</v>
      </c>
      <c r="H255" t="str">
        <f t="shared" si="7"/>
        <v>1001141511/08/2021</v>
      </c>
    </row>
    <row r="256" spans="1:8" x14ac:dyDescent="0.35">
      <c r="A256" s="5" t="s">
        <v>15</v>
      </c>
      <c r="B256" s="5" t="s">
        <v>2114</v>
      </c>
      <c r="C256" s="38" t="s">
        <v>2231</v>
      </c>
      <c r="D256" s="6">
        <v>1</v>
      </c>
      <c r="E256" s="7">
        <v>1</v>
      </c>
      <c r="F256" s="6">
        <v>121.88</v>
      </c>
      <c r="G256" s="33" t="str">
        <f t="shared" si="6"/>
        <v>YSL1001141512/08/2021</v>
      </c>
      <c r="H256" t="str">
        <f t="shared" si="7"/>
        <v>1001141512/08/2021</v>
      </c>
    </row>
    <row r="257" spans="1:8" x14ac:dyDescent="0.35">
      <c r="A257" s="5" t="s">
        <v>15</v>
      </c>
      <c r="B257" s="5" t="s">
        <v>111</v>
      </c>
      <c r="C257" s="38" t="s">
        <v>2080</v>
      </c>
      <c r="D257" s="6">
        <v>2</v>
      </c>
      <c r="E257" s="7">
        <v>1</v>
      </c>
      <c r="F257" s="6">
        <v>816.66</v>
      </c>
      <c r="G257" s="33" t="str">
        <f t="shared" si="6"/>
        <v>YSL1001143503/07/2021</v>
      </c>
      <c r="H257" t="str">
        <f t="shared" si="7"/>
        <v>1001143503/07/2021</v>
      </c>
    </row>
    <row r="258" spans="1:8" x14ac:dyDescent="0.35">
      <c r="A258" s="5" t="s">
        <v>15</v>
      </c>
      <c r="B258" s="5" t="s">
        <v>116</v>
      </c>
      <c r="C258" s="38" t="s">
        <v>2102</v>
      </c>
      <c r="D258" s="6">
        <v>1</v>
      </c>
      <c r="E258" s="7">
        <v>1</v>
      </c>
      <c r="F258" s="6">
        <v>229.17</v>
      </c>
      <c r="G258" s="33" t="str">
        <f t="shared" si="6"/>
        <v>YSL1001144825/07/2021</v>
      </c>
      <c r="H258" t="str">
        <f t="shared" si="7"/>
        <v>1001144825/07/2021</v>
      </c>
    </row>
    <row r="259" spans="1:8" x14ac:dyDescent="0.35">
      <c r="A259" s="5" t="s">
        <v>15</v>
      </c>
      <c r="B259" s="5" t="s">
        <v>116</v>
      </c>
      <c r="C259" s="38" t="s">
        <v>2180</v>
      </c>
      <c r="D259" s="6">
        <v>2</v>
      </c>
      <c r="E259" s="7">
        <v>2</v>
      </c>
      <c r="F259" s="6">
        <v>916.66</v>
      </c>
      <c r="G259" s="33" t="str">
        <f t="shared" si="6"/>
        <v>YSL1001144803/08/2021</v>
      </c>
      <c r="H259" t="str">
        <f t="shared" si="7"/>
        <v>1001144803/08/2021</v>
      </c>
    </row>
    <row r="260" spans="1:8" x14ac:dyDescent="0.35">
      <c r="A260" s="5" t="s">
        <v>15</v>
      </c>
      <c r="B260" s="5" t="s">
        <v>2143</v>
      </c>
      <c r="C260" s="38" t="s">
        <v>2080</v>
      </c>
      <c r="D260" s="6">
        <v>1</v>
      </c>
      <c r="E260" s="7">
        <v>1</v>
      </c>
      <c r="F260" s="6">
        <v>329.17</v>
      </c>
      <c r="G260" s="33" t="str">
        <f t="shared" si="6"/>
        <v>YSL1001144903/07/2021</v>
      </c>
      <c r="H260" t="str">
        <f t="shared" si="7"/>
        <v>1001144903/07/2021</v>
      </c>
    </row>
    <row r="261" spans="1:8" x14ac:dyDescent="0.35">
      <c r="A261" s="5" t="s">
        <v>15</v>
      </c>
      <c r="B261" s="5" t="s">
        <v>2143</v>
      </c>
      <c r="C261" s="38" t="s">
        <v>2106</v>
      </c>
      <c r="D261" s="6">
        <v>1</v>
      </c>
      <c r="E261" s="7">
        <v>1</v>
      </c>
      <c r="F261" s="6">
        <v>329.17</v>
      </c>
      <c r="G261" s="33" t="str">
        <f t="shared" si="6"/>
        <v>YSL1001144929/07/2021</v>
      </c>
      <c r="H261" t="str">
        <f t="shared" si="7"/>
        <v>1001144929/07/2021</v>
      </c>
    </row>
    <row r="262" spans="1:8" x14ac:dyDescent="0.35">
      <c r="A262" s="5" t="s">
        <v>15</v>
      </c>
      <c r="B262" s="5" t="s">
        <v>2145</v>
      </c>
      <c r="C262" s="38" t="s">
        <v>2082</v>
      </c>
      <c r="D262" s="6">
        <v>1</v>
      </c>
      <c r="E262" s="7">
        <v>1</v>
      </c>
      <c r="F262" s="6">
        <v>708.33</v>
      </c>
      <c r="G262" s="33" t="str">
        <f t="shared" si="6"/>
        <v>YSL1001146405/07/2021</v>
      </c>
      <c r="H262" t="str">
        <f t="shared" si="7"/>
        <v>1001146405/07/2021</v>
      </c>
    </row>
    <row r="263" spans="1:8" x14ac:dyDescent="0.35">
      <c r="A263" s="5" t="s">
        <v>15</v>
      </c>
      <c r="B263" s="5" t="s">
        <v>2145</v>
      </c>
      <c r="C263" s="38" t="s">
        <v>2102</v>
      </c>
      <c r="D263" s="6">
        <v>1</v>
      </c>
      <c r="E263" s="7">
        <v>1</v>
      </c>
      <c r="F263" s="6">
        <v>791.67</v>
      </c>
      <c r="G263" s="33" t="str">
        <f t="shared" si="6"/>
        <v>YSL1001146425/07/2021</v>
      </c>
      <c r="H263" t="str">
        <f t="shared" si="7"/>
        <v>1001146425/07/2021</v>
      </c>
    </row>
    <row r="264" spans="1:8" x14ac:dyDescent="0.35">
      <c r="A264" s="5" t="s">
        <v>15</v>
      </c>
      <c r="B264" s="5" t="s">
        <v>2144</v>
      </c>
      <c r="C264" s="38" t="s">
        <v>2080</v>
      </c>
      <c r="D264" s="6">
        <v>1</v>
      </c>
      <c r="E264" s="7">
        <v>1</v>
      </c>
      <c r="F264" s="6">
        <v>329.17</v>
      </c>
      <c r="G264" s="33" t="str">
        <f t="shared" ref="G264:G327" si="8">A264&amp;B264&amp;C264</f>
        <v>YSL1001147403/07/2021</v>
      </c>
      <c r="H264" t="str">
        <f t="shared" ref="H264:H327" si="9">B264&amp;C264</f>
        <v>1001147403/07/2021</v>
      </c>
    </row>
    <row r="265" spans="1:8" x14ac:dyDescent="0.35">
      <c r="A265" s="5" t="s">
        <v>15</v>
      </c>
      <c r="B265" s="5" t="s">
        <v>2119</v>
      </c>
      <c r="C265" s="38" t="s">
        <v>2091</v>
      </c>
      <c r="D265" s="6">
        <v>1</v>
      </c>
      <c r="E265" s="7">
        <v>1</v>
      </c>
      <c r="F265" s="6">
        <v>458.33</v>
      </c>
      <c r="G265" s="33" t="str">
        <f t="shared" si="8"/>
        <v>YSL1001156714/07/2021</v>
      </c>
      <c r="H265" t="str">
        <f t="shared" si="9"/>
        <v>1001156714/07/2021</v>
      </c>
    </row>
    <row r="266" spans="1:8" x14ac:dyDescent="0.35">
      <c r="A266" s="5" t="s">
        <v>15</v>
      </c>
      <c r="B266" s="5" t="s">
        <v>2119</v>
      </c>
      <c r="C266" s="38" t="s">
        <v>2093</v>
      </c>
      <c r="D266" s="6">
        <v>1</v>
      </c>
      <c r="E266" s="7">
        <v>1</v>
      </c>
      <c r="F266" s="6">
        <v>458.33</v>
      </c>
      <c r="G266" s="33" t="str">
        <f t="shared" si="8"/>
        <v>YSL1001156716/07/2021</v>
      </c>
      <c r="H266" t="str">
        <f t="shared" si="9"/>
        <v>1001156716/07/2021</v>
      </c>
    </row>
    <row r="267" spans="1:8" x14ac:dyDescent="0.35">
      <c r="A267" s="5" t="s">
        <v>15</v>
      </c>
      <c r="B267" s="5" t="s">
        <v>2119</v>
      </c>
      <c r="C267" s="38" t="s">
        <v>2102</v>
      </c>
      <c r="D267" s="6">
        <v>1</v>
      </c>
      <c r="E267" s="7">
        <v>1</v>
      </c>
      <c r="F267" s="6">
        <v>208.33</v>
      </c>
      <c r="G267" s="33" t="str">
        <f t="shared" si="8"/>
        <v>YSL1001156725/07/2021</v>
      </c>
      <c r="H267" t="str">
        <f t="shared" si="9"/>
        <v>1001156725/07/2021</v>
      </c>
    </row>
    <row r="268" spans="1:8" x14ac:dyDescent="0.35">
      <c r="A268" s="5" t="s">
        <v>15</v>
      </c>
      <c r="B268" s="5" t="s">
        <v>2119</v>
      </c>
      <c r="C268" s="38" t="s">
        <v>2108</v>
      </c>
      <c r="D268" s="6">
        <v>-1</v>
      </c>
      <c r="E268" s="7">
        <v>-1</v>
      </c>
      <c r="F268" s="6">
        <v>-208.33</v>
      </c>
      <c r="G268" s="33" t="str">
        <f t="shared" si="8"/>
        <v>YSL1001156731/07/2021</v>
      </c>
      <c r="H268" t="str">
        <f t="shared" si="9"/>
        <v>1001156731/07/2021</v>
      </c>
    </row>
    <row r="269" spans="1:8" x14ac:dyDescent="0.35">
      <c r="A269" s="5" t="s">
        <v>15</v>
      </c>
      <c r="B269" s="5" t="s">
        <v>2119</v>
      </c>
      <c r="C269" s="38" t="s">
        <v>2183</v>
      </c>
      <c r="D269" s="6">
        <v>1</v>
      </c>
      <c r="E269" s="7">
        <v>1</v>
      </c>
      <c r="F269" s="6">
        <v>120.83</v>
      </c>
      <c r="G269" s="33" t="str">
        <f t="shared" si="8"/>
        <v>YSL1001156706/08/2021</v>
      </c>
      <c r="H269" t="str">
        <f t="shared" si="9"/>
        <v>1001156706/08/2021</v>
      </c>
    </row>
    <row r="270" spans="1:8" x14ac:dyDescent="0.35">
      <c r="A270" s="5" t="s">
        <v>15</v>
      </c>
      <c r="B270" s="5" t="s">
        <v>2147</v>
      </c>
      <c r="C270" s="38" t="s">
        <v>2106</v>
      </c>
      <c r="D270" s="6">
        <v>1</v>
      </c>
      <c r="E270" s="7">
        <v>1</v>
      </c>
      <c r="F270" s="6">
        <v>1208.33</v>
      </c>
      <c r="G270" s="33" t="str">
        <f t="shared" si="8"/>
        <v>YSL1001161829/07/2021</v>
      </c>
      <c r="H270" t="str">
        <f t="shared" si="9"/>
        <v>1001161829/07/2021</v>
      </c>
    </row>
    <row r="271" spans="1:8" x14ac:dyDescent="0.35">
      <c r="A271" s="5" t="s">
        <v>15</v>
      </c>
      <c r="B271" s="5" t="s">
        <v>119</v>
      </c>
      <c r="C271" s="38" t="s">
        <v>2088</v>
      </c>
      <c r="D271" s="6">
        <v>1</v>
      </c>
      <c r="E271" s="7">
        <v>1</v>
      </c>
      <c r="F271" s="6">
        <v>412.5</v>
      </c>
      <c r="G271" s="33" t="str">
        <f t="shared" si="8"/>
        <v>YSL1001204011/07/2021</v>
      </c>
      <c r="H271" t="str">
        <f t="shared" si="9"/>
        <v>1001204011/07/2021</v>
      </c>
    </row>
    <row r="272" spans="1:8" x14ac:dyDescent="0.35">
      <c r="A272" s="5" t="s">
        <v>15</v>
      </c>
      <c r="B272" s="5" t="s">
        <v>119</v>
      </c>
      <c r="C272" s="38" t="s">
        <v>2101</v>
      </c>
      <c r="D272" s="6">
        <v>1</v>
      </c>
      <c r="E272" s="7">
        <v>1</v>
      </c>
      <c r="F272" s="6">
        <v>412.5</v>
      </c>
      <c r="G272" s="33" t="str">
        <f t="shared" si="8"/>
        <v>YSL1001204024/07/2021</v>
      </c>
      <c r="H272" t="str">
        <f t="shared" si="9"/>
        <v>1001204024/07/2021</v>
      </c>
    </row>
    <row r="273" spans="1:8" x14ac:dyDescent="0.35">
      <c r="A273" s="5" t="s">
        <v>18</v>
      </c>
      <c r="B273" s="5" t="s">
        <v>2137</v>
      </c>
      <c r="C273" s="38" t="s">
        <v>2186</v>
      </c>
      <c r="D273" s="6">
        <v>0</v>
      </c>
      <c r="E273" s="7">
        <v>0</v>
      </c>
      <c r="F273" s="6">
        <v>0</v>
      </c>
      <c r="G273" s="33" t="str">
        <f t="shared" si="8"/>
        <v>Burberry1001083910/08/2021</v>
      </c>
      <c r="H273" t="str">
        <f t="shared" si="9"/>
        <v>1001083910/08/2021</v>
      </c>
    </row>
    <row r="274" spans="1:8" x14ac:dyDescent="0.35">
      <c r="A274" s="5" t="s">
        <v>18</v>
      </c>
      <c r="B274" s="5" t="s">
        <v>2127</v>
      </c>
      <c r="C274" s="38" t="s">
        <v>2083</v>
      </c>
      <c r="D274" s="6">
        <v>2</v>
      </c>
      <c r="E274" s="7">
        <v>1</v>
      </c>
      <c r="F274" s="6">
        <v>483.34</v>
      </c>
      <c r="G274" s="33" t="str">
        <f t="shared" si="8"/>
        <v>Burberry1001115506/07/2021</v>
      </c>
      <c r="H274" t="str">
        <f t="shared" si="9"/>
        <v>1001115506/07/2021</v>
      </c>
    </row>
    <row r="275" spans="1:8" x14ac:dyDescent="0.35">
      <c r="A275" s="5" t="s">
        <v>18</v>
      </c>
      <c r="B275" s="5" t="s">
        <v>2127</v>
      </c>
      <c r="C275" s="38" t="s">
        <v>2084</v>
      </c>
      <c r="D275" s="6">
        <v>1</v>
      </c>
      <c r="E275" s="7">
        <v>1</v>
      </c>
      <c r="F275" s="6">
        <v>200</v>
      </c>
      <c r="G275" s="33" t="str">
        <f t="shared" si="8"/>
        <v>Burberry1001115507/07/2021</v>
      </c>
      <c r="H275" t="str">
        <f t="shared" si="9"/>
        <v>1001115507/07/2021</v>
      </c>
    </row>
    <row r="276" spans="1:8" x14ac:dyDescent="0.35">
      <c r="A276" s="5" t="s">
        <v>18</v>
      </c>
      <c r="B276" s="5" t="s">
        <v>2127</v>
      </c>
      <c r="C276" s="38" t="s">
        <v>2102</v>
      </c>
      <c r="D276" s="6">
        <v>1</v>
      </c>
      <c r="E276" s="7">
        <v>1</v>
      </c>
      <c r="F276" s="6">
        <v>241.67</v>
      </c>
      <c r="G276" s="33" t="str">
        <f t="shared" si="8"/>
        <v>Burberry1001115525/07/2021</v>
      </c>
      <c r="H276" t="str">
        <f t="shared" si="9"/>
        <v>1001115525/07/2021</v>
      </c>
    </row>
    <row r="277" spans="1:8" x14ac:dyDescent="0.35">
      <c r="A277" s="5" t="s">
        <v>18</v>
      </c>
      <c r="B277" s="5" t="s">
        <v>2127</v>
      </c>
      <c r="C277" s="38" t="s">
        <v>2105</v>
      </c>
      <c r="D277" s="6">
        <v>1</v>
      </c>
      <c r="E277" s="7">
        <v>1</v>
      </c>
      <c r="F277" s="6">
        <v>150</v>
      </c>
      <c r="G277" s="33" t="str">
        <f t="shared" si="8"/>
        <v>Burberry1001115528/07/2021</v>
      </c>
      <c r="H277" t="str">
        <f t="shared" si="9"/>
        <v>1001115528/07/2021</v>
      </c>
    </row>
    <row r="278" spans="1:8" x14ac:dyDescent="0.35">
      <c r="A278" s="5" t="s">
        <v>18</v>
      </c>
      <c r="B278" s="5" t="s">
        <v>2127</v>
      </c>
      <c r="C278" s="38" t="s">
        <v>2184</v>
      </c>
      <c r="D278" s="6">
        <v>1</v>
      </c>
      <c r="E278" s="7">
        <v>1</v>
      </c>
      <c r="F278" s="6">
        <v>158.33000000000001</v>
      </c>
      <c r="G278" s="33" t="str">
        <f t="shared" si="8"/>
        <v>Burberry1001115507/08/2021</v>
      </c>
      <c r="H278" t="str">
        <f t="shared" si="9"/>
        <v>1001115507/08/2021</v>
      </c>
    </row>
    <row r="279" spans="1:8" x14ac:dyDescent="0.35">
      <c r="A279" s="5" t="s">
        <v>18</v>
      </c>
      <c r="B279" s="5" t="s">
        <v>2127</v>
      </c>
      <c r="C279" s="38" t="s">
        <v>2185</v>
      </c>
      <c r="D279" s="6">
        <v>1</v>
      </c>
      <c r="E279" s="7">
        <v>1</v>
      </c>
      <c r="F279" s="6">
        <v>658.33</v>
      </c>
      <c r="G279" s="33" t="str">
        <f t="shared" si="8"/>
        <v>Burberry1001115508/08/2021</v>
      </c>
      <c r="H279" t="str">
        <f t="shared" si="9"/>
        <v>1001115508/08/2021</v>
      </c>
    </row>
    <row r="280" spans="1:8" x14ac:dyDescent="0.35">
      <c r="A280" s="5" t="s">
        <v>18</v>
      </c>
      <c r="B280" s="5" t="s">
        <v>2155</v>
      </c>
      <c r="C280" s="38" t="s">
        <v>2093</v>
      </c>
      <c r="D280" s="6">
        <v>1</v>
      </c>
      <c r="E280" s="7">
        <v>1</v>
      </c>
      <c r="F280" s="6">
        <v>241.67</v>
      </c>
      <c r="G280" s="33" t="str">
        <f t="shared" si="8"/>
        <v>Burberry1001119316/07/2021</v>
      </c>
      <c r="H280" t="str">
        <f t="shared" si="9"/>
        <v>1001119316/07/2021</v>
      </c>
    </row>
    <row r="281" spans="1:8" x14ac:dyDescent="0.35">
      <c r="A281" s="5" t="s">
        <v>18</v>
      </c>
      <c r="B281" s="5" t="s">
        <v>2155</v>
      </c>
      <c r="C281" s="38" t="s">
        <v>2097</v>
      </c>
      <c r="D281" s="6">
        <v>1</v>
      </c>
      <c r="E281" s="7">
        <v>1</v>
      </c>
      <c r="F281" s="6">
        <v>241.67</v>
      </c>
      <c r="G281" s="33" t="str">
        <f t="shared" si="8"/>
        <v>Burberry1001119320/07/2021</v>
      </c>
      <c r="H281" t="str">
        <f t="shared" si="9"/>
        <v>1001119320/07/2021</v>
      </c>
    </row>
    <row r="282" spans="1:8" x14ac:dyDescent="0.35">
      <c r="A282" s="5" t="s">
        <v>18</v>
      </c>
      <c r="B282" s="5" t="s">
        <v>2155</v>
      </c>
      <c r="C282" s="38" t="s">
        <v>2186</v>
      </c>
      <c r="D282" s="6">
        <v>1</v>
      </c>
      <c r="E282" s="7">
        <v>1</v>
      </c>
      <c r="F282" s="6">
        <v>325</v>
      </c>
      <c r="G282" s="33" t="str">
        <f t="shared" si="8"/>
        <v>Burberry1001119310/08/2021</v>
      </c>
      <c r="H282" t="str">
        <f t="shared" si="9"/>
        <v>1001119310/08/2021</v>
      </c>
    </row>
    <row r="283" spans="1:8" x14ac:dyDescent="0.35">
      <c r="A283" s="5" t="s">
        <v>18</v>
      </c>
      <c r="B283" s="5" t="s">
        <v>2154</v>
      </c>
      <c r="C283" s="38" t="s">
        <v>2080</v>
      </c>
      <c r="D283" s="6">
        <v>1</v>
      </c>
      <c r="E283" s="7">
        <v>1</v>
      </c>
      <c r="F283" s="6">
        <v>241.67</v>
      </c>
      <c r="G283" s="33" t="str">
        <f t="shared" si="8"/>
        <v>Burberry1001121503/07/2021</v>
      </c>
      <c r="H283" t="str">
        <f t="shared" si="9"/>
        <v>1001121503/07/2021</v>
      </c>
    </row>
    <row r="284" spans="1:8" x14ac:dyDescent="0.35">
      <c r="A284" s="5" t="s">
        <v>18</v>
      </c>
      <c r="B284" s="5" t="s">
        <v>2154</v>
      </c>
      <c r="C284" s="38" t="s">
        <v>2086</v>
      </c>
      <c r="D284" s="6">
        <v>1</v>
      </c>
      <c r="E284" s="7">
        <v>1</v>
      </c>
      <c r="F284" s="6">
        <v>181.25</v>
      </c>
      <c r="G284" s="33" t="str">
        <f t="shared" si="8"/>
        <v>Burberry1001121509/07/2021</v>
      </c>
      <c r="H284" t="str">
        <f t="shared" si="9"/>
        <v>1001121509/07/2021</v>
      </c>
    </row>
    <row r="285" spans="1:8" x14ac:dyDescent="0.35">
      <c r="A285" s="5" t="s">
        <v>18</v>
      </c>
      <c r="B285" s="5" t="s">
        <v>2154</v>
      </c>
      <c r="C285" s="38" t="s">
        <v>2087</v>
      </c>
      <c r="D285" s="6">
        <v>1</v>
      </c>
      <c r="E285" s="7">
        <v>1</v>
      </c>
      <c r="F285" s="6">
        <v>225</v>
      </c>
      <c r="G285" s="33" t="str">
        <f t="shared" si="8"/>
        <v>Burberry1001121510/07/2021</v>
      </c>
      <c r="H285" t="str">
        <f t="shared" si="9"/>
        <v>1001121510/07/2021</v>
      </c>
    </row>
    <row r="286" spans="1:8" x14ac:dyDescent="0.35">
      <c r="A286" s="5" t="s">
        <v>18</v>
      </c>
      <c r="B286" s="5" t="s">
        <v>2154</v>
      </c>
      <c r="C286" s="38" t="s">
        <v>2231</v>
      </c>
      <c r="D286" s="6">
        <v>1</v>
      </c>
      <c r="E286" s="7">
        <v>1</v>
      </c>
      <c r="F286" s="6">
        <v>241.67</v>
      </c>
      <c r="G286" s="33" t="str">
        <f t="shared" si="8"/>
        <v>Burberry1001121512/08/2021</v>
      </c>
      <c r="H286" t="str">
        <f t="shared" si="9"/>
        <v>1001121512/08/2021</v>
      </c>
    </row>
    <row r="287" spans="1:8" x14ac:dyDescent="0.35">
      <c r="A287" s="5" t="s">
        <v>18</v>
      </c>
      <c r="B287" s="5" t="s">
        <v>2149</v>
      </c>
      <c r="C287" s="38" t="s">
        <v>2078</v>
      </c>
      <c r="D287" s="6">
        <v>1</v>
      </c>
      <c r="E287" s="7">
        <v>1</v>
      </c>
      <c r="F287" s="6">
        <v>333.33</v>
      </c>
      <c r="G287" s="33" t="str">
        <f t="shared" si="8"/>
        <v>Burberry1001123601/07/2021</v>
      </c>
      <c r="H287" t="str">
        <f t="shared" si="9"/>
        <v>1001123601/07/2021</v>
      </c>
    </row>
    <row r="288" spans="1:8" x14ac:dyDescent="0.35">
      <c r="A288" s="5" t="s">
        <v>18</v>
      </c>
      <c r="B288" s="5" t="s">
        <v>2149</v>
      </c>
      <c r="C288" s="38" t="s">
        <v>2079</v>
      </c>
      <c r="D288" s="6">
        <v>3</v>
      </c>
      <c r="E288" s="7">
        <v>3</v>
      </c>
      <c r="F288" s="6">
        <v>700</v>
      </c>
      <c r="G288" s="33" t="str">
        <f t="shared" si="8"/>
        <v>Burberry1001123602/07/2021</v>
      </c>
      <c r="H288" t="str">
        <f t="shared" si="9"/>
        <v>1001123602/07/2021</v>
      </c>
    </row>
    <row r="289" spans="1:8" x14ac:dyDescent="0.35">
      <c r="A289" s="5" t="s">
        <v>18</v>
      </c>
      <c r="B289" s="5" t="s">
        <v>2149</v>
      </c>
      <c r="C289" s="38" t="s">
        <v>2080</v>
      </c>
      <c r="D289" s="6">
        <v>1</v>
      </c>
      <c r="E289" s="7">
        <v>1</v>
      </c>
      <c r="F289" s="6">
        <v>333.33</v>
      </c>
      <c r="G289" s="33" t="str">
        <f t="shared" si="8"/>
        <v>Burberry1001123603/07/2021</v>
      </c>
      <c r="H289" t="str">
        <f t="shared" si="9"/>
        <v>1001123603/07/2021</v>
      </c>
    </row>
    <row r="290" spans="1:8" x14ac:dyDescent="0.35">
      <c r="A290" s="5" t="s">
        <v>18</v>
      </c>
      <c r="B290" s="5" t="s">
        <v>2149</v>
      </c>
      <c r="C290" s="38" t="s">
        <v>2081</v>
      </c>
      <c r="D290" s="6">
        <v>4</v>
      </c>
      <c r="E290" s="7">
        <v>3</v>
      </c>
      <c r="F290" s="6">
        <v>1158.3399999999999</v>
      </c>
      <c r="G290" s="33" t="str">
        <f t="shared" si="8"/>
        <v>Burberry1001123604/07/2021</v>
      </c>
      <c r="H290" t="str">
        <f t="shared" si="9"/>
        <v>1001123604/07/2021</v>
      </c>
    </row>
    <row r="291" spans="1:8" x14ac:dyDescent="0.35">
      <c r="A291" s="5" t="s">
        <v>18</v>
      </c>
      <c r="B291" s="5" t="s">
        <v>2149</v>
      </c>
      <c r="C291" s="38" t="s">
        <v>2082</v>
      </c>
      <c r="D291" s="6">
        <v>3</v>
      </c>
      <c r="E291" s="7">
        <v>2</v>
      </c>
      <c r="F291" s="6">
        <v>1108.3399999999999</v>
      </c>
      <c r="G291" s="33" t="str">
        <f t="shared" si="8"/>
        <v>Burberry1001123605/07/2021</v>
      </c>
      <c r="H291" t="str">
        <f t="shared" si="9"/>
        <v>1001123605/07/2021</v>
      </c>
    </row>
    <row r="292" spans="1:8" x14ac:dyDescent="0.35">
      <c r="A292" s="5" t="s">
        <v>18</v>
      </c>
      <c r="B292" s="5" t="s">
        <v>2149</v>
      </c>
      <c r="C292" s="38" t="s">
        <v>2083</v>
      </c>
      <c r="D292" s="6">
        <v>2</v>
      </c>
      <c r="E292" s="7">
        <v>2</v>
      </c>
      <c r="F292" s="6">
        <v>891.67000000000007</v>
      </c>
      <c r="G292" s="33" t="str">
        <f t="shared" si="8"/>
        <v>Burberry1001123606/07/2021</v>
      </c>
      <c r="H292" t="str">
        <f t="shared" si="9"/>
        <v>1001123606/07/2021</v>
      </c>
    </row>
    <row r="293" spans="1:8" x14ac:dyDescent="0.35">
      <c r="A293" s="5" t="s">
        <v>18</v>
      </c>
      <c r="B293" s="5" t="s">
        <v>2149</v>
      </c>
      <c r="C293" s="38" t="s">
        <v>2085</v>
      </c>
      <c r="D293" s="6">
        <v>9</v>
      </c>
      <c r="E293" s="7">
        <v>4</v>
      </c>
      <c r="F293" s="6">
        <v>2494.1900000000005</v>
      </c>
      <c r="G293" s="33" t="str">
        <f t="shared" si="8"/>
        <v>Burberry1001123608/07/2021</v>
      </c>
      <c r="H293" t="str">
        <f t="shared" si="9"/>
        <v>1001123608/07/2021</v>
      </c>
    </row>
    <row r="294" spans="1:8" x14ac:dyDescent="0.35">
      <c r="A294" s="5" t="s">
        <v>18</v>
      </c>
      <c r="B294" s="5" t="s">
        <v>2149</v>
      </c>
      <c r="C294" s="38" t="s">
        <v>2086</v>
      </c>
      <c r="D294" s="6">
        <v>4</v>
      </c>
      <c r="E294" s="7">
        <v>3</v>
      </c>
      <c r="F294" s="6">
        <v>1047.9199999999998</v>
      </c>
      <c r="G294" s="33" t="str">
        <f t="shared" si="8"/>
        <v>Burberry1001123609/07/2021</v>
      </c>
      <c r="H294" t="str">
        <f t="shared" si="9"/>
        <v>1001123609/07/2021</v>
      </c>
    </row>
    <row r="295" spans="1:8" x14ac:dyDescent="0.35">
      <c r="A295" s="5" t="s">
        <v>18</v>
      </c>
      <c r="B295" s="5" t="s">
        <v>2149</v>
      </c>
      <c r="C295" s="38" t="s">
        <v>2087</v>
      </c>
      <c r="D295" s="6">
        <v>3</v>
      </c>
      <c r="E295" s="7">
        <v>2</v>
      </c>
      <c r="F295" s="6">
        <v>941.65999999999985</v>
      </c>
      <c r="G295" s="33" t="str">
        <f t="shared" si="8"/>
        <v>Burberry1001123610/07/2021</v>
      </c>
      <c r="H295" t="str">
        <f t="shared" si="9"/>
        <v>1001123610/07/2021</v>
      </c>
    </row>
    <row r="296" spans="1:8" x14ac:dyDescent="0.35">
      <c r="A296" s="5" t="s">
        <v>18</v>
      </c>
      <c r="B296" s="5" t="s">
        <v>2149</v>
      </c>
      <c r="C296" s="38" t="s">
        <v>2089</v>
      </c>
      <c r="D296" s="6">
        <v>1</v>
      </c>
      <c r="E296" s="7">
        <v>1</v>
      </c>
      <c r="F296" s="6">
        <v>227.08999999999997</v>
      </c>
      <c r="G296" s="33" t="str">
        <f t="shared" si="8"/>
        <v>Burberry1001123612/07/2021</v>
      </c>
      <c r="H296" t="str">
        <f t="shared" si="9"/>
        <v>1001123612/07/2021</v>
      </c>
    </row>
    <row r="297" spans="1:8" x14ac:dyDescent="0.35">
      <c r="A297" s="5" t="s">
        <v>18</v>
      </c>
      <c r="B297" s="5" t="s">
        <v>2149</v>
      </c>
      <c r="C297" s="38" t="s">
        <v>2090</v>
      </c>
      <c r="D297" s="6">
        <v>2</v>
      </c>
      <c r="E297" s="7">
        <v>1</v>
      </c>
      <c r="F297" s="6">
        <v>616.66999999999996</v>
      </c>
      <c r="G297" s="33" t="str">
        <f t="shared" si="8"/>
        <v>Burberry1001123613/07/2021</v>
      </c>
      <c r="H297" t="str">
        <f t="shared" si="9"/>
        <v>1001123613/07/2021</v>
      </c>
    </row>
    <row r="298" spans="1:8" x14ac:dyDescent="0.35">
      <c r="A298" s="5" t="s">
        <v>18</v>
      </c>
      <c r="B298" s="5" t="s">
        <v>2149</v>
      </c>
      <c r="C298" s="38" t="s">
        <v>2093</v>
      </c>
      <c r="D298" s="6">
        <v>1</v>
      </c>
      <c r="E298" s="7">
        <v>1</v>
      </c>
      <c r="F298" s="6">
        <v>333.33</v>
      </c>
      <c r="G298" s="33" t="str">
        <f t="shared" si="8"/>
        <v>Burberry1001123616/07/2021</v>
      </c>
      <c r="H298" t="str">
        <f t="shared" si="9"/>
        <v>1001123616/07/2021</v>
      </c>
    </row>
    <row r="299" spans="1:8" x14ac:dyDescent="0.35">
      <c r="A299" s="5" t="s">
        <v>18</v>
      </c>
      <c r="B299" s="5" t="s">
        <v>2149</v>
      </c>
      <c r="C299" s="38" t="s">
        <v>2094</v>
      </c>
      <c r="D299" s="6">
        <v>1</v>
      </c>
      <c r="E299" s="7">
        <v>1</v>
      </c>
      <c r="F299" s="6">
        <v>300</v>
      </c>
      <c r="G299" s="33" t="str">
        <f t="shared" si="8"/>
        <v>Burberry1001123617/07/2021</v>
      </c>
      <c r="H299" t="str">
        <f t="shared" si="9"/>
        <v>1001123617/07/2021</v>
      </c>
    </row>
    <row r="300" spans="1:8" x14ac:dyDescent="0.35">
      <c r="A300" s="5" t="s">
        <v>18</v>
      </c>
      <c r="B300" s="5" t="s">
        <v>2149</v>
      </c>
      <c r="C300" s="38" t="s">
        <v>2096</v>
      </c>
      <c r="D300" s="6">
        <v>1</v>
      </c>
      <c r="E300" s="7">
        <v>1</v>
      </c>
      <c r="F300" s="6">
        <v>266.67</v>
      </c>
      <c r="G300" s="33" t="str">
        <f t="shared" si="8"/>
        <v>Burberry1001123619/07/2021</v>
      </c>
      <c r="H300" t="str">
        <f t="shared" si="9"/>
        <v>1001123619/07/2021</v>
      </c>
    </row>
    <row r="301" spans="1:8" x14ac:dyDescent="0.35">
      <c r="A301" s="5" t="s">
        <v>18</v>
      </c>
      <c r="B301" s="5" t="s">
        <v>2149</v>
      </c>
      <c r="C301" s="38" t="s">
        <v>2098</v>
      </c>
      <c r="D301" s="6">
        <v>-2</v>
      </c>
      <c r="E301" s="7">
        <v>-1</v>
      </c>
      <c r="F301" s="6">
        <v>-616.66999999999996</v>
      </c>
      <c r="G301" s="33" t="str">
        <f t="shared" si="8"/>
        <v>Burberry1001123621/07/2021</v>
      </c>
      <c r="H301" t="str">
        <f t="shared" si="9"/>
        <v>1001123621/07/2021</v>
      </c>
    </row>
    <row r="302" spans="1:8" x14ac:dyDescent="0.35">
      <c r="A302" s="5" t="s">
        <v>18</v>
      </c>
      <c r="B302" s="5" t="s">
        <v>2149</v>
      </c>
      <c r="C302" s="38" t="s">
        <v>2099</v>
      </c>
      <c r="D302" s="6">
        <v>1</v>
      </c>
      <c r="E302" s="7">
        <v>1</v>
      </c>
      <c r="F302" s="6">
        <v>400</v>
      </c>
      <c r="G302" s="33" t="str">
        <f t="shared" si="8"/>
        <v>Burberry1001123622/07/2021</v>
      </c>
      <c r="H302" t="str">
        <f t="shared" si="9"/>
        <v>1001123622/07/2021</v>
      </c>
    </row>
    <row r="303" spans="1:8" x14ac:dyDescent="0.35">
      <c r="A303" s="5" t="s">
        <v>18</v>
      </c>
      <c r="B303" s="5" t="s">
        <v>2149</v>
      </c>
      <c r="C303" s="38" t="s">
        <v>2179</v>
      </c>
      <c r="D303" s="6">
        <v>-1</v>
      </c>
      <c r="E303" s="7">
        <v>-1</v>
      </c>
      <c r="F303" s="6">
        <v>-333.33</v>
      </c>
      <c r="G303" s="33" t="str">
        <f t="shared" si="8"/>
        <v>Burberry1001123602/08/2021</v>
      </c>
      <c r="H303" t="str">
        <f t="shared" si="9"/>
        <v>1001123602/08/2021</v>
      </c>
    </row>
    <row r="304" spans="1:8" x14ac:dyDescent="0.35">
      <c r="A304" s="5" t="s">
        <v>18</v>
      </c>
      <c r="B304" s="5" t="s">
        <v>2128</v>
      </c>
      <c r="C304" s="38" t="s">
        <v>2231</v>
      </c>
      <c r="D304" s="6">
        <v>1</v>
      </c>
      <c r="E304" s="7">
        <v>1</v>
      </c>
      <c r="F304" s="6">
        <v>241.67</v>
      </c>
      <c r="G304" s="33" t="str">
        <f t="shared" si="8"/>
        <v>Burberry1001126212/08/2021</v>
      </c>
      <c r="H304" t="str">
        <f t="shared" si="9"/>
        <v>1001126212/08/2021</v>
      </c>
    </row>
    <row r="305" spans="1:8" x14ac:dyDescent="0.35">
      <c r="A305" s="5" t="s">
        <v>18</v>
      </c>
      <c r="B305" s="5" t="s">
        <v>2129</v>
      </c>
      <c r="C305" s="38" t="s">
        <v>2078</v>
      </c>
      <c r="D305" s="6">
        <v>1</v>
      </c>
      <c r="E305" s="7">
        <v>1</v>
      </c>
      <c r="F305" s="6">
        <v>200</v>
      </c>
      <c r="G305" s="33" t="str">
        <f t="shared" si="8"/>
        <v>Burberry1001127001/07/2021</v>
      </c>
      <c r="H305" t="str">
        <f t="shared" si="9"/>
        <v>1001127001/07/2021</v>
      </c>
    </row>
    <row r="306" spans="1:8" x14ac:dyDescent="0.35">
      <c r="A306" s="5" t="s">
        <v>18</v>
      </c>
      <c r="B306" s="5" t="s">
        <v>2156</v>
      </c>
      <c r="C306" s="38" t="s">
        <v>2099</v>
      </c>
      <c r="D306" s="6">
        <v>1</v>
      </c>
      <c r="E306" s="7">
        <v>1</v>
      </c>
      <c r="F306" s="6">
        <v>241.67</v>
      </c>
      <c r="G306" s="33" t="str">
        <f t="shared" si="8"/>
        <v>Burberry1001128522/07/2021</v>
      </c>
      <c r="H306" t="str">
        <f t="shared" si="9"/>
        <v>1001128522/07/2021</v>
      </c>
    </row>
    <row r="307" spans="1:8" x14ac:dyDescent="0.35">
      <c r="A307" s="5" t="s">
        <v>18</v>
      </c>
      <c r="B307" s="5" t="s">
        <v>2148</v>
      </c>
      <c r="C307" s="38" t="s">
        <v>2080</v>
      </c>
      <c r="D307" s="6">
        <v>1</v>
      </c>
      <c r="E307" s="7">
        <v>1</v>
      </c>
      <c r="F307" s="6">
        <v>291.67</v>
      </c>
      <c r="G307" s="33" t="str">
        <f t="shared" si="8"/>
        <v>Burberry1001130503/07/2021</v>
      </c>
      <c r="H307" t="str">
        <f t="shared" si="9"/>
        <v>1001130503/07/2021</v>
      </c>
    </row>
    <row r="308" spans="1:8" x14ac:dyDescent="0.35">
      <c r="A308" s="5" t="s">
        <v>18</v>
      </c>
      <c r="B308" s="5" t="s">
        <v>2148</v>
      </c>
      <c r="C308" s="38" t="s">
        <v>2087</v>
      </c>
      <c r="D308" s="6">
        <v>1</v>
      </c>
      <c r="E308" s="7">
        <v>1</v>
      </c>
      <c r="F308" s="6">
        <v>241.67</v>
      </c>
      <c r="G308" s="33" t="str">
        <f t="shared" si="8"/>
        <v>Burberry1001130510/07/2021</v>
      </c>
      <c r="H308" t="str">
        <f t="shared" si="9"/>
        <v>1001130510/07/2021</v>
      </c>
    </row>
    <row r="309" spans="1:8" x14ac:dyDescent="0.35">
      <c r="A309" s="5" t="s">
        <v>18</v>
      </c>
      <c r="B309" s="5" t="s">
        <v>2148</v>
      </c>
      <c r="C309" s="38" t="s">
        <v>2091</v>
      </c>
      <c r="D309" s="6">
        <v>1</v>
      </c>
      <c r="E309" s="7">
        <v>1</v>
      </c>
      <c r="F309" s="6">
        <v>241.67</v>
      </c>
      <c r="G309" s="33" t="str">
        <f t="shared" si="8"/>
        <v>Burberry1001130514/07/2021</v>
      </c>
      <c r="H309" t="str">
        <f t="shared" si="9"/>
        <v>1001130514/07/2021</v>
      </c>
    </row>
    <row r="310" spans="1:8" x14ac:dyDescent="0.35">
      <c r="A310" s="5" t="s">
        <v>18</v>
      </c>
      <c r="B310" s="5" t="s">
        <v>2148</v>
      </c>
      <c r="C310" s="38" t="s">
        <v>2092</v>
      </c>
      <c r="D310" s="6">
        <v>-1</v>
      </c>
      <c r="E310" s="7">
        <v>-1</v>
      </c>
      <c r="F310" s="6">
        <v>-291.67</v>
      </c>
      <c r="G310" s="33" t="str">
        <f t="shared" si="8"/>
        <v>Burberry1001130515/07/2021</v>
      </c>
      <c r="H310" t="str">
        <f t="shared" si="9"/>
        <v>1001130515/07/2021</v>
      </c>
    </row>
    <row r="311" spans="1:8" x14ac:dyDescent="0.35">
      <c r="A311" s="5" t="s">
        <v>18</v>
      </c>
      <c r="B311" s="5" t="s">
        <v>2148</v>
      </c>
      <c r="C311" s="38" t="s">
        <v>2095</v>
      </c>
      <c r="D311" s="6">
        <v>1</v>
      </c>
      <c r="E311" s="7">
        <v>1</v>
      </c>
      <c r="F311" s="6">
        <v>300</v>
      </c>
      <c r="G311" s="33" t="str">
        <f t="shared" si="8"/>
        <v>Burberry1001130518/07/2021</v>
      </c>
      <c r="H311" t="str">
        <f t="shared" si="9"/>
        <v>1001130518/07/2021</v>
      </c>
    </row>
    <row r="312" spans="1:8" x14ac:dyDescent="0.35">
      <c r="A312" s="5" t="s">
        <v>18</v>
      </c>
      <c r="B312" s="5" t="s">
        <v>2148</v>
      </c>
      <c r="C312" s="38" t="s">
        <v>2179</v>
      </c>
      <c r="D312" s="6">
        <v>2</v>
      </c>
      <c r="E312" s="7">
        <v>1</v>
      </c>
      <c r="F312" s="6">
        <v>483.34</v>
      </c>
      <c r="G312" s="33" t="str">
        <f t="shared" si="8"/>
        <v>Burberry1001130502/08/2021</v>
      </c>
      <c r="H312" t="str">
        <f t="shared" si="9"/>
        <v>1001130502/08/2021</v>
      </c>
    </row>
    <row r="313" spans="1:8" x14ac:dyDescent="0.35">
      <c r="A313" s="5" t="s">
        <v>18</v>
      </c>
      <c r="B313" s="5" t="s">
        <v>2148</v>
      </c>
      <c r="C313" s="38" t="s">
        <v>2203</v>
      </c>
      <c r="D313" s="6">
        <v>8</v>
      </c>
      <c r="E313" s="7">
        <v>2</v>
      </c>
      <c r="F313" s="6">
        <v>3100</v>
      </c>
      <c r="G313" s="33" t="str">
        <f t="shared" si="8"/>
        <v>Burberry1001130509/08/2021</v>
      </c>
      <c r="H313" t="str">
        <f t="shared" si="9"/>
        <v>1001130509/08/2021</v>
      </c>
    </row>
    <row r="314" spans="1:8" x14ac:dyDescent="0.35">
      <c r="A314" s="5" t="s">
        <v>18</v>
      </c>
      <c r="B314" s="5" t="s">
        <v>2148</v>
      </c>
      <c r="C314" s="38" t="s">
        <v>2186</v>
      </c>
      <c r="D314" s="6">
        <v>0</v>
      </c>
      <c r="E314" s="7">
        <v>0</v>
      </c>
      <c r="F314" s="6">
        <v>-308.33</v>
      </c>
      <c r="G314" s="33" t="str">
        <f t="shared" si="8"/>
        <v>Burberry1001130510/08/2021</v>
      </c>
      <c r="H314" t="str">
        <f t="shared" si="9"/>
        <v>1001130510/08/2021</v>
      </c>
    </row>
    <row r="315" spans="1:8" x14ac:dyDescent="0.35">
      <c r="A315" s="5" t="s">
        <v>18</v>
      </c>
      <c r="B315" s="5" t="s">
        <v>2148</v>
      </c>
      <c r="C315" s="38" t="s">
        <v>2212</v>
      </c>
      <c r="D315" s="6">
        <v>2</v>
      </c>
      <c r="E315" s="7">
        <v>2</v>
      </c>
      <c r="F315" s="6">
        <v>725</v>
      </c>
      <c r="G315" s="33" t="str">
        <f t="shared" si="8"/>
        <v>Burberry1001130511/08/2021</v>
      </c>
      <c r="H315" t="str">
        <f t="shared" si="9"/>
        <v>1001130511/08/2021</v>
      </c>
    </row>
    <row r="316" spans="1:8" x14ac:dyDescent="0.35">
      <c r="A316" s="5" t="s">
        <v>18</v>
      </c>
      <c r="B316" s="5" t="s">
        <v>2215</v>
      </c>
      <c r="C316" s="38" t="s">
        <v>2183</v>
      </c>
      <c r="D316" s="6">
        <v>1</v>
      </c>
      <c r="E316" s="7">
        <v>1</v>
      </c>
      <c r="F316" s="6">
        <v>300</v>
      </c>
      <c r="G316" s="33" t="str">
        <f t="shared" si="8"/>
        <v>Burberry1001136306/08/2021</v>
      </c>
      <c r="H316" t="str">
        <f t="shared" si="9"/>
        <v>1001136306/08/2021</v>
      </c>
    </row>
    <row r="317" spans="1:8" x14ac:dyDescent="0.35">
      <c r="A317" s="5" t="s">
        <v>18</v>
      </c>
      <c r="B317" s="5" t="s">
        <v>2152</v>
      </c>
      <c r="C317" s="38" t="s">
        <v>2103</v>
      </c>
      <c r="D317" s="6">
        <v>4</v>
      </c>
      <c r="E317" s="7">
        <v>2</v>
      </c>
      <c r="F317" s="6">
        <v>1166.68</v>
      </c>
      <c r="G317" s="33" t="str">
        <f t="shared" si="8"/>
        <v>Burberry1001137026/07/2021</v>
      </c>
      <c r="H317" t="str">
        <f t="shared" si="9"/>
        <v>1001137026/07/2021</v>
      </c>
    </row>
    <row r="318" spans="1:8" x14ac:dyDescent="0.35">
      <c r="A318" s="5" t="s">
        <v>18</v>
      </c>
      <c r="B318" s="5" t="s">
        <v>2152</v>
      </c>
      <c r="C318" s="38" t="s">
        <v>2104</v>
      </c>
      <c r="D318" s="6">
        <v>1</v>
      </c>
      <c r="E318" s="7">
        <v>1</v>
      </c>
      <c r="F318" s="6">
        <v>541.66999999999996</v>
      </c>
      <c r="G318" s="33" t="str">
        <f t="shared" si="8"/>
        <v>Burberry1001137027/07/2021</v>
      </c>
      <c r="H318" t="str">
        <f t="shared" si="9"/>
        <v>1001137027/07/2021</v>
      </c>
    </row>
    <row r="319" spans="1:8" x14ac:dyDescent="0.35">
      <c r="A319" s="5" t="s">
        <v>18</v>
      </c>
      <c r="B319" s="5" t="s">
        <v>2152</v>
      </c>
      <c r="C319" s="38" t="s">
        <v>2105</v>
      </c>
      <c r="D319" s="6">
        <v>3</v>
      </c>
      <c r="E319" s="7">
        <v>2</v>
      </c>
      <c r="F319" s="6">
        <v>1108.3399999999999</v>
      </c>
      <c r="G319" s="33" t="str">
        <f t="shared" si="8"/>
        <v>Burberry1001137028/07/2021</v>
      </c>
      <c r="H319" t="str">
        <f t="shared" si="9"/>
        <v>1001137028/07/2021</v>
      </c>
    </row>
    <row r="320" spans="1:8" x14ac:dyDescent="0.35">
      <c r="A320" s="5" t="s">
        <v>18</v>
      </c>
      <c r="B320" s="5" t="s">
        <v>2152</v>
      </c>
      <c r="C320" s="38" t="s">
        <v>2108</v>
      </c>
      <c r="D320" s="6">
        <v>1</v>
      </c>
      <c r="E320" s="7">
        <v>1</v>
      </c>
      <c r="F320" s="6">
        <v>483.33</v>
      </c>
      <c r="G320" s="33" t="str">
        <f t="shared" si="8"/>
        <v>Burberry1001137031/07/2021</v>
      </c>
      <c r="H320" t="str">
        <f t="shared" si="9"/>
        <v>1001137031/07/2021</v>
      </c>
    </row>
    <row r="321" spans="1:8" x14ac:dyDescent="0.35">
      <c r="A321" s="5" t="s">
        <v>18</v>
      </c>
      <c r="B321" s="5" t="s">
        <v>2152</v>
      </c>
      <c r="C321" s="38" t="s">
        <v>2181</v>
      </c>
      <c r="D321" s="6">
        <v>2</v>
      </c>
      <c r="E321" s="7">
        <v>2</v>
      </c>
      <c r="F321" s="6">
        <v>616.66999999999996</v>
      </c>
      <c r="G321" s="33" t="str">
        <f t="shared" si="8"/>
        <v>Burberry1001137004/08/2021</v>
      </c>
      <c r="H321" t="str">
        <f t="shared" si="9"/>
        <v>1001137004/08/2021</v>
      </c>
    </row>
    <row r="322" spans="1:8" x14ac:dyDescent="0.35">
      <c r="A322" s="5" t="s">
        <v>18</v>
      </c>
      <c r="B322" s="5" t="s">
        <v>2152</v>
      </c>
      <c r="C322" s="38" t="s">
        <v>2184</v>
      </c>
      <c r="D322" s="6">
        <v>2</v>
      </c>
      <c r="E322" s="7">
        <v>2</v>
      </c>
      <c r="F322" s="6">
        <v>566.67000000000007</v>
      </c>
      <c r="G322" s="33" t="str">
        <f t="shared" si="8"/>
        <v>Burberry1001137007/08/2021</v>
      </c>
      <c r="H322" t="str">
        <f t="shared" si="9"/>
        <v>1001137007/08/2021</v>
      </c>
    </row>
    <row r="323" spans="1:8" x14ac:dyDescent="0.35">
      <c r="A323" s="5" t="s">
        <v>18</v>
      </c>
      <c r="B323" s="5" t="s">
        <v>2152</v>
      </c>
      <c r="C323" s="38" t="s">
        <v>2185</v>
      </c>
      <c r="D323" s="6">
        <v>3</v>
      </c>
      <c r="E323" s="7">
        <v>3</v>
      </c>
      <c r="F323" s="6">
        <v>2275.0100000000002</v>
      </c>
      <c r="G323" s="33" t="str">
        <f t="shared" si="8"/>
        <v>Burberry1001137008/08/2021</v>
      </c>
      <c r="H323" t="str">
        <f t="shared" si="9"/>
        <v>1001137008/08/2021</v>
      </c>
    </row>
    <row r="324" spans="1:8" x14ac:dyDescent="0.35">
      <c r="A324" s="5" t="s">
        <v>18</v>
      </c>
      <c r="B324" s="5" t="s">
        <v>2152</v>
      </c>
      <c r="C324" s="38" t="s">
        <v>2186</v>
      </c>
      <c r="D324" s="6">
        <v>2</v>
      </c>
      <c r="E324" s="7">
        <v>1</v>
      </c>
      <c r="F324" s="6">
        <v>483.34</v>
      </c>
      <c r="G324" s="33" t="str">
        <f t="shared" si="8"/>
        <v>Burberry1001137010/08/2021</v>
      </c>
      <c r="H324" t="str">
        <f t="shared" si="9"/>
        <v>1001137010/08/2021</v>
      </c>
    </row>
    <row r="325" spans="1:8" x14ac:dyDescent="0.35">
      <c r="A325" s="5" t="s">
        <v>18</v>
      </c>
      <c r="B325" s="5" t="s">
        <v>2152</v>
      </c>
      <c r="C325" s="38" t="s">
        <v>2212</v>
      </c>
      <c r="D325" s="6">
        <v>1</v>
      </c>
      <c r="E325" s="7">
        <v>1</v>
      </c>
      <c r="F325" s="6">
        <v>333.33</v>
      </c>
      <c r="G325" s="33" t="str">
        <f t="shared" si="8"/>
        <v>Burberry1001137011/08/2021</v>
      </c>
      <c r="H325" t="str">
        <f t="shared" si="9"/>
        <v>1001137011/08/2021</v>
      </c>
    </row>
    <row r="326" spans="1:8" x14ac:dyDescent="0.35">
      <c r="A326" s="5" t="s">
        <v>18</v>
      </c>
      <c r="B326" s="5" t="s">
        <v>2140</v>
      </c>
      <c r="C326" s="38" t="s">
        <v>2080</v>
      </c>
      <c r="D326" s="6">
        <v>1</v>
      </c>
      <c r="E326" s="7">
        <v>1</v>
      </c>
      <c r="F326" s="6">
        <v>300</v>
      </c>
      <c r="G326" s="33" t="str">
        <f t="shared" si="8"/>
        <v>Burberry1001138003/07/2021</v>
      </c>
      <c r="H326" t="str">
        <f t="shared" si="9"/>
        <v>1001138003/07/2021</v>
      </c>
    </row>
    <row r="327" spans="1:8" x14ac:dyDescent="0.35">
      <c r="A327" s="5" t="s">
        <v>18</v>
      </c>
      <c r="B327" s="5" t="s">
        <v>2140</v>
      </c>
      <c r="C327" s="38" t="s">
        <v>2083</v>
      </c>
      <c r="D327" s="6">
        <v>1</v>
      </c>
      <c r="E327" s="7">
        <v>1</v>
      </c>
      <c r="F327" s="6">
        <v>491.67</v>
      </c>
      <c r="G327" s="33" t="str">
        <f t="shared" si="8"/>
        <v>Burberry1001138006/07/2021</v>
      </c>
      <c r="H327" t="str">
        <f t="shared" si="9"/>
        <v>1001138006/07/2021</v>
      </c>
    </row>
    <row r="328" spans="1:8" x14ac:dyDescent="0.35">
      <c r="A328" s="5" t="s">
        <v>18</v>
      </c>
      <c r="B328" s="5" t="s">
        <v>2140</v>
      </c>
      <c r="C328" s="38" t="s">
        <v>2085</v>
      </c>
      <c r="D328" s="6">
        <v>1</v>
      </c>
      <c r="E328" s="7">
        <v>1</v>
      </c>
      <c r="F328" s="6">
        <v>1291.67</v>
      </c>
      <c r="G328" s="33" t="str">
        <f t="shared" ref="G328:G391" si="10">A328&amp;B328&amp;C328</f>
        <v>Burberry1001138008/07/2021</v>
      </c>
      <c r="H328" t="str">
        <f t="shared" ref="H328:H391" si="11">B328&amp;C328</f>
        <v>1001138008/07/2021</v>
      </c>
    </row>
    <row r="329" spans="1:8" x14ac:dyDescent="0.35">
      <c r="A329" s="5" t="s">
        <v>18</v>
      </c>
      <c r="B329" s="5" t="s">
        <v>2140</v>
      </c>
      <c r="C329" s="38" t="s">
        <v>2094</v>
      </c>
      <c r="D329" s="6">
        <v>1</v>
      </c>
      <c r="E329" s="7">
        <v>1</v>
      </c>
      <c r="F329" s="6">
        <v>287.5</v>
      </c>
      <c r="G329" s="33" t="str">
        <f t="shared" si="10"/>
        <v>Burberry1001138017/07/2021</v>
      </c>
      <c r="H329" t="str">
        <f t="shared" si="11"/>
        <v>1001138017/07/2021</v>
      </c>
    </row>
    <row r="330" spans="1:8" x14ac:dyDescent="0.35">
      <c r="A330" s="5" t="s">
        <v>18</v>
      </c>
      <c r="B330" s="5" t="s">
        <v>2140</v>
      </c>
      <c r="C330" s="38" t="s">
        <v>2095</v>
      </c>
      <c r="D330" s="6">
        <v>1</v>
      </c>
      <c r="E330" s="7">
        <v>1</v>
      </c>
      <c r="F330" s="6">
        <v>658.33</v>
      </c>
      <c r="G330" s="33" t="str">
        <f t="shared" si="10"/>
        <v>Burberry1001138018/07/2021</v>
      </c>
      <c r="H330" t="str">
        <f t="shared" si="11"/>
        <v>1001138018/07/2021</v>
      </c>
    </row>
    <row r="331" spans="1:8" x14ac:dyDescent="0.35">
      <c r="A331" s="5" t="s">
        <v>18</v>
      </c>
      <c r="B331" s="5" t="s">
        <v>2140</v>
      </c>
      <c r="C331" s="38" t="s">
        <v>2099</v>
      </c>
      <c r="D331" s="6">
        <v>1</v>
      </c>
      <c r="E331" s="7">
        <v>1</v>
      </c>
      <c r="F331" s="6">
        <v>300</v>
      </c>
      <c r="G331" s="33" t="str">
        <f t="shared" si="10"/>
        <v>Burberry1001138022/07/2021</v>
      </c>
      <c r="H331" t="str">
        <f t="shared" si="11"/>
        <v>1001138022/07/2021</v>
      </c>
    </row>
    <row r="332" spans="1:8" x14ac:dyDescent="0.35">
      <c r="A332" s="5" t="s">
        <v>18</v>
      </c>
      <c r="B332" s="5" t="s">
        <v>2125</v>
      </c>
      <c r="C332" s="38" t="s">
        <v>2103</v>
      </c>
      <c r="D332" s="6">
        <v>1</v>
      </c>
      <c r="E332" s="7">
        <v>1</v>
      </c>
      <c r="F332" s="6">
        <v>333.33</v>
      </c>
      <c r="G332" s="33" t="str">
        <f t="shared" si="10"/>
        <v>Burberry1001158726/07/2021</v>
      </c>
      <c r="H332" t="str">
        <f t="shared" si="11"/>
        <v>1001158726/07/2021</v>
      </c>
    </row>
    <row r="333" spans="1:8" x14ac:dyDescent="0.35">
      <c r="A333" s="5" t="s">
        <v>18</v>
      </c>
      <c r="B333" s="5" t="s">
        <v>2150</v>
      </c>
      <c r="C333" s="38" t="s">
        <v>2089</v>
      </c>
      <c r="D333" s="6">
        <v>1</v>
      </c>
      <c r="E333" s="7">
        <v>1</v>
      </c>
      <c r="F333" s="6">
        <v>375</v>
      </c>
      <c r="G333" s="33" t="str">
        <f t="shared" si="10"/>
        <v>Burberry1001159412/07/2021</v>
      </c>
      <c r="H333" t="str">
        <f t="shared" si="11"/>
        <v>1001159412/07/2021</v>
      </c>
    </row>
    <row r="334" spans="1:8" x14ac:dyDescent="0.35">
      <c r="A334" s="5" t="s">
        <v>18</v>
      </c>
      <c r="B334" s="5" t="s">
        <v>2150</v>
      </c>
      <c r="C334" s="38" t="s">
        <v>2101</v>
      </c>
      <c r="D334" s="6">
        <v>1</v>
      </c>
      <c r="E334" s="7">
        <v>1</v>
      </c>
      <c r="F334" s="6">
        <v>241.67</v>
      </c>
      <c r="G334" s="33" t="str">
        <f t="shared" si="10"/>
        <v>Burberry1001159424/07/2021</v>
      </c>
      <c r="H334" t="str">
        <f t="shared" si="11"/>
        <v>1001159424/07/2021</v>
      </c>
    </row>
    <row r="335" spans="1:8" x14ac:dyDescent="0.35">
      <c r="A335" s="5" t="s">
        <v>18</v>
      </c>
      <c r="B335" s="5" t="s">
        <v>2150</v>
      </c>
      <c r="C335" s="38" t="s">
        <v>2103</v>
      </c>
      <c r="D335" s="6">
        <v>1</v>
      </c>
      <c r="E335" s="7">
        <v>1</v>
      </c>
      <c r="F335" s="6">
        <v>375</v>
      </c>
      <c r="G335" s="33" t="str">
        <f t="shared" si="10"/>
        <v>Burberry1001159426/07/2021</v>
      </c>
      <c r="H335" t="str">
        <f t="shared" si="11"/>
        <v>1001159426/07/2021</v>
      </c>
    </row>
    <row r="336" spans="1:8" x14ac:dyDescent="0.35">
      <c r="A336" s="5" t="s">
        <v>18</v>
      </c>
      <c r="B336" s="5" t="s">
        <v>2150</v>
      </c>
      <c r="C336" s="38" t="s">
        <v>2178</v>
      </c>
      <c r="D336" s="6">
        <v>1</v>
      </c>
      <c r="E336" s="7">
        <v>1</v>
      </c>
      <c r="F336" s="6">
        <v>150</v>
      </c>
      <c r="G336" s="33" t="str">
        <f t="shared" si="10"/>
        <v>Burberry1001159401/08/2021</v>
      </c>
      <c r="H336" t="str">
        <f t="shared" si="11"/>
        <v>1001159401/08/2021</v>
      </c>
    </row>
    <row r="337" spans="1:8" x14ac:dyDescent="0.35">
      <c r="A337" s="5" t="s">
        <v>18</v>
      </c>
      <c r="B337" s="5" t="s">
        <v>2150</v>
      </c>
      <c r="C337" s="38" t="s">
        <v>2179</v>
      </c>
      <c r="D337" s="6">
        <v>-1</v>
      </c>
      <c r="E337" s="7">
        <v>-1</v>
      </c>
      <c r="F337" s="6">
        <v>-150</v>
      </c>
      <c r="G337" s="33" t="str">
        <f t="shared" si="10"/>
        <v>Burberry1001159402/08/2021</v>
      </c>
      <c r="H337" t="str">
        <f t="shared" si="11"/>
        <v>1001159402/08/2021</v>
      </c>
    </row>
    <row r="338" spans="1:8" x14ac:dyDescent="0.35">
      <c r="A338" s="5" t="s">
        <v>18</v>
      </c>
      <c r="B338" s="5" t="s">
        <v>2150</v>
      </c>
      <c r="C338" s="38" t="s">
        <v>2183</v>
      </c>
      <c r="D338" s="6">
        <v>1</v>
      </c>
      <c r="E338" s="7">
        <v>1</v>
      </c>
      <c r="F338" s="6">
        <v>216.67</v>
      </c>
      <c r="G338" s="33" t="str">
        <f t="shared" si="10"/>
        <v>Burberry1001159406/08/2021</v>
      </c>
      <c r="H338" t="str">
        <f t="shared" si="11"/>
        <v>1001159406/08/2021</v>
      </c>
    </row>
    <row r="339" spans="1:8" x14ac:dyDescent="0.35">
      <c r="A339" s="5" t="s">
        <v>18</v>
      </c>
      <c r="B339" s="5" t="s">
        <v>2150</v>
      </c>
      <c r="C339" s="38" t="s">
        <v>2185</v>
      </c>
      <c r="D339" s="6">
        <v>2</v>
      </c>
      <c r="E339" s="7">
        <v>2</v>
      </c>
      <c r="F339" s="6">
        <v>1900</v>
      </c>
      <c r="G339" s="33" t="str">
        <f t="shared" si="10"/>
        <v>Burberry1001159408/08/2021</v>
      </c>
      <c r="H339" t="str">
        <f t="shared" si="11"/>
        <v>1001159408/08/2021</v>
      </c>
    </row>
    <row r="340" spans="1:8" x14ac:dyDescent="0.35">
      <c r="A340" s="5" t="s">
        <v>18</v>
      </c>
      <c r="B340" s="5" t="s">
        <v>2134</v>
      </c>
      <c r="C340" s="38" t="s">
        <v>2181</v>
      </c>
      <c r="D340" s="6">
        <v>1</v>
      </c>
      <c r="E340" s="7">
        <v>1</v>
      </c>
      <c r="F340" s="6">
        <v>791.67</v>
      </c>
      <c r="G340" s="33" t="str">
        <f t="shared" si="10"/>
        <v>Burberry1001200304/08/2021</v>
      </c>
      <c r="H340" t="str">
        <f t="shared" si="11"/>
        <v>1001200304/08/2021</v>
      </c>
    </row>
    <row r="341" spans="1:8" x14ac:dyDescent="0.35">
      <c r="A341" s="5" t="s">
        <v>18</v>
      </c>
      <c r="B341" s="5" t="s">
        <v>2134</v>
      </c>
      <c r="C341" s="38" t="s">
        <v>2212</v>
      </c>
      <c r="D341" s="6">
        <v>1</v>
      </c>
      <c r="E341" s="7">
        <v>1</v>
      </c>
      <c r="F341" s="6">
        <v>333.33</v>
      </c>
      <c r="G341" s="33" t="str">
        <f t="shared" si="10"/>
        <v>Burberry1001200311/08/2021</v>
      </c>
      <c r="H341" t="str">
        <f t="shared" si="11"/>
        <v>1001200311/08/2021</v>
      </c>
    </row>
    <row r="342" spans="1:8" x14ac:dyDescent="0.35">
      <c r="A342" s="5" t="s">
        <v>18</v>
      </c>
      <c r="B342" s="5" t="s">
        <v>121</v>
      </c>
      <c r="C342" s="38" t="s">
        <v>2179</v>
      </c>
      <c r="D342" s="6">
        <v>1</v>
      </c>
      <c r="E342" s="7">
        <v>1</v>
      </c>
      <c r="F342" s="6">
        <v>300</v>
      </c>
      <c r="G342" s="33" t="str">
        <f t="shared" si="10"/>
        <v>Burberry1001201702/08/2021</v>
      </c>
      <c r="H342" t="str">
        <f t="shared" si="11"/>
        <v>1001201702/08/2021</v>
      </c>
    </row>
    <row r="343" spans="1:8" x14ac:dyDescent="0.35">
      <c r="A343" s="5" t="s">
        <v>18</v>
      </c>
      <c r="B343" s="5" t="s">
        <v>2131</v>
      </c>
      <c r="C343" s="38" t="s">
        <v>2095</v>
      </c>
      <c r="D343" s="6">
        <v>1</v>
      </c>
      <c r="E343" s="7">
        <v>1</v>
      </c>
      <c r="F343" s="6">
        <v>225</v>
      </c>
      <c r="G343" s="33" t="str">
        <f t="shared" si="10"/>
        <v>Burberry1001204218/07/2021</v>
      </c>
      <c r="H343" t="str">
        <f t="shared" si="11"/>
        <v>1001204218/07/2021</v>
      </c>
    </row>
    <row r="344" spans="1:8" x14ac:dyDescent="0.35">
      <c r="A344" s="5" t="s">
        <v>18</v>
      </c>
      <c r="B344" s="5" t="s">
        <v>2131</v>
      </c>
      <c r="C344" s="38" t="s">
        <v>2098</v>
      </c>
      <c r="D344" s="6">
        <v>1</v>
      </c>
      <c r="E344" s="7">
        <v>1</v>
      </c>
      <c r="F344" s="6">
        <v>241.67</v>
      </c>
      <c r="G344" s="33" t="str">
        <f t="shared" si="10"/>
        <v>Burberry1001204221/07/2021</v>
      </c>
      <c r="H344" t="str">
        <f t="shared" si="11"/>
        <v>1001204221/07/2021</v>
      </c>
    </row>
    <row r="345" spans="1:8" x14ac:dyDescent="0.35">
      <c r="A345" s="5" t="s">
        <v>18</v>
      </c>
      <c r="B345" s="5" t="s">
        <v>2131</v>
      </c>
      <c r="C345" s="38" t="s">
        <v>2101</v>
      </c>
      <c r="D345" s="6">
        <v>1</v>
      </c>
      <c r="E345" s="7">
        <v>1</v>
      </c>
      <c r="F345" s="6">
        <v>833.33</v>
      </c>
      <c r="G345" s="33" t="str">
        <f t="shared" si="10"/>
        <v>Burberry1001204224/07/2021</v>
      </c>
      <c r="H345" t="str">
        <f t="shared" si="11"/>
        <v>1001204224/07/2021</v>
      </c>
    </row>
    <row r="346" spans="1:8" x14ac:dyDescent="0.35">
      <c r="A346" s="5" t="s">
        <v>18</v>
      </c>
      <c r="B346" s="5" t="s">
        <v>2131</v>
      </c>
      <c r="C346" s="38" t="s">
        <v>2107</v>
      </c>
      <c r="D346" s="6">
        <v>1</v>
      </c>
      <c r="E346" s="7">
        <v>1</v>
      </c>
      <c r="F346" s="6">
        <v>741.67</v>
      </c>
      <c r="G346" s="33" t="str">
        <f t="shared" si="10"/>
        <v>Burberry1001204230/07/2021</v>
      </c>
      <c r="H346" t="str">
        <f t="shared" si="11"/>
        <v>1001204230/07/2021</v>
      </c>
    </row>
    <row r="347" spans="1:8" x14ac:dyDescent="0.35">
      <c r="A347" s="5" t="s">
        <v>18</v>
      </c>
      <c r="B347" s="5" t="s">
        <v>2131</v>
      </c>
      <c r="C347" s="38" t="s">
        <v>2231</v>
      </c>
      <c r="D347" s="6">
        <v>1</v>
      </c>
      <c r="E347" s="7">
        <v>1</v>
      </c>
      <c r="F347" s="6">
        <v>875</v>
      </c>
      <c r="G347" s="33" t="str">
        <f t="shared" si="10"/>
        <v>Burberry1001204212/08/2021</v>
      </c>
      <c r="H347" t="str">
        <f t="shared" si="11"/>
        <v>1001204212/08/2021</v>
      </c>
    </row>
    <row r="348" spans="1:8" x14ac:dyDescent="0.35">
      <c r="A348" s="5" t="s">
        <v>18</v>
      </c>
      <c r="B348" s="5" t="s">
        <v>2135</v>
      </c>
      <c r="C348" s="38" t="s">
        <v>2082</v>
      </c>
      <c r="D348" s="6">
        <v>1</v>
      </c>
      <c r="E348" s="7">
        <v>1</v>
      </c>
      <c r="F348" s="6">
        <v>390</v>
      </c>
      <c r="G348" s="33" t="str">
        <f t="shared" si="10"/>
        <v>Burberry1001205105/07/2021</v>
      </c>
      <c r="H348" t="str">
        <f t="shared" si="11"/>
        <v>1001205105/07/2021</v>
      </c>
    </row>
    <row r="349" spans="1:8" x14ac:dyDescent="0.35">
      <c r="A349" s="5" t="s">
        <v>18</v>
      </c>
      <c r="B349" s="5" t="s">
        <v>2135</v>
      </c>
      <c r="C349" s="38" t="s">
        <v>2095</v>
      </c>
      <c r="D349" s="6">
        <v>1</v>
      </c>
      <c r="E349" s="7">
        <v>1</v>
      </c>
      <c r="F349" s="6">
        <v>658.33</v>
      </c>
      <c r="G349" s="33" t="str">
        <f t="shared" si="10"/>
        <v>Burberry1001205118/07/2021</v>
      </c>
      <c r="H349" t="str">
        <f t="shared" si="11"/>
        <v>1001205118/07/2021</v>
      </c>
    </row>
    <row r="350" spans="1:8" x14ac:dyDescent="0.35">
      <c r="A350" s="5" t="s">
        <v>18</v>
      </c>
      <c r="B350" s="5" t="s">
        <v>2139</v>
      </c>
      <c r="C350" s="38" t="s">
        <v>2106</v>
      </c>
      <c r="D350" s="6">
        <v>1</v>
      </c>
      <c r="E350" s="7">
        <v>1</v>
      </c>
      <c r="F350" s="6">
        <v>133.33000000000001</v>
      </c>
      <c r="G350" s="33" t="str">
        <f t="shared" si="10"/>
        <v>Burberry1001215729/07/2021</v>
      </c>
      <c r="H350" t="str">
        <f t="shared" si="11"/>
        <v>1001215729/07/2021</v>
      </c>
    </row>
    <row r="351" spans="1:8" x14ac:dyDescent="0.35">
      <c r="A351" s="5" t="s">
        <v>16</v>
      </c>
      <c r="B351" s="5" t="s">
        <v>2151</v>
      </c>
      <c r="C351" s="38" t="s">
        <v>2094</v>
      </c>
      <c r="D351" s="6">
        <v>1</v>
      </c>
      <c r="E351" s="7">
        <v>1</v>
      </c>
      <c r="F351" s="6">
        <v>452.08</v>
      </c>
      <c r="G351" s="33" t="str">
        <f t="shared" si="10"/>
        <v>Balenciaga1001113917/07/2021</v>
      </c>
      <c r="H351" t="str">
        <f t="shared" si="11"/>
        <v>1001113917/07/2021</v>
      </c>
    </row>
    <row r="352" spans="1:8" x14ac:dyDescent="0.35">
      <c r="A352" s="5" t="s">
        <v>16</v>
      </c>
      <c r="B352" s="5" t="s">
        <v>2127</v>
      </c>
      <c r="C352" s="38" t="s">
        <v>2081</v>
      </c>
      <c r="D352" s="6">
        <v>2</v>
      </c>
      <c r="E352" s="7">
        <v>2</v>
      </c>
      <c r="F352" s="6">
        <v>687.08</v>
      </c>
      <c r="G352" s="33" t="str">
        <f t="shared" si="10"/>
        <v>Balenciaga1001115504/07/2021</v>
      </c>
      <c r="H352" t="str">
        <f t="shared" si="11"/>
        <v>1001115504/07/2021</v>
      </c>
    </row>
    <row r="353" spans="1:8" x14ac:dyDescent="0.35">
      <c r="A353" s="5" t="s">
        <v>16</v>
      </c>
      <c r="B353" s="5" t="s">
        <v>2127</v>
      </c>
      <c r="C353" s="38" t="s">
        <v>2083</v>
      </c>
      <c r="D353" s="6">
        <v>2</v>
      </c>
      <c r="E353" s="7">
        <v>2</v>
      </c>
      <c r="F353" s="6">
        <v>1223.33</v>
      </c>
      <c r="G353" s="33" t="str">
        <f t="shared" si="10"/>
        <v>Balenciaga1001115506/07/2021</v>
      </c>
      <c r="H353" t="str">
        <f t="shared" si="11"/>
        <v>1001115506/07/2021</v>
      </c>
    </row>
    <row r="354" spans="1:8" x14ac:dyDescent="0.35">
      <c r="A354" s="5" t="s">
        <v>16</v>
      </c>
      <c r="B354" s="5" t="s">
        <v>2127</v>
      </c>
      <c r="C354" s="38" t="s">
        <v>2084</v>
      </c>
      <c r="D354" s="6">
        <v>2</v>
      </c>
      <c r="E354" s="7">
        <v>2</v>
      </c>
      <c r="F354" s="6">
        <v>738.6400000000001</v>
      </c>
      <c r="G354" s="33" t="str">
        <f t="shared" si="10"/>
        <v>Balenciaga1001115507/07/2021</v>
      </c>
      <c r="H354" t="str">
        <f t="shared" si="11"/>
        <v>1001115507/07/2021</v>
      </c>
    </row>
    <row r="355" spans="1:8" x14ac:dyDescent="0.35">
      <c r="A355" s="5" t="s">
        <v>16</v>
      </c>
      <c r="B355" s="5" t="s">
        <v>2127</v>
      </c>
      <c r="C355" s="38" t="s">
        <v>2085</v>
      </c>
      <c r="D355" s="6">
        <v>0</v>
      </c>
      <c r="E355" s="7">
        <v>0</v>
      </c>
      <c r="F355" s="6">
        <v>235.51999999999998</v>
      </c>
      <c r="G355" s="33" t="str">
        <f t="shared" si="10"/>
        <v>Balenciaga1001115508/07/2021</v>
      </c>
      <c r="H355" t="str">
        <f t="shared" si="11"/>
        <v>1001115508/07/2021</v>
      </c>
    </row>
    <row r="356" spans="1:8" x14ac:dyDescent="0.35">
      <c r="A356" s="5" t="s">
        <v>16</v>
      </c>
      <c r="B356" s="5" t="s">
        <v>2127</v>
      </c>
      <c r="C356" s="38" t="s">
        <v>2102</v>
      </c>
      <c r="D356" s="6">
        <v>2</v>
      </c>
      <c r="E356" s="7">
        <v>2</v>
      </c>
      <c r="F356" s="6">
        <v>1116.6600000000001</v>
      </c>
      <c r="G356" s="33" t="str">
        <f t="shared" si="10"/>
        <v>Balenciaga1001115525/07/2021</v>
      </c>
      <c r="H356" t="str">
        <f t="shared" si="11"/>
        <v>1001115525/07/2021</v>
      </c>
    </row>
    <row r="357" spans="1:8" x14ac:dyDescent="0.35">
      <c r="A357" s="5" t="s">
        <v>16</v>
      </c>
      <c r="B357" s="5" t="s">
        <v>2127</v>
      </c>
      <c r="C357" s="38" t="s">
        <v>2106</v>
      </c>
      <c r="D357" s="6">
        <v>1</v>
      </c>
      <c r="E357" s="7">
        <v>1</v>
      </c>
      <c r="F357" s="6">
        <v>745.83</v>
      </c>
      <c r="G357" s="33" t="str">
        <f t="shared" si="10"/>
        <v>Balenciaga1001115529/07/2021</v>
      </c>
      <c r="H357" t="str">
        <f t="shared" si="11"/>
        <v>1001115529/07/2021</v>
      </c>
    </row>
    <row r="358" spans="1:8" x14ac:dyDescent="0.35">
      <c r="A358" s="5" t="s">
        <v>16</v>
      </c>
      <c r="B358" s="5" t="s">
        <v>2127</v>
      </c>
      <c r="C358" s="38" t="s">
        <v>2185</v>
      </c>
      <c r="D358" s="6">
        <v>1</v>
      </c>
      <c r="E358" s="7">
        <v>1</v>
      </c>
      <c r="F358" s="6">
        <v>645.83000000000004</v>
      </c>
      <c r="G358" s="33" t="str">
        <f t="shared" si="10"/>
        <v>Balenciaga1001115508/08/2021</v>
      </c>
      <c r="H358" t="str">
        <f t="shared" si="11"/>
        <v>1001115508/08/2021</v>
      </c>
    </row>
    <row r="359" spans="1:8" x14ac:dyDescent="0.35">
      <c r="A359" s="5" t="s">
        <v>16</v>
      </c>
      <c r="B359" s="5" t="s">
        <v>2127</v>
      </c>
      <c r="C359" s="38" t="s">
        <v>2212</v>
      </c>
      <c r="D359" s="6">
        <v>2</v>
      </c>
      <c r="E359" s="7">
        <v>2</v>
      </c>
      <c r="F359" s="6">
        <v>933.33</v>
      </c>
      <c r="G359" s="33" t="str">
        <f t="shared" si="10"/>
        <v>Balenciaga1001115511/08/2021</v>
      </c>
      <c r="H359" t="str">
        <f t="shared" si="11"/>
        <v>1001115511/08/2021</v>
      </c>
    </row>
    <row r="360" spans="1:8" x14ac:dyDescent="0.35">
      <c r="A360" s="5" t="s">
        <v>16</v>
      </c>
      <c r="B360" s="5" t="s">
        <v>117</v>
      </c>
      <c r="C360" s="38" t="s">
        <v>2084</v>
      </c>
      <c r="D360" s="6">
        <v>1</v>
      </c>
      <c r="E360" s="7">
        <v>1</v>
      </c>
      <c r="F360" s="6">
        <v>288.75</v>
      </c>
      <c r="G360" s="33" t="str">
        <f t="shared" si="10"/>
        <v>Balenciaga1001116607/07/2021</v>
      </c>
      <c r="H360" t="str">
        <f t="shared" si="11"/>
        <v>1001116607/07/2021</v>
      </c>
    </row>
    <row r="361" spans="1:8" x14ac:dyDescent="0.35">
      <c r="A361" s="5" t="s">
        <v>16</v>
      </c>
      <c r="B361" s="5" t="s">
        <v>2149</v>
      </c>
      <c r="C361" s="38" t="s">
        <v>2082</v>
      </c>
      <c r="D361" s="6">
        <v>1</v>
      </c>
      <c r="E361" s="7">
        <v>1</v>
      </c>
      <c r="F361" s="6">
        <v>347.08</v>
      </c>
      <c r="G361" s="33" t="str">
        <f t="shared" si="10"/>
        <v>Balenciaga1001123605/07/2021</v>
      </c>
      <c r="H361" t="str">
        <f t="shared" si="11"/>
        <v>1001123605/07/2021</v>
      </c>
    </row>
    <row r="362" spans="1:8" x14ac:dyDescent="0.35">
      <c r="A362" s="5" t="s">
        <v>16</v>
      </c>
      <c r="B362" s="5" t="s">
        <v>2149</v>
      </c>
      <c r="C362" s="38" t="s">
        <v>2087</v>
      </c>
      <c r="D362" s="6">
        <v>1</v>
      </c>
      <c r="E362" s="7">
        <v>1</v>
      </c>
      <c r="F362" s="6">
        <v>405.42</v>
      </c>
      <c r="G362" s="33" t="str">
        <f t="shared" si="10"/>
        <v>Balenciaga1001123610/07/2021</v>
      </c>
      <c r="H362" t="str">
        <f t="shared" si="11"/>
        <v>1001123610/07/2021</v>
      </c>
    </row>
    <row r="363" spans="1:8" x14ac:dyDescent="0.35">
      <c r="A363" s="5" t="s">
        <v>16</v>
      </c>
      <c r="B363" s="5" t="s">
        <v>2148</v>
      </c>
      <c r="C363" s="38" t="s">
        <v>2080</v>
      </c>
      <c r="D363" s="6">
        <v>2</v>
      </c>
      <c r="E363" s="7">
        <v>2</v>
      </c>
      <c r="F363" s="6">
        <v>1031.25</v>
      </c>
      <c r="G363" s="33" t="str">
        <f t="shared" si="10"/>
        <v>Balenciaga1001130503/07/2021</v>
      </c>
      <c r="H363" t="str">
        <f t="shared" si="11"/>
        <v>1001130503/07/2021</v>
      </c>
    </row>
    <row r="364" spans="1:8" x14ac:dyDescent="0.35">
      <c r="A364" s="5" t="s">
        <v>16</v>
      </c>
      <c r="B364" s="5" t="s">
        <v>2148</v>
      </c>
      <c r="C364" s="38" t="s">
        <v>2081</v>
      </c>
      <c r="D364" s="6">
        <v>3</v>
      </c>
      <c r="E364" s="7">
        <v>2</v>
      </c>
      <c r="F364" s="6">
        <v>1112.08</v>
      </c>
      <c r="G364" s="33" t="str">
        <f t="shared" si="10"/>
        <v>Balenciaga1001130504/07/2021</v>
      </c>
      <c r="H364" t="str">
        <f t="shared" si="11"/>
        <v>1001130504/07/2021</v>
      </c>
    </row>
    <row r="365" spans="1:8" x14ac:dyDescent="0.35">
      <c r="A365" s="5" t="s">
        <v>16</v>
      </c>
      <c r="B365" s="5" t="s">
        <v>2148</v>
      </c>
      <c r="C365" s="38" t="s">
        <v>2087</v>
      </c>
      <c r="D365" s="6">
        <v>6</v>
      </c>
      <c r="E365" s="7">
        <v>2</v>
      </c>
      <c r="F365" s="6">
        <v>1853.7399999999998</v>
      </c>
      <c r="G365" s="33" t="str">
        <f t="shared" si="10"/>
        <v>Balenciaga1001130510/07/2021</v>
      </c>
      <c r="H365" t="str">
        <f t="shared" si="11"/>
        <v>1001130510/07/2021</v>
      </c>
    </row>
    <row r="366" spans="1:8" x14ac:dyDescent="0.35">
      <c r="A366" s="5" t="s">
        <v>16</v>
      </c>
      <c r="B366" s="5" t="s">
        <v>2148</v>
      </c>
      <c r="C366" s="38" t="s">
        <v>2088</v>
      </c>
      <c r="D366" s="6">
        <v>2</v>
      </c>
      <c r="E366" s="7">
        <v>1</v>
      </c>
      <c r="F366" s="6">
        <v>924.58</v>
      </c>
      <c r="G366" s="33" t="str">
        <f t="shared" si="10"/>
        <v>Balenciaga1001130511/07/2021</v>
      </c>
      <c r="H366" t="str">
        <f t="shared" si="11"/>
        <v>1001130511/07/2021</v>
      </c>
    </row>
    <row r="367" spans="1:8" x14ac:dyDescent="0.35">
      <c r="A367" s="5" t="s">
        <v>16</v>
      </c>
      <c r="B367" s="5" t="s">
        <v>2148</v>
      </c>
      <c r="C367" s="38" t="s">
        <v>2089</v>
      </c>
      <c r="D367" s="6">
        <v>1</v>
      </c>
      <c r="E367" s="7">
        <v>1</v>
      </c>
      <c r="F367" s="6">
        <v>452.08</v>
      </c>
      <c r="G367" s="33" t="str">
        <f t="shared" si="10"/>
        <v>Balenciaga1001130512/07/2021</v>
      </c>
      <c r="H367" t="str">
        <f t="shared" si="11"/>
        <v>1001130512/07/2021</v>
      </c>
    </row>
    <row r="368" spans="1:8" x14ac:dyDescent="0.35">
      <c r="A368" s="5" t="s">
        <v>16</v>
      </c>
      <c r="B368" s="5" t="s">
        <v>2148</v>
      </c>
      <c r="C368" s="38" t="s">
        <v>2091</v>
      </c>
      <c r="D368" s="6">
        <v>2</v>
      </c>
      <c r="E368" s="7">
        <v>2</v>
      </c>
      <c r="F368" s="6">
        <v>1041.67</v>
      </c>
      <c r="G368" s="33" t="str">
        <f t="shared" si="10"/>
        <v>Balenciaga1001130514/07/2021</v>
      </c>
      <c r="H368" t="str">
        <f t="shared" si="11"/>
        <v>1001130514/07/2021</v>
      </c>
    </row>
    <row r="369" spans="1:8" x14ac:dyDescent="0.35">
      <c r="A369" s="5" t="s">
        <v>16</v>
      </c>
      <c r="B369" s="5" t="s">
        <v>2148</v>
      </c>
      <c r="C369" s="38" t="s">
        <v>2096</v>
      </c>
      <c r="D369" s="6">
        <v>2</v>
      </c>
      <c r="E369" s="7">
        <v>1</v>
      </c>
      <c r="F369" s="6">
        <v>713.75</v>
      </c>
      <c r="G369" s="33" t="str">
        <f t="shared" si="10"/>
        <v>Balenciaga1001130519/07/2021</v>
      </c>
      <c r="H369" t="str">
        <f t="shared" si="11"/>
        <v>1001130519/07/2021</v>
      </c>
    </row>
    <row r="370" spans="1:8" x14ac:dyDescent="0.35">
      <c r="A370" s="5" t="s">
        <v>16</v>
      </c>
      <c r="B370" s="5" t="s">
        <v>2148</v>
      </c>
      <c r="C370" s="38" t="s">
        <v>2104</v>
      </c>
      <c r="D370" s="6">
        <v>1</v>
      </c>
      <c r="E370" s="7">
        <v>1</v>
      </c>
      <c r="F370" s="6">
        <v>645.83000000000004</v>
      </c>
      <c r="G370" s="33" t="str">
        <f t="shared" si="10"/>
        <v>Balenciaga1001130527/07/2021</v>
      </c>
      <c r="H370" t="str">
        <f t="shared" si="11"/>
        <v>1001130527/07/2021</v>
      </c>
    </row>
    <row r="371" spans="1:8" x14ac:dyDescent="0.35">
      <c r="A371" s="5" t="s">
        <v>16</v>
      </c>
      <c r="B371" s="5" t="s">
        <v>2148</v>
      </c>
      <c r="C371" s="38" t="s">
        <v>2105</v>
      </c>
      <c r="D371" s="6">
        <v>1</v>
      </c>
      <c r="E371" s="7">
        <v>1</v>
      </c>
      <c r="F371" s="6">
        <v>484.38</v>
      </c>
      <c r="G371" s="33" t="str">
        <f t="shared" si="10"/>
        <v>Balenciaga1001130528/07/2021</v>
      </c>
      <c r="H371" t="str">
        <f t="shared" si="11"/>
        <v>1001130528/07/2021</v>
      </c>
    </row>
    <row r="372" spans="1:8" x14ac:dyDescent="0.35">
      <c r="A372" s="5" t="s">
        <v>16</v>
      </c>
      <c r="B372" s="5" t="s">
        <v>2148</v>
      </c>
      <c r="C372" s="38" t="s">
        <v>2108</v>
      </c>
      <c r="D372" s="6">
        <v>1</v>
      </c>
      <c r="E372" s="7">
        <v>1</v>
      </c>
      <c r="F372" s="6">
        <v>495.83</v>
      </c>
      <c r="G372" s="33" t="str">
        <f t="shared" si="10"/>
        <v>Balenciaga1001130531/07/2021</v>
      </c>
      <c r="H372" t="str">
        <f t="shared" si="11"/>
        <v>1001130531/07/2021</v>
      </c>
    </row>
    <row r="373" spans="1:8" x14ac:dyDescent="0.35">
      <c r="A373" s="5" t="s">
        <v>16</v>
      </c>
      <c r="B373" s="5" t="s">
        <v>2148</v>
      </c>
      <c r="C373" s="38" t="s">
        <v>2180</v>
      </c>
      <c r="D373" s="6">
        <v>1</v>
      </c>
      <c r="E373" s="7">
        <v>1</v>
      </c>
      <c r="F373" s="6">
        <v>412.5</v>
      </c>
      <c r="G373" s="33" t="str">
        <f t="shared" si="10"/>
        <v>Balenciaga1001130503/08/2021</v>
      </c>
      <c r="H373" t="str">
        <f t="shared" si="11"/>
        <v>1001130503/08/2021</v>
      </c>
    </row>
    <row r="374" spans="1:8" x14ac:dyDescent="0.35">
      <c r="A374" s="5" t="s">
        <v>16</v>
      </c>
      <c r="B374" s="5" t="s">
        <v>2148</v>
      </c>
      <c r="C374" s="38" t="s">
        <v>2203</v>
      </c>
      <c r="D374" s="6">
        <v>1</v>
      </c>
      <c r="E374" s="7">
        <v>1</v>
      </c>
      <c r="F374" s="6">
        <v>187.5</v>
      </c>
      <c r="G374" s="33" t="str">
        <f t="shared" si="10"/>
        <v>Balenciaga1001130509/08/2021</v>
      </c>
      <c r="H374" t="str">
        <f t="shared" si="11"/>
        <v>1001130509/08/2021</v>
      </c>
    </row>
    <row r="375" spans="1:8" x14ac:dyDescent="0.35">
      <c r="A375" s="5" t="s">
        <v>16</v>
      </c>
      <c r="B375" s="5" t="s">
        <v>2148</v>
      </c>
      <c r="C375" s="38" t="s">
        <v>2186</v>
      </c>
      <c r="D375" s="6">
        <v>4</v>
      </c>
      <c r="E375" s="7">
        <v>1</v>
      </c>
      <c r="F375" s="6">
        <v>2454.1799999999998</v>
      </c>
      <c r="G375" s="33" t="str">
        <f t="shared" si="10"/>
        <v>Balenciaga1001130510/08/2021</v>
      </c>
      <c r="H375" t="str">
        <f t="shared" si="11"/>
        <v>1001130510/08/2021</v>
      </c>
    </row>
    <row r="376" spans="1:8" x14ac:dyDescent="0.35">
      <c r="A376" s="5" t="s">
        <v>16</v>
      </c>
      <c r="B376" s="5" t="s">
        <v>2152</v>
      </c>
      <c r="C376" s="38" t="s">
        <v>2103</v>
      </c>
      <c r="D376" s="6">
        <v>1</v>
      </c>
      <c r="E376" s="7">
        <v>1</v>
      </c>
      <c r="F376" s="6">
        <v>387.5</v>
      </c>
      <c r="G376" s="33" t="str">
        <f t="shared" si="10"/>
        <v>Balenciaga1001137026/07/2021</v>
      </c>
      <c r="H376" t="str">
        <f t="shared" si="11"/>
        <v>1001137026/07/2021</v>
      </c>
    </row>
    <row r="377" spans="1:8" x14ac:dyDescent="0.35">
      <c r="A377" s="5" t="s">
        <v>16</v>
      </c>
      <c r="B377" s="5" t="s">
        <v>2140</v>
      </c>
      <c r="C377" s="38" t="s">
        <v>2078</v>
      </c>
      <c r="D377" s="6">
        <v>1</v>
      </c>
      <c r="E377" s="7">
        <v>1</v>
      </c>
      <c r="F377" s="6">
        <v>520.83000000000004</v>
      </c>
      <c r="G377" s="33" t="str">
        <f t="shared" si="10"/>
        <v>Balenciaga1001138001/07/2021</v>
      </c>
      <c r="H377" t="str">
        <f t="shared" si="11"/>
        <v>1001138001/07/2021</v>
      </c>
    </row>
    <row r="378" spans="1:8" x14ac:dyDescent="0.35">
      <c r="A378" s="5" t="s">
        <v>16</v>
      </c>
      <c r="B378" s="5" t="s">
        <v>2140</v>
      </c>
      <c r="C378" s="38" t="s">
        <v>2079</v>
      </c>
      <c r="D378" s="6">
        <v>1</v>
      </c>
      <c r="E378" s="7">
        <v>1</v>
      </c>
      <c r="F378" s="6">
        <v>452.08</v>
      </c>
      <c r="G378" s="33" t="str">
        <f t="shared" si="10"/>
        <v>Balenciaga1001138002/07/2021</v>
      </c>
      <c r="H378" t="str">
        <f t="shared" si="11"/>
        <v>1001138002/07/2021</v>
      </c>
    </row>
    <row r="379" spans="1:8" x14ac:dyDescent="0.35">
      <c r="A379" s="5" t="s">
        <v>16</v>
      </c>
      <c r="B379" s="5" t="s">
        <v>2140</v>
      </c>
      <c r="C379" s="38" t="s">
        <v>2082</v>
      </c>
      <c r="D379" s="6">
        <v>2</v>
      </c>
      <c r="E379" s="7">
        <v>2</v>
      </c>
      <c r="F379" s="6">
        <v>455</v>
      </c>
      <c r="G379" s="33" t="str">
        <f t="shared" si="10"/>
        <v>Balenciaga1001138005/07/2021</v>
      </c>
      <c r="H379" t="str">
        <f t="shared" si="11"/>
        <v>1001138005/07/2021</v>
      </c>
    </row>
    <row r="380" spans="1:8" x14ac:dyDescent="0.35">
      <c r="A380" s="5" t="s">
        <v>16</v>
      </c>
      <c r="B380" s="5" t="s">
        <v>2140</v>
      </c>
      <c r="C380" s="38" t="s">
        <v>2084</v>
      </c>
      <c r="D380" s="6">
        <v>-1</v>
      </c>
      <c r="E380" s="7">
        <v>-1</v>
      </c>
      <c r="F380" s="6">
        <v>-288.75</v>
      </c>
      <c r="G380" s="33" t="str">
        <f t="shared" si="10"/>
        <v>Balenciaga1001138007/07/2021</v>
      </c>
      <c r="H380" t="str">
        <f t="shared" si="11"/>
        <v>1001138007/07/2021</v>
      </c>
    </row>
    <row r="381" spans="1:8" x14ac:dyDescent="0.35">
      <c r="A381" s="5" t="s">
        <v>16</v>
      </c>
      <c r="B381" s="5" t="s">
        <v>2140</v>
      </c>
      <c r="C381" s="38" t="s">
        <v>2085</v>
      </c>
      <c r="D381" s="6">
        <v>3</v>
      </c>
      <c r="E381" s="7">
        <v>3</v>
      </c>
      <c r="F381" s="6">
        <v>1247.81</v>
      </c>
      <c r="G381" s="33" t="str">
        <f t="shared" si="10"/>
        <v>Balenciaga1001138008/07/2021</v>
      </c>
      <c r="H381" t="str">
        <f t="shared" si="11"/>
        <v>1001138008/07/2021</v>
      </c>
    </row>
    <row r="382" spans="1:8" x14ac:dyDescent="0.35">
      <c r="A382" s="5" t="s">
        <v>16</v>
      </c>
      <c r="B382" s="5" t="s">
        <v>2140</v>
      </c>
      <c r="C382" s="38" t="s">
        <v>2088</v>
      </c>
      <c r="D382" s="6">
        <v>3</v>
      </c>
      <c r="E382" s="7">
        <v>3</v>
      </c>
      <c r="F382" s="6">
        <v>1991.67</v>
      </c>
      <c r="G382" s="33" t="str">
        <f t="shared" si="10"/>
        <v>Balenciaga1001138011/07/2021</v>
      </c>
      <c r="H382" t="str">
        <f t="shared" si="11"/>
        <v>1001138011/07/2021</v>
      </c>
    </row>
    <row r="383" spans="1:8" x14ac:dyDescent="0.35">
      <c r="A383" s="5" t="s">
        <v>16</v>
      </c>
      <c r="B383" s="5" t="s">
        <v>2140</v>
      </c>
      <c r="C383" s="38" t="s">
        <v>2092</v>
      </c>
      <c r="D383" s="6">
        <v>3</v>
      </c>
      <c r="E383" s="7">
        <v>3</v>
      </c>
      <c r="F383" s="6">
        <v>1340</v>
      </c>
      <c r="G383" s="33" t="str">
        <f t="shared" si="10"/>
        <v>Balenciaga1001138015/07/2021</v>
      </c>
      <c r="H383" t="str">
        <f t="shared" si="11"/>
        <v>1001138015/07/2021</v>
      </c>
    </row>
    <row r="384" spans="1:8" x14ac:dyDescent="0.35">
      <c r="A384" s="5" t="s">
        <v>16</v>
      </c>
      <c r="B384" s="5" t="s">
        <v>2140</v>
      </c>
      <c r="C384" s="38" t="s">
        <v>2093</v>
      </c>
      <c r="D384" s="6">
        <v>2</v>
      </c>
      <c r="E384" s="7">
        <v>2</v>
      </c>
      <c r="F384" s="6">
        <v>612.5</v>
      </c>
      <c r="G384" s="33" t="str">
        <f t="shared" si="10"/>
        <v>Balenciaga1001138016/07/2021</v>
      </c>
      <c r="H384" t="str">
        <f t="shared" si="11"/>
        <v>1001138016/07/2021</v>
      </c>
    </row>
    <row r="385" spans="1:8" x14ac:dyDescent="0.35">
      <c r="A385" s="5" t="s">
        <v>16</v>
      </c>
      <c r="B385" s="5" t="s">
        <v>2140</v>
      </c>
      <c r="C385" s="38" t="s">
        <v>2095</v>
      </c>
      <c r="D385" s="6">
        <v>1</v>
      </c>
      <c r="E385" s="7">
        <v>1</v>
      </c>
      <c r="F385" s="6">
        <v>452.08</v>
      </c>
      <c r="G385" s="33" t="str">
        <f t="shared" si="10"/>
        <v>Balenciaga1001138018/07/2021</v>
      </c>
      <c r="H385" t="str">
        <f t="shared" si="11"/>
        <v>1001138018/07/2021</v>
      </c>
    </row>
    <row r="386" spans="1:8" x14ac:dyDescent="0.35">
      <c r="A386" s="5" t="s">
        <v>16</v>
      </c>
      <c r="B386" s="5" t="s">
        <v>2140</v>
      </c>
      <c r="C386" s="38" t="s">
        <v>2099</v>
      </c>
      <c r="D386" s="6">
        <v>1</v>
      </c>
      <c r="E386" s="7">
        <v>1</v>
      </c>
      <c r="F386" s="6">
        <v>260.31</v>
      </c>
      <c r="G386" s="33" t="str">
        <f t="shared" si="10"/>
        <v>Balenciaga1001138022/07/2021</v>
      </c>
      <c r="H386" t="str">
        <f t="shared" si="11"/>
        <v>1001138022/07/2021</v>
      </c>
    </row>
    <row r="387" spans="1:8" x14ac:dyDescent="0.35">
      <c r="A387" s="5" t="s">
        <v>16</v>
      </c>
      <c r="B387" s="5" t="s">
        <v>2140</v>
      </c>
      <c r="C387" s="38" t="s">
        <v>2101</v>
      </c>
      <c r="D387" s="6">
        <v>1</v>
      </c>
      <c r="E387" s="7">
        <v>1</v>
      </c>
      <c r="F387" s="6">
        <v>425</v>
      </c>
      <c r="G387" s="33" t="str">
        <f t="shared" si="10"/>
        <v>Balenciaga1001138024/07/2021</v>
      </c>
      <c r="H387" t="str">
        <f t="shared" si="11"/>
        <v>1001138024/07/2021</v>
      </c>
    </row>
    <row r="388" spans="1:8" x14ac:dyDescent="0.35">
      <c r="A388" s="5" t="s">
        <v>16</v>
      </c>
      <c r="B388" s="5" t="s">
        <v>2140</v>
      </c>
      <c r="C388" s="38" t="s">
        <v>2103</v>
      </c>
      <c r="D388" s="6">
        <v>1</v>
      </c>
      <c r="E388" s="7">
        <v>1</v>
      </c>
      <c r="F388" s="6">
        <v>339.06</v>
      </c>
      <c r="G388" s="33" t="str">
        <f t="shared" si="10"/>
        <v>Balenciaga1001138026/07/2021</v>
      </c>
      <c r="H388" t="str">
        <f t="shared" si="11"/>
        <v>1001138026/07/2021</v>
      </c>
    </row>
    <row r="389" spans="1:8" x14ac:dyDescent="0.35">
      <c r="A389" s="5" t="s">
        <v>16</v>
      </c>
      <c r="B389" s="5" t="s">
        <v>2140</v>
      </c>
      <c r="C389" s="38" t="s">
        <v>2104</v>
      </c>
      <c r="D389" s="6">
        <v>0</v>
      </c>
      <c r="E389" s="7">
        <v>0</v>
      </c>
      <c r="F389" s="6">
        <v>40.110000000000014</v>
      </c>
      <c r="G389" s="33" t="str">
        <f t="shared" si="10"/>
        <v>Balenciaga1001138027/07/2021</v>
      </c>
      <c r="H389" t="str">
        <f t="shared" si="11"/>
        <v>1001138027/07/2021</v>
      </c>
    </row>
    <row r="390" spans="1:8" x14ac:dyDescent="0.35">
      <c r="A390" s="5" t="s">
        <v>16</v>
      </c>
      <c r="B390" s="5" t="s">
        <v>2140</v>
      </c>
      <c r="C390" s="38" t="s">
        <v>2178</v>
      </c>
      <c r="D390" s="6">
        <v>1</v>
      </c>
      <c r="E390" s="7">
        <v>1</v>
      </c>
      <c r="F390" s="6">
        <v>496.88</v>
      </c>
      <c r="G390" s="33" t="str">
        <f t="shared" si="10"/>
        <v>Balenciaga1001138001/08/2021</v>
      </c>
      <c r="H390" t="str">
        <f t="shared" si="11"/>
        <v>1001138001/08/2021</v>
      </c>
    </row>
    <row r="391" spans="1:8" x14ac:dyDescent="0.35">
      <c r="A391" s="5" t="s">
        <v>16</v>
      </c>
      <c r="B391" s="5" t="s">
        <v>2140</v>
      </c>
      <c r="C391" s="38" t="s">
        <v>2179</v>
      </c>
      <c r="D391" s="6">
        <v>1</v>
      </c>
      <c r="E391" s="7">
        <v>1</v>
      </c>
      <c r="F391" s="6">
        <v>520.83000000000004</v>
      </c>
      <c r="G391" s="33" t="str">
        <f t="shared" si="10"/>
        <v>Balenciaga1001138002/08/2021</v>
      </c>
      <c r="H391" t="str">
        <f t="shared" si="11"/>
        <v>1001138002/08/2021</v>
      </c>
    </row>
    <row r="392" spans="1:8" x14ac:dyDescent="0.35">
      <c r="A392" s="5" t="s">
        <v>16</v>
      </c>
      <c r="B392" s="5" t="s">
        <v>2124</v>
      </c>
      <c r="C392" s="38" t="s">
        <v>2106</v>
      </c>
      <c r="D392" s="6">
        <v>1</v>
      </c>
      <c r="E392" s="7">
        <v>1</v>
      </c>
      <c r="F392" s="6">
        <v>515.62</v>
      </c>
      <c r="G392" s="33" t="str">
        <f t="shared" ref="G392:G455" si="12">A392&amp;B392&amp;C392</f>
        <v>Balenciaga1001148129/07/2021</v>
      </c>
      <c r="H392" t="str">
        <f t="shared" ref="H392:H455" si="13">B392&amp;C392</f>
        <v>1001148129/07/2021</v>
      </c>
    </row>
    <row r="393" spans="1:8" x14ac:dyDescent="0.35">
      <c r="A393" s="5" t="s">
        <v>16</v>
      </c>
      <c r="B393" s="5" t="s">
        <v>2150</v>
      </c>
      <c r="C393" s="38" t="s">
        <v>2092</v>
      </c>
      <c r="D393" s="6">
        <v>1</v>
      </c>
      <c r="E393" s="7">
        <v>1</v>
      </c>
      <c r="F393" s="6">
        <v>452.08</v>
      </c>
      <c r="G393" s="33" t="str">
        <f t="shared" si="12"/>
        <v>Balenciaga1001159415/07/2021</v>
      </c>
      <c r="H393" t="str">
        <f t="shared" si="13"/>
        <v>1001159415/07/2021</v>
      </c>
    </row>
    <row r="394" spans="1:8" x14ac:dyDescent="0.35">
      <c r="A394" s="5" t="s">
        <v>16</v>
      </c>
      <c r="B394" s="5" t="s">
        <v>2150</v>
      </c>
      <c r="C394" s="38" t="s">
        <v>2093</v>
      </c>
      <c r="D394" s="6">
        <v>1</v>
      </c>
      <c r="E394" s="7">
        <v>1</v>
      </c>
      <c r="F394" s="6">
        <v>645.83000000000004</v>
      </c>
      <c r="G394" s="33" t="str">
        <f t="shared" si="12"/>
        <v>Balenciaga1001159416/07/2021</v>
      </c>
      <c r="H394" t="str">
        <f t="shared" si="13"/>
        <v>1001159416/07/2021</v>
      </c>
    </row>
    <row r="395" spans="1:8" x14ac:dyDescent="0.35">
      <c r="A395" s="5" t="s">
        <v>16</v>
      </c>
      <c r="B395" s="5" t="s">
        <v>2150</v>
      </c>
      <c r="C395" s="38" t="s">
        <v>2100</v>
      </c>
      <c r="D395" s="6">
        <v>1</v>
      </c>
      <c r="E395" s="7">
        <v>1</v>
      </c>
      <c r="F395" s="6">
        <v>312.5</v>
      </c>
      <c r="G395" s="33" t="str">
        <f t="shared" si="12"/>
        <v>Balenciaga1001159423/07/2021</v>
      </c>
      <c r="H395" t="str">
        <f t="shared" si="13"/>
        <v>1001159423/07/2021</v>
      </c>
    </row>
    <row r="396" spans="1:8" x14ac:dyDescent="0.35">
      <c r="A396" s="5" t="s">
        <v>16</v>
      </c>
      <c r="B396" s="5" t="s">
        <v>2150</v>
      </c>
      <c r="C396" s="38" t="s">
        <v>2101</v>
      </c>
      <c r="D396" s="6">
        <v>1</v>
      </c>
      <c r="E396" s="7">
        <v>1</v>
      </c>
      <c r="F396" s="6">
        <v>437.5</v>
      </c>
      <c r="G396" s="33" t="str">
        <f t="shared" si="12"/>
        <v>Balenciaga1001159424/07/2021</v>
      </c>
      <c r="H396" t="str">
        <f t="shared" si="13"/>
        <v>1001159424/07/2021</v>
      </c>
    </row>
    <row r="397" spans="1:8" x14ac:dyDescent="0.35">
      <c r="A397" s="5" t="s">
        <v>16</v>
      </c>
      <c r="B397" s="5" t="s">
        <v>2134</v>
      </c>
      <c r="C397" s="38" t="s">
        <v>2102</v>
      </c>
      <c r="D397" s="6">
        <v>1</v>
      </c>
      <c r="E397" s="7">
        <v>1</v>
      </c>
      <c r="F397" s="6">
        <v>541.66999999999996</v>
      </c>
      <c r="G397" s="33" t="str">
        <f t="shared" si="12"/>
        <v>Balenciaga1001200325/07/2021</v>
      </c>
      <c r="H397" t="str">
        <f t="shared" si="13"/>
        <v>1001200325/07/2021</v>
      </c>
    </row>
    <row r="398" spans="1:8" x14ac:dyDescent="0.35">
      <c r="A398" s="5" t="s">
        <v>16</v>
      </c>
      <c r="B398" s="5" t="s">
        <v>119</v>
      </c>
      <c r="C398" s="38" t="s">
        <v>2095</v>
      </c>
      <c r="D398" s="6">
        <v>1</v>
      </c>
      <c r="E398" s="7">
        <v>1</v>
      </c>
      <c r="F398" s="6">
        <v>496.88</v>
      </c>
      <c r="G398" s="33" t="str">
        <f t="shared" si="12"/>
        <v>Balenciaga1001204018/07/2021</v>
      </c>
      <c r="H398" t="str">
        <f t="shared" si="13"/>
        <v>1001204018/07/2021</v>
      </c>
    </row>
    <row r="399" spans="1:8" x14ac:dyDescent="0.35">
      <c r="A399" s="5" t="s">
        <v>16</v>
      </c>
      <c r="B399" s="5" t="s">
        <v>119</v>
      </c>
      <c r="C399" s="38" t="s">
        <v>2184</v>
      </c>
      <c r="D399" s="6">
        <v>1</v>
      </c>
      <c r="E399" s="7">
        <v>1</v>
      </c>
      <c r="F399" s="6">
        <v>645.83000000000004</v>
      </c>
      <c r="G399" s="33" t="str">
        <f t="shared" si="12"/>
        <v>Balenciaga1001204007/08/2021</v>
      </c>
      <c r="H399" t="str">
        <f t="shared" si="13"/>
        <v>1001204007/08/2021</v>
      </c>
    </row>
    <row r="400" spans="1:8" x14ac:dyDescent="0.35">
      <c r="A400" s="5" t="s">
        <v>16</v>
      </c>
      <c r="B400" s="5" t="s">
        <v>2131</v>
      </c>
      <c r="C400" s="38" t="s">
        <v>2078</v>
      </c>
      <c r="D400" s="6">
        <v>1</v>
      </c>
      <c r="E400" s="7">
        <v>1</v>
      </c>
      <c r="F400" s="6">
        <v>522.08000000000004</v>
      </c>
      <c r="G400" s="33" t="str">
        <f t="shared" si="12"/>
        <v>Balenciaga1001204201/07/2021</v>
      </c>
      <c r="H400" t="str">
        <f t="shared" si="13"/>
        <v>1001204201/07/2021</v>
      </c>
    </row>
    <row r="401" spans="1:8" x14ac:dyDescent="0.35">
      <c r="A401" s="5" t="s">
        <v>16</v>
      </c>
      <c r="B401" s="5" t="s">
        <v>2131</v>
      </c>
      <c r="C401" s="38" t="s">
        <v>2091</v>
      </c>
      <c r="D401" s="6">
        <v>1</v>
      </c>
      <c r="E401" s="7">
        <v>1</v>
      </c>
      <c r="F401" s="6">
        <v>745.83</v>
      </c>
      <c r="G401" s="33" t="str">
        <f t="shared" si="12"/>
        <v>Balenciaga1001204214/07/2021</v>
      </c>
      <c r="H401" t="str">
        <f t="shared" si="13"/>
        <v>1001204214/07/2021</v>
      </c>
    </row>
    <row r="402" spans="1:8" x14ac:dyDescent="0.35">
      <c r="A402" s="5" t="s">
        <v>16</v>
      </c>
      <c r="B402" s="5" t="s">
        <v>2131</v>
      </c>
      <c r="C402" s="38" t="s">
        <v>2107</v>
      </c>
      <c r="D402" s="6">
        <v>2</v>
      </c>
      <c r="E402" s="7">
        <v>1</v>
      </c>
      <c r="F402" s="6">
        <v>1004.1700000000001</v>
      </c>
      <c r="G402" s="33" t="str">
        <f t="shared" si="12"/>
        <v>Balenciaga1001204230/07/2021</v>
      </c>
      <c r="H402" t="str">
        <f t="shared" si="13"/>
        <v>1001204230/07/2021</v>
      </c>
    </row>
    <row r="403" spans="1:8" x14ac:dyDescent="0.35">
      <c r="A403" s="5" t="s">
        <v>16</v>
      </c>
      <c r="B403" s="5" t="s">
        <v>2131</v>
      </c>
      <c r="C403" s="38" t="s">
        <v>2183</v>
      </c>
      <c r="D403" s="6">
        <v>1</v>
      </c>
      <c r="E403" s="7">
        <v>1</v>
      </c>
      <c r="F403" s="6">
        <v>515.62</v>
      </c>
      <c r="G403" s="33" t="str">
        <f t="shared" si="12"/>
        <v>Balenciaga1001204206/08/2021</v>
      </c>
      <c r="H403" t="str">
        <f t="shared" si="13"/>
        <v>1001204206/08/2021</v>
      </c>
    </row>
    <row r="404" spans="1:8" x14ac:dyDescent="0.35">
      <c r="A404" s="5" t="s">
        <v>16</v>
      </c>
      <c r="B404" s="5" t="s">
        <v>2216</v>
      </c>
      <c r="C404" s="38" t="s">
        <v>2182</v>
      </c>
      <c r="D404" s="6">
        <v>1</v>
      </c>
      <c r="E404" s="7">
        <v>1</v>
      </c>
      <c r="F404" s="6">
        <v>109.38</v>
      </c>
      <c r="G404" s="33" t="str">
        <f t="shared" si="12"/>
        <v>Balenciaga1001216005/08/2021</v>
      </c>
      <c r="H404" t="str">
        <f t="shared" si="13"/>
        <v>1001216005/08/2021</v>
      </c>
    </row>
    <row r="405" spans="1:8" x14ac:dyDescent="0.35">
      <c r="A405" s="5" t="s">
        <v>16</v>
      </c>
      <c r="B405" s="5" t="s">
        <v>2217</v>
      </c>
      <c r="C405" s="38" t="s">
        <v>2212</v>
      </c>
      <c r="D405" s="6">
        <v>-1</v>
      </c>
      <c r="E405" s="7">
        <v>-1</v>
      </c>
      <c r="F405" s="6">
        <v>-495.83</v>
      </c>
      <c r="G405" s="33" t="str">
        <f t="shared" si="12"/>
        <v>Balenciaga1083911/08/2021</v>
      </c>
      <c r="H405" t="str">
        <f t="shared" si="13"/>
        <v>1083911/08/2021</v>
      </c>
    </row>
    <row r="406" spans="1:8" x14ac:dyDescent="0.35">
      <c r="A406" s="5" t="s">
        <v>16</v>
      </c>
      <c r="B406" s="5" t="s">
        <v>2218</v>
      </c>
      <c r="C406" s="38" t="s">
        <v>2203</v>
      </c>
      <c r="D406" s="6">
        <v>0</v>
      </c>
      <c r="E406" s="7">
        <v>0</v>
      </c>
      <c r="F406" s="6">
        <v>83.329999999999984</v>
      </c>
      <c r="G406" s="33" t="str">
        <f t="shared" si="12"/>
        <v>Balenciaga1113709/08/2021</v>
      </c>
      <c r="H406" t="str">
        <f t="shared" si="13"/>
        <v>1113709/08/2021</v>
      </c>
    </row>
    <row r="407" spans="1:8" x14ac:dyDescent="0.35">
      <c r="A407" s="5" t="s">
        <v>14</v>
      </c>
      <c r="B407" s="5" t="s">
        <v>108</v>
      </c>
      <c r="C407" s="38" t="s">
        <v>2082</v>
      </c>
      <c r="D407" s="6">
        <v>1</v>
      </c>
      <c r="E407" s="7">
        <v>1</v>
      </c>
      <c r="F407" s="6">
        <v>32.81</v>
      </c>
      <c r="G407" s="33" t="str">
        <f t="shared" si="12"/>
        <v>Polo Ralph Lauren105/07/2021</v>
      </c>
      <c r="H407" t="str">
        <f t="shared" si="13"/>
        <v>105/07/2021</v>
      </c>
    </row>
    <row r="408" spans="1:8" x14ac:dyDescent="0.35">
      <c r="A408" s="5" t="s">
        <v>14</v>
      </c>
      <c r="B408" s="5" t="s">
        <v>108</v>
      </c>
      <c r="C408" s="38" t="s">
        <v>2094</v>
      </c>
      <c r="D408" s="6">
        <v>2</v>
      </c>
      <c r="E408" s="7">
        <v>1</v>
      </c>
      <c r="F408" s="6">
        <v>120.4</v>
      </c>
      <c r="G408" s="33" t="str">
        <f t="shared" si="12"/>
        <v>Polo Ralph Lauren117/07/2021</v>
      </c>
      <c r="H408" t="str">
        <f t="shared" si="13"/>
        <v>117/07/2021</v>
      </c>
    </row>
    <row r="409" spans="1:8" x14ac:dyDescent="0.35">
      <c r="A409" s="5" t="s">
        <v>14</v>
      </c>
      <c r="B409" s="5" t="s">
        <v>2136</v>
      </c>
      <c r="C409" s="38" t="s">
        <v>2083</v>
      </c>
      <c r="D409" s="6">
        <v>1</v>
      </c>
      <c r="E409" s="7">
        <v>1</v>
      </c>
      <c r="F409" s="6">
        <v>49.67</v>
      </c>
      <c r="G409" s="33" t="str">
        <f t="shared" si="12"/>
        <v>Polo Ralph Lauren1001054406/07/2021</v>
      </c>
      <c r="H409" t="str">
        <f t="shared" si="13"/>
        <v>1001054406/07/2021</v>
      </c>
    </row>
    <row r="410" spans="1:8" x14ac:dyDescent="0.35">
      <c r="A410" s="5" t="s">
        <v>14</v>
      </c>
      <c r="B410" s="5" t="s">
        <v>2137</v>
      </c>
      <c r="C410" s="38" t="s">
        <v>2084</v>
      </c>
      <c r="D410" s="6">
        <v>2</v>
      </c>
      <c r="E410" s="7">
        <v>1</v>
      </c>
      <c r="F410" s="6">
        <v>131.67000000000002</v>
      </c>
      <c r="G410" s="33" t="str">
        <f t="shared" si="12"/>
        <v>Polo Ralph Lauren1001083907/07/2021</v>
      </c>
      <c r="H410" t="str">
        <f t="shared" si="13"/>
        <v>1001083907/07/2021</v>
      </c>
    </row>
    <row r="411" spans="1:8" x14ac:dyDescent="0.35">
      <c r="A411" s="5" t="s">
        <v>14</v>
      </c>
      <c r="B411" s="5" t="s">
        <v>2110</v>
      </c>
      <c r="C411" s="38" t="s">
        <v>2081</v>
      </c>
      <c r="D411" s="6">
        <v>1</v>
      </c>
      <c r="E411" s="7">
        <v>1</v>
      </c>
      <c r="F411" s="6">
        <v>116.08</v>
      </c>
      <c r="G411" s="33" t="str">
        <f t="shared" si="12"/>
        <v>Polo Ralph Lauren1001095904/07/2021</v>
      </c>
      <c r="H411" t="str">
        <f t="shared" si="13"/>
        <v>1001095904/07/2021</v>
      </c>
    </row>
    <row r="412" spans="1:8" x14ac:dyDescent="0.35">
      <c r="A412" s="5" t="s">
        <v>14</v>
      </c>
      <c r="B412" s="5" t="s">
        <v>2127</v>
      </c>
      <c r="C412" s="38" t="s">
        <v>2078</v>
      </c>
      <c r="D412" s="6">
        <v>1</v>
      </c>
      <c r="E412" s="7">
        <v>1</v>
      </c>
      <c r="F412" s="6">
        <v>69.42</v>
      </c>
      <c r="G412" s="33" t="str">
        <f t="shared" si="12"/>
        <v>Polo Ralph Lauren1001115501/07/2021</v>
      </c>
      <c r="H412" t="str">
        <f t="shared" si="13"/>
        <v>1001115501/07/2021</v>
      </c>
    </row>
    <row r="413" spans="1:8" x14ac:dyDescent="0.35">
      <c r="A413" s="5" t="s">
        <v>14</v>
      </c>
      <c r="B413" s="5" t="s">
        <v>2127</v>
      </c>
      <c r="C413" s="38" t="s">
        <v>2081</v>
      </c>
      <c r="D413" s="6">
        <v>1</v>
      </c>
      <c r="E413" s="7">
        <v>1</v>
      </c>
      <c r="F413" s="6">
        <v>43.75</v>
      </c>
      <c r="G413" s="33" t="str">
        <f t="shared" si="12"/>
        <v>Polo Ralph Lauren1001115504/07/2021</v>
      </c>
      <c r="H413" t="str">
        <f t="shared" si="13"/>
        <v>1001115504/07/2021</v>
      </c>
    </row>
    <row r="414" spans="1:8" x14ac:dyDescent="0.35">
      <c r="A414" s="5" t="s">
        <v>14</v>
      </c>
      <c r="B414" s="5" t="s">
        <v>2132</v>
      </c>
      <c r="C414" s="38" t="s">
        <v>2079</v>
      </c>
      <c r="D414" s="6">
        <v>1</v>
      </c>
      <c r="E414" s="7">
        <v>1</v>
      </c>
      <c r="F414" s="6">
        <v>57.75</v>
      </c>
      <c r="G414" s="33" t="str">
        <f t="shared" si="12"/>
        <v>Polo Ralph Lauren1001115902/07/2021</v>
      </c>
      <c r="H414" t="str">
        <f t="shared" si="13"/>
        <v>1001115902/07/2021</v>
      </c>
    </row>
    <row r="415" spans="1:8" x14ac:dyDescent="0.35">
      <c r="A415" s="5" t="s">
        <v>14</v>
      </c>
      <c r="B415" s="5" t="s">
        <v>109</v>
      </c>
      <c r="C415" s="38" t="s">
        <v>2081</v>
      </c>
      <c r="D415" s="6">
        <v>1</v>
      </c>
      <c r="E415" s="7">
        <v>1</v>
      </c>
      <c r="F415" s="6">
        <v>43.75</v>
      </c>
      <c r="G415" s="33" t="str">
        <f t="shared" si="12"/>
        <v>Polo Ralph Lauren1001118704/07/2021</v>
      </c>
      <c r="H415" t="str">
        <f t="shared" si="13"/>
        <v>1001118704/07/2021</v>
      </c>
    </row>
    <row r="416" spans="1:8" x14ac:dyDescent="0.35">
      <c r="A416" s="5" t="s">
        <v>14</v>
      </c>
      <c r="B416" s="5" t="s">
        <v>2115</v>
      </c>
      <c r="C416" s="38" t="s">
        <v>2102</v>
      </c>
      <c r="D416" s="6">
        <v>2</v>
      </c>
      <c r="E416" s="7">
        <v>1</v>
      </c>
      <c r="F416" s="6">
        <v>139.07</v>
      </c>
      <c r="G416" s="33" t="str">
        <f t="shared" si="12"/>
        <v>Polo Ralph Lauren1001121125/07/2021</v>
      </c>
      <c r="H416" t="str">
        <f t="shared" si="13"/>
        <v>1001121125/07/2021</v>
      </c>
    </row>
    <row r="417" spans="1:8" x14ac:dyDescent="0.35">
      <c r="A417" s="5" t="s">
        <v>14</v>
      </c>
      <c r="B417" s="5" t="s">
        <v>2128</v>
      </c>
      <c r="C417" s="38" t="s">
        <v>2078</v>
      </c>
      <c r="D417" s="6">
        <v>2</v>
      </c>
      <c r="E417" s="7">
        <v>2</v>
      </c>
      <c r="F417" s="6">
        <v>211.09</v>
      </c>
      <c r="G417" s="33" t="str">
        <f t="shared" si="12"/>
        <v>Polo Ralph Lauren1001126201/07/2021</v>
      </c>
      <c r="H417" t="str">
        <f t="shared" si="13"/>
        <v>1001126201/07/2021</v>
      </c>
    </row>
    <row r="418" spans="1:8" x14ac:dyDescent="0.35">
      <c r="A418" s="5" t="s">
        <v>14</v>
      </c>
      <c r="B418" s="5" t="s">
        <v>2128</v>
      </c>
      <c r="C418" s="38" t="s">
        <v>2080</v>
      </c>
      <c r="D418" s="6">
        <v>6</v>
      </c>
      <c r="E418" s="7">
        <v>5</v>
      </c>
      <c r="F418" s="6">
        <v>402.92</v>
      </c>
      <c r="G418" s="33" t="str">
        <f t="shared" si="12"/>
        <v>Polo Ralph Lauren1001126203/07/2021</v>
      </c>
      <c r="H418" t="str">
        <f t="shared" si="13"/>
        <v>1001126203/07/2021</v>
      </c>
    </row>
    <row r="419" spans="1:8" x14ac:dyDescent="0.35">
      <c r="A419" s="5" t="s">
        <v>14</v>
      </c>
      <c r="B419" s="5" t="s">
        <v>2128</v>
      </c>
      <c r="C419" s="38" t="s">
        <v>2081</v>
      </c>
      <c r="D419" s="6">
        <v>4</v>
      </c>
      <c r="E419" s="7">
        <v>2</v>
      </c>
      <c r="F419" s="6">
        <v>242.67000000000002</v>
      </c>
      <c r="G419" s="33" t="str">
        <f t="shared" si="12"/>
        <v>Polo Ralph Lauren1001126204/07/2021</v>
      </c>
      <c r="H419" t="str">
        <f t="shared" si="13"/>
        <v>1001126204/07/2021</v>
      </c>
    </row>
    <row r="420" spans="1:8" x14ac:dyDescent="0.35">
      <c r="A420" s="5" t="s">
        <v>14</v>
      </c>
      <c r="B420" s="5" t="s">
        <v>2128</v>
      </c>
      <c r="C420" s="38" t="s">
        <v>2083</v>
      </c>
      <c r="D420" s="6">
        <v>1</v>
      </c>
      <c r="E420" s="7">
        <v>1</v>
      </c>
      <c r="F420" s="6">
        <v>69.42</v>
      </c>
      <c r="G420" s="33" t="str">
        <f t="shared" si="12"/>
        <v>Polo Ralph Lauren1001126206/07/2021</v>
      </c>
      <c r="H420" t="str">
        <f t="shared" si="13"/>
        <v>1001126206/07/2021</v>
      </c>
    </row>
    <row r="421" spans="1:8" x14ac:dyDescent="0.35">
      <c r="A421" s="5" t="s">
        <v>14</v>
      </c>
      <c r="B421" s="5" t="s">
        <v>2128</v>
      </c>
      <c r="C421" s="38" t="s">
        <v>2084</v>
      </c>
      <c r="D421" s="6">
        <v>1</v>
      </c>
      <c r="E421" s="7">
        <v>1</v>
      </c>
      <c r="F421" s="6">
        <v>34.42</v>
      </c>
      <c r="G421" s="33" t="str">
        <f t="shared" si="12"/>
        <v>Polo Ralph Lauren1001126207/07/2021</v>
      </c>
      <c r="H421" t="str">
        <f t="shared" si="13"/>
        <v>1001126207/07/2021</v>
      </c>
    </row>
    <row r="422" spans="1:8" x14ac:dyDescent="0.35">
      <c r="A422" s="5" t="s">
        <v>14</v>
      </c>
      <c r="B422" s="5" t="s">
        <v>2128</v>
      </c>
      <c r="C422" s="38" t="s">
        <v>2087</v>
      </c>
      <c r="D422" s="6">
        <v>1</v>
      </c>
      <c r="E422" s="7">
        <v>1</v>
      </c>
      <c r="F422" s="6">
        <v>49.17</v>
      </c>
      <c r="G422" s="33" t="str">
        <f t="shared" si="12"/>
        <v>Polo Ralph Lauren1001126210/07/2021</v>
      </c>
      <c r="H422" t="str">
        <f t="shared" si="13"/>
        <v>1001126210/07/2021</v>
      </c>
    </row>
    <row r="423" spans="1:8" x14ac:dyDescent="0.35">
      <c r="A423" s="5" t="s">
        <v>14</v>
      </c>
      <c r="B423" s="5" t="s">
        <v>2128</v>
      </c>
      <c r="C423" s="38" t="s">
        <v>2092</v>
      </c>
      <c r="D423" s="6">
        <v>1</v>
      </c>
      <c r="E423" s="7">
        <v>1</v>
      </c>
      <c r="F423" s="6">
        <v>82.5</v>
      </c>
      <c r="G423" s="33" t="str">
        <f t="shared" si="12"/>
        <v>Polo Ralph Lauren1001126215/07/2021</v>
      </c>
      <c r="H423" t="str">
        <f t="shared" si="13"/>
        <v>1001126215/07/2021</v>
      </c>
    </row>
    <row r="424" spans="1:8" x14ac:dyDescent="0.35">
      <c r="A424" s="5" t="s">
        <v>14</v>
      </c>
      <c r="B424" s="5" t="s">
        <v>2128</v>
      </c>
      <c r="C424" s="38" t="s">
        <v>2094</v>
      </c>
      <c r="D424" s="6">
        <v>2</v>
      </c>
      <c r="E424" s="7">
        <v>1</v>
      </c>
      <c r="F424" s="6">
        <v>120.4</v>
      </c>
      <c r="G424" s="33" t="str">
        <f t="shared" si="12"/>
        <v>Polo Ralph Lauren1001126217/07/2021</v>
      </c>
      <c r="H424" t="str">
        <f t="shared" si="13"/>
        <v>1001126217/07/2021</v>
      </c>
    </row>
    <row r="425" spans="1:8" x14ac:dyDescent="0.35">
      <c r="A425" s="5" t="s">
        <v>14</v>
      </c>
      <c r="B425" s="5" t="s">
        <v>2128</v>
      </c>
      <c r="C425" s="38" t="s">
        <v>2105</v>
      </c>
      <c r="D425" s="6">
        <v>1</v>
      </c>
      <c r="E425" s="7">
        <v>1</v>
      </c>
      <c r="F425" s="6">
        <v>74.5</v>
      </c>
      <c r="G425" s="33" t="str">
        <f t="shared" si="12"/>
        <v>Polo Ralph Lauren1001126228/07/2021</v>
      </c>
      <c r="H425" t="str">
        <f t="shared" si="13"/>
        <v>1001126228/07/2021</v>
      </c>
    </row>
    <row r="426" spans="1:8" x14ac:dyDescent="0.35">
      <c r="A426" s="5" t="s">
        <v>14</v>
      </c>
      <c r="B426" s="5" t="s">
        <v>2128</v>
      </c>
      <c r="C426" s="38" t="s">
        <v>2180</v>
      </c>
      <c r="D426" s="6">
        <v>2</v>
      </c>
      <c r="E426" s="7">
        <v>2</v>
      </c>
      <c r="F426" s="6">
        <v>132</v>
      </c>
      <c r="G426" s="33" t="str">
        <f t="shared" si="12"/>
        <v>Polo Ralph Lauren1001126203/08/2021</v>
      </c>
      <c r="H426" t="str">
        <f t="shared" si="13"/>
        <v>1001126203/08/2021</v>
      </c>
    </row>
    <row r="427" spans="1:8" x14ac:dyDescent="0.35">
      <c r="A427" s="5" t="s">
        <v>14</v>
      </c>
      <c r="B427" s="5" t="s">
        <v>123</v>
      </c>
      <c r="C427" s="38" t="s">
        <v>2085</v>
      </c>
      <c r="D427" s="6">
        <v>1</v>
      </c>
      <c r="E427" s="7">
        <v>1</v>
      </c>
      <c r="F427" s="6">
        <v>81.08</v>
      </c>
      <c r="G427" s="33" t="str">
        <f t="shared" si="12"/>
        <v>Polo Ralph Lauren1001126808/07/2021</v>
      </c>
      <c r="H427" t="str">
        <f t="shared" si="13"/>
        <v>1001126808/07/2021</v>
      </c>
    </row>
    <row r="428" spans="1:8" x14ac:dyDescent="0.35">
      <c r="A428" s="5" t="s">
        <v>14</v>
      </c>
      <c r="B428" s="5" t="s">
        <v>2129</v>
      </c>
      <c r="C428" s="38" t="s">
        <v>2078</v>
      </c>
      <c r="D428" s="6">
        <v>4</v>
      </c>
      <c r="E428" s="7">
        <v>4</v>
      </c>
      <c r="F428" s="6">
        <v>165.67000000000002</v>
      </c>
      <c r="G428" s="33" t="str">
        <f t="shared" si="12"/>
        <v>Polo Ralph Lauren1001127001/07/2021</v>
      </c>
      <c r="H428" t="str">
        <f t="shared" si="13"/>
        <v>1001127001/07/2021</v>
      </c>
    </row>
    <row r="429" spans="1:8" x14ac:dyDescent="0.35">
      <c r="A429" s="5" t="s">
        <v>14</v>
      </c>
      <c r="B429" s="5" t="s">
        <v>2129</v>
      </c>
      <c r="C429" s="38" t="s">
        <v>2079</v>
      </c>
      <c r="D429" s="6">
        <v>10</v>
      </c>
      <c r="E429" s="7">
        <v>6</v>
      </c>
      <c r="F429" s="6">
        <v>628.43000000000006</v>
      </c>
      <c r="G429" s="33" t="str">
        <f t="shared" si="12"/>
        <v>Polo Ralph Lauren1001127002/07/2021</v>
      </c>
      <c r="H429" t="str">
        <f t="shared" si="13"/>
        <v>1001127002/07/2021</v>
      </c>
    </row>
    <row r="430" spans="1:8" x14ac:dyDescent="0.35">
      <c r="A430" s="5" t="s">
        <v>14</v>
      </c>
      <c r="B430" s="5" t="s">
        <v>2129</v>
      </c>
      <c r="C430" s="38" t="s">
        <v>2080</v>
      </c>
      <c r="D430" s="6">
        <v>12</v>
      </c>
      <c r="E430" s="7">
        <v>8</v>
      </c>
      <c r="F430" s="6">
        <v>873.84</v>
      </c>
      <c r="G430" s="33" t="str">
        <f t="shared" si="12"/>
        <v>Polo Ralph Lauren1001127003/07/2021</v>
      </c>
      <c r="H430" t="str">
        <f t="shared" si="13"/>
        <v>1001127003/07/2021</v>
      </c>
    </row>
    <row r="431" spans="1:8" x14ac:dyDescent="0.35">
      <c r="A431" s="5" t="s">
        <v>14</v>
      </c>
      <c r="B431" s="5" t="s">
        <v>2129</v>
      </c>
      <c r="C431" s="38" t="s">
        <v>2081</v>
      </c>
      <c r="D431" s="6">
        <v>15</v>
      </c>
      <c r="E431" s="7">
        <v>11</v>
      </c>
      <c r="F431" s="6">
        <v>961.50999999999988</v>
      </c>
      <c r="G431" s="33" t="str">
        <f t="shared" si="12"/>
        <v>Polo Ralph Lauren1001127004/07/2021</v>
      </c>
      <c r="H431" t="str">
        <f t="shared" si="13"/>
        <v>1001127004/07/2021</v>
      </c>
    </row>
    <row r="432" spans="1:8" x14ac:dyDescent="0.35">
      <c r="A432" s="5" t="s">
        <v>14</v>
      </c>
      <c r="B432" s="5" t="s">
        <v>2129</v>
      </c>
      <c r="C432" s="38" t="s">
        <v>2082</v>
      </c>
      <c r="D432" s="6">
        <v>3</v>
      </c>
      <c r="E432" s="7">
        <v>2</v>
      </c>
      <c r="F432" s="6">
        <v>166.25</v>
      </c>
      <c r="G432" s="33" t="str">
        <f t="shared" si="12"/>
        <v>Polo Ralph Lauren1001127005/07/2021</v>
      </c>
      <c r="H432" t="str">
        <f t="shared" si="13"/>
        <v>1001127005/07/2021</v>
      </c>
    </row>
    <row r="433" spans="1:8" x14ac:dyDescent="0.35">
      <c r="A433" s="5" t="s">
        <v>14</v>
      </c>
      <c r="B433" s="5" t="s">
        <v>2129</v>
      </c>
      <c r="C433" s="38" t="s">
        <v>2084</v>
      </c>
      <c r="D433" s="6">
        <v>3</v>
      </c>
      <c r="E433" s="7">
        <v>2</v>
      </c>
      <c r="F433" s="6">
        <v>173.25</v>
      </c>
      <c r="G433" s="33" t="str">
        <f t="shared" si="12"/>
        <v>Polo Ralph Lauren1001127007/07/2021</v>
      </c>
      <c r="H433" t="str">
        <f t="shared" si="13"/>
        <v>1001127007/07/2021</v>
      </c>
    </row>
    <row r="434" spans="1:8" x14ac:dyDescent="0.35">
      <c r="A434" s="5" t="s">
        <v>14</v>
      </c>
      <c r="B434" s="5" t="s">
        <v>2129</v>
      </c>
      <c r="C434" s="38" t="s">
        <v>2085</v>
      </c>
      <c r="D434" s="6">
        <v>5</v>
      </c>
      <c r="E434" s="7">
        <v>4</v>
      </c>
      <c r="F434" s="6">
        <v>326.76</v>
      </c>
      <c r="G434" s="33" t="str">
        <f t="shared" si="12"/>
        <v>Polo Ralph Lauren1001127008/07/2021</v>
      </c>
      <c r="H434" t="str">
        <f t="shared" si="13"/>
        <v>1001127008/07/2021</v>
      </c>
    </row>
    <row r="435" spans="1:8" x14ac:dyDescent="0.35">
      <c r="A435" s="5" t="s">
        <v>14</v>
      </c>
      <c r="B435" s="5" t="s">
        <v>2129</v>
      </c>
      <c r="C435" s="38" t="s">
        <v>2087</v>
      </c>
      <c r="D435" s="6">
        <v>10</v>
      </c>
      <c r="E435" s="7">
        <v>9</v>
      </c>
      <c r="F435" s="6">
        <v>799.75000000000011</v>
      </c>
      <c r="G435" s="33" t="str">
        <f t="shared" si="12"/>
        <v>Polo Ralph Lauren1001127010/07/2021</v>
      </c>
      <c r="H435" t="str">
        <f t="shared" si="13"/>
        <v>1001127010/07/2021</v>
      </c>
    </row>
    <row r="436" spans="1:8" x14ac:dyDescent="0.35">
      <c r="A436" s="5" t="s">
        <v>14</v>
      </c>
      <c r="B436" s="5" t="s">
        <v>2129</v>
      </c>
      <c r="C436" s="38" t="s">
        <v>2088</v>
      </c>
      <c r="D436" s="6">
        <v>11</v>
      </c>
      <c r="E436" s="7">
        <v>8</v>
      </c>
      <c r="F436" s="6">
        <v>888.91</v>
      </c>
      <c r="G436" s="33" t="str">
        <f t="shared" si="12"/>
        <v>Polo Ralph Lauren1001127011/07/2021</v>
      </c>
      <c r="H436" t="str">
        <f t="shared" si="13"/>
        <v>1001127011/07/2021</v>
      </c>
    </row>
    <row r="437" spans="1:8" x14ac:dyDescent="0.35">
      <c r="A437" s="5" t="s">
        <v>14</v>
      </c>
      <c r="B437" s="5" t="s">
        <v>2129</v>
      </c>
      <c r="C437" s="38" t="s">
        <v>2089</v>
      </c>
      <c r="D437" s="6">
        <v>1</v>
      </c>
      <c r="E437" s="7">
        <v>1</v>
      </c>
      <c r="F437" s="6">
        <v>16.920000000000002</v>
      </c>
      <c r="G437" s="33" t="str">
        <f t="shared" si="12"/>
        <v>Polo Ralph Lauren1001127012/07/2021</v>
      </c>
      <c r="H437" t="str">
        <f t="shared" si="13"/>
        <v>1001127012/07/2021</v>
      </c>
    </row>
    <row r="438" spans="1:8" x14ac:dyDescent="0.35">
      <c r="A438" s="5" t="s">
        <v>14</v>
      </c>
      <c r="B438" s="5" t="s">
        <v>2129</v>
      </c>
      <c r="C438" s="38" t="s">
        <v>2092</v>
      </c>
      <c r="D438" s="6">
        <v>3</v>
      </c>
      <c r="E438" s="7">
        <v>2</v>
      </c>
      <c r="F438" s="6">
        <v>119.93</v>
      </c>
      <c r="G438" s="33" t="str">
        <f t="shared" si="12"/>
        <v>Polo Ralph Lauren1001127015/07/2021</v>
      </c>
      <c r="H438" t="str">
        <f t="shared" si="13"/>
        <v>1001127015/07/2021</v>
      </c>
    </row>
    <row r="439" spans="1:8" x14ac:dyDescent="0.35">
      <c r="A439" s="5" t="s">
        <v>14</v>
      </c>
      <c r="B439" s="5" t="s">
        <v>2129</v>
      </c>
      <c r="C439" s="38" t="s">
        <v>2093</v>
      </c>
      <c r="D439" s="6">
        <v>3</v>
      </c>
      <c r="E439" s="7">
        <v>2</v>
      </c>
      <c r="F439" s="6">
        <v>217.93</v>
      </c>
      <c r="G439" s="33" t="str">
        <f t="shared" si="12"/>
        <v>Polo Ralph Lauren1001127016/07/2021</v>
      </c>
      <c r="H439" t="str">
        <f t="shared" si="13"/>
        <v>1001127016/07/2021</v>
      </c>
    </row>
    <row r="440" spans="1:8" x14ac:dyDescent="0.35">
      <c r="A440" s="5" t="s">
        <v>14</v>
      </c>
      <c r="B440" s="5" t="s">
        <v>2129</v>
      </c>
      <c r="C440" s="38" t="s">
        <v>2094</v>
      </c>
      <c r="D440" s="6">
        <v>4</v>
      </c>
      <c r="E440" s="7">
        <v>4</v>
      </c>
      <c r="F440" s="6">
        <v>298.43</v>
      </c>
      <c r="G440" s="33" t="str">
        <f t="shared" si="12"/>
        <v>Polo Ralph Lauren1001127017/07/2021</v>
      </c>
      <c r="H440" t="str">
        <f t="shared" si="13"/>
        <v>1001127017/07/2021</v>
      </c>
    </row>
    <row r="441" spans="1:8" x14ac:dyDescent="0.35">
      <c r="A441" s="5" t="s">
        <v>14</v>
      </c>
      <c r="B441" s="5" t="s">
        <v>2129</v>
      </c>
      <c r="C441" s="38" t="s">
        <v>2095</v>
      </c>
      <c r="D441" s="6">
        <v>4</v>
      </c>
      <c r="E441" s="7">
        <v>3</v>
      </c>
      <c r="F441" s="6">
        <v>348.41</v>
      </c>
      <c r="G441" s="33" t="str">
        <f t="shared" si="12"/>
        <v>Polo Ralph Lauren1001127018/07/2021</v>
      </c>
      <c r="H441" t="str">
        <f t="shared" si="13"/>
        <v>1001127018/07/2021</v>
      </c>
    </row>
    <row r="442" spans="1:8" x14ac:dyDescent="0.35">
      <c r="A442" s="5" t="s">
        <v>14</v>
      </c>
      <c r="B442" s="5" t="s">
        <v>2129</v>
      </c>
      <c r="C442" s="38" t="s">
        <v>2096</v>
      </c>
      <c r="D442" s="6">
        <v>4</v>
      </c>
      <c r="E442" s="7">
        <v>3</v>
      </c>
      <c r="F442" s="6">
        <v>363.78000000000003</v>
      </c>
      <c r="G442" s="33" t="str">
        <f t="shared" si="12"/>
        <v>Polo Ralph Lauren1001127019/07/2021</v>
      </c>
      <c r="H442" t="str">
        <f t="shared" si="13"/>
        <v>1001127019/07/2021</v>
      </c>
    </row>
    <row r="443" spans="1:8" x14ac:dyDescent="0.35">
      <c r="A443" s="5" t="s">
        <v>14</v>
      </c>
      <c r="B443" s="5" t="s">
        <v>2129</v>
      </c>
      <c r="C443" s="38" t="s">
        <v>2099</v>
      </c>
      <c r="D443" s="6">
        <v>2</v>
      </c>
      <c r="E443" s="7">
        <v>1</v>
      </c>
      <c r="F443" s="6">
        <v>126.53</v>
      </c>
      <c r="G443" s="33" t="str">
        <f t="shared" si="12"/>
        <v>Polo Ralph Lauren1001127022/07/2021</v>
      </c>
      <c r="H443" t="str">
        <f t="shared" si="13"/>
        <v>1001127022/07/2021</v>
      </c>
    </row>
    <row r="444" spans="1:8" x14ac:dyDescent="0.35">
      <c r="A444" s="5" t="s">
        <v>14</v>
      </c>
      <c r="B444" s="5" t="s">
        <v>2129</v>
      </c>
      <c r="C444" s="38" t="s">
        <v>2100</v>
      </c>
      <c r="D444" s="6">
        <v>4</v>
      </c>
      <c r="E444" s="7">
        <v>2</v>
      </c>
      <c r="F444" s="6">
        <v>280.11</v>
      </c>
      <c r="G444" s="33" t="str">
        <f t="shared" si="12"/>
        <v>Polo Ralph Lauren1001127023/07/2021</v>
      </c>
      <c r="H444" t="str">
        <f t="shared" si="13"/>
        <v>1001127023/07/2021</v>
      </c>
    </row>
    <row r="445" spans="1:8" x14ac:dyDescent="0.35">
      <c r="A445" s="5" t="s">
        <v>14</v>
      </c>
      <c r="B445" s="5" t="s">
        <v>2129</v>
      </c>
      <c r="C445" s="38" t="s">
        <v>2101</v>
      </c>
      <c r="D445" s="6">
        <v>6</v>
      </c>
      <c r="E445" s="7">
        <v>5</v>
      </c>
      <c r="F445" s="6">
        <v>396.46000000000004</v>
      </c>
      <c r="G445" s="33" t="str">
        <f t="shared" si="12"/>
        <v>Polo Ralph Lauren1001127024/07/2021</v>
      </c>
      <c r="H445" t="str">
        <f t="shared" si="13"/>
        <v>1001127024/07/2021</v>
      </c>
    </row>
    <row r="446" spans="1:8" x14ac:dyDescent="0.35">
      <c r="A446" s="5" t="s">
        <v>14</v>
      </c>
      <c r="B446" s="5" t="s">
        <v>2129</v>
      </c>
      <c r="C446" s="38" t="s">
        <v>2103</v>
      </c>
      <c r="D446" s="6">
        <v>3</v>
      </c>
      <c r="E446" s="7">
        <v>2</v>
      </c>
      <c r="F446" s="6">
        <v>239.17000000000002</v>
      </c>
      <c r="G446" s="33" t="str">
        <f t="shared" si="12"/>
        <v>Polo Ralph Lauren1001127026/07/2021</v>
      </c>
      <c r="H446" t="str">
        <f t="shared" si="13"/>
        <v>1001127026/07/2021</v>
      </c>
    </row>
    <row r="447" spans="1:8" x14ac:dyDescent="0.35">
      <c r="A447" s="5" t="s">
        <v>14</v>
      </c>
      <c r="B447" s="5" t="s">
        <v>2129</v>
      </c>
      <c r="C447" s="38" t="s">
        <v>2104</v>
      </c>
      <c r="D447" s="6">
        <v>-1</v>
      </c>
      <c r="E447" s="7">
        <v>-1</v>
      </c>
      <c r="F447" s="6">
        <v>-43.31</v>
      </c>
      <c r="G447" s="33" t="str">
        <f t="shared" si="12"/>
        <v>Polo Ralph Lauren1001127027/07/2021</v>
      </c>
      <c r="H447" t="str">
        <f t="shared" si="13"/>
        <v>1001127027/07/2021</v>
      </c>
    </row>
    <row r="448" spans="1:8" x14ac:dyDescent="0.35">
      <c r="A448" s="5" t="s">
        <v>14</v>
      </c>
      <c r="B448" s="5" t="s">
        <v>2133</v>
      </c>
      <c r="C448" s="38" t="s">
        <v>2079</v>
      </c>
      <c r="D448" s="6">
        <v>2</v>
      </c>
      <c r="E448" s="7">
        <v>2</v>
      </c>
      <c r="F448" s="6">
        <v>138.82999999999998</v>
      </c>
      <c r="G448" s="33" t="str">
        <f t="shared" si="12"/>
        <v>Polo Ralph Lauren1001131902/07/2021</v>
      </c>
      <c r="H448" t="str">
        <f t="shared" si="13"/>
        <v>1001131902/07/2021</v>
      </c>
    </row>
    <row r="449" spans="1:8" x14ac:dyDescent="0.35">
      <c r="A449" s="5" t="s">
        <v>14</v>
      </c>
      <c r="B449" s="5" t="s">
        <v>2133</v>
      </c>
      <c r="C449" s="38" t="s">
        <v>2080</v>
      </c>
      <c r="D449" s="6">
        <v>11</v>
      </c>
      <c r="E449" s="7">
        <v>8</v>
      </c>
      <c r="F449" s="6">
        <v>867.49999999999989</v>
      </c>
      <c r="G449" s="33" t="str">
        <f t="shared" si="12"/>
        <v>Polo Ralph Lauren1001131903/07/2021</v>
      </c>
      <c r="H449" t="str">
        <f t="shared" si="13"/>
        <v>1001131903/07/2021</v>
      </c>
    </row>
    <row r="450" spans="1:8" x14ac:dyDescent="0.35">
      <c r="A450" s="5" t="s">
        <v>14</v>
      </c>
      <c r="B450" s="5" t="s">
        <v>2133</v>
      </c>
      <c r="C450" s="38" t="s">
        <v>2081</v>
      </c>
      <c r="D450" s="6">
        <v>9</v>
      </c>
      <c r="E450" s="7">
        <v>7</v>
      </c>
      <c r="F450" s="6">
        <v>590.5</v>
      </c>
      <c r="G450" s="33" t="str">
        <f t="shared" si="12"/>
        <v>Polo Ralph Lauren1001131904/07/2021</v>
      </c>
      <c r="H450" t="str">
        <f t="shared" si="13"/>
        <v>1001131904/07/2021</v>
      </c>
    </row>
    <row r="451" spans="1:8" x14ac:dyDescent="0.35">
      <c r="A451" s="5" t="s">
        <v>14</v>
      </c>
      <c r="B451" s="5" t="s">
        <v>2133</v>
      </c>
      <c r="C451" s="38" t="s">
        <v>2083</v>
      </c>
      <c r="D451" s="6">
        <v>3</v>
      </c>
      <c r="E451" s="7">
        <v>2</v>
      </c>
      <c r="F451" s="6">
        <v>190.75</v>
      </c>
      <c r="G451" s="33" t="str">
        <f t="shared" si="12"/>
        <v>Polo Ralph Lauren1001131906/07/2021</v>
      </c>
      <c r="H451" t="str">
        <f t="shared" si="13"/>
        <v>1001131906/07/2021</v>
      </c>
    </row>
    <row r="452" spans="1:8" x14ac:dyDescent="0.35">
      <c r="A452" s="5" t="s">
        <v>14</v>
      </c>
      <c r="B452" s="5" t="s">
        <v>2133</v>
      </c>
      <c r="C452" s="38" t="s">
        <v>2084</v>
      </c>
      <c r="D452" s="6">
        <v>2</v>
      </c>
      <c r="E452" s="7">
        <v>1</v>
      </c>
      <c r="F452" s="6">
        <v>78.17</v>
      </c>
      <c r="G452" s="33" t="str">
        <f t="shared" si="12"/>
        <v>Polo Ralph Lauren1001131907/07/2021</v>
      </c>
      <c r="H452" t="str">
        <f t="shared" si="13"/>
        <v>1001131907/07/2021</v>
      </c>
    </row>
    <row r="453" spans="1:8" x14ac:dyDescent="0.35">
      <c r="A453" s="5" t="s">
        <v>14</v>
      </c>
      <c r="B453" s="5" t="s">
        <v>2133</v>
      </c>
      <c r="C453" s="38" t="s">
        <v>2086</v>
      </c>
      <c r="D453" s="6">
        <v>10</v>
      </c>
      <c r="E453" s="7">
        <v>7</v>
      </c>
      <c r="F453" s="6">
        <v>663.52</v>
      </c>
      <c r="G453" s="33" t="str">
        <f t="shared" si="12"/>
        <v>Polo Ralph Lauren1001131909/07/2021</v>
      </c>
      <c r="H453" t="str">
        <f t="shared" si="13"/>
        <v>1001131909/07/2021</v>
      </c>
    </row>
    <row r="454" spans="1:8" x14ac:dyDescent="0.35">
      <c r="A454" s="5" t="s">
        <v>14</v>
      </c>
      <c r="B454" s="5" t="s">
        <v>2133</v>
      </c>
      <c r="C454" s="38" t="s">
        <v>2087</v>
      </c>
      <c r="D454" s="6">
        <v>10</v>
      </c>
      <c r="E454" s="7">
        <v>7</v>
      </c>
      <c r="F454" s="6">
        <v>630.75</v>
      </c>
      <c r="G454" s="33" t="str">
        <f t="shared" si="12"/>
        <v>Polo Ralph Lauren1001131910/07/2021</v>
      </c>
      <c r="H454" t="str">
        <f t="shared" si="13"/>
        <v>1001131910/07/2021</v>
      </c>
    </row>
    <row r="455" spans="1:8" x14ac:dyDescent="0.35">
      <c r="A455" s="5" t="s">
        <v>14</v>
      </c>
      <c r="B455" s="5" t="s">
        <v>2133</v>
      </c>
      <c r="C455" s="38" t="s">
        <v>2089</v>
      </c>
      <c r="D455" s="6">
        <v>5</v>
      </c>
      <c r="E455" s="7">
        <v>2</v>
      </c>
      <c r="F455" s="6">
        <v>454.43</v>
      </c>
      <c r="G455" s="33" t="str">
        <f t="shared" si="12"/>
        <v>Polo Ralph Lauren1001131912/07/2021</v>
      </c>
      <c r="H455" t="str">
        <f t="shared" si="13"/>
        <v>1001131912/07/2021</v>
      </c>
    </row>
    <row r="456" spans="1:8" x14ac:dyDescent="0.35">
      <c r="A456" s="5" t="s">
        <v>14</v>
      </c>
      <c r="B456" s="5" t="s">
        <v>2133</v>
      </c>
      <c r="C456" s="38" t="s">
        <v>2090</v>
      </c>
      <c r="D456" s="6">
        <v>4</v>
      </c>
      <c r="E456" s="7">
        <v>4</v>
      </c>
      <c r="F456" s="6">
        <v>354.08</v>
      </c>
      <c r="G456" s="33" t="str">
        <f t="shared" ref="G456:G519" si="14">A456&amp;B456&amp;C456</f>
        <v>Polo Ralph Lauren1001131913/07/2021</v>
      </c>
      <c r="H456" t="str">
        <f t="shared" ref="H456:H519" si="15">B456&amp;C456</f>
        <v>1001131913/07/2021</v>
      </c>
    </row>
    <row r="457" spans="1:8" x14ac:dyDescent="0.35">
      <c r="A457" s="5" t="s">
        <v>14</v>
      </c>
      <c r="B457" s="5" t="s">
        <v>2133</v>
      </c>
      <c r="C457" s="38" t="s">
        <v>2091</v>
      </c>
      <c r="D457" s="6">
        <v>7</v>
      </c>
      <c r="E457" s="7">
        <v>6</v>
      </c>
      <c r="F457" s="6">
        <v>530.37</v>
      </c>
      <c r="G457" s="33" t="str">
        <f t="shared" si="14"/>
        <v>Polo Ralph Lauren1001131914/07/2021</v>
      </c>
      <c r="H457" t="str">
        <f t="shared" si="15"/>
        <v>1001131914/07/2021</v>
      </c>
    </row>
    <row r="458" spans="1:8" x14ac:dyDescent="0.35">
      <c r="A458" s="5" t="s">
        <v>14</v>
      </c>
      <c r="B458" s="5" t="s">
        <v>2133</v>
      </c>
      <c r="C458" s="38" t="s">
        <v>2094</v>
      </c>
      <c r="D458" s="6">
        <v>3</v>
      </c>
      <c r="E458" s="7">
        <v>3</v>
      </c>
      <c r="F458" s="6">
        <v>240.24</v>
      </c>
      <c r="G458" s="33" t="str">
        <f t="shared" si="14"/>
        <v>Polo Ralph Lauren1001131917/07/2021</v>
      </c>
      <c r="H458" t="str">
        <f t="shared" si="15"/>
        <v>1001131917/07/2021</v>
      </c>
    </row>
    <row r="459" spans="1:8" x14ac:dyDescent="0.35">
      <c r="A459" s="5" t="s">
        <v>14</v>
      </c>
      <c r="B459" s="5" t="s">
        <v>2133</v>
      </c>
      <c r="C459" s="38" t="s">
        <v>2095</v>
      </c>
      <c r="D459" s="6">
        <v>6</v>
      </c>
      <c r="E459" s="7">
        <v>4</v>
      </c>
      <c r="F459" s="6">
        <v>472.77</v>
      </c>
      <c r="G459" s="33" t="str">
        <f t="shared" si="14"/>
        <v>Polo Ralph Lauren1001131918/07/2021</v>
      </c>
      <c r="H459" t="str">
        <f t="shared" si="15"/>
        <v>1001131918/07/2021</v>
      </c>
    </row>
    <row r="460" spans="1:8" x14ac:dyDescent="0.35">
      <c r="A460" s="5" t="s">
        <v>14</v>
      </c>
      <c r="B460" s="5" t="s">
        <v>2133</v>
      </c>
      <c r="C460" s="38" t="s">
        <v>2098</v>
      </c>
      <c r="D460" s="6">
        <v>3</v>
      </c>
      <c r="E460" s="7">
        <v>3</v>
      </c>
      <c r="F460" s="6">
        <v>206.52</v>
      </c>
      <c r="G460" s="33" t="str">
        <f t="shared" si="14"/>
        <v>Polo Ralph Lauren1001131921/07/2021</v>
      </c>
      <c r="H460" t="str">
        <f t="shared" si="15"/>
        <v>1001131921/07/2021</v>
      </c>
    </row>
    <row r="461" spans="1:8" x14ac:dyDescent="0.35">
      <c r="A461" s="5" t="s">
        <v>14</v>
      </c>
      <c r="B461" s="5" t="s">
        <v>2133</v>
      </c>
      <c r="C461" s="38" t="s">
        <v>2101</v>
      </c>
      <c r="D461" s="6">
        <v>1</v>
      </c>
      <c r="E461" s="7">
        <v>1</v>
      </c>
      <c r="F461" s="6">
        <v>78.87</v>
      </c>
      <c r="G461" s="33" t="str">
        <f t="shared" si="14"/>
        <v>Polo Ralph Lauren1001131924/07/2021</v>
      </c>
      <c r="H461" t="str">
        <f t="shared" si="15"/>
        <v>1001131924/07/2021</v>
      </c>
    </row>
    <row r="462" spans="1:8" x14ac:dyDescent="0.35">
      <c r="A462" s="5" t="s">
        <v>14</v>
      </c>
      <c r="B462" s="5" t="s">
        <v>2133</v>
      </c>
      <c r="C462" s="38" t="s">
        <v>2102</v>
      </c>
      <c r="D462" s="6">
        <v>4</v>
      </c>
      <c r="E462" s="7">
        <v>2</v>
      </c>
      <c r="F462" s="6">
        <v>250.13</v>
      </c>
      <c r="G462" s="33" t="str">
        <f t="shared" si="14"/>
        <v>Polo Ralph Lauren1001131925/07/2021</v>
      </c>
      <c r="H462" t="str">
        <f t="shared" si="15"/>
        <v>1001131925/07/2021</v>
      </c>
    </row>
    <row r="463" spans="1:8" x14ac:dyDescent="0.35">
      <c r="A463" s="5" t="s">
        <v>14</v>
      </c>
      <c r="B463" s="5" t="s">
        <v>2133</v>
      </c>
      <c r="C463" s="38" t="s">
        <v>2103</v>
      </c>
      <c r="D463" s="6">
        <v>1</v>
      </c>
      <c r="E463" s="7">
        <v>1</v>
      </c>
      <c r="F463" s="6">
        <v>78.87</v>
      </c>
      <c r="G463" s="33" t="str">
        <f t="shared" si="14"/>
        <v>Polo Ralph Lauren1001131926/07/2021</v>
      </c>
      <c r="H463" t="str">
        <f t="shared" si="15"/>
        <v>1001131926/07/2021</v>
      </c>
    </row>
    <row r="464" spans="1:8" x14ac:dyDescent="0.35">
      <c r="A464" s="5" t="s">
        <v>14</v>
      </c>
      <c r="B464" s="5" t="s">
        <v>2133</v>
      </c>
      <c r="C464" s="38" t="s">
        <v>2104</v>
      </c>
      <c r="D464" s="6">
        <v>3</v>
      </c>
      <c r="E464" s="7">
        <v>2</v>
      </c>
      <c r="F464" s="6">
        <v>222.5</v>
      </c>
      <c r="G464" s="33" t="str">
        <f t="shared" si="14"/>
        <v>Polo Ralph Lauren1001131927/07/2021</v>
      </c>
      <c r="H464" t="str">
        <f t="shared" si="15"/>
        <v>1001131927/07/2021</v>
      </c>
    </row>
    <row r="465" spans="1:8" x14ac:dyDescent="0.35">
      <c r="A465" s="5" t="s">
        <v>14</v>
      </c>
      <c r="B465" s="5" t="s">
        <v>2133</v>
      </c>
      <c r="C465" s="38" t="s">
        <v>2105</v>
      </c>
      <c r="D465" s="6">
        <v>1</v>
      </c>
      <c r="E465" s="7">
        <v>1</v>
      </c>
      <c r="F465" s="6">
        <v>82.5</v>
      </c>
      <c r="G465" s="33" t="str">
        <f t="shared" si="14"/>
        <v>Polo Ralph Lauren1001131928/07/2021</v>
      </c>
      <c r="H465" t="str">
        <f t="shared" si="15"/>
        <v>1001131928/07/2021</v>
      </c>
    </row>
    <row r="466" spans="1:8" x14ac:dyDescent="0.35">
      <c r="A466" s="5" t="s">
        <v>14</v>
      </c>
      <c r="B466" s="5" t="s">
        <v>2133</v>
      </c>
      <c r="C466" s="38" t="s">
        <v>2108</v>
      </c>
      <c r="D466" s="6">
        <v>5</v>
      </c>
      <c r="E466" s="7">
        <v>4</v>
      </c>
      <c r="F466" s="6">
        <v>445.83</v>
      </c>
      <c r="G466" s="33" t="str">
        <f t="shared" si="14"/>
        <v>Polo Ralph Lauren1001131931/07/2021</v>
      </c>
      <c r="H466" t="str">
        <f t="shared" si="15"/>
        <v>1001131931/07/2021</v>
      </c>
    </row>
    <row r="467" spans="1:8" x14ac:dyDescent="0.35">
      <c r="A467" s="5" t="s">
        <v>14</v>
      </c>
      <c r="B467" s="5" t="s">
        <v>2133</v>
      </c>
      <c r="C467" s="38" t="s">
        <v>2178</v>
      </c>
      <c r="D467" s="6">
        <v>1</v>
      </c>
      <c r="E467" s="7">
        <v>1</v>
      </c>
      <c r="F467" s="6">
        <v>90.83</v>
      </c>
      <c r="G467" s="33" t="str">
        <f t="shared" si="14"/>
        <v>Polo Ralph Lauren1001131901/08/2021</v>
      </c>
      <c r="H467" t="str">
        <f t="shared" si="15"/>
        <v>1001131901/08/2021</v>
      </c>
    </row>
    <row r="468" spans="1:8" x14ac:dyDescent="0.35">
      <c r="A468" s="5" t="s">
        <v>14</v>
      </c>
      <c r="B468" s="5" t="s">
        <v>2133</v>
      </c>
      <c r="C468" s="38" t="s">
        <v>2179</v>
      </c>
      <c r="D468" s="6">
        <v>1</v>
      </c>
      <c r="E468" s="7">
        <v>1</v>
      </c>
      <c r="F468" s="6">
        <v>64.5</v>
      </c>
      <c r="G468" s="33" t="str">
        <f t="shared" si="14"/>
        <v>Polo Ralph Lauren1001131902/08/2021</v>
      </c>
      <c r="H468" t="str">
        <f t="shared" si="15"/>
        <v>1001131902/08/2021</v>
      </c>
    </row>
    <row r="469" spans="1:8" x14ac:dyDescent="0.35">
      <c r="A469" s="5" t="s">
        <v>14</v>
      </c>
      <c r="B469" s="5" t="s">
        <v>2133</v>
      </c>
      <c r="C469" s="38" t="s">
        <v>2180</v>
      </c>
      <c r="D469" s="6">
        <v>4</v>
      </c>
      <c r="E469" s="7">
        <v>1</v>
      </c>
      <c r="F469" s="6">
        <v>371.65999999999997</v>
      </c>
      <c r="G469" s="33" t="str">
        <f t="shared" si="14"/>
        <v>Polo Ralph Lauren1001131903/08/2021</v>
      </c>
      <c r="H469" t="str">
        <f t="shared" si="15"/>
        <v>1001131903/08/2021</v>
      </c>
    </row>
    <row r="470" spans="1:8" x14ac:dyDescent="0.35">
      <c r="A470" s="5" t="s">
        <v>14</v>
      </c>
      <c r="B470" s="5" t="s">
        <v>2133</v>
      </c>
      <c r="C470" s="38" t="s">
        <v>2184</v>
      </c>
      <c r="D470" s="6">
        <v>1</v>
      </c>
      <c r="E470" s="7">
        <v>1</v>
      </c>
      <c r="F470" s="6">
        <v>82.5</v>
      </c>
      <c r="G470" s="33" t="str">
        <f t="shared" si="14"/>
        <v>Polo Ralph Lauren1001131907/08/2021</v>
      </c>
      <c r="H470" t="str">
        <f t="shared" si="15"/>
        <v>1001131907/08/2021</v>
      </c>
    </row>
    <row r="471" spans="1:8" x14ac:dyDescent="0.35">
      <c r="A471" s="5" t="s">
        <v>14</v>
      </c>
      <c r="B471" s="5" t="s">
        <v>2133</v>
      </c>
      <c r="C471" s="38" t="s">
        <v>2185</v>
      </c>
      <c r="D471" s="6">
        <v>2</v>
      </c>
      <c r="E471" s="7">
        <v>2</v>
      </c>
      <c r="F471" s="6">
        <v>231.67000000000002</v>
      </c>
      <c r="G471" s="33" t="str">
        <f t="shared" si="14"/>
        <v>Polo Ralph Lauren1001131908/08/2021</v>
      </c>
      <c r="H471" t="str">
        <f t="shared" si="15"/>
        <v>1001131908/08/2021</v>
      </c>
    </row>
    <row r="472" spans="1:8" x14ac:dyDescent="0.35">
      <c r="A472" s="5" t="s">
        <v>14</v>
      </c>
      <c r="B472" s="5" t="s">
        <v>2133</v>
      </c>
      <c r="C472" s="38" t="s">
        <v>2203</v>
      </c>
      <c r="D472" s="6">
        <v>2</v>
      </c>
      <c r="E472" s="7">
        <v>2</v>
      </c>
      <c r="F472" s="6">
        <v>132</v>
      </c>
      <c r="G472" s="33" t="str">
        <f t="shared" si="14"/>
        <v>Polo Ralph Lauren1001131909/08/2021</v>
      </c>
      <c r="H472" t="str">
        <f t="shared" si="15"/>
        <v>1001131909/08/2021</v>
      </c>
    </row>
    <row r="473" spans="1:8" x14ac:dyDescent="0.35">
      <c r="A473" s="5" t="s">
        <v>14</v>
      </c>
      <c r="B473" s="5" t="s">
        <v>2133</v>
      </c>
      <c r="C473" s="38" t="s">
        <v>2186</v>
      </c>
      <c r="D473" s="6">
        <v>1</v>
      </c>
      <c r="E473" s="7">
        <v>1</v>
      </c>
      <c r="F473" s="6">
        <v>99.17</v>
      </c>
      <c r="G473" s="33" t="str">
        <f t="shared" si="14"/>
        <v>Polo Ralph Lauren1001131910/08/2021</v>
      </c>
      <c r="H473" t="str">
        <f t="shared" si="15"/>
        <v>1001131910/08/2021</v>
      </c>
    </row>
    <row r="474" spans="1:8" x14ac:dyDescent="0.35">
      <c r="A474" s="5" t="s">
        <v>14</v>
      </c>
      <c r="B474" s="5" t="s">
        <v>2133</v>
      </c>
      <c r="C474" s="38" t="s">
        <v>2212</v>
      </c>
      <c r="D474" s="6">
        <v>1</v>
      </c>
      <c r="E474" s="7">
        <v>1</v>
      </c>
      <c r="F474" s="6">
        <v>99.17</v>
      </c>
      <c r="G474" s="33" t="str">
        <f t="shared" si="14"/>
        <v>Polo Ralph Lauren1001131911/08/2021</v>
      </c>
      <c r="H474" t="str">
        <f t="shared" si="15"/>
        <v>1001131911/08/2021</v>
      </c>
    </row>
    <row r="475" spans="1:8" x14ac:dyDescent="0.35">
      <c r="A475" s="5" t="s">
        <v>14</v>
      </c>
      <c r="B475" s="5" t="s">
        <v>2140</v>
      </c>
      <c r="C475" s="38" t="s">
        <v>2089</v>
      </c>
      <c r="D475" s="6">
        <v>1</v>
      </c>
      <c r="E475" s="7">
        <v>1</v>
      </c>
      <c r="F475" s="6">
        <v>75.25</v>
      </c>
      <c r="G475" s="33" t="str">
        <f t="shared" si="14"/>
        <v>Polo Ralph Lauren1001138012/07/2021</v>
      </c>
      <c r="H475" t="str">
        <f t="shared" si="15"/>
        <v>1001138012/07/2021</v>
      </c>
    </row>
    <row r="476" spans="1:8" x14ac:dyDescent="0.35">
      <c r="A476" s="5" t="s">
        <v>14</v>
      </c>
      <c r="B476" s="5" t="s">
        <v>2138</v>
      </c>
      <c r="C476" s="38" t="s">
        <v>2087</v>
      </c>
      <c r="D476" s="6">
        <v>1</v>
      </c>
      <c r="E476" s="7">
        <v>1</v>
      </c>
      <c r="F476" s="6">
        <v>57.5</v>
      </c>
      <c r="G476" s="33" t="str">
        <f t="shared" si="14"/>
        <v>Polo Ralph Lauren1001139610/07/2021</v>
      </c>
      <c r="H476" t="str">
        <f t="shared" si="15"/>
        <v>1001139610/07/2021</v>
      </c>
    </row>
    <row r="477" spans="1:8" x14ac:dyDescent="0.35">
      <c r="A477" s="5" t="s">
        <v>14</v>
      </c>
      <c r="B477" s="5" t="s">
        <v>111</v>
      </c>
      <c r="C477" s="38" t="s">
        <v>2082</v>
      </c>
      <c r="D477" s="6">
        <v>2</v>
      </c>
      <c r="E477" s="7">
        <v>1</v>
      </c>
      <c r="F477" s="6">
        <v>223.34</v>
      </c>
      <c r="G477" s="33" t="str">
        <f t="shared" si="14"/>
        <v>Polo Ralph Lauren1001143505/07/2021</v>
      </c>
      <c r="H477" t="str">
        <f t="shared" si="15"/>
        <v>1001143505/07/2021</v>
      </c>
    </row>
    <row r="478" spans="1:8" x14ac:dyDescent="0.35">
      <c r="A478" s="5" t="s">
        <v>14</v>
      </c>
      <c r="B478" s="5" t="s">
        <v>2130</v>
      </c>
      <c r="C478" s="38" t="s">
        <v>2078</v>
      </c>
      <c r="D478" s="6">
        <v>8</v>
      </c>
      <c r="E478" s="7">
        <v>5</v>
      </c>
      <c r="F478" s="6">
        <v>555.32999999999993</v>
      </c>
      <c r="G478" s="33" t="str">
        <f t="shared" si="14"/>
        <v>Polo Ralph Lauren1001149001/07/2021</v>
      </c>
      <c r="H478" t="str">
        <f t="shared" si="15"/>
        <v>1001149001/07/2021</v>
      </c>
    </row>
    <row r="479" spans="1:8" x14ac:dyDescent="0.35">
      <c r="A479" s="5" t="s">
        <v>14</v>
      </c>
      <c r="B479" s="5" t="s">
        <v>2130</v>
      </c>
      <c r="C479" s="38" t="s">
        <v>2079</v>
      </c>
      <c r="D479" s="6">
        <v>4</v>
      </c>
      <c r="E479" s="7">
        <v>3</v>
      </c>
      <c r="F479" s="6">
        <v>303.84000000000003</v>
      </c>
      <c r="G479" s="33" t="str">
        <f t="shared" si="14"/>
        <v>Polo Ralph Lauren1001149002/07/2021</v>
      </c>
      <c r="H479" t="str">
        <f t="shared" si="15"/>
        <v>1001149002/07/2021</v>
      </c>
    </row>
    <row r="480" spans="1:8" x14ac:dyDescent="0.35">
      <c r="A480" s="5" t="s">
        <v>14</v>
      </c>
      <c r="B480" s="5" t="s">
        <v>2130</v>
      </c>
      <c r="C480" s="38" t="s">
        <v>2080</v>
      </c>
      <c r="D480" s="6">
        <v>7</v>
      </c>
      <c r="E480" s="7">
        <v>4</v>
      </c>
      <c r="F480" s="6">
        <v>471.91999999999996</v>
      </c>
      <c r="G480" s="33" t="str">
        <f t="shared" si="14"/>
        <v>Polo Ralph Lauren1001149003/07/2021</v>
      </c>
      <c r="H480" t="str">
        <f t="shared" si="15"/>
        <v>1001149003/07/2021</v>
      </c>
    </row>
    <row r="481" spans="1:8" x14ac:dyDescent="0.35">
      <c r="A481" s="5" t="s">
        <v>14</v>
      </c>
      <c r="B481" s="5" t="s">
        <v>2130</v>
      </c>
      <c r="C481" s="38" t="s">
        <v>2084</v>
      </c>
      <c r="D481" s="6">
        <v>1</v>
      </c>
      <c r="E481" s="7">
        <v>1</v>
      </c>
      <c r="F481" s="6">
        <v>43.749999999999986</v>
      </c>
      <c r="G481" s="33" t="str">
        <f t="shared" si="14"/>
        <v>Polo Ralph Lauren1001149007/07/2021</v>
      </c>
      <c r="H481" t="str">
        <f t="shared" si="15"/>
        <v>1001149007/07/2021</v>
      </c>
    </row>
    <row r="482" spans="1:8" x14ac:dyDescent="0.35">
      <c r="A482" s="5" t="s">
        <v>14</v>
      </c>
      <c r="B482" s="5" t="s">
        <v>2130</v>
      </c>
      <c r="C482" s="38" t="s">
        <v>2085</v>
      </c>
      <c r="D482" s="6">
        <v>4</v>
      </c>
      <c r="E482" s="7">
        <v>4</v>
      </c>
      <c r="F482" s="6">
        <v>274.92</v>
      </c>
      <c r="G482" s="33" t="str">
        <f t="shared" si="14"/>
        <v>Polo Ralph Lauren1001149008/07/2021</v>
      </c>
      <c r="H482" t="str">
        <f t="shared" si="15"/>
        <v>1001149008/07/2021</v>
      </c>
    </row>
    <row r="483" spans="1:8" x14ac:dyDescent="0.35">
      <c r="A483" s="5" t="s">
        <v>14</v>
      </c>
      <c r="B483" s="5" t="s">
        <v>2130</v>
      </c>
      <c r="C483" s="38" t="s">
        <v>2086</v>
      </c>
      <c r="D483" s="6">
        <v>2</v>
      </c>
      <c r="E483" s="7">
        <v>1</v>
      </c>
      <c r="F483" s="6">
        <v>140.25</v>
      </c>
      <c r="G483" s="33" t="str">
        <f t="shared" si="14"/>
        <v>Polo Ralph Lauren1001149009/07/2021</v>
      </c>
      <c r="H483" t="str">
        <f t="shared" si="15"/>
        <v>1001149009/07/2021</v>
      </c>
    </row>
    <row r="484" spans="1:8" x14ac:dyDescent="0.35">
      <c r="A484" s="5" t="s">
        <v>14</v>
      </c>
      <c r="B484" s="5" t="s">
        <v>2130</v>
      </c>
      <c r="C484" s="38" t="s">
        <v>2087</v>
      </c>
      <c r="D484" s="6">
        <v>1</v>
      </c>
      <c r="E484" s="7">
        <v>1</v>
      </c>
      <c r="F484" s="6">
        <v>57.75</v>
      </c>
      <c r="G484" s="33" t="str">
        <f t="shared" si="14"/>
        <v>Polo Ralph Lauren1001149010/07/2021</v>
      </c>
      <c r="H484" t="str">
        <f t="shared" si="15"/>
        <v>1001149010/07/2021</v>
      </c>
    </row>
    <row r="485" spans="1:8" x14ac:dyDescent="0.35">
      <c r="A485" s="5" t="s">
        <v>14</v>
      </c>
      <c r="B485" s="5" t="s">
        <v>2130</v>
      </c>
      <c r="C485" s="38" t="s">
        <v>2088</v>
      </c>
      <c r="D485" s="6">
        <v>5</v>
      </c>
      <c r="E485" s="7">
        <v>3</v>
      </c>
      <c r="F485" s="6">
        <v>413.25</v>
      </c>
      <c r="G485" s="33" t="str">
        <f t="shared" si="14"/>
        <v>Polo Ralph Lauren1001149011/07/2021</v>
      </c>
      <c r="H485" t="str">
        <f t="shared" si="15"/>
        <v>1001149011/07/2021</v>
      </c>
    </row>
    <row r="486" spans="1:8" x14ac:dyDescent="0.35">
      <c r="A486" s="5" t="s">
        <v>14</v>
      </c>
      <c r="B486" s="5" t="s">
        <v>2130</v>
      </c>
      <c r="C486" s="38" t="s">
        <v>2091</v>
      </c>
      <c r="D486" s="6">
        <v>1</v>
      </c>
      <c r="E486" s="7">
        <v>1</v>
      </c>
      <c r="F486" s="6">
        <v>46.2</v>
      </c>
      <c r="G486" s="33" t="str">
        <f t="shared" si="14"/>
        <v>Polo Ralph Lauren1001149014/07/2021</v>
      </c>
      <c r="H486" t="str">
        <f t="shared" si="15"/>
        <v>1001149014/07/2021</v>
      </c>
    </row>
    <row r="487" spans="1:8" x14ac:dyDescent="0.35">
      <c r="A487" s="5" t="s">
        <v>14</v>
      </c>
      <c r="B487" s="5" t="s">
        <v>2130</v>
      </c>
      <c r="C487" s="38" t="s">
        <v>2097</v>
      </c>
      <c r="D487" s="6">
        <v>2</v>
      </c>
      <c r="E487" s="7">
        <v>2</v>
      </c>
      <c r="F487" s="6">
        <v>184.37</v>
      </c>
      <c r="G487" s="33" t="str">
        <f t="shared" si="14"/>
        <v>Polo Ralph Lauren1001149020/07/2021</v>
      </c>
      <c r="H487" t="str">
        <f t="shared" si="15"/>
        <v>1001149020/07/2021</v>
      </c>
    </row>
    <row r="488" spans="1:8" x14ac:dyDescent="0.35">
      <c r="A488" s="5" t="s">
        <v>14</v>
      </c>
      <c r="B488" s="5" t="s">
        <v>2130</v>
      </c>
      <c r="C488" s="38" t="s">
        <v>2098</v>
      </c>
      <c r="D488" s="6">
        <v>3</v>
      </c>
      <c r="E488" s="7">
        <v>2</v>
      </c>
      <c r="F488" s="6">
        <v>202.89999999999998</v>
      </c>
      <c r="G488" s="33" t="str">
        <f t="shared" si="14"/>
        <v>Polo Ralph Lauren1001149021/07/2021</v>
      </c>
      <c r="H488" t="str">
        <f t="shared" si="15"/>
        <v>1001149021/07/2021</v>
      </c>
    </row>
    <row r="489" spans="1:8" x14ac:dyDescent="0.35">
      <c r="A489" s="5" t="s">
        <v>14</v>
      </c>
      <c r="B489" s="5" t="s">
        <v>2130</v>
      </c>
      <c r="C489" s="38" t="s">
        <v>2099</v>
      </c>
      <c r="D489" s="6">
        <v>3</v>
      </c>
      <c r="E489" s="7">
        <v>2</v>
      </c>
      <c r="F489" s="6">
        <v>252.87</v>
      </c>
      <c r="G489" s="33" t="str">
        <f t="shared" si="14"/>
        <v>Polo Ralph Lauren1001149022/07/2021</v>
      </c>
      <c r="H489" t="str">
        <f t="shared" si="15"/>
        <v>1001149022/07/2021</v>
      </c>
    </row>
    <row r="490" spans="1:8" x14ac:dyDescent="0.35">
      <c r="A490" s="5" t="s">
        <v>14</v>
      </c>
      <c r="B490" s="5" t="s">
        <v>2130</v>
      </c>
      <c r="C490" s="38" t="s">
        <v>2101</v>
      </c>
      <c r="D490" s="6">
        <v>1</v>
      </c>
      <c r="E490" s="7">
        <v>1</v>
      </c>
      <c r="F490" s="6">
        <v>69.53</v>
      </c>
      <c r="G490" s="33" t="str">
        <f t="shared" si="14"/>
        <v>Polo Ralph Lauren1001149024/07/2021</v>
      </c>
      <c r="H490" t="str">
        <f t="shared" si="15"/>
        <v>1001149024/07/2021</v>
      </c>
    </row>
    <row r="491" spans="1:8" x14ac:dyDescent="0.35">
      <c r="A491" s="5" t="s">
        <v>14</v>
      </c>
      <c r="B491" s="5" t="s">
        <v>2130</v>
      </c>
      <c r="C491" s="38" t="s">
        <v>2106</v>
      </c>
      <c r="D491" s="6">
        <v>1</v>
      </c>
      <c r="E491" s="7">
        <v>1</v>
      </c>
      <c r="F491" s="6">
        <v>82.5</v>
      </c>
      <c r="G491" s="33" t="str">
        <f t="shared" si="14"/>
        <v>Polo Ralph Lauren1001149029/07/2021</v>
      </c>
      <c r="H491" t="str">
        <f t="shared" si="15"/>
        <v>1001149029/07/2021</v>
      </c>
    </row>
    <row r="492" spans="1:8" x14ac:dyDescent="0.35">
      <c r="A492" s="5" t="s">
        <v>14</v>
      </c>
      <c r="B492" s="5" t="s">
        <v>2130</v>
      </c>
      <c r="C492" s="38" t="s">
        <v>2107</v>
      </c>
      <c r="D492" s="6">
        <v>1</v>
      </c>
      <c r="E492" s="7">
        <v>1</v>
      </c>
      <c r="F492" s="6">
        <v>57.5</v>
      </c>
      <c r="G492" s="33" t="str">
        <f t="shared" si="14"/>
        <v>Polo Ralph Lauren1001149030/07/2021</v>
      </c>
      <c r="H492" t="str">
        <f t="shared" si="15"/>
        <v>1001149030/07/2021</v>
      </c>
    </row>
    <row r="493" spans="1:8" x14ac:dyDescent="0.35">
      <c r="A493" s="5" t="s">
        <v>14</v>
      </c>
      <c r="B493" s="5" t="s">
        <v>2130</v>
      </c>
      <c r="C493" s="38" t="s">
        <v>2108</v>
      </c>
      <c r="D493" s="6">
        <v>4</v>
      </c>
      <c r="E493" s="7">
        <v>2</v>
      </c>
      <c r="F493" s="6">
        <v>355</v>
      </c>
      <c r="G493" s="33" t="str">
        <f t="shared" si="14"/>
        <v>Polo Ralph Lauren1001149031/07/2021</v>
      </c>
      <c r="H493" t="str">
        <f t="shared" si="15"/>
        <v>1001149031/07/2021</v>
      </c>
    </row>
    <row r="494" spans="1:8" x14ac:dyDescent="0.35">
      <c r="A494" s="5" t="s">
        <v>14</v>
      </c>
      <c r="B494" s="5" t="s">
        <v>2130</v>
      </c>
      <c r="C494" s="38" t="s">
        <v>2186</v>
      </c>
      <c r="D494" s="6">
        <v>2</v>
      </c>
      <c r="E494" s="7">
        <v>2</v>
      </c>
      <c r="F494" s="6">
        <v>173.32999999999998</v>
      </c>
      <c r="G494" s="33" t="str">
        <f t="shared" si="14"/>
        <v>Polo Ralph Lauren1001149010/08/2021</v>
      </c>
      <c r="H494" t="str">
        <f t="shared" si="15"/>
        <v>1001149010/08/2021</v>
      </c>
    </row>
    <row r="495" spans="1:8" x14ac:dyDescent="0.35">
      <c r="A495" s="5" t="s">
        <v>14</v>
      </c>
      <c r="B495" s="5" t="s">
        <v>2130</v>
      </c>
      <c r="C495" s="38" t="s">
        <v>2212</v>
      </c>
      <c r="D495" s="6">
        <v>1</v>
      </c>
      <c r="E495" s="7">
        <v>1</v>
      </c>
      <c r="F495" s="6">
        <v>99.17</v>
      </c>
      <c r="G495" s="33" t="str">
        <f t="shared" si="14"/>
        <v>Polo Ralph Lauren1001149011/08/2021</v>
      </c>
      <c r="H495" t="str">
        <f t="shared" si="15"/>
        <v>1001149011/08/2021</v>
      </c>
    </row>
    <row r="496" spans="1:8" x14ac:dyDescent="0.35">
      <c r="A496" s="5" t="s">
        <v>14</v>
      </c>
      <c r="B496" s="5" t="s">
        <v>2119</v>
      </c>
      <c r="C496" s="38" t="s">
        <v>2079</v>
      </c>
      <c r="D496" s="6">
        <v>2</v>
      </c>
      <c r="E496" s="7">
        <v>1</v>
      </c>
      <c r="F496" s="6">
        <v>148.57999999999998</v>
      </c>
      <c r="G496" s="33" t="str">
        <f t="shared" si="14"/>
        <v>Polo Ralph Lauren1001156702/07/2021</v>
      </c>
      <c r="H496" t="str">
        <f t="shared" si="15"/>
        <v>1001156702/07/2021</v>
      </c>
    </row>
    <row r="497" spans="1:8" x14ac:dyDescent="0.35">
      <c r="A497" s="5" t="s">
        <v>14</v>
      </c>
      <c r="B497" s="5" t="s">
        <v>2119</v>
      </c>
      <c r="C497" s="38" t="s">
        <v>2082</v>
      </c>
      <c r="D497" s="6">
        <v>3</v>
      </c>
      <c r="E497" s="7">
        <v>1</v>
      </c>
      <c r="F497" s="6">
        <v>173.25</v>
      </c>
      <c r="G497" s="33" t="str">
        <f t="shared" si="14"/>
        <v>Polo Ralph Lauren1001156705/07/2021</v>
      </c>
      <c r="H497" t="str">
        <f t="shared" si="15"/>
        <v>1001156705/07/2021</v>
      </c>
    </row>
    <row r="498" spans="1:8" x14ac:dyDescent="0.35">
      <c r="A498" s="5" t="s">
        <v>14</v>
      </c>
      <c r="B498" s="5" t="s">
        <v>110</v>
      </c>
      <c r="C498" s="38" t="s">
        <v>2078</v>
      </c>
      <c r="D498" s="6">
        <v>1</v>
      </c>
      <c r="E498" s="7">
        <v>1</v>
      </c>
      <c r="F498" s="6">
        <v>98.58</v>
      </c>
      <c r="G498" s="33" t="str">
        <f t="shared" si="14"/>
        <v>Polo Ralph Lauren1001158901/07/2021</v>
      </c>
      <c r="H498" t="str">
        <f t="shared" si="15"/>
        <v>1001158901/07/2021</v>
      </c>
    </row>
    <row r="499" spans="1:8" x14ac:dyDescent="0.35">
      <c r="A499" s="5" t="s">
        <v>14</v>
      </c>
      <c r="B499" s="5" t="s">
        <v>2150</v>
      </c>
      <c r="C499" s="38" t="s">
        <v>2186</v>
      </c>
      <c r="D499" s="6">
        <v>2</v>
      </c>
      <c r="E499" s="7">
        <v>1</v>
      </c>
      <c r="F499" s="6">
        <v>223.34</v>
      </c>
      <c r="G499" s="33" t="str">
        <f t="shared" si="14"/>
        <v>Polo Ralph Lauren1001159410/08/2021</v>
      </c>
      <c r="H499" t="str">
        <f t="shared" si="15"/>
        <v>1001159410/08/2021</v>
      </c>
    </row>
    <row r="500" spans="1:8" x14ac:dyDescent="0.35">
      <c r="A500" s="5" t="s">
        <v>14</v>
      </c>
      <c r="B500" s="5" t="s">
        <v>2134</v>
      </c>
      <c r="C500" s="38" t="s">
        <v>2079</v>
      </c>
      <c r="D500" s="6">
        <v>8</v>
      </c>
      <c r="E500" s="7">
        <v>5</v>
      </c>
      <c r="F500" s="6">
        <v>590.33999999999992</v>
      </c>
      <c r="G500" s="33" t="str">
        <f t="shared" si="14"/>
        <v>Polo Ralph Lauren1001200302/07/2021</v>
      </c>
      <c r="H500" t="str">
        <f t="shared" si="15"/>
        <v>1001200302/07/2021</v>
      </c>
    </row>
    <row r="501" spans="1:8" x14ac:dyDescent="0.35">
      <c r="A501" s="5" t="s">
        <v>14</v>
      </c>
      <c r="B501" s="5" t="s">
        <v>2134</v>
      </c>
      <c r="C501" s="38" t="s">
        <v>2080</v>
      </c>
      <c r="D501" s="6">
        <v>13</v>
      </c>
      <c r="E501" s="7">
        <v>9</v>
      </c>
      <c r="F501" s="6">
        <v>806.76999999999987</v>
      </c>
      <c r="G501" s="33" t="str">
        <f t="shared" si="14"/>
        <v>Polo Ralph Lauren1001200303/07/2021</v>
      </c>
      <c r="H501" t="str">
        <f t="shared" si="15"/>
        <v>1001200303/07/2021</v>
      </c>
    </row>
    <row r="502" spans="1:8" x14ac:dyDescent="0.35">
      <c r="A502" s="5" t="s">
        <v>14</v>
      </c>
      <c r="B502" s="5" t="s">
        <v>2134</v>
      </c>
      <c r="C502" s="38" t="s">
        <v>2081</v>
      </c>
      <c r="D502" s="6">
        <v>6</v>
      </c>
      <c r="E502" s="7">
        <v>6</v>
      </c>
      <c r="F502" s="6">
        <v>363.84000000000003</v>
      </c>
      <c r="G502" s="33" t="str">
        <f t="shared" si="14"/>
        <v>Polo Ralph Lauren1001200304/07/2021</v>
      </c>
      <c r="H502" t="str">
        <f t="shared" si="15"/>
        <v>1001200304/07/2021</v>
      </c>
    </row>
    <row r="503" spans="1:8" x14ac:dyDescent="0.35">
      <c r="A503" s="5" t="s">
        <v>14</v>
      </c>
      <c r="B503" s="5" t="s">
        <v>2134</v>
      </c>
      <c r="C503" s="38" t="s">
        <v>2082</v>
      </c>
      <c r="D503" s="6">
        <v>5</v>
      </c>
      <c r="E503" s="7">
        <v>4</v>
      </c>
      <c r="F503" s="6">
        <v>306.25</v>
      </c>
      <c r="G503" s="33" t="str">
        <f t="shared" si="14"/>
        <v>Polo Ralph Lauren1001200305/07/2021</v>
      </c>
      <c r="H503" t="str">
        <f t="shared" si="15"/>
        <v>1001200305/07/2021</v>
      </c>
    </row>
    <row r="504" spans="1:8" x14ac:dyDescent="0.35">
      <c r="A504" s="5" t="s">
        <v>14</v>
      </c>
      <c r="B504" s="5" t="s">
        <v>2134</v>
      </c>
      <c r="C504" s="38" t="s">
        <v>2083</v>
      </c>
      <c r="D504" s="6">
        <v>11</v>
      </c>
      <c r="E504" s="7">
        <v>5</v>
      </c>
      <c r="F504" s="6">
        <v>779.84999999999991</v>
      </c>
      <c r="G504" s="33" t="str">
        <f t="shared" si="14"/>
        <v>Polo Ralph Lauren1001200306/07/2021</v>
      </c>
      <c r="H504" t="str">
        <f t="shared" si="15"/>
        <v>1001200306/07/2021</v>
      </c>
    </row>
    <row r="505" spans="1:8" x14ac:dyDescent="0.35">
      <c r="A505" s="5" t="s">
        <v>14</v>
      </c>
      <c r="B505" s="5" t="s">
        <v>2134</v>
      </c>
      <c r="C505" s="38" t="s">
        <v>2086</v>
      </c>
      <c r="D505" s="6">
        <v>3</v>
      </c>
      <c r="E505" s="7">
        <v>2</v>
      </c>
      <c r="F505" s="6">
        <v>156.09</v>
      </c>
      <c r="G505" s="33" t="str">
        <f t="shared" si="14"/>
        <v>Polo Ralph Lauren1001200309/07/2021</v>
      </c>
      <c r="H505" t="str">
        <f t="shared" si="15"/>
        <v>1001200309/07/2021</v>
      </c>
    </row>
    <row r="506" spans="1:8" x14ac:dyDescent="0.35">
      <c r="A506" s="5" t="s">
        <v>14</v>
      </c>
      <c r="B506" s="5" t="s">
        <v>2134</v>
      </c>
      <c r="C506" s="38" t="s">
        <v>2087</v>
      </c>
      <c r="D506" s="6">
        <v>6</v>
      </c>
      <c r="E506" s="7">
        <v>5</v>
      </c>
      <c r="F506" s="6">
        <v>467.92</v>
      </c>
      <c r="G506" s="33" t="str">
        <f t="shared" si="14"/>
        <v>Polo Ralph Lauren1001200310/07/2021</v>
      </c>
      <c r="H506" t="str">
        <f t="shared" si="15"/>
        <v>1001200310/07/2021</v>
      </c>
    </row>
    <row r="507" spans="1:8" x14ac:dyDescent="0.35">
      <c r="A507" s="5" t="s">
        <v>14</v>
      </c>
      <c r="B507" s="5" t="s">
        <v>2134</v>
      </c>
      <c r="C507" s="38" t="s">
        <v>2088</v>
      </c>
      <c r="D507" s="6">
        <v>4</v>
      </c>
      <c r="E507" s="7">
        <v>4</v>
      </c>
      <c r="F507" s="6">
        <v>242.67000000000002</v>
      </c>
      <c r="G507" s="33" t="str">
        <f t="shared" si="14"/>
        <v>Polo Ralph Lauren1001200311/07/2021</v>
      </c>
      <c r="H507" t="str">
        <f t="shared" si="15"/>
        <v>1001200311/07/2021</v>
      </c>
    </row>
    <row r="508" spans="1:8" x14ac:dyDescent="0.35">
      <c r="A508" s="5" t="s">
        <v>14</v>
      </c>
      <c r="B508" s="5" t="s">
        <v>2134</v>
      </c>
      <c r="C508" s="38" t="s">
        <v>2091</v>
      </c>
      <c r="D508" s="6">
        <v>6</v>
      </c>
      <c r="E508" s="7">
        <v>5</v>
      </c>
      <c r="F508" s="6">
        <v>309.78999999999996</v>
      </c>
      <c r="G508" s="33" t="str">
        <f t="shared" si="14"/>
        <v>Polo Ralph Lauren1001200314/07/2021</v>
      </c>
      <c r="H508" t="str">
        <f t="shared" si="15"/>
        <v>1001200314/07/2021</v>
      </c>
    </row>
    <row r="509" spans="1:8" x14ac:dyDescent="0.35">
      <c r="A509" s="5" t="s">
        <v>14</v>
      </c>
      <c r="B509" s="5" t="s">
        <v>2134</v>
      </c>
      <c r="C509" s="38" t="s">
        <v>2094</v>
      </c>
      <c r="D509" s="6">
        <v>2</v>
      </c>
      <c r="E509" s="7">
        <v>2</v>
      </c>
      <c r="F509" s="6">
        <v>111.06</v>
      </c>
      <c r="G509" s="33" t="str">
        <f t="shared" si="14"/>
        <v>Polo Ralph Lauren1001200317/07/2021</v>
      </c>
      <c r="H509" t="str">
        <f t="shared" si="15"/>
        <v>1001200317/07/2021</v>
      </c>
    </row>
    <row r="510" spans="1:8" x14ac:dyDescent="0.35">
      <c r="A510" s="5" t="s">
        <v>14</v>
      </c>
      <c r="B510" s="5" t="s">
        <v>2134</v>
      </c>
      <c r="C510" s="38" t="s">
        <v>2095</v>
      </c>
      <c r="D510" s="6">
        <v>1</v>
      </c>
      <c r="E510" s="7">
        <v>1</v>
      </c>
      <c r="F510" s="6">
        <v>78.87</v>
      </c>
      <c r="G510" s="33" t="str">
        <f t="shared" si="14"/>
        <v>Polo Ralph Lauren1001200318/07/2021</v>
      </c>
      <c r="H510" t="str">
        <f t="shared" si="15"/>
        <v>1001200318/07/2021</v>
      </c>
    </row>
    <row r="511" spans="1:8" x14ac:dyDescent="0.35">
      <c r="A511" s="5" t="s">
        <v>14</v>
      </c>
      <c r="B511" s="5" t="s">
        <v>2134</v>
      </c>
      <c r="C511" s="38" t="s">
        <v>2096</v>
      </c>
      <c r="D511" s="6">
        <v>1</v>
      </c>
      <c r="E511" s="7">
        <v>1</v>
      </c>
      <c r="F511" s="6">
        <v>69.53</v>
      </c>
      <c r="G511" s="33" t="str">
        <f t="shared" si="14"/>
        <v>Polo Ralph Lauren1001200319/07/2021</v>
      </c>
      <c r="H511" t="str">
        <f t="shared" si="15"/>
        <v>1001200319/07/2021</v>
      </c>
    </row>
    <row r="512" spans="1:8" x14ac:dyDescent="0.35">
      <c r="A512" s="5" t="s">
        <v>14</v>
      </c>
      <c r="B512" s="5" t="s">
        <v>2134</v>
      </c>
      <c r="C512" s="38" t="s">
        <v>2097</v>
      </c>
      <c r="D512" s="6">
        <v>3</v>
      </c>
      <c r="E512" s="7">
        <v>3</v>
      </c>
      <c r="F512" s="6">
        <v>227.27</v>
      </c>
      <c r="G512" s="33" t="str">
        <f t="shared" si="14"/>
        <v>Polo Ralph Lauren1001200320/07/2021</v>
      </c>
      <c r="H512" t="str">
        <f t="shared" si="15"/>
        <v>1001200320/07/2021</v>
      </c>
    </row>
    <row r="513" spans="1:8" x14ac:dyDescent="0.35">
      <c r="A513" s="5" t="s">
        <v>14</v>
      </c>
      <c r="B513" s="5" t="s">
        <v>2134</v>
      </c>
      <c r="C513" s="38" t="s">
        <v>2098</v>
      </c>
      <c r="D513" s="6">
        <v>4</v>
      </c>
      <c r="E513" s="7">
        <v>4</v>
      </c>
      <c r="F513" s="6">
        <v>240.07</v>
      </c>
      <c r="G513" s="33" t="str">
        <f t="shared" si="14"/>
        <v>Polo Ralph Lauren1001200321/07/2021</v>
      </c>
      <c r="H513" t="str">
        <f t="shared" si="15"/>
        <v>1001200321/07/2021</v>
      </c>
    </row>
    <row r="514" spans="1:8" x14ac:dyDescent="0.35">
      <c r="A514" s="5" t="s">
        <v>14</v>
      </c>
      <c r="B514" s="5" t="s">
        <v>2134</v>
      </c>
      <c r="C514" s="38" t="s">
        <v>2101</v>
      </c>
      <c r="D514" s="6">
        <v>2</v>
      </c>
      <c r="E514" s="7">
        <v>1</v>
      </c>
      <c r="F514" s="6">
        <v>281.67</v>
      </c>
      <c r="G514" s="33" t="str">
        <f t="shared" si="14"/>
        <v>Polo Ralph Lauren1001200324/07/2021</v>
      </c>
      <c r="H514" t="str">
        <f t="shared" si="15"/>
        <v>1001200324/07/2021</v>
      </c>
    </row>
    <row r="515" spans="1:8" x14ac:dyDescent="0.35">
      <c r="A515" s="5" t="s">
        <v>14</v>
      </c>
      <c r="B515" s="5" t="s">
        <v>2134</v>
      </c>
      <c r="C515" s="38" t="s">
        <v>2102</v>
      </c>
      <c r="D515" s="6">
        <v>2</v>
      </c>
      <c r="E515" s="7">
        <v>2</v>
      </c>
      <c r="F515" s="6">
        <v>193.7</v>
      </c>
      <c r="G515" s="33" t="str">
        <f t="shared" si="14"/>
        <v>Polo Ralph Lauren1001200325/07/2021</v>
      </c>
      <c r="H515" t="str">
        <f t="shared" si="15"/>
        <v>1001200325/07/2021</v>
      </c>
    </row>
    <row r="516" spans="1:8" x14ac:dyDescent="0.35">
      <c r="A516" s="5" t="s">
        <v>14</v>
      </c>
      <c r="B516" s="5" t="s">
        <v>2134</v>
      </c>
      <c r="C516" s="38" t="s">
        <v>2104</v>
      </c>
      <c r="D516" s="6">
        <v>2</v>
      </c>
      <c r="E516" s="7">
        <v>2</v>
      </c>
      <c r="F516" s="6">
        <v>93.03</v>
      </c>
      <c r="G516" s="33" t="str">
        <f t="shared" si="14"/>
        <v>Polo Ralph Lauren1001200327/07/2021</v>
      </c>
      <c r="H516" t="str">
        <f t="shared" si="15"/>
        <v>1001200327/07/2021</v>
      </c>
    </row>
    <row r="517" spans="1:8" x14ac:dyDescent="0.35">
      <c r="A517" s="5" t="s">
        <v>14</v>
      </c>
      <c r="B517" s="5" t="s">
        <v>2134</v>
      </c>
      <c r="C517" s="38" t="s">
        <v>2105</v>
      </c>
      <c r="D517" s="6">
        <v>5</v>
      </c>
      <c r="E517" s="7">
        <v>3</v>
      </c>
      <c r="F517" s="6">
        <v>317.12</v>
      </c>
      <c r="G517" s="33" t="str">
        <f t="shared" si="14"/>
        <v>Polo Ralph Lauren1001200328/07/2021</v>
      </c>
      <c r="H517" t="str">
        <f t="shared" si="15"/>
        <v>1001200328/07/2021</v>
      </c>
    </row>
    <row r="518" spans="1:8" x14ac:dyDescent="0.35">
      <c r="A518" s="5" t="s">
        <v>14</v>
      </c>
      <c r="B518" s="5" t="s">
        <v>2134</v>
      </c>
      <c r="C518" s="38" t="s">
        <v>2178</v>
      </c>
      <c r="D518" s="6">
        <v>1</v>
      </c>
      <c r="E518" s="7">
        <v>1</v>
      </c>
      <c r="F518" s="6">
        <v>54.62</v>
      </c>
      <c r="G518" s="33" t="str">
        <f t="shared" si="14"/>
        <v>Polo Ralph Lauren1001200301/08/2021</v>
      </c>
      <c r="H518" t="str">
        <f t="shared" si="15"/>
        <v>1001200301/08/2021</v>
      </c>
    </row>
    <row r="519" spans="1:8" x14ac:dyDescent="0.35">
      <c r="A519" s="5" t="s">
        <v>14</v>
      </c>
      <c r="B519" s="5" t="s">
        <v>2134</v>
      </c>
      <c r="C519" s="38" t="s">
        <v>2179</v>
      </c>
      <c r="D519" s="6">
        <v>3</v>
      </c>
      <c r="E519" s="7">
        <v>2</v>
      </c>
      <c r="F519" s="6">
        <v>251.5</v>
      </c>
      <c r="G519" s="33" t="str">
        <f t="shared" si="14"/>
        <v>Polo Ralph Lauren1001200302/08/2021</v>
      </c>
      <c r="H519" t="str">
        <f t="shared" si="15"/>
        <v>1001200302/08/2021</v>
      </c>
    </row>
    <row r="520" spans="1:8" x14ac:dyDescent="0.35">
      <c r="A520" s="5" t="s">
        <v>14</v>
      </c>
      <c r="B520" s="5" t="s">
        <v>2134</v>
      </c>
      <c r="C520" s="38" t="s">
        <v>2183</v>
      </c>
      <c r="D520" s="6">
        <v>2</v>
      </c>
      <c r="E520" s="7">
        <v>2</v>
      </c>
      <c r="F520" s="6">
        <v>281.66000000000003</v>
      </c>
      <c r="G520" s="33" t="str">
        <f t="shared" ref="G520:G583" si="16">A520&amp;B520&amp;C520</f>
        <v>Polo Ralph Lauren1001200306/08/2021</v>
      </c>
      <c r="H520" t="str">
        <f t="shared" ref="H520:H583" si="17">B520&amp;C520</f>
        <v>1001200306/08/2021</v>
      </c>
    </row>
    <row r="521" spans="1:8" x14ac:dyDescent="0.35">
      <c r="A521" s="5" t="s">
        <v>14</v>
      </c>
      <c r="B521" s="5" t="s">
        <v>121</v>
      </c>
      <c r="C521" s="38" t="s">
        <v>2078</v>
      </c>
      <c r="D521" s="6">
        <v>8</v>
      </c>
      <c r="E521" s="7">
        <v>5</v>
      </c>
      <c r="F521" s="6">
        <v>438.77000000000004</v>
      </c>
      <c r="G521" s="33" t="str">
        <f t="shared" si="16"/>
        <v>Polo Ralph Lauren1001201701/07/2021</v>
      </c>
      <c r="H521" t="str">
        <f t="shared" si="17"/>
        <v>1001201701/07/2021</v>
      </c>
    </row>
    <row r="522" spans="1:8" x14ac:dyDescent="0.35">
      <c r="A522" s="5" t="s">
        <v>14</v>
      </c>
      <c r="B522" s="5" t="s">
        <v>121</v>
      </c>
      <c r="C522" s="38" t="s">
        <v>2079</v>
      </c>
      <c r="D522" s="6">
        <v>3</v>
      </c>
      <c r="E522" s="7">
        <v>1</v>
      </c>
      <c r="F522" s="6">
        <v>189.17000000000002</v>
      </c>
      <c r="G522" s="33" t="str">
        <f t="shared" si="16"/>
        <v>Polo Ralph Lauren1001201702/07/2021</v>
      </c>
      <c r="H522" t="str">
        <f t="shared" si="17"/>
        <v>1001201702/07/2021</v>
      </c>
    </row>
    <row r="523" spans="1:8" x14ac:dyDescent="0.35">
      <c r="A523" s="5" t="s">
        <v>14</v>
      </c>
      <c r="B523" s="5" t="s">
        <v>121</v>
      </c>
      <c r="C523" s="38" t="s">
        <v>2080</v>
      </c>
      <c r="D523" s="6">
        <v>5</v>
      </c>
      <c r="E523" s="7">
        <v>4</v>
      </c>
      <c r="F523" s="6">
        <v>358.75</v>
      </c>
      <c r="G523" s="33" t="str">
        <f t="shared" si="16"/>
        <v>Polo Ralph Lauren1001201703/07/2021</v>
      </c>
      <c r="H523" t="str">
        <f t="shared" si="17"/>
        <v>1001201703/07/2021</v>
      </c>
    </row>
    <row r="524" spans="1:8" x14ac:dyDescent="0.35">
      <c r="A524" s="5" t="s">
        <v>14</v>
      </c>
      <c r="B524" s="5" t="s">
        <v>121</v>
      </c>
      <c r="C524" s="38" t="s">
        <v>2082</v>
      </c>
      <c r="D524" s="6">
        <v>2</v>
      </c>
      <c r="E524" s="7">
        <v>2</v>
      </c>
      <c r="F524" s="6">
        <v>148.57999999999998</v>
      </c>
      <c r="G524" s="33" t="str">
        <f t="shared" si="16"/>
        <v>Polo Ralph Lauren1001201705/07/2021</v>
      </c>
      <c r="H524" t="str">
        <f t="shared" si="17"/>
        <v>1001201705/07/2021</v>
      </c>
    </row>
    <row r="525" spans="1:8" x14ac:dyDescent="0.35">
      <c r="A525" s="5" t="s">
        <v>14</v>
      </c>
      <c r="B525" s="5" t="s">
        <v>121</v>
      </c>
      <c r="C525" s="38" t="s">
        <v>2083</v>
      </c>
      <c r="D525" s="6">
        <v>3</v>
      </c>
      <c r="E525" s="7">
        <v>2</v>
      </c>
      <c r="F525" s="6">
        <v>214.07999999999998</v>
      </c>
      <c r="G525" s="33" t="str">
        <f t="shared" si="16"/>
        <v>Polo Ralph Lauren1001201706/07/2021</v>
      </c>
      <c r="H525" t="str">
        <f t="shared" si="17"/>
        <v>1001201706/07/2021</v>
      </c>
    </row>
    <row r="526" spans="1:8" x14ac:dyDescent="0.35">
      <c r="A526" s="5" t="s">
        <v>14</v>
      </c>
      <c r="B526" s="5" t="s">
        <v>121</v>
      </c>
      <c r="C526" s="38" t="s">
        <v>2085</v>
      </c>
      <c r="D526" s="6">
        <v>4</v>
      </c>
      <c r="E526" s="7">
        <v>4</v>
      </c>
      <c r="F526" s="6">
        <v>234.25</v>
      </c>
      <c r="G526" s="33" t="str">
        <f t="shared" si="16"/>
        <v>Polo Ralph Lauren1001201708/07/2021</v>
      </c>
      <c r="H526" t="str">
        <f t="shared" si="17"/>
        <v>1001201708/07/2021</v>
      </c>
    </row>
    <row r="527" spans="1:8" x14ac:dyDescent="0.35">
      <c r="A527" s="5" t="s">
        <v>14</v>
      </c>
      <c r="B527" s="5" t="s">
        <v>121</v>
      </c>
      <c r="C527" s="38" t="s">
        <v>2088</v>
      </c>
      <c r="D527" s="6">
        <v>3</v>
      </c>
      <c r="E527" s="7">
        <v>2</v>
      </c>
      <c r="F527" s="6">
        <v>295.74</v>
      </c>
      <c r="G527" s="33" t="str">
        <f t="shared" si="16"/>
        <v>Polo Ralph Lauren1001201711/07/2021</v>
      </c>
      <c r="H527" t="str">
        <f t="shared" si="17"/>
        <v>1001201711/07/2021</v>
      </c>
    </row>
    <row r="528" spans="1:8" x14ac:dyDescent="0.35">
      <c r="A528" s="5" t="s">
        <v>14</v>
      </c>
      <c r="B528" s="5" t="s">
        <v>121</v>
      </c>
      <c r="C528" s="38" t="s">
        <v>2089</v>
      </c>
      <c r="D528" s="6">
        <v>2</v>
      </c>
      <c r="E528" s="7">
        <v>2</v>
      </c>
      <c r="F528" s="6">
        <v>92.92</v>
      </c>
      <c r="G528" s="33" t="str">
        <f t="shared" si="16"/>
        <v>Polo Ralph Lauren1001201712/07/2021</v>
      </c>
      <c r="H528" t="str">
        <f t="shared" si="17"/>
        <v>1001201712/07/2021</v>
      </c>
    </row>
    <row r="529" spans="1:8" x14ac:dyDescent="0.35">
      <c r="A529" s="5" t="s">
        <v>14</v>
      </c>
      <c r="B529" s="5" t="s">
        <v>121</v>
      </c>
      <c r="C529" s="38" t="s">
        <v>2180</v>
      </c>
      <c r="D529" s="6">
        <v>1</v>
      </c>
      <c r="E529" s="7">
        <v>1</v>
      </c>
      <c r="F529" s="6">
        <v>124.17</v>
      </c>
      <c r="G529" s="33" t="str">
        <f t="shared" si="16"/>
        <v>Polo Ralph Lauren1001201703/08/2021</v>
      </c>
      <c r="H529" t="str">
        <f t="shared" si="17"/>
        <v>1001201703/08/2021</v>
      </c>
    </row>
    <row r="530" spans="1:8" x14ac:dyDescent="0.35">
      <c r="A530" s="5" t="s">
        <v>14</v>
      </c>
      <c r="B530" s="5" t="s">
        <v>121</v>
      </c>
      <c r="C530" s="38" t="s">
        <v>2183</v>
      </c>
      <c r="D530" s="6">
        <v>2</v>
      </c>
      <c r="E530" s="7">
        <v>2</v>
      </c>
      <c r="F530" s="6">
        <v>273.33000000000004</v>
      </c>
      <c r="G530" s="33" t="str">
        <f t="shared" si="16"/>
        <v>Polo Ralph Lauren1001201706/08/2021</v>
      </c>
      <c r="H530" t="str">
        <f t="shared" si="17"/>
        <v>1001201706/08/2021</v>
      </c>
    </row>
    <row r="531" spans="1:8" x14ac:dyDescent="0.35">
      <c r="A531" s="5" t="s">
        <v>14</v>
      </c>
      <c r="B531" s="5" t="s">
        <v>120</v>
      </c>
      <c r="C531" s="38" t="s">
        <v>2078</v>
      </c>
      <c r="D531" s="6">
        <v>1</v>
      </c>
      <c r="E531" s="7">
        <v>1</v>
      </c>
      <c r="F531" s="6">
        <v>90.83</v>
      </c>
      <c r="G531" s="33" t="str">
        <f t="shared" si="16"/>
        <v>Polo Ralph Lauren1001202401/07/2021</v>
      </c>
      <c r="H531" t="str">
        <f t="shared" si="17"/>
        <v>1001202401/07/2021</v>
      </c>
    </row>
    <row r="532" spans="1:8" x14ac:dyDescent="0.35">
      <c r="A532" s="5" t="s">
        <v>14</v>
      </c>
      <c r="B532" s="5" t="s">
        <v>120</v>
      </c>
      <c r="C532" s="38" t="s">
        <v>2085</v>
      </c>
      <c r="D532" s="6">
        <v>1</v>
      </c>
      <c r="E532" s="7">
        <v>1</v>
      </c>
      <c r="F532" s="6">
        <v>43.31</v>
      </c>
      <c r="G532" s="33" t="str">
        <f t="shared" si="16"/>
        <v>Polo Ralph Lauren1001202408/07/2021</v>
      </c>
      <c r="H532" t="str">
        <f t="shared" si="17"/>
        <v>1001202408/07/2021</v>
      </c>
    </row>
    <row r="533" spans="1:8" x14ac:dyDescent="0.35">
      <c r="A533" s="5" t="s">
        <v>14</v>
      </c>
      <c r="B533" s="5" t="s">
        <v>120</v>
      </c>
      <c r="C533" s="38" t="s">
        <v>2093</v>
      </c>
      <c r="D533" s="6">
        <v>1</v>
      </c>
      <c r="E533" s="7">
        <v>1</v>
      </c>
      <c r="F533" s="6">
        <v>82.5</v>
      </c>
      <c r="G533" s="33" t="str">
        <f t="shared" si="16"/>
        <v>Polo Ralph Lauren1001202416/07/2021</v>
      </c>
      <c r="H533" t="str">
        <f t="shared" si="17"/>
        <v>1001202416/07/2021</v>
      </c>
    </row>
    <row r="534" spans="1:8" x14ac:dyDescent="0.35">
      <c r="A534" s="5" t="s">
        <v>14</v>
      </c>
      <c r="B534" s="5" t="s">
        <v>119</v>
      </c>
      <c r="C534" s="38" t="s">
        <v>2091</v>
      </c>
      <c r="D534" s="6">
        <v>1</v>
      </c>
      <c r="E534" s="7">
        <v>1</v>
      </c>
      <c r="F534" s="6">
        <v>69.53</v>
      </c>
      <c r="G534" s="33" t="str">
        <f t="shared" si="16"/>
        <v>Polo Ralph Lauren1001204014/07/2021</v>
      </c>
      <c r="H534" t="str">
        <f t="shared" si="17"/>
        <v>1001204014/07/2021</v>
      </c>
    </row>
    <row r="535" spans="1:8" x14ac:dyDescent="0.35">
      <c r="A535" s="5" t="s">
        <v>14</v>
      </c>
      <c r="B535" s="5" t="s">
        <v>2131</v>
      </c>
      <c r="C535" s="38" t="s">
        <v>2078</v>
      </c>
      <c r="D535" s="6">
        <v>5</v>
      </c>
      <c r="E535" s="7">
        <v>4</v>
      </c>
      <c r="F535" s="6">
        <v>446.23999999999995</v>
      </c>
      <c r="G535" s="33" t="str">
        <f t="shared" si="16"/>
        <v>Polo Ralph Lauren1001204201/07/2021</v>
      </c>
      <c r="H535" t="str">
        <f t="shared" si="17"/>
        <v>1001204201/07/2021</v>
      </c>
    </row>
    <row r="536" spans="1:8" x14ac:dyDescent="0.35">
      <c r="A536" s="5" t="s">
        <v>14</v>
      </c>
      <c r="B536" s="5" t="s">
        <v>2131</v>
      </c>
      <c r="C536" s="38" t="s">
        <v>2084</v>
      </c>
      <c r="D536" s="6">
        <v>1</v>
      </c>
      <c r="E536" s="7">
        <v>1</v>
      </c>
      <c r="F536" s="6">
        <v>34.42</v>
      </c>
      <c r="G536" s="33" t="str">
        <f t="shared" si="16"/>
        <v>Polo Ralph Lauren1001204207/07/2021</v>
      </c>
      <c r="H536" t="str">
        <f t="shared" si="17"/>
        <v>1001204207/07/2021</v>
      </c>
    </row>
    <row r="537" spans="1:8" x14ac:dyDescent="0.35">
      <c r="A537" s="5" t="s">
        <v>14</v>
      </c>
      <c r="B537" s="5" t="s">
        <v>2131</v>
      </c>
      <c r="C537" s="38" t="s">
        <v>2086</v>
      </c>
      <c r="D537" s="6">
        <v>1</v>
      </c>
      <c r="E537" s="7">
        <v>1</v>
      </c>
      <c r="F537" s="6">
        <v>74.17</v>
      </c>
      <c r="G537" s="33" t="str">
        <f t="shared" si="16"/>
        <v>Polo Ralph Lauren1001204209/07/2021</v>
      </c>
      <c r="H537" t="str">
        <f t="shared" si="17"/>
        <v>1001204209/07/2021</v>
      </c>
    </row>
    <row r="538" spans="1:8" x14ac:dyDescent="0.35">
      <c r="A538" s="5" t="s">
        <v>14</v>
      </c>
      <c r="B538" s="5" t="s">
        <v>2131</v>
      </c>
      <c r="C538" s="38" t="s">
        <v>2087</v>
      </c>
      <c r="D538" s="6">
        <v>1</v>
      </c>
      <c r="E538" s="7">
        <v>1</v>
      </c>
      <c r="F538" s="6">
        <v>57.75</v>
      </c>
      <c r="G538" s="33" t="str">
        <f t="shared" si="16"/>
        <v>Polo Ralph Lauren1001204210/07/2021</v>
      </c>
      <c r="H538" t="str">
        <f t="shared" si="17"/>
        <v>1001204210/07/2021</v>
      </c>
    </row>
    <row r="539" spans="1:8" x14ac:dyDescent="0.35">
      <c r="A539" s="5" t="s">
        <v>14</v>
      </c>
      <c r="B539" s="5" t="s">
        <v>2131</v>
      </c>
      <c r="C539" s="38" t="s">
        <v>2091</v>
      </c>
      <c r="D539" s="6">
        <v>1</v>
      </c>
      <c r="E539" s="7">
        <v>1</v>
      </c>
      <c r="F539" s="6">
        <v>132.5</v>
      </c>
      <c r="G539" s="33" t="str">
        <f t="shared" si="16"/>
        <v>Polo Ralph Lauren1001204214/07/2021</v>
      </c>
      <c r="H539" t="str">
        <f t="shared" si="17"/>
        <v>1001204214/07/2021</v>
      </c>
    </row>
    <row r="540" spans="1:8" x14ac:dyDescent="0.35">
      <c r="A540" s="5" t="s">
        <v>14</v>
      </c>
      <c r="B540" s="5" t="s">
        <v>2131</v>
      </c>
      <c r="C540" s="38" t="s">
        <v>2093</v>
      </c>
      <c r="D540" s="6">
        <v>4</v>
      </c>
      <c r="E540" s="7">
        <v>2</v>
      </c>
      <c r="F540" s="6">
        <v>226.8</v>
      </c>
      <c r="G540" s="33" t="str">
        <f t="shared" si="16"/>
        <v>Polo Ralph Lauren1001204216/07/2021</v>
      </c>
      <c r="H540" t="str">
        <f t="shared" si="17"/>
        <v>1001204216/07/2021</v>
      </c>
    </row>
    <row r="541" spans="1:8" x14ac:dyDescent="0.35">
      <c r="A541" s="5" t="s">
        <v>14</v>
      </c>
      <c r="B541" s="5" t="s">
        <v>2131</v>
      </c>
      <c r="C541" s="38" t="s">
        <v>2094</v>
      </c>
      <c r="D541" s="6">
        <v>1</v>
      </c>
      <c r="E541" s="7">
        <v>1</v>
      </c>
      <c r="F541" s="6">
        <v>69.53</v>
      </c>
      <c r="G541" s="33" t="str">
        <f t="shared" si="16"/>
        <v>Polo Ralph Lauren1001204217/07/2021</v>
      </c>
      <c r="H541" t="str">
        <f t="shared" si="17"/>
        <v>1001204217/07/2021</v>
      </c>
    </row>
    <row r="542" spans="1:8" x14ac:dyDescent="0.35">
      <c r="A542" s="5" t="s">
        <v>14</v>
      </c>
      <c r="B542" s="5" t="s">
        <v>2131</v>
      </c>
      <c r="C542" s="38" t="s">
        <v>2098</v>
      </c>
      <c r="D542" s="6">
        <v>2</v>
      </c>
      <c r="E542" s="7">
        <v>1</v>
      </c>
      <c r="F542" s="6">
        <v>120.4</v>
      </c>
      <c r="G542" s="33" t="str">
        <f t="shared" si="16"/>
        <v>Polo Ralph Lauren1001204221/07/2021</v>
      </c>
      <c r="H542" t="str">
        <f t="shared" si="17"/>
        <v>1001204221/07/2021</v>
      </c>
    </row>
    <row r="543" spans="1:8" x14ac:dyDescent="0.35">
      <c r="A543" s="5" t="s">
        <v>14</v>
      </c>
      <c r="B543" s="5" t="s">
        <v>2135</v>
      </c>
      <c r="C543" s="38" t="s">
        <v>2079</v>
      </c>
      <c r="D543" s="6">
        <v>1</v>
      </c>
      <c r="E543" s="7">
        <v>1</v>
      </c>
      <c r="F543" s="6">
        <v>69.42</v>
      </c>
      <c r="G543" s="33" t="str">
        <f t="shared" si="16"/>
        <v>Polo Ralph Lauren1001205102/07/2021</v>
      </c>
      <c r="H543" t="str">
        <f t="shared" si="17"/>
        <v>1001205102/07/2021</v>
      </c>
    </row>
    <row r="544" spans="1:8" x14ac:dyDescent="0.35">
      <c r="A544" s="5" t="s">
        <v>14</v>
      </c>
      <c r="B544" s="5" t="s">
        <v>2135</v>
      </c>
      <c r="C544" s="38" t="s">
        <v>2080</v>
      </c>
      <c r="D544" s="6">
        <v>3</v>
      </c>
      <c r="E544" s="7">
        <v>1</v>
      </c>
      <c r="F544" s="6">
        <v>215.66</v>
      </c>
      <c r="G544" s="33" t="str">
        <f t="shared" si="16"/>
        <v>Polo Ralph Lauren1001205103/07/2021</v>
      </c>
      <c r="H544" t="str">
        <f t="shared" si="17"/>
        <v>1001205103/07/2021</v>
      </c>
    </row>
    <row r="545" spans="1:8" x14ac:dyDescent="0.35">
      <c r="A545" s="5" t="s">
        <v>14</v>
      </c>
      <c r="B545" s="5" t="s">
        <v>2135</v>
      </c>
      <c r="C545" s="38" t="s">
        <v>2081</v>
      </c>
      <c r="D545" s="6">
        <v>2</v>
      </c>
      <c r="E545" s="7">
        <v>1</v>
      </c>
      <c r="F545" s="6">
        <v>86.63</v>
      </c>
      <c r="G545" s="33" t="str">
        <f t="shared" si="16"/>
        <v>Polo Ralph Lauren1001205104/07/2021</v>
      </c>
      <c r="H545" t="str">
        <f t="shared" si="17"/>
        <v>1001205104/07/2021</v>
      </c>
    </row>
    <row r="546" spans="1:8" x14ac:dyDescent="0.35">
      <c r="A546" s="5" t="s">
        <v>14</v>
      </c>
      <c r="B546" s="5" t="s">
        <v>2135</v>
      </c>
      <c r="C546" s="38" t="s">
        <v>2086</v>
      </c>
      <c r="D546" s="6">
        <v>3</v>
      </c>
      <c r="E546" s="7">
        <v>1</v>
      </c>
      <c r="F546" s="6">
        <v>184.92000000000002</v>
      </c>
      <c r="G546" s="33" t="str">
        <f t="shared" si="16"/>
        <v>Polo Ralph Lauren1001205109/07/2021</v>
      </c>
      <c r="H546" t="str">
        <f t="shared" si="17"/>
        <v>1001205109/07/2021</v>
      </c>
    </row>
    <row r="547" spans="1:8" x14ac:dyDescent="0.35">
      <c r="A547" s="5" t="s">
        <v>14</v>
      </c>
      <c r="B547" s="5" t="s">
        <v>2135</v>
      </c>
      <c r="C547" s="38" t="s">
        <v>2087</v>
      </c>
      <c r="D547" s="6">
        <v>1</v>
      </c>
      <c r="E547" s="7">
        <v>1</v>
      </c>
      <c r="F547" s="6">
        <v>43.31</v>
      </c>
      <c r="G547" s="33" t="str">
        <f t="shared" si="16"/>
        <v>Polo Ralph Lauren1001205110/07/2021</v>
      </c>
      <c r="H547" t="str">
        <f t="shared" si="17"/>
        <v>1001205110/07/2021</v>
      </c>
    </row>
    <row r="548" spans="1:8" x14ac:dyDescent="0.35">
      <c r="A548" s="5" t="s">
        <v>14</v>
      </c>
      <c r="B548" s="5" t="s">
        <v>2135</v>
      </c>
      <c r="C548" s="38" t="s">
        <v>2091</v>
      </c>
      <c r="D548" s="6">
        <v>1</v>
      </c>
      <c r="E548" s="7">
        <v>1</v>
      </c>
      <c r="F548" s="6">
        <v>92.87</v>
      </c>
      <c r="G548" s="33" t="str">
        <f t="shared" si="16"/>
        <v>Polo Ralph Lauren1001205114/07/2021</v>
      </c>
      <c r="H548" t="str">
        <f t="shared" si="17"/>
        <v>1001205114/07/2021</v>
      </c>
    </row>
    <row r="549" spans="1:8" x14ac:dyDescent="0.35">
      <c r="A549" s="5" t="s">
        <v>14</v>
      </c>
      <c r="B549" s="5" t="s">
        <v>2135</v>
      </c>
      <c r="C549" s="38" t="s">
        <v>2094</v>
      </c>
      <c r="D549" s="6">
        <v>1</v>
      </c>
      <c r="E549" s="7">
        <v>1</v>
      </c>
      <c r="F549" s="6">
        <v>69.53</v>
      </c>
      <c r="G549" s="33" t="str">
        <f t="shared" si="16"/>
        <v>Polo Ralph Lauren1001205117/07/2021</v>
      </c>
      <c r="H549" t="str">
        <f t="shared" si="17"/>
        <v>1001205117/07/2021</v>
      </c>
    </row>
    <row r="550" spans="1:8" x14ac:dyDescent="0.35">
      <c r="A550" s="5" t="s">
        <v>14</v>
      </c>
      <c r="B550" s="5" t="s">
        <v>2135</v>
      </c>
      <c r="C550" s="38" t="s">
        <v>2179</v>
      </c>
      <c r="D550" s="6">
        <v>1</v>
      </c>
      <c r="E550" s="7">
        <v>1</v>
      </c>
      <c r="F550" s="6">
        <v>49.17</v>
      </c>
      <c r="G550" s="33" t="str">
        <f t="shared" si="16"/>
        <v>Polo Ralph Lauren1001205102/08/2021</v>
      </c>
      <c r="H550" t="str">
        <f t="shared" si="17"/>
        <v>1001205102/08/2021</v>
      </c>
    </row>
    <row r="551" spans="1:8" x14ac:dyDescent="0.35">
      <c r="A551" s="5" t="s">
        <v>14</v>
      </c>
      <c r="B551" s="5" t="s">
        <v>2139</v>
      </c>
      <c r="C551" s="38" t="s">
        <v>2087</v>
      </c>
      <c r="D551" s="6">
        <v>2</v>
      </c>
      <c r="E551" s="7">
        <v>2</v>
      </c>
      <c r="F551" s="6">
        <v>115.5</v>
      </c>
      <c r="G551" s="33" t="str">
        <f t="shared" si="16"/>
        <v>Polo Ralph Lauren1001215710/07/2021</v>
      </c>
      <c r="H551" t="str">
        <f t="shared" si="17"/>
        <v>1001215710/07/2021</v>
      </c>
    </row>
    <row r="552" spans="1:8" x14ac:dyDescent="0.35">
      <c r="A552" s="5" t="s">
        <v>14</v>
      </c>
      <c r="B552" s="5" t="s">
        <v>2139</v>
      </c>
      <c r="C552" s="38" t="s">
        <v>2096</v>
      </c>
      <c r="D552" s="6">
        <v>1</v>
      </c>
      <c r="E552" s="7">
        <v>1</v>
      </c>
      <c r="F552" s="6">
        <v>82.5</v>
      </c>
      <c r="G552" s="33" t="str">
        <f t="shared" si="16"/>
        <v>Polo Ralph Lauren1001215719/07/2021</v>
      </c>
      <c r="H552" t="str">
        <f t="shared" si="17"/>
        <v>1001215719/07/2021</v>
      </c>
    </row>
    <row r="553" spans="1:8" x14ac:dyDescent="0.35">
      <c r="A553" s="5" t="s">
        <v>14</v>
      </c>
      <c r="B553" s="5" t="s">
        <v>2139</v>
      </c>
      <c r="C553" s="38" t="s">
        <v>2103</v>
      </c>
      <c r="D553" s="6">
        <v>1</v>
      </c>
      <c r="E553" s="7">
        <v>1</v>
      </c>
      <c r="F553" s="6">
        <v>124.17</v>
      </c>
      <c r="G553" s="33" t="str">
        <f t="shared" si="16"/>
        <v>Polo Ralph Lauren1001215726/07/2021</v>
      </c>
      <c r="H553" t="str">
        <f t="shared" si="17"/>
        <v>1001215726/07/2021</v>
      </c>
    </row>
    <row r="554" spans="1:8" x14ac:dyDescent="0.35">
      <c r="A554" s="5" t="s">
        <v>14</v>
      </c>
      <c r="B554" s="5" t="s">
        <v>2139</v>
      </c>
      <c r="C554" s="38" t="s">
        <v>2104</v>
      </c>
      <c r="D554" s="6">
        <v>2</v>
      </c>
      <c r="E554" s="7">
        <v>1</v>
      </c>
      <c r="F554" s="6">
        <v>165</v>
      </c>
      <c r="G554" s="33" t="str">
        <f t="shared" si="16"/>
        <v>Polo Ralph Lauren1001215727/07/2021</v>
      </c>
      <c r="H554" t="str">
        <f t="shared" si="17"/>
        <v>1001215727/07/2021</v>
      </c>
    </row>
    <row r="555" spans="1:8" x14ac:dyDescent="0.35">
      <c r="A555" s="5" t="s">
        <v>14</v>
      </c>
      <c r="B555" s="5" t="s">
        <v>2139</v>
      </c>
      <c r="C555" s="38" t="s">
        <v>2106</v>
      </c>
      <c r="D555" s="6">
        <v>1</v>
      </c>
      <c r="E555" s="7">
        <v>1</v>
      </c>
      <c r="F555" s="6">
        <v>157.5</v>
      </c>
      <c r="G555" s="33" t="str">
        <f t="shared" si="16"/>
        <v>Polo Ralph Lauren1001215729/07/2021</v>
      </c>
      <c r="H555" t="str">
        <f t="shared" si="17"/>
        <v>1001215729/07/2021</v>
      </c>
    </row>
    <row r="556" spans="1:8" x14ac:dyDescent="0.35">
      <c r="A556" s="5" t="s">
        <v>14</v>
      </c>
      <c r="B556" s="5" t="s">
        <v>2139</v>
      </c>
      <c r="C556" s="38" t="s">
        <v>2108</v>
      </c>
      <c r="D556" s="6">
        <v>3</v>
      </c>
      <c r="E556" s="7">
        <v>3</v>
      </c>
      <c r="F556" s="6">
        <v>214.17000000000002</v>
      </c>
      <c r="G556" s="33" t="str">
        <f t="shared" si="16"/>
        <v>Polo Ralph Lauren1001215731/07/2021</v>
      </c>
      <c r="H556" t="str">
        <f t="shared" si="17"/>
        <v>1001215731/07/2021</v>
      </c>
    </row>
    <row r="557" spans="1:8" x14ac:dyDescent="0.35">
      <c r="A557" s="5" t="s">
        <v>14</v>
      </c>
      <c r="B557" s="5" t="s">
        <v>2139</v>
      </c>
      <c r="C557" s="38" t="s">
        <v>2178</v>
      </c>
      <c r="D557" s="6">
        <v>1</v>
      </c>
      <c r="E557" s="7">
        <v>1</v>
      </c>
      <c r="F557" s="6">
        <v>90.83</v>
      </c>
      <c r="G557" s="33" t="str">
        <f t="shared" si="16"/>
        <v>Polo Ralph Lauren1001215701/08/2021</v>
      </c>
      <c r="H557" t="str">
        <f t="shared" si="17"/>
        <v>1001215701/08/2021</v>
      </c>
    </row>
    <row r="558" spans="1:8" x14ac:dyDescent="0.35">
      <c r="A558" s="5" t="s">
        <v>14</v>
      </c>
      <c r="B558" s="5" t="s">
        <v>2139</v>
      </c>
      <c r="C558" s="38" t="s">
        <v>2182</v>
      </c>
      <c r="D558" s="6">
        <v>1</v>
      </c>
      <c r="E558" s="7">
        <v>1</v>
      </c>
      <c r="F558" s="6">
        <v>90.83</v>
      </c>
      <c r="G558" s="33" t="str">
        <f t="shared" si="16"/>
        <v>Polo Ralph Lauren1001215705/08/2021</v>
      </c>
      <c r="H558" t="str">
        <f t="shared" si="17"/>
        <v>1001215705/08/2021</v>
      </c>
    </row>
    <row r="559" spans="1:8" x14ac:dyDescent="0.35">
      <c r="A559" s="5" t="s">
        <v>14</v>
      </c>
      <c r="B559" s="5" t="s">
        <v>2139</v>
      </c>
      <c r="C559" s="38" t="s">
        <v>2203</v>
      </c>
      <c r="D559" s="6">
        <v>2</v>
      </c>
      <c r="E559" s="7">
        <v>1</v>
      </c>
      <c r="F559" s="6">
        <v>198.34</v>
      </c>
      <c r="G559" s="33" t="str">
        <f t="shared" si="16"/>
        <v>Polo Ralph Lauren1001215709/08/2021</v>
      </c>
      <c r="H559" t="str">
        <f t="shared" si="17"/>
        <v>1001215709/08/2021</v>
      </c>
    </row>
    <row r="560" spans="1:8" x14ac:dyDescent="0.35">
      <c r="A560" s="5" t="s">
        <v>14</v>
      </c>
      <c r="B560" s="5" t="s">
        <v>2139</v>
      </c>
      <c r="C560" s="38" t="s">
        <v>2186</v>
      </c>
      <c r="D560" s="6">
        <v>-1</v>
      </c>
      <c r="E560" s="7">
        <v>0</v>
      </c>
      <c r="F560" s="6">
        <v>-40.840000000000003</v>
      </c>
      <c r="G560" s="33" t="str">
        <f t="shared" si="16"/>
        <v>Polo Ralph Lauren1001215710/08/2021</v>
      </c>
      <c r="H560" t="str">
        <f t="shared" si="17"/>
        <v>1001215710/08/2021</v>
      </c>
    </row>
    <row r="561" spans="1:8" x14ac:dyDescent="0.35">
      <c r="A561" s="5" t="s">
        <v>14</v>
      </c>
      <c r="B561" s="5" t="s">
        <v>2139</v>
      </c>
      <c r="C561" s="38" t="s">
        <v>2231</v>
      </c>
      <c r="D561" s="6">
        <v>5</v>
      </c>
      <c r="E561" s="7">
        <v>4</v>
      </c>
      <c r="F561" s="6">
        <v>470.85</v>
      </c>
      <c r="G561" s="33" t="str">
        <f t="shared" si="16"/>
        <v>Polo Ralph Lauren1001215712/08/2021</v>
      </c>
      <c r="H561" t="str">
        <f t="shared" si="17"/>
        <v>1001215712/08/2021</v>
      </c>
    </row>
    <row r="562" spans="1:8" x14ac:dyDescent="0.35">
      <c r="A562" s="5" t="s">
        <v>14</v>
      </c>
      <c r="B562" s="5" t="s">
        <v>2141</v>
      </c>
      <c r="C562" s="38" t="s">
        <v>2104</v>
      </c>
      <c r="D562" s="6">
        <v>1</v>
      </c>
      <c r="E562" s="7">
        <v>1</v>
      </c>
      <c r="F562" s="6">
        <v>99.17</v>
      </c>
      <c r="G562" s="33" t="str">
        <f t="shared" si="16"/>
        <v>Polo Ralph Lauren400000927/07/2021</v>
      </c>
      <c r="H562" t="str">
        <f t="shared" si="17"/>
        <v>400000927/07/2021</v>
      </c>
    </row>
    <row r="563" spans="1:8" x14ac:dyDescent="0.35">
      <c r="A563" s="5" t="s">
        <v>17</v>
      </c>
      <c r="B563" s="5" t="s">
        <v>2109</v>
      </c>
      <c r="C563" s="38" t="s">
        <v>2078</v>
      </c>
      <c r="D563" s="6">
        <v>1</v>
      </c>
      <c r="E563" s="7">
        <v>1</v>
      </c>
      <c r="F563" s="6">
        <v>128.33000000000001</v>
      </c>
      <c r="G563" s="33" t="str">
        <f t="shared" si="16"/>
        <v>Stone Island1001068401/07/2021</v>
      </c>
      <c r="H563" t="str">
        <f t="shared" si="17"/>
        <v>1001068401/07/2021</v>
      </c>
    </row>
    <row r="564" spans="1:8" x14ac:dyDescent="0.35">
      <c r="A564" s="5" t="s">
        <v>17</v>
      </c>
      <c r="B564" s="5" t="s">
        <v>2127</v>
      </c>
      <c r="C564" s="38" t="s">
        <v>2078</v>
      </c>
      <c r="D564" s="6">
        <v>2</v>
      </c>
      <c r="E564" s="7">
        <v>2</v>
      </c>
      <c r="F564" s="6">
        <v>230.42</v>
      </c>
      <c r="G564" s="33" t="str">
        <f t="shared" si="16"/>
        <v>Stone Island1001115501/07/2021</v>
      </c>
      <c r="H564" t="str">
        <f t="shared" si="17"/>
        <v>1001115501/07/2021</v>
      </c>
    </row>
    <row r="565" spans="1:8" x14ac:dyDescent="0.35">
      <c r="A565" s="5" t="s">
        <v>17</v>
      </c>
      <c r="B565" s="5" t="s">
        <v>2127</v>
      </c>
      <c r="C565" s="38" t="s">
        <v>2079</v>
      </c>
      <c r="D565" s="6">
        <v>2</v>
      </c>
      <c r="E565" s="7">
        <v>2</v>
      </c>
      <c r="F565" s="6">
        <v>204.17</v>
      </c>
      <c r="G565" s="33" t="str">
        <f t="shared" si="16"/>
        <v>Stone Island1001115502/07/2021</v>
      </c>
      <c r="H565" t="str">
        <f t="shared" si="17"/>
        <v>1001115502/07/2021</v>
      </c>
    </row>
    <row r="566" spans="1:8" x14ac:dyDescent="0.35">
      <c r="A566" s="5" t="s">
        <v>17</v>
      </c>
      <c r="B566" s="5" t="s">
        <v>2127</v>
      </c>
      <c r="C566" s="38" t="s">
        <v>2080</v>
      </c>
      <c r="D566" s="6">
        <v>1</v>
      </c>
      <c r="E566" s="7">
        <v>1</v>
      </c>
      <c r="F566" s="6">
        <v>78.75</v>
      </c>
      <c r="G566" s="33" t="str">
        <f t="shared" si="16"/>
        <v>Stone Island1001115503/07/2021</v>
      </c>
      <c r="H566" t="str">
        <f t="shared" si="17"/>
        <v>1001115503/07/2021</v>
      </c>
    </row>
    <row r="567" spans="1:8" x14ac:dyDescent="0.35">
      <c r="A567" s="5" t="s">
        <v>17</v>
      </c>
      <c r="B567" s="5" t="s">
        <v>2127</v>
      </c>
      <c r="C567" s="38" t="s">
        <v>2081</v>
      </c>
      <c r="D567" s="6">
        <v>2</v>
      </c>
      <c r="E567" s="7">
        <v>2</v>
      </c>
      <c r="F567" s="6">
        <v>274.16000000000003</v>
      </c>
      <c r="G567" s="33" t="str">
        <f t="shared" si="16"/>
        <v>Stone Island1001115504/07/2021</v>
      </c>
      <c r="H567" t="str">
        <f t="shared" si="17"/>
        <v>1001115504/07/2021</v>
      </c>
    </row>
    <row r="568" spans="1:8" x14ac:dyDescent="0.35">
      <c r="A568" s="5" t="s">
        <v>17</v>
      </c>
      <c r="B568" s="5" t="s">
        <v>2127</v>
      </c>
      <c r="C568" s="38" t="s">
        <v>2101</v>
      </c>
      <c r="D568" s="6">
        <v>1</v>
      </c>
      <c r="E568" s="7">
        <v>1</v>
      </c>
      <c r="F568" s="6">
        <v>320.83</v>
      </c>
      <c r="G568" s="33" t="str">
        <f t="shared" si="16"/>
        <v>Stone Island1001115524/07/2021</v>
      </c>
      <c r="H568" t="str">
        <f t="shared" si="17"/>
        <v>1001115524/07/2021</v>
      </c>
    </row>
    <row r="569" spans="1:8" x14ac:dyDescent="0.35">
      <c r="A569" s="5" t="s">
        <v>17</v>
      </c>
      <c r="B569" s="5" t="s">
        <v>2127</v>
      </c>
      <c r="C569" s="38" t="s">
        <v>2102</v>
      </c>
      <c r="D569" s="6">
        <v>3</v>
      </c>
      <c r="E569" s="7">
        <v>1</v>
      </c>
      <c r="F569" s="6">
        <v>540.83999999999992</v>
      </c>
      <c r="G569" s="33" t="str">
        <f t="shared" si="16"/>
        <v>Stone Island1001115525/07/2021</v>
      </c>
      <c r="H569" t="str">
        <f t="shared" si="17"/>
        <v>1001115525/07/2021</v>
      </c>
    </row>
    <row r="570" spans="1:8" x14ac:dyDescent="0.35">
      <c r="A570" s="5" t="s">
        <v>17</v>
      </c>
      <c r="B570" s="5" t="s">
        <v>2127</v>
      </c>
      <c r="C570" s="38" t="s">
        <v>2182</v>
      </c>
      <c r="D570" s="6">
        <v>1</v>
      </c>
      <c r="E570" s="7">
        <v>1</v>
      </c>
      <c r="F570" s="6">
        <v>179.17</v>
      </c>
      <c r="G570" s="33" t="str">
        <f t="shared" si="16"/>
        <v>Stone Island1001115505/08/2021</v>
      </c>
      <c r="H570" t="str">
        <f t="shared" si="17"/>
        <v>1001115505/08/2021</v>
      </c>
    </row>
    <row r="571" spans="1:8" x14ac:dyDescent="0.35">
      <c r="A571" s="5" t="s">
        <v>17</v>
      </c>
      <c r="B571" s="5" t="s">
        <v>2127</v>
      </c>
      <c r="C571" s="38" t="s">
        <v>2184</v>
      </c>
      <c r="D571" s="6">
        <v>1</v>
      </c>
      <c r="E571" s="7">
        <v>1</v>
      </c>
      <c r="F571" s="6">
        <v>315.83</v>
      </c>
      <c r="G571" s="33" t="str">
        <f t="shared" si="16"/>
        <v>Stone Island1001115507/08/2021</v>
      </c>
      <c r="H571" t="str">
        <f t="shared" si="17"/>
        <v>1001115507/08/2021</v>
      </c>
    </row>
    <row r="572" spans="1:8" x14ac:dyDescent="0.35">
      <c r="A572" s="5" t="s">
        <v>17</v>
      </c>
      <c r="B572" s="5" t="s">
        <v>2127</v>
      </c>
      <c r="C572" s="38" t="s">
        <v>2231</v>
      </c>
      <c r="D572" s="6">
        <v>2</v>
      </c>
      <c r="E572" s="7">
        <v>1</v>
      </c>
      <c r="F572" s="6">
        <v>458.33000000000004</v>
      </c>
      <c r="G572" s="33" t="str">
        <f t="shared" si="16"/>
        <v>Stone Island1001115512/08/2021</v>
      </c>
      <c r="H572" t="str">
        <f t="shared" si="17"/>
        <v>1001115512/08/2021</v>
      </c>
    </row>
    <row r="573" spans="1:8" x14ac:dyDescent="0.35">
      <c r="A573" s="5" t="s">
        <v>17</v>
      </c>
      <c r="B573" s="5" t="s">
        <v>2132</v>
      </c>
      <c r="C573" s="38" t="s">
        <v>2101</v>
      </c>
      <c r="D573" s="6">
        <v>1</v>
      </c>
      <c r="E573" s="7">
        <v>1</v>
      </c>
      <c r="F573" s="6">
        <v>131.25</v>
      </c>
      <c r="G573" s="33" t="str">
        <f t="shared" si="16"/>
        <v>Stone Island1001115924/07/2021</v>
      </c>
      <c r="H573" t="str">
        <f t="shared" si="17"/>
        <v>1001115924/07/2021</v>
      </c>
    </row>
    <row r="574" spans="1:8" x14ac:dyDescent="0.35">
      <c r="A574" s="5" t="s">
        <v>17</v>
      </c>
      <c r="B574" s="5" t="s">
        <v>113</v>
      </c>
      <c r="C574" s="38" t="s">
        <v>2082</v>
      </c>
      <c r="D574" s="6">
        <v>1</v>
      </c>
      <c r="E574" s="7">
        <v>1</v>
      </c>
      <c r="F574" s="6">
        <v>70</v>
      </c>
      <c r="G574" s="33" t="str">
        <f t="shared" si="16"/>
        <v>Stone Island1001122605/07/2021</v>
      </c>
      <c r="H574" t="str">
        <f t="shared" si="17"/>
        <v>1001122605/07/2021</v>
      </c>
    </row>
    <row r="575" spans="1:8" x14ac:dyDescent="0.35">
      <c r="A575" s="5" t="s">
        <v>17</v>
      </c>
      <c r="B575" s="5" t="s">
        <v>2149</v>
      </c>
      <c r="C575" s="38" t="s">
        <v>2078</v>
      </c>
      <c r="D575" s="6">
        <v>4</v>
      </c>
      <c r="E575" s="7">
        <v>4</v>
      </c>
      <c r="F575" s="6">
        <v>467.39</v>
      </c>
      <c r="G575" s="33" t="str">
        <f t="shared" si="16"/>
        <v>Stone Island1001123601/07/2021</v>
      </c>
      <c r="H575" t="str">
        <f t="shared" si="17"/>
        <v>1001123601/07/2021</v>
      </c>
    </row>
    <row r="576" spans="1:8" x14ac:dyDescent="0.35">
      <c r="A576" s="5" t="s">
        <v>17</v>
      </c>
      <c r="B576" s="5" t="s">
        <v>2149</v>
      </c>
      <c r="C576" s="38" t="s">
        <v>2079</v>
      </c>
      <c r="D576" s="6">
        <v>5</v>
      </c>
      <c r="E576" s="7">
        <v>5</v>
      </c>
      <c r="F576" s="6">
        <v>936.25000000000011</v>
      </c>
      <c r="G576" s="33" t="str">
        <f t="shared" si="16"/>
        <v>Stone Island1001123602/07/2021</v>
      </c>
      <c r="H576" t="str">
        <f t="shared" si="17"/>
        <v>1001123602/07/2021</v>
      </c>
    </row>
    <row r="577" spans="1:8" x14ac:dyDescent="0.35">
      <c r="A577" s="5" t="s">
        <v>17</v>
      </c>
      <c r="B577" s="5" t="s">
        <v>2149</v>
      </c>
      <c r="C577" s="38" t="s">
        <v>2080</v>
      </c>
      <c r="D577" s="6">
        <v>2</v>
      </c>
      <c r="E577" s="7">
        <v>2</v>
      </c>
      <c r="F577" s="6">
        <v>460.83000000000004</v>
      </c>
      <c r="G577" s="33" t="str">
        <f t="shared" si="16"/>
        <v>Stone Island1001123603/07/2021</v>
      </c>
      <c r="H577" t="str">
        <f t="shared" si="17"/>
        <v>1001123603/07/2021</v>
      </c>
    </row>
    <row r="578" spans="1:8" x14ac:dyDescent="0.35">
      <c r="A578" s="5" t="s">
        <v>17</v>
      </c>
      <c r="B578" s="5" t="s">
        <v>2149</v>
      </c>
      <c r="C578" s="38" t="s">
        <v>2081</v>
      </c>
      <c r="D578" s="6">
        <v>1</v>
      </c>
      <c r="E578" s="7">
        <v>1</v>
      </c>
      <c r="F578" s="6">
        <v>93.339999999999975</v>
      </c>
      <c r="G578" s="33" t="str">
        <f t="shared" si="16"/>
        <v>Stone Island1001123604/07/2021</v>
      </c>
      <c r="H578" t="str">
        <f t="shared" si="17"/>
        <v>1001123604/07/2021</v>
      </c>
    </row>
    <row r="579" spans="1:8" x14ac:dyDescent="0.35">
      <c r="A579" s="5" t="s">
        <v>17</v>
      </c>
      <c r="B579" s="5" t="s">
        <v>2149</v>
      </c>
      <c r="C579" s="38" t="s">
        <v>2082</v>
      </c>
      <c r="D579" s="6">
        <v>1</v>
      </c>
      <c r="E579" s="7">
        <v>1</v>
      </c>
      <c r="F579" s="6">
        <v>227.5</v>
      </c>
      <c r="G579" s="33" t="str">
        <f t="shared" si="16"/>
        <v>Stone Island1001123605/07/2021</v>
      </c>
      <c r="H579" t="str">
        <f t="shared" si="17"/>
        <v>1001123605/07/2021</v>
      </c>
    </row>
    <row r="580" spans="1:8" x14ac:dyDescent="0.35">
      <c r="A580" s="5" t="s">
        <v>17</v>
      </c>
      <c r="B580" s="5" t="s">
        <v>2149</v>
      </c>
      <c r="C580" s="38" t="s">
        <v>2086</v>
      </c>
      <c r="D580" s="6">
        <v>1</v>
      </c>
      <c r="E580" s="7">
        <v>1</v>
      </c>
      <c r="F580" s="6">
        <v>183.75</v>
      </c>
      <c r="G580" s="33" t="str">
        <f t="shared" si="16"/>
        <v>Stone Island1001123609/07/2021</v>
      </c>
      <c r="H580" t="str">
        <f t="shared" si="17"/>
        <v>1001123609/07/2021</v>
      </c>
    </row>
    <row r="581" spans="1:8" x14ac:dyDescent="0.35">
      <c r="A581" s="5" t="s">
        <v>17</v>
      </c>
      <c r="B581" s="5" t="s">
        <v>2149</v>
      </c>
      <c r="C581" s="38" t="s">
        <v>2093</v>
      </c>
      <c r="D581" s="6">
        <v>2</v>
      </c>
      <c r="E581" s="7">
        <v>2</v>
      </c>
      <c r="F581" s="6">
        <v>177.92000000000002</v>
      </c>
      <c r="G581" s="33" t="str">
        <f t="shared" si="16"/>
        <v>Stone Island1001123616/07/2021</v>
      </c>
      <c r="H581" t="str">
        <f t="shared" si="17"/>
        <v>1001123616/07/2021</v>
      </c>
    </row>
    <row r="582" spans="1:8" x14ac:dyDescent="0.35">
      <c r="A582" s="5" t="s">
        <v>17</v>
      </c>
      <c r="B582" s="5" t="s">
        <v>2149</v>
      </c>
      <c r="C582" s="38" t="s">
        <v>2094</v>
      </c>
      <c r="D582" s="6">
        <v>1</v>
      </c>
      <c r="E582" s="7">
        <v>1</v>
      </c>
      <c r="F582" s="6">
        <v>183.75</v>
      </c>
      <c r="G582" s="33" t="str">
        <f t="shared" si="16"/>
        <v>Stone Island1001123617/07/2021</v>
      </c>
      <c r="H582" t="str">
        <f t="shared" si="17"/>
        <v>1001123617/07/2021</v>
      </c>
    </row>
    <row r="583" spans="1:8" x14ac:dyDescent="0.35">
      <c r="A583" s="5" t="s">
        <v>17</v>
      </c>
      <c r="B583" s="5" t="s">
        <v>2149</v>
      </c>
      <c r="C583" s="38" t="s">
        <v>2096</v>
      </c>
      <c r="D583" s="6">
        <v>2</v>
      </c>
      <c r="E583" s="7">
        <v>2</v>
      </c>
      <c r="F583" s="6">
        <v>386.66999999999996</v>
      </c>
      <c r="G583" s="33" t="str">
        <f t="shared" si="16"/>
        <v>Stone Island1001123619/07/2021</v>
      </c>
      <c r="H583" t="str">
        <f t="shared" si="17"/>
        <v>1001123619/07/2021</v>
      </c>
    </row>
    <row r="584" spans="1:8" x14ac:dyDescent="0.35">
      <c r="A584" s="5" t="s">
        <v>17</v>
      </c>
      <c r="B584" s="5" t="s">
        <v>2128</v>
      </c>
      <c r="C584" s="38" t="s">
        <v>2102</v>
      </c>
      <c r="D584" s="6">
        <v>1</v>
      </c>
      <c r="E584" s="7">
        <v>1</v>
      </c>
      <c r="F584" s="6">
        <v>212.5</v>
      </c>
      <c r="G584" s="33" t="str">
        <f t="shared" ref="G584:G647" si="18">A584&amp;B584&amp;C584</f>
        <v>Stone Island1001126225/07/2021</v>
      </c>
      <c r="H584" t="str">
        <f t="shared" ref="H584:H647" si="19">B584&amp;C584</f>
        <v>1001126225/07/2021</v>
      </c>
    </row>
    <row r="585" spans="1:8" x14ac:dyDescent="0.35">
      <c r="A585" s="5" t="s">
        <v>17</v>
      </c>
      <c r="B585" s="5" t="s">
        <v>123</v>
      </c>
      <c r="C585" s="38" t="s">
        <v>2079</v>
      </c>
      <c r="D585" s="6">
        <v>1</v>
      </c>
      <c r="E585" s="7">
        <v>1</v>
      </c>
      <c r="F585" s="6">
        <v>70</v>
      </c>
      <c r="G585" s="33" t="str">
        <f t="shared" si="18"/>
        <v>Stone Island1001126802/07/2021</v>
      </c>
      <c r="H585" t="str">
        <f t="shared" si="19"/>
        <v>1001126802/07/2021</v>
      </c>
    </row>
    <row r="586" spans="1:8" x14ac:dyDescent="0.35">
      <c r="A586" s="5" t="s">
        <v>17</v>
      </c>
      <c r="B586" s="5" t="s">
        <v>123</v>
      </c>
      <c r="C586" s="38" t="s">
        <v>2087</v>
      </c>
      <c r="D586" s="6">
        <v>1</v>
      </c>
      <c r="E586" s="7">
        <v>1</v>
      </c>
      <c r="F586" s="6">
        <v>154.58000000000001</v>
      </c>
      <c r="G586" s="33" t="str">
        <f t="shared" si="18"/>
        <v>Stone Island1001126810/07/2021</v>
      </c>
      <c r="H586" t="str">
        <f t="shared" si="19"/>
        <v>1001126810/07/2021</v>
      </c>
    </row>
    <row r="587" spans="1:8" x14ac:dyDescent="0.35">
      <c r="A587" s="5" t="s">
        <v>17</v>
      </c>
      <c r="B587" s="5" t="s">
        <v>2129</v>
      </c>
      <c r="C587" s="38" t="s">
        <v>2080</v>
      </c>
      <c r="D587" s="6">
        <v>1</v>
      </c>
      <c r="E587" s="7">
        <v>1</v>
      </c>
      <c r="F587" s="6">
        <v>169.17</v>
      </c>
      <c r="G587" s="33" t="str">
        <f t="shared" si="18"/>
        <v>Stone Island1001127003/07/2021</v>
      </c>
      <c r="H587" t="str">
        <f t="shared" si="19"/>
        <v>1001127003/07/2021</v>
      </c>
    </row>
    <row r="588" spans="1:8" x14ac:dyDescent="0.35">
      <c r="A588" s="5" t="s">
        <v>17</v>
      </c>
      <c r="B588" s="5" t="s">
        <v>2129</v>
      </c>
      <c r="C588" s="38" t="s">
        <v>2081</v>
      </c>
      <c r="D588" s="6">
        <v>1</v>
      </c>
      <c r="E588" s="7">
        <v>1</v>
      </c>
      <c r="F588" s="6">
        <v>154.58000000000001</v>
      </c>
      <c r="G588" s="33" t="str">
        <f t="shared" si="18"/>
        <v>Stone Island1001127004/07/2021</v>
      </c>
      <c r="H588" t="str">
        <f t="shared" si="19"/>
        <v>1001127004/07/2021</v>
      </c>
    </row>
    <row r="589" spans="1:8" x14ac:dyDescent="0.35">
      <c r="A589" s="5" t="s">
        <v>17</v>
      </c>
      <c r="B589" s="5" t="s">
        <v>2129</v>
      </c>
      <c r="C589" s="38" t="s">
        <v>2092</v>
      </c>
      <c r="D589" s="6">
        <v>1</v>
      </c>
      <c r="E589" s="7">
        <v>1</v>
      </c>
      <c r="F589" s="6">
        <v>329.17</v>
      </c>
      <c r="G589" s="33" t="str">
        <f t="shared" si="18"/>
        <v>Stone Island1001127015/07/2021</v>
      </c>
      <c r="H589" t="str">
        <f t="shared" si="19"/>
        <v>1001127015/07/2021</v>
      </c>
    </row>
    <row r="590" spans="1:8" x14ac:dyDescent="0.35">
      <c r="A590" s="5" t="s">
        <v>17</v>
      </c>
      <c r="B590" s="5" t="s">
        <v>2129</v>
      </c>
      <c r="C590" s="38" t="s">
        <v>2102</v>
      </c>
      <c r="D590" s="6">
        <v>2</v>
      </c>
      <c r="E590" s="7">
        <v>2</v>
      </c>
      <c r="F590" s="6">
        <v>281.83999999999997</v>
      </c>
      <c r="G590" s="33" t="str">
        <f t="shared" si="18"/>
        <v>Stone Island1001127025/07/2021</v>
      </c>
      <c r="H590" t="str">
        <f t="shared" si="19"/>
        <v>1001127025/07/2021</v>
      </c>
    </row>
    <row r="591" spans="1:8" x14ac:dyDescent="0.35">
      <c r="A591" s="5" t="s">
        <v>17</v>
      </c>
      <c r="B591" s="5" t="s">
        <v>2148</v>
      </c>
      <c r="C591" s="38" t="s">
        <v>2081</v>
      </c>
      <c r="D591" s="6">
        <v>2</v>
      </c>
      <c r="E591" s="7">
        <v>2</v>
      </c>
      <c r="F591" s="6">
        <v>481.25</v>
      </c>
      <c r="G591" s="33" t="str">
        <f t="shared" si="18"/>
        <v>Stone Island1001130504/07/2021</v>
      </c>
      <c r="H591" t="str">
        <f t="shared" si="19"/>
        <v>1001130504/07/2021</v>
      </c>
    </row>
    <row r="592" spans="1:8" x14ac:dyDescent="0.35">
      <c r="A592" s="5" t="s">
        <v>17</v>
      </c>
      <c r="B592" s="5" t="s">
        <v>2148</v>
      </c>
      <c r="C592" s="38" t="s">
        <v>2091</v>
      </c>
      <c r="D592" s="6">
        <v>2</v>
      </c>
      <c r="E592" s="7">
        <v>2</v>
      </c>
      <c r="F592" s="6">
        <v>411.66999999999996</v>
      </c>
      <c r="G592" s="33" t="str">
        <f t="shared" si="18"/>
        <v>Stone Island1001130514/07/2021</v>
      </c>
      <c r="H592" t="str">
        <f t="shared" si="19"/>
        <v>1001130514/07/2021</v>
      </c>
    </row>
    <row r="593" spans="1:8" x14ac:dyDescent="0.35">
      <c r="A593" s="5" t="s">
        <v>17</v>
      </c>
      <c r="B593" s="5" t="s">
        <v>2148</v>
      </c>
      <c r="C593" s="38" t="s">
        <v>2097</v>
      </c>
      <c r="D593" s="6">
        <v>3</v>
      </c>
      <c r="E593" s="7">
        <v>2</v>
      </c>
      <c r="F593" s="6">
        <v>590.83999999999992</v>
      </c>
      <c r="G593" s="33" t="str">
        <f t="shared" si="18"/>
        <v>Stone Island1001130520/07/2021</v>
      </c>
      <c r="H593" t="str">
        <f t="shared" si="19"/>
        <v>1001130520/07/2021</v>
      </c>
    </row>
    <row r="594" spans="1:8" x14ac:dyDescent="0.35">
      <c r="A594" s="5" t="s">
        <v>17</v>
      </c>
      <c r="B594" s="5" t="s">
        <v>2148</v>
      </c>
      <c r="C594" s="38" t="s">
        <v>2181</v>
      </c>
      <c r="D594" s="6">
        <v>3</v>
      </c>
      <c r="E594" s="7">
        <v>1</v>
      </c>
      <c r="F594" s="6">
        <v>632.5</v>
      </c>
      <c r="G594" s="33" t="str">
        <f t="shared" si="18"/>
        <v>Stone Island1001130504/08/2021</v>
      </c>
      <c r="H594" t="str">
        <f t="shared" si="19"/>
        <v>1001130504/08/2021</v>
      </c>
    </row>
    <row r="595" spans="1:8" x14ac:dyDescent="0.35">
      <c r="A595" s="5" t="s">
        <v>17</v>
      </c>
      <c r="B595" s="5" t="s">
        <v>2148</v>
      </c>
      <c r="C595" s="38" t="s">
        <v>2212</v>
      </c>
      <c r="D595" s="6">
        <v>2</v>
      </c>
      <c r="E595" s="7">
        <v>2</v>
      </c>
      <c r="F595" s="6">
        <v>198.34</v>
      </c>
      <c r="G595" s="33" t="str">
        <f t="shared" si="18"/>
        <v>Stone Island1001130511/08/2021</v>
      </c>
      <c r="H595" t="str">
        <f t="shared" si="19"/>
        <v>1001130511/08/2021</v>
      </c>
    </row>
    <row r="596" spans="1:8" x14ac:dyDescent="0.35">
      <c r="A596" s="5" t="s">
        <v>17</v>
      </c>
      <c r="B596" s="5" t="s">
        <v>2133</v>
      </c>
      <c r="C596" s="38" t="s">
        <v>2080</v>
      </c>
      <c r="D596" s="6">
        <v>1</v>
      </c>
      <c r="E596" s="7">
        <v>1</v>
      </c>
      <c r="F596" s="6">
        <v>128.33000000000001</v>
      </c>
      <c r="G596" s="33" t="str">
        <f t="shared" si="18"/>
        <v>Stone Island1001131903/07/2021</v>
      </c>
      <c r="H596" t="str">
        <f t="shared" si="19"/>
        <v>1001131903/07/2021</v>
      </c>
    </row>
    <row r="597" spans="1:8" x14ac:dyDescent="0.35">
      <c r="A597" s="5" t="s">
        <v>17</v>
      </c>
      <c r="B597" s="5" t="s">
        <v>2133</v>
      </c>
      <c r="C597" s="38" t="s">
        <v>2083</v>
      </c>
      <c r="D597" s="6">
        <v>1</v>
      </c>
      <c r="E597" s="7">
        <v>1</v>
      </c>
      <c r="F597" s="6">
        <v>160.41999999999999</v>
      </c>
      <c r="G597" s="33" t="str">
        <f t="shared" si="18"/>
        <v>Stone Island1001131906/07/2021</v>
      </c>
      <c r="H597" t="str">
        <f t="shared" si="19"/>
        <v>1001131906/07/2021</v>
      </c>
    </row>
    <row r="598" spans="1:8" x14ac:dyDescent="0.35">
      <c r="A598" s="5" t="s">
        <v>17</v>
      </c>
      <c r="B598" s="5" t="s">
        <v>2133</v>
      </c>
      <c r="C598" s="38" t="s">
        <v>2094</v>
      </c>
      <c r="D598" s="6">
        <v>1</v>
      </c>
      <c r="E598" s="7">
        <v>1</v>
      </c>
      <c r="F598" s="6">
        <v>212.5</v>
      </c>
      <c r="G598" s="33" t="str">
        <f t="shared" si="18"/>
        <v>Stone Island1001131917/07/2021</v>
      </c>
      <c r="H598" t="str">
        <f t="shared" si="19"/>
        <v>1001131917/07/2021</v>
      </c>
    </row>
    <row r="599" spans="1:8" x14ac:dyDescent="0.35">
      <c r="A599" s="5" t="s">
        <v>17</v>
      </c>
      <c r="B599" s="5" t="s">
        <v>2152</v>
      </c>
      <c r="C599" s="38" t="s">
        <v>2102</v>
      </c>
      <c r="D599" s="6">
        <v>1</v>
      </c>
      <c r="E599" s="7">
        <v>1</v>
      </c>
      <c r="F599" s="6">
        <v>179.17</v>
      </c>
      <c r="G599" s="33" t="str">
        <f t="shared" si="18"/>
        <v>Stone Island1001137025/07/2021</v>
      </c>
      <c r="H599" t="str">
        <f t="shared" si="19"/>
        <v>1001137025/07/2021</v>
      </c>
    </row>
    <row r="600" spans="1:8" x14ac:dyDescent="0.35">
      <c r="A600" s="5" t="s">
        <v>17</v>
      </c>
      <c r="B600" s="5" t="s">
        <v>2152</v>
      </c>
      <c r="C600" s="38" t="s">
        <v>2108</v>
      </c>
      <c r="D600" s="6">
        <v>1</v>
      </c>
      <c r="E600" s="7">
        <v>1</v>
      </c>
      <c r="F600" s="6">
        <v>249.17</v>
      </c>
      <c r="G600" s="33" t="str">
        <f t="shared" si="18"/>
        <v>Stone Island1001137031/07/2021</v>
      </c>
      <c r="H600" t="str">
        <f t="shared" si="19"/>
        <v>1001137031/07/2021</v>
      </c>
    </row>
    <row r="601" spans="1:8" x14ac:dyDescent="0.35">
      <c r="A601" s="5" t="s">
        <v>17</v>
      </c>
      <c r="B601" s="5" t="s">
        <v>2152</v>
      </c>
      <c r="C601" s="38" t="s">
        <v>2186</v>
      </c>
      <c r="D601" s="6">
        <v>1</v>
      </c>
      <c r="E601" s="7">
        <v>1</v>
      </c>
      <c r="F601" s="6">
        <v>329.17</v>
      </c>
      <c r="G601" s="33" t="str">
        <f t="shared" si="18"/>
        <v>Stone Island1001137010/08/2021</v>
      </c>
      <c r="H601" t="str">
        <f t="shared" si="19"/>
        <v>1001137010/08/2021</v>
      </c>
    </row>
    <row r="602" spans="1:8" x14ac:dyDescent="0.35">
      <c r="A602" s="5" t="s">
        <v>17</v>
      </c>
      <c r="B602" s="5" t="s">
        <v>2140</v>
      </c>
      <c r="C602" s="38" t="s">
        <v>2078</v>
      </c>
      <c r="D602" s="6">
        <v>3</v>
      </c>
      <c r="E602" s="7">
        <v>3</v>
      </c>
      <c r="F602" s="6">
        <v>433.12</v>
      </c>
      <c r="G602" s="33" t="str">
        <f t="shared" si="18"/>
        <v>Stone Island1001138001/07/2021</v>
      </c>
      <c r="H602" t="str">
        <f t="shared" si="19"/>
        <v>1001138001/07/2021</v>
      </c>
    </row>
    <row r="603" spans="1:8" x14ac:dyDescent="0.35">
      <c r="A603" s="5" t="s">
        <v>17</v>
      </c>
      <c r="B603" s="5" t="s">
        <v>2140</v>
      </c>
      <c r="C603" s="38" t="s">
        <v>2079</v>
      </c>
      <c r="D603" s="6">
        <v>5</v>
      </c>
      <c r="E603" s="7">
        <v>5</v>
      </c>
      <c r="F603" s="6">
        <v>727.7</v>
      </c>
      <c r="G603" s="33" t="str">
        <f t="shared" si="18"/>
        <v>Stone Island1001138002/07/2021</v>
      </c>
      <c r="H603" t="str">
        <f t="shared" si="19"/>
        <v>1001138002/07/2021</v>
      </c>
    </row>
    <row r="604" spans="1:8" x14ac:dyDescent="0.35">
      <c r="A604" s="5" t="s">
        <v>17</v>
      </c>
      <c r="B604" s="5" t="s">
        <v>2140</v>
      </c>
      <c r="C604" s="38" t="s">
        <v>2080</v>
      </c>
      <c r="D604" s="6">
        <v>3</v>
      </c>
      <c r="E604" s="7">
        <v>3</v>
      </c>
      <c r="F604" s="6">
        <v>449.16000000000008</v>
      </c>
      <c r="G604" s="33" t="str">
        <f t="shared" si="18"/>
        <v>Stone Island1001138003/07/2021</v>
      </c>
      <c r="H604" t="str">
        <f t="shared" si="19"/>
        <v>1001138003/07/2021</v>
      </c>
    </row>
    <row r="605" spans="1:8" x14ac:dyDescent="0.35">
      <c r="A605" s="5" t="s">
        <v>17</v>
      </c>
      <c r="B605" s="5" t="s">
        <v>2140</v>
      </c>
      <c r="C605" s="38" t="s">
        <v>2081</v>
      </c>
      <c r="D605" s="6">
        <v>1</v>
      </c>
      <c r="E605" s="7">
        <v>1</v>
      </c>
      <c r="F605" s="6">
        <v>70</v>
      </c>
      <c r="G605" s="33" t="str">
        <f t="shared" si="18"/>
        <v>Stone Island1001138004/07/2021</v>
      </c>
      <c r="H605" t="str">
        <f t="shared" si="19"/>
        <v>1001138004/07/2021</v>
      </c>
    </row>
    <row r="606" spans="1:8" x14ac:dyDescent="0.35">
      <c r="A606" s="5" t="s">
        <v>17</v>
      </c>
      <c r="B606" s="5" t="s">
        <v>2140</v>
      </c>
      <c r="C606" s="38" t="s">
        <v>2082</v>
      </c>
      <c r="D606" s="6">
        <v>9</v>
      </c>
      <c r="E606" s="7">
        <v>8</v>
      </c>
      <c r="F606" s="6">
        <v>1236.6600000000001</v>
      </c>
      <c r="G606" s="33" t="str">
        <f t="shared" si="18"/>
        <v>Stone Island1001138005/07/2021</v>
      </c>
      <c r="H606" t="str">
        <f t="shared" si="19"/>
        <v>1001138005/07/2021</v>
      </c>
    </row>
    <row r="607" spans="1:8" x14ac:dyDescent="0.35">
      <c r="A607" s="5" t="s">
        <v>17</v>
      </c>
      <c r="B607" s="5" t="s">
        <v>2130</v>
      </c>
      <c r="C607" s="38" t="s">
        <v>2078</v>
      </c>
      <c r="D607" s="6">
        <v>2</v>
      </c>
      <c r="E607" s="7">
        <v>2</v>
      </c>
      <c r="F607" s="6">
        <v>204.16000000000003</v>
      </c>
      <c r="G607" s="33" t="str">
        <f t="shared" si="18"/>
        <v>Stone Island1001149001/07/2021</v>
      </c>
      <c r="H607" t="str">
        <f t="shared" si="19"/>
        <v>1001149001/07/2021</v>
      </c>
    </row>
    <row r="608" spans="1:8" x14ac:dyDescent="0.35">
      <c r="A608" s="5" t="s">
        <v>17</v>
      </c>
      <c r="B608" s="5" t="s">
        <v>2130</v>
      </c>
      <c r="C608" s="38" t="s">
        <v>2079</v>
      </c>
      <c r="D608" s="6">
        <v>1</v>
      </c>
      <c r="E608" s="7">
        <v>1</v>
      </c>
      <c r="F608" s="6">
        <v>256.67</v>
      </c>
      <c r="G608" s="33" t="str">
        <f t="shared" si="18"/>
        <v>Stone Island1001149002/07/2021</v>
      </c>
      <c r="H608" t="str">
        <f t="shared" si="19"/>
        <v>1001149002/07/2021</v>
      </c>
    </row>
    <row r="609" spans="1:8" x14ac:dyDescent="0.35">
      <c r="A609" s="5" t="s">
        <v>17</v>
      </c>
      <c r="B609" s="5" t="s">
        <v>2130</v>
      </c>
      <c r="C609" s="38" t="s">
        <v>2080</v>
      </c>
      <c r="D609" s="6">
        <v>1</v>
      </c>
      <c r="E609" s="7">
        <v>1</v>
      </c>
      <c r="F609" s="6">
        <v>320.83</v>
      </c>
      <c r="G609" s="33" t="str">
        <f t="shared" si="18"/>
        <v>Stone Island1001149003/07/2021</v>
      </c>
      <c r="H609" t="str">
        <f t="shared" si="19"/>
        <v>1001149003/07/2021</v>
      </c>
    </row>
    <row r="610" spans="1:8" x14ac:dyDescent="0.35">
      <c r="A610" s="5" t="s">
        <v>17</v>
      </c>
      <c r="B610" s="5" t="s">
        <v>2130</v>
      </c>
      <c r="C610" s="38" t="s">
        <v>2084</v>
      </c>
      <c r="D610" s="6">
        <v>1</v>
      </c>
      <c r="E610" s="7">
        <v>1</v>
      </c>
      <c r="F610" s="6">
        <v>58.33</v>
      </c>
      <c r="G610" s="33" t="str">
        <f t="shared" si="18"/>
        <v>Stone Island1001149007/07/2021</v>
      </c>
      <c r="H610" t="str">
        <f t="shared" si="19"/>
        <v>1001149007/07/2021</v>
      </c>
    </row>
    <row r="611" spans="1:8" x14ac:dyDescent="0.35">
      <c r="A611" s="5" t="s">
        <v>17</v>
      </c>
      <c r="B611" s="5" t="s">
        <v>2130</v>
      </c>
      <c r="C611" s="38" t="s">
        <v>2086</v>
      </c>
      <c r="D611" s="6">
        <v>1</v>
      </c>
      <c r="E611" s="7">
        <v>1</v>
      </c>
      <c r="F611" s="6">
        <v>70</v>
      </c>
      <c r="G611" s="33" t="str">
        <f t="shared" si="18"/>
        <v>Stone Island1001149009/07/2021</v>
      </c>
      <c r="H611" t="str">
        <f t="shared" si="19"/>
        <v>1001149009/07/2021</v>
      </c>
    </row>
    <row r="612" spans="1:8" x14ac:dyDescent="0.35">
      <c r="A612" s="5" t="s">
        <v>17</v>
      </c>
      <c r="B612" s="5" t="s">
        <v>2150</v>
      </c>
      <c r="C612" s="38" t="s">
        <v>2088</v>
      </c>
      <c r="D612" s="6">
        <v>2</v>
      </c>
      <c r="E612" s="7">
        <v>1</v>
      </c>
      <c r="F612" s="6">
        <v>256.66000000000003</v>
      </c>
      <c r="G612" s="33" t="str">
        <f t="shared" si="18"/>
        <v>Stone Island1001159411/07/2021</v>
      </c>
      <c r="H612" t="str">
        <f t="shared" si="19"/>
        <v>1001159411/07/2021</v>
      </c>
    </row>
    <row r="613" spans="1:8" x14ac:dyDescent="0.35">
      <c r="A613" s="5" t="s">
        <v>17</v>
      </c>
      <c r="B613" s="5" t="s">
        <v>2150</v>
      </c>
      <c r="C613" s="38" t="s">
        <v>2089</v>
      </c>
      <c r="D613" s="6">
        <v>1</v>
      </c>
      <c r="E613" s="7">
        <v>1</v>
      </c>
      <c r="F613" s="6">
        <v>58.33</v>
      </c>
      <c r="G613" s="33" t="str">
        <f t="shared" si="18"/>
        <v>Stone Island1001159412/07/2021</v>
      </c>
      <c r="H613" t="str">
        <f t="shared" si="19"/>
        <v>1001159412/07/2021</v>
      </c>
    </row>
    <row r="614" spans="1:8" x14ac:dyDescent="0.35">
      <c r="A614" s="5" t="s">
        <v>17</v>
      </c>
      <c r="B614" s="5" t="s">
        <v>2150</v>
      </c>
      <c r="C614" s="38" t="s">
        <v>2091</v>
      </c>
      <c r="D614" s="6">
        <v>-1</v>
      </c>
      <c r="E614" s="7">
        <v>-1</v>
      </c>
      <c r="F614" s="6">
        <v>-128.33000000000001</v>
      </c>
      <c r="G614" s="33" t="str">
        <f t="shared" si="18"/>
        <v>Stone Island1001159414/07/2021</v>
      </c>
      <c r="H614" t="str">
        <f t="shared" si="19"/>
        <v>1001159414/07/2021</v>
      </c>
    </row>
    <row r="615" spans="1:8" x14ac:dyDescent="0.35">
      <c r="A615" s="5" t="s">
        <v>17</v>
      </c>
      <c r="B615" s="5" t="s">
        <v>2150</v>
      </c>
      <c r="C615" s="38" t="s">
        <v>2092</v>
      </c>
      <c r="D615" s="6">
        <v>1</v>
      </c>
      <c r="E615" s="7">
        <v>1</v>
      </c>
      <c r="F615" s="6">
        <v>232.5</v>
      </c>
      <c r="G615" s="33" t="str">
        <f t="shared" si="18"/>
        <v>Stone Island1001159415/07/2021</v>
      </c>
      <c r="H615" t="str">
        <f t="shared" si="19"/>
        <v>1001159415/07/2021</v>
      </c>
    </row>
    <row r="616" spans="1:8" x14ac:dyDescent="0.35">
      <c r="A616" s="5" t="s">
        <v>17</v>
      </c>
      <c r="B616" s="5" t="s">
        <v>2150</v>
      </c>
      <c r="C616" s="38" t="s">
        <v>2093</v>
      </c>
      <c r="D616" s="6">
        <v>3</v>
      </c>
      <c r="E616" s="7">
        <v>3</v>
      </c>
      <c r="F616" s="6">
        <v>461.01</v>
      </c>
      <c r="G616" s="33" t="str">
        <f t="shared" si="18"/>
        <v>Stone Island1001159416/07/2021</v>
      </c>
      <c r="H616" t="str">
        <f t="shared" si="19"/>
        <v>1001159416/07/2021</v>
      </c>
    </row>
    <row r="617" spans="1:8" x14ac:dyDescent="0.35">
      <c r="A617" s="5" t="s">
        <v>17</v>
      </c>
      <c r="B617" s="5" t="s">
        <v>2150</v>
      </c>
      <c r="C617" s="38" t="s">
        <v>2094</v>
      </c>
      <c r="D617" s="6">
        <v>2</v>
      </c>
      <c r="E617" s="7">
        <v>2</v>
      </c>
      <c r="F617" s="6">
        <v>169.17000000000002</v>
      </c>
      <c r="G617" s="33" t="str">
        <f t="shared" si="18"/>
        <v>Stone Island1001159417/07/2021</v>
      </c>
      <c r="H617" t="str">
        <f t="shared" si="19"/>
        <v>1001159417/07/2021</v>
      </c>
    </row>
    <row r="618" spans="1:8" x14ac:dyDescent="0.35">
      <c r="A618" s="5" t="s">
        <v>17</v>
      </c>
      <c r="B618" s="5" t="s">
        <v>2150</v>
      </c>
      <c r="C618" s="38" t="s">
        <v>2096</v>
      </c>
      <c r="D618" s="6">
        <v>3</v>
      </c>
      <c r="E618" s="7">
        <v>3</v>
      </c>
      <c r="F618" s="6">
        <v>377.51</v>
      </c>
      <c r="G618" s="33" t="str">
        <f t="shared" si="18"/>
        <v>Stone Island1001159419/07/2021</v>
      </c>
      <c r="H618" t="str">
        <f t="shared" si="19"/>
        <v>1001159419/07/2021</v>
      </c>
    </row>
    <row r="619" spans="1:8" x14ac:dyDescent="0.35">
      <c r="A619" s="5" t="s">
        <v>17</v>
      </c>
      <c r="B619" s="5" t="s">
        <v>2150</v>
      </c>
      <c r="C619" s="38" t="s">
        <v>2099</v>
      </c>
      <c r="D619" s="6">
        <v>1</v>
      </c>
      <c r="E619" s="7">
        <v>1</v>
      </c>
      <c r="F619" s="6">
        <v>99.17</v>
      </c>
      <c r="G619" s="33" t="str">
        <f t="shared" si="18"/>
        <v>Stone Island1001159422/07/2021</v>
      </c>
      <c r="H619" t="str">
        <f t="shared" si="19"/>
        <v>1001159422/07/2021</v>
      </c>
    </row>
    <row r="620" spans="1:8" x14ac:dyDescent="0.35">
      <c r="A620" s="5" t="s">
        <v>17</v>
      </c>
      <c r="B620" s="5" t="s">
        <v>2150</v>
      </c>
      <c r="C620" s="38" t="s">
        <v>2100</v>
      </c>
      <c r="D620" s="6">
        <v>1</v>
      </c>
      <c r="E620" s="7">
        <v>1</v>
      </c>
      <c r="F620" s="6">
        <v>99.17</v>
      </c>
      <c r="G620" s="33" t="str">
        <f t="shared" si="18"/>
        <v>Stone Island1001159423/07/2021</v>
      </c>
      <c r="H620" t="str">
        <f t="shared" si="19"/>
        <v>1001159423/07/2021</v>
      </c>
    </row>
    <row r="621" spans="1:8" x14ac:dyDescent="0.35">
      <c r="A621" s="5" t="s">
        <v>17</v>
      </c>
      <c r="B621" s="5" t="s">
        <v>2150</v>
      </c>
      <c r="C621" s="38" t="s">
        <v>2101</v>
      </c>
      <c r="D621" s="6">
        <v>2</v>
      </c>
      <c r="E621" s="7">
        <v>2</v>
      </c>
      <c r="F621" s="6">
        <v>323.33999999999997</v>
      </c>
      <c r="G621" s="33" t="str">
        <f t="shared" si="18"/>
        <v>Stone Island1001159424/07/2021</v>
      </c>
      <c r="H621" t="str">
        <f t="shared" si="19"/>
        <v>1001159424/07/2021</v>
      </c>
    </row>
    <row r="622" spans="1:8" x14ac:dyDescent="0.35">
      <c r="A622" s="5" t="s">
        <v>17</v>
      </c>
      <c r="B622" s="5" t="s">
        <v>2150</v>
      </c>
      <c r="C622" s="38" t="s">
        <v>2103</v>
      </c>
      <c r="D622" s="6">
        <v>3</v>
      </c>
      <c r="E622" s="7">
        <v>3</v>
      </c>
      <c r="F622" s="6">
        <v>478.67</v>
      </c>
      <c r="G622" s="33" t="str">
        <f t="shared" si="18"/>
        <v>Stone Island1001159426/07/2021</v>
      </c>
      <c r="H622" t="str">
        <f t="shared" si="19"/>
        <v>1001159426/07/2021</v>
      </c>
    </row>
    <row r="623" spans="1:8" x14ac:dyDescent="0.35">
      <c r="A623" s="5" t="s">
        <v>17</v>
      </c>
      <c r="B623" s="5" t="s">
        <v>2150</v>
      </c>
      <c r="C623" s="38" t="s">
        <v>2107</v>
      </c>
      <c r="D623" s="6">
        <v>1</v>
      </c>
      <c r="E623" s="7">
        <v>1</v>
      </c>
      <c r="F623" s="6">
        <v>99.17</v>
      </c>
      <c r="G623" s="33" t="str">
        <f t="shared" si="18"/>
        <v>Stone Island1001159430/07/2021</v>
      </c>
      <c r="H623" t="str">
        <f t="shared" si="19"/>
        <v>1001159430/07/2021</v>
      </c>
    </row>
    <row r="624" spans="1:8" x14ac:dyDescent="0.35">
      <c r="A624" s="5" t="s">
        <v>17</v>
      </c>
      <c r="B624" s="5" t="s">
        <v>2150</v>
      </c>
      <c r="C624" s="38" t="s">
        <v>2178</v>
      </c>
      <c r="D624" s="6">
        <v>4</v>
      </c>
      <c r="E624" s="7">
        <v>3</v>
      </c>
      <c r="F624" s="6">
        <v>505.01000000000005</v>
      </c>
      <c r="G624" s="33" t="str">
        <f t="shared" si="18"/>
        <v>Stone Island1001159401/08/2021</v>
      </c>
      <c r="H624" t="str">
        <f t="shared" si="19"/>
        <v>1001159401/08/2021</v>
      </c>
    </row>
    <row r="625" spans="1:8" x14ac:dyDescent="0.35">
      <c r="A625" s="5" t="s">
        <v>17</v>
      </c>
      <c r="B625" s="5" t="s">
        <v>2150</v>
      </c>
      <c r="C625" s="38" t="s">
        <v>2179</v>
      </c>
      <c r="D625" s="6">
        <v>1</v>
      </c>
      <c r="E625" s="7">
        <v>1</v>
      </c>
      <c r="F625" s="6">
        <v>232.5</v>
      </c>
      <c r="G625" s="33" t="str">
        <f t="shared" si="18"/>
        <v>Stone Island1001159402/08/2021</v>
      </c>
      <c r="H625" t="str">
        <f t="shared" si="19"/>
        <v>1001159402/08/2021</v>
      </c>
    </row>
    <row r="626" spans="1:8" x14ac:dyDescent="0.35">
      <c r="A626" s="5" t="s">
        <v>17</v>
      </c>
      <c r="B626" s="5" t="s">
        <v>2150</v>
      </c>
      <c r="C626" s="38" t="s">
        <v>2180</v>
      </c>
      <c r="D626" s="6">
        <v>4</v>
      </c>
      <c r="E626" s="7">
        <v>4</v>
      </c>
      <c r="F626" s="6">
        <v>920.00000000000011</v>
      </c>
      <c r="G626" s="33" t="str">
        <f t="shared" si="18"/>
        <v>Stone Island1001159403/08/2021</v>
      </c>
      <c r="H626" t="str">
        <f t="shared" si="19"/>
        <v>1001159403/08/2021</v>
      </c>
    </row>
    <row r="627" spans="1:8" x14ac:dyDescent="0.35">
      <c r="A627" s="5" t="s">
        <v>17</v>
      </c>
      <c r="B627" s="5" t="s">
        <v>2150</v>
      </c>
      <c r="C627" s="38" t="s">
        <v>2184</v>
      </c>
      <c r="D627" s="6">
        <v>4</v>
      </c>
      <c r="E627" s="7">
        <v>3</v>
      </c>
      <c r="F627" s="6">
        <v>1086.6600000000001</v>
      </c>
      <c r="G627" s="33" t="str">
        <f t="shared" si="18"/>
        <v>Stone Island1001159407/08/2021</v>
      </c>
      <c r="H627" t="str">
        <f t="shared" si="19"/>
        <v>1001159407/08/2021</v>
      </c>
    </row>
    <row r="628" spans="1:8" x14ac:dyDescent="0.35">
      <c r="A628" s="5" t="s">
        <v>17</v>
      </c>
      <c r="B628" s="5" t="s">
        <v>2150</v>
      </c>
      <c r="C628" s="38" t="s">
        <v>2203</v>
      </c>
      <c r="D628" s="6">
        <v>1</v>
      </c>
      <c r="E628" s="7">
        <v>1</v>
      </c>
      <c r="F628" s="6">
        <v>99.17</v>
      </c>
      <c r="G628" s="33" t="str">
        <f t="shared" si="18"/>
        <v>Stone Island1001159409/08/2021</v>
      </c>
      <c r="H628" t="str">
        <f t="shared" si="19"/>
        <v>1001159409/08/2021</v>
      </c>
    </row>
    <row r="629" spans="1:8" x14ac:dyDescent="0.35">
      <c r="A629" s="5" t="s">
        <v>17</v>
      </c>
      <c r="B629" s="5" t="s">
        <v>2150</v>
      </c>
      <c r="C629" s="38" t="s">
        <v>2186</v>
      </c>
      <c r="D629" s="6">
        <v>1</v>
      </c>
      <c r="E629" s="7">
        <v>1</v>
      </c>
      <c r="F629" s="6">
        <v>99.17</v>
      </c>
      <c r="G629" s="33" t="str">
        <f t="shared" si="18"/>
        <v>Stone Island1001159410/08/2021</v>
      </c>
      <c r="H629" t="str">
        <f t="shared" si="19"/>
        <v>1001159410/08/2021</v>
      </c>
    </row>
    <row r="630" spans="1:8" x14ac:dyDescent="0.35">
      <c r="A630" s="5" t="s">
        <v>17</v>
      </c>
      <c r="B630" s="5" t="s">
        <v>2134</v>
      </c>
      <c r="C630" s="38" t="s">
        <v>2091</v>
      </c>
      <c r="D630" s="6">
        <v>1</v>
      </c>
      <c r="E630" s="7">
        <v>1</v>
      </c>
      <c r="F630" s="6">
        <v>415.83</v>
      </c>
      <c r="G630" s="33" t="str">
        <f t="shared" si="18"/>
        <v>Stone Island1001200314/07/2021</v>
      </c>
      <c r="H630" t="str">
        <f t="shared" si="19"/>
        <v>1001200314/07/2021</v>
      </c>
    </row>
    <row r="631" spans="1:8" x14ac:dyDescent="0.35">
      <c r="A631" s="5" t="s">
        <v>17</v>
      </c>
      <c r="B631" s="5" t="s">
        <v>2134</v>
      </c>
      <c r="C631" s="38" t="s">
        <v>2092</v>
      </c>
      <c r="D631" s="6">
        <v>1</v>
      </c>
      <c r="E631" s="7">
        <v>1</v>
      </c>
      <c r="F631" s="6">
        <v>329.17</v>
      </c>
      <c r="G631" s="33" t="str">
        <f t="shared" si="18"/>
        <v>Stone Island1001200315/07/2021</v>
      </c>
      <c r="H631" t="str">
        <f t="shared" si="19"/>
        <v>1001200315/07/2021</v>
      </c>
    </row>
    <row r="632" spans="1:8" x14ac:dyDescent="0.35">
      <c r="A632" s="5" t="s">
        <v>17</v>
      </c>
      <c r="B632" s="5" t="s">
        <v>2134</v>
      </c>
      <c r="C632" s="38" t="s">
        <v>2102</v>
      </c>
      <c r="D632" s="6">
        <v>1</v>
      </c>
      <c r="E632" s="7">
        <v>1</v>
      </c>
      <c r="F632" s="6">
        <v>415.83</v>
      </c>
      <c r="G632" s="33" t="str">
        <f t="shared" si="18"/>
        <v>Stone Island1001200325/07/2021</v>
      </c>
      <c r="H632" t="str">
        <f t="shared" si="19"/>
        <v>1001200325/07/2021</v>
      </c>
    </row>
    <row r="633" spans="1:8" x14ac:dyDescent="0.35">
      <c r="A633" s="5" t="s">
        <v>17</v>
      </c>
      <c r="B633" s="5" t="s">
        <v>2134</v>
      </c>
      <c r="C633" s="38" t="s">
        <v>2203</v>
      </c>
      <c r="D633" s="6">
        <v>1</v>
      </c>
      <c r="E633" s="7">
        <v>1</v>
      </c>
      <c r="F633" s="6">
        <v>212.5</v>
      </c>
      <c r="G633" s="33" t="str">
        <f t="shared" si="18"/>
        <v>Stone Island1001200309/08/2021</v>
      </c>
      <c r="H633" t="str">
        <f t="shared" si="19"/>
        <v>1001200309/08/2021</v>
      </c>
    </row>
    <row r="634" spans="1:8" x14ac:dyDescent="0.35">
      <c r="A634" s="5" t="s">
        <v>17</v>
      </c>
      <c r="B634" s="5" t="s">
        <v>121</v>
      </c>
      <c r="C634" s="38" t="s">
        <v>2080</v>
      </c>
      <c r="D634" s="6">
        <v>6</v>
      </c>
      <c r="E634" s="7">
        <v>4</v>
      </c>
      <c r="F634" s="6">
        <v>1096.6799999999998</v>
      </c>
      <c r="G634" s="33" t="str">
        <f t="shared" si="18"/>
        <v>Stone Island1001201703/07/2021</v>
      </c>
      <c r="H634" t="str">
        <f t="shared" si="19"/>
        <v>1001201703/07/2021</v>
      </c>
    </row>
    <row r="635" spans="1:8" x14ac:dyDescent="0.35">
      <c r="A635" s="5" t="s">
        <v>17</v>
      </c>
      <c r="B635" s="5" t="s">
        <v>121</v>
      </c>
      <c r="C635" s="38" t="s">
        <v>2083</v>
      </c>
      <c r="D635" s="6">
        <v>1</v>
      </c>
      <c r="E635" s="7">
        <v>1</v>
      </c>
      <c r="F635" s="6">
        <v>70</v>
      </c>
      <c r="G635" s="33" t="str">
        <f t="shared" si="18"/>
        <v>Stone Island1001201706/07/2021</v>
      </c>
      <c r="H635" t="str">
        <f t="shared" si="19"/>
        <v>1001201706/07/2021</v>
      </c>
    </row>
    <row r="636" spans="1:8" x14ac:dyDescent="0.35">
      <c r="A636" s="5" t="s">
        <v>17</v>
      </c>
      <c r="B636" s="5" t="s">
        <v>121</v>
      </c>
      <c r="C636" s="38" t="s">
        <v>2085</v>
      </c>
      <c r="D636" s="6">
        <v>1</v>
      </c>
      <c r="E636" s="7">
        <v>1</v>
      </c>
      <c r="F636" s="6">
        <v>154.58000000000001</v>
      </c>
      <c r="G636" s="33" t="str">
        <f t="shared" si="18"/>
        <v>Stone Island1001201708/07/2021</v>
      </c>
      <c r="H636" t="str">
        <f t="shared" si="19"/>
        <v>1001201708/07/2021</v>
      </c>
    </row>
    <row r="637" spans="1:8" x14ac:dyDescent="0.35">
      <c r="A637" s="5" t="s">
        <v>17</v>
      </c>
      <c r="B637" s="5" t="s">
        <v>2131</v>
      </c>
      <c r="C637" s="38" t="s">
        <v>2078</v>
      </c>
      <c r="D637" s="6">
        <v>2</v>
      </c>
      <c r="E637" s="7">
        <v>2</v>
      </c>
      <c r="F637" s="6">
        <v>116.66</v>
      </c>
      <c r="G637" s="33" t="str">
        <f t="shared" si="18"/>
        <v>Stone Island1001204201/07/2021</v>
      </c>
      <c r="H637" t="str">
        <f t="shared" si="19"/>
        <v>1001204201/07/2021</v>
      </c>
    </row>
    <row r="638" spans="1:8" x14ac:dyDescent="0.35">
      <c r="A638" s="5" t="s">
        <v>17</v>
      </c>
      <c r="B638" s="5" t="s">
        <v>2131</v>
      </c>
      <c r="C638" s="38" t="s">
        <v>2079</v>
      </c>
      <c r="D638" s="6">
        <v>3</v>
      </c>
      <c r="E638" s="7">
        <v>3</v>
      </c>
      <c r="F638" s="6">
        <v>261.76</v>
      </c>
      <c r="G638" s="33" t="str">
        <f t="shared" si="18"/>
        <v>Stone Island1001204202/07/2021</v>
      </c>
      <c r="H638" t="str">
        <f t="shared" si="19"/>
        <v>1001204202/07/2021</v>
      </c>
    </row>
    <row r="639" spans="1:8" x14ac:dyDescent="0.35">
      <c r="A639" s="5" t="s">
        <v>17</v>
      </c>
      <c r="B639" s="5" t="s">
        <v>2131</v>
      </c>
      <c r="C639" s="38" t="s">
        <v>2080</v>
      </c>
      <c r="D639" s="6">
        <v>4</v>
      </c>
      <c r="E639" s="7">
        <v>3</v>
      </c>
      <c r="F639" s="6">
        <v>589.16000000000008</v>
      </c>
      <c r="G639" s="33" t="str">
        <f t="shared" si="18"/>
        <v>Stone Island1001204203/07/2021</v>
      </c>
      <c r="H639" t="str">
        <f t="shared" si="19"/>
        <v>1001204203/07/2021</v>
      </c>
    </row>
    <row r="640" spans="1:8" x14ac:dyDescent="0.35">
      <c r="A640" s="5" t="s">
        <v>17</v>
      </c>
      <c r="B640" s="5" t="s">
        <v>2131</v>
      </c>
      <c r="C640" s="38" t="s">
        <v>2083</v>
      </c>
      <c r="D640" s="6">
        <v>2</v>
      </c>
      <c r="E640" s="7">
        <v>2</v>
      </c>
      <c r="F640" s="6">
        <v>230.42</v>
      </c>
      <c r="G640" s="33" t="str">
        <f t="shared" si="18"/>
        <v>Stone Island1001204206/07/2021</v>
      </c>
      <c r="H640" t="str">
        <f t="shared" si="19"/>
        <v>1001204206/07/2021</v>
      </c>
    </row>
    <row r="641" spans="1:8" x14ac:dyDescent="0.35">
      <c r="A641" s="5" t="s">
        <v>17</v>
      </c>
      <c r="B641" s="5" t="s">
        <v>2131</v>
      </c>
      <c r="C641" s="38" t="s">
        <v>2084</v>
      </c>
      <c r="D641" s="6">
        <v>3</v>
      </c>
      <c r="E641" s="7">
        <v>2</v>
      </c>
      <c r="F641" s="6">
        <v>557.08000000000004</v>
      </c>
      <c r="G641" s="33" t="str">
        <f t="shared" si="18"/>
        <v>Stone Island1001204207/07/2021</v>
      </c>
      <c r="H641" t="str">
        <f t="shared" si="19"/>
        <v>1001204207/07/2021</v>
      </c>
    </row>
    <row r="642" spans="1:8" x14ac:dyDescent="0.35">
      <c r="A642" s="5" t="s">
        <v>17</v>
      </c>
      <c r="B642" s="5" t="s">
        <v>2131</v>
      </c>
      <c r="C642" s="38" t="s">
        <v>2085</v>
      </c>
      <c r="D642" s="6">
        <v>1</v>
      </c>
      <c r="E642" s="7">
        <v>1</v>
      </c>
      <c r="F642" s="6">
        <v>128.33000000000001</v>
      </c>
      <c r="G642" s="33" t="str">
        <f t="shared" si="18"/>
        <v>Stone Island1001204208/07/2021</v>
      </c>
      <c r="H642" t="str">
        <f t="shared" si="19"/>
        <v>1001204208/07/2021</v>
      </c>
    </row>
    <row r="643" spans="1:8" x14ac:dyDescent="0.35">
      <c r="A643" s="5" t="s">
        <v>17</v>
      </c>
      <c r="B643" s="5" t="s">
        <v>2131</v>
      </c>
      <c r="C643" s="38" t="s">
        <v>2087</v>
      </c>
      <c r="D643" s="6">
        <v>1</v>
      </c>
      <c r="E643" s="7">
        <v>1</v>
      </c>
      <c r="F643" s="6">
        <v>70</v>
      </c>
      <c r="G643" s="33" t="str">
        <f t="shared" si="18"/>
        <v>Stone Island1001204210/07/2021</v>
      </c>
      <c r="H643" t="str">
        <f t="shared" si="19"/>
        <v>1001204210/07/2021</v>
      </c>
    </row>
    <row r="644" spans="1:8" x14ac:dyDescent="0.35">
      <c r="A644" s="5" t="s">
        <v>17</v>
      </c>
      <c r="B644" s="5" t="s">
        <v>2131</v>
      </c>
      <c r="C644" s="38" t="s">
        <v>2091</v>
      </c>
      <c r="D644" s="6">
        <v>4</v>
      </c>
      <c r="E644" s="7">
        <v>3</v>
      </c>
      <c r="F644" s="6">
        <v>670</v>
      </c>
      <c r="G644" s="33" t="str">
        <f t="shared" si="18"/>
        <v>Stone Island1001204214/07/2021</v>
      </c>
      <c r="H644" t="str">
        <f t="shared" si="19"/>
        <v>1001204214/07/2021</v>
      </c>
    </row>
    <row r="645" spans="1:8" x14ac:dyDescent="0.35">
      <c r="A645" s="5" t="s">
        <v>17</v>
      </c>
      <c r="B645" s="5" t="s">
        <v>2131</v>
      </c>
      <c r="C645" s="38" t="s">
        <v>2093</v>
      </c>
      <c r="D645" s="6">
        <v>2</v>
      </c>
      <c r="E645" s="7">
        <v>2</v>
      </c>
      <c r="F645" s="6">
        <v>331.67</v>
      </c>
      <c r="G645" s="33" t="str">
        <f t="shared" si="18"/>
        <v>Stone Island1001204216/07/2021</v>
      </c>
      <c r="H645" t="str">
        <f t="shared" si="19"/>
        <v>1001204216/07/2021</v>
      </c>
    </row>
    <row r="646" spans="1:8" x14ac:dyDescent="0.35">
      <c r="A646" s="5" t="s">
        <v>17</v>
      </c>
      <c r="B646" s="5" t="s">
        <v>2131</v>
      </c>
      <c r="C646" s="38" t="s">
        <v>2094</v>
      </c>
      <c r="D646" s="6">
        <v>1</v>
      </c>
      <c r="E646" s="7">
        <v>0</v>
      </c>
      <c r="F646" s="6">
        <v>99.17</v>
      </c>
      <c r="G646" s="33" t="str">
        <f t="shared" si="18"/>
        <v>Stone Island1001204217/07/2021</v>
      </c>
      <c r="H646" t="str">
        <f t="shared" si="19"/>
        <v>1001204217/07/2021</v>
      </c>
    </row>
    <row r="647" spans="1:8" x14ac:dyDescent="0.35">
      <c r="A647" s="5" t="s">
        <v>17</v>
      </c>
      <c r="B647" s="5" t="s">
        <v>2131</v>
      </c>
      <c r="C647" s="38" t="s">
        <v>2095</v>
      </c>
      <c r="D647" s="6">
        <v>3</v>
      </c>
      <c r="E647" s="7">
        <v>2</v>
      </c>
      <c r="F647" s="6">
        <v>607.51</v>
      </c>
      <c r="G647" s="33" t="str">
        <f t="shared" si="18"/>
        <v>Stone Island1001204218/07/2021</v>
      </c>
      <c r="H647" t="str">
        <f t="shared" si="19"/>
        <v>1001204218/07/2021</v>
      </c>
    </row>
    <row r="648" spans="1:8" x14ac:dyDescent="0.35">
      <c r="A648" s="5" t="s">
        <v>17</v>
      </c>
      <c r="B648" s="5" t="s">
        <v>2131</v>
      </c>
      <c r="C648" s="38" t="s">
        <v>2098</v>
      </c>
      <c r="D648" s="6">
        <v>1</v>
      </c>
      <c r="E648" s="7">
        <v>1</v>
      </c>
      <c r="F648" s="6">
        <v>99.17</v>
      </c>
      <c r="G648" s="33" t="str">
        <f t="shared" ref="G648:G711" si="20">A648&amp;B648&amp;C648</f>
        <v>Stone Island1001204221/07/2021</v>
      </c>
      <c r="H648" t="str">
        <f t="shared" ref="H648:H711" si="21">B648&amp;C648</f>
        <v>1001204221/07/2021</v>
      </c>
    </row>
    <row r="649" spans="1:8" x14ac:dyDescent="0.35">
      <c r="A649" s="5" t="s">
        <v>17</v>
      </c>
      <c r="B649" s="5" t="s">
        <v>2131</v>
      </c>
      <c r="C649" s="38" t="s">
        <v>2099</v>
      </c>
      <c r="D649" s="6">
        <v>4</v>
      </c>
      <c r="E649" s="7">
        <v>3</v>
      </c>
      <c r="F649" s="6">
        <v>636.66999999999996</v>
      </c>
      <c r="G649" s="33" t="str">
        <f t="shared" si="20"/>
        <v>Stone Island1001204222/07/2021</v>
      </c>
      <c r="H649" t="str">
        <f t="shared" si="21"/>
        <v>1001204222/07/2021</v>
      </c>
    </row>
    <row r="650" spans="1:8" x14ac:dyDescent="0.35">
      <c r="A650" s="5" t="s">
        <v>17</v>
      </c>
      <c r="B650" s="5" t="s">
        <v>2131</v>
      </c>
      <c r="C650" s="38" t="s">
        <v>2101</v>
      </c>
      <c r="D650" s="6">
        <v>3</v>
      </c>
      <c r="E650" s="7">
        <v>2</v>
      </c>
      <c r="F650" s="6">
        <v>447.01</v>
      </c>
      <c r="G650" s="33" t="str">
        <f t="shared" si="20"/>
        <v>Stone Island1001204224/07/2021</v>
      </c>
      <c r="H650" t="str">
        <f t="shared" si="21"/>
        <v>1001204224/07/2021</v>
      </c>
    </row>
    <row r="651" spans="1:8" x14ac:dyDescent="0.35">
      <c r="A651" s="5" t="s">
        <v>17</v>
      </c>
      <c r="B651" s="5" t="s">
        <v>2131</v>
      </c>
      <c r="C651" s="38" t="s">
        <v>2104</v>
      </c>
      <c r="D651" s="6">
        <v>6</v>
      </c>
      <c r="E651" s="7">
        <v>5</v>
      </c>
      <c r="F651" s="6">
        <v>1130.01</v>
      </c>
      <c r="G651" s="33" t="str">
        <f t="shared" si="20"/>
        <v>Stone Island1001204227/07/2021</v>
      </c>
      <c r="H651" t="str">
        <f t="shared" si="21"/>
        <v>1001204227/07/2021</v>
      </c>
    </row>
    <row r="652" spans="1:8" x14ac:dyDescent="0.35">
      <c r="A652" s="5" t="s">
        <v>17</v>
      </c>
      <c r="B652" s="5" t="s">
        <v>2131</v>
      </c>
      <c r="C652" s="38" t="s">
        <v>2106</v>
      </c>
      <c r="D652" s="6">
        <v>1</v>
      </c>
      <c r="E652" s="7">
        <v>1</v>
      </c>
      <c r="F652" s="6">
        <v>232.5</v>
      </c>
      <c r="G652" s="33" t="str">
        <f t="shared" si="20"/>
        <v>Stone Island1001204229/07/2021</v>
      </c>
      <c r="H652" t="str">
        <f t="shared" si="21"/>
        <v>1001204229/07/2021</v>
      </c>
    </row>
    <row r="653" spans="1:8" x14ac:dyDescent="0.35">
      <c r="A653" s="5" t="s">
        <v>17</v>
      </c>
      <c r="B653" s="5" t="s">
        <v>2131</v>
      </c>
      <c r="C653" s="38" t="s">
        <v>2182</v>
      </c>
      <c r="D653" s="6">
        <v>3</v>
      </c>
      <c r="E653" s="7">
        <v>3</v>
      </c>
      <c r="F653" s="6">
        <v>594.16999999999996</v>
      </c>
      <c r="G653" s="33" t="str">
        <f t="shared" si="20"/>
        <v>Stone Island1001204205/08/2021</v>
      </c>
      <c r="H653" t="str">
        <f t="shared" si="21"/>
        <v>1001204205/08/2021</v>
      </c>
    </row>
    <row r="654" spans="1:8" x14ac:dyDescent="0.35">
      <c r="A654" s="5" t="s">
        <v>17</v>
      </c>
      <c r="B654" s="5" t="s">
        <v>2131</v>
      </c>
      <c r="C654" s="38" t="s">
        <v>2183</v>
      </c>
      <c r="D654" s="6">
        <v>2</v>
      </c>
      <c r="E654" s="7">
        <v>1</v>
      </c>
      <c r="F654" s="6">
        <v>411.66999999999996</v>
      </c>
      <c r="G654" s="33" t="str">
        <f t="shared" si="20"/>
        <v>Stone Island1001204206/08/2021</v>
      </c>
      <c r="H654" t="str">
        <f t="shared" si="21"/>
        <v>1001204206/08/2021</v>
      </c>
    </row>
    <row r="655" spans="1:8" x14ac:dyDescent="0.35">
      <c r="A655" s="5" t="s">
        <v>17</v>
      </c>
      <c r="B655" s="5" t="s">
        <v>2131</v>
      </c>
      <c r="C655" s="38" t="s">
        <v>2184</v>
      </c>
      <c r="D655" s="6">
        <v>3</v>
      </c>
      <c r="E655" s="7">
        <v>3</v>
      </c>
      <c r="F655" s="6">
        <v>504.16999999999996</v>
      </c>
      <c r="G655" s="33" t="str">
        <f t="shared" si="20"/>
        <v>Stone Island1001204207/08/2021</v>
      </c>
      <c r="H655" t="str">
        <f t="shared" si="21"/>
        <v>1001204207/08/2021</v>
      </c>
    </row>
    <row r="656" spans="1:8" x14ac:dyDescent="0.35">
      <c r="A656" s="5" t="s">
        <v>17</v>
      </c>
      <c r="B656" s="5" t="s">
        <v>2131</v>
      </c>
      <c r="C656" s="38" t="s">
        <v>2185</v>
      </c>
      <c r="D656" s="6">
        <v>3</v>
      </c>
      <c r="E656" s="7">
        <v>2</v>
      </c>
      <c r="F656" s="6">
        <v>632.5</v>
      </c>
      <c r="G656" s="33" t="str">
        <f t="shared" si="20"/>
        <v>Stone Island1001204208/08/2021</v>
      </c>
      <c r="H656" t="str">
        <f t="shared" si="21"/>
        <v>1001204208/08/2021</v>
      </c>
    </row>
    <row r="657" spans="1:8" x14ac:dyDescent="0.35">
      <c r="A657" s="5" t="s">
        <v>17</v>
      </c>
      <c r="B657" s="5" t="s">
        <v>2131</v>
      </c>
      <c r="C657" s="38" t="s">
        <v>2186</v>
      </c>
      <c r="D657" s="6">
        <v>1</v>
      </c>
      <c r="E657" s="7">
        <v>1</v>
      </c>
      <c r="F657" s="6">
        <v>249.17</v>
      </c>
      <c r="G657" s="33" t="str">
        <f t="shared" si="20"/>
        <v>Stone Island1001204210/08/2021</v>
      </c>
      <c r="H657" t="str">
        <f t="shared" si="21"/>
        <v>1001204210/08/2021</v>
      </c>
    </row>
    <row r="658" spans="1:8" x14ac:dyDescent="0.35">
      <c r="A658" s="5" t="s">
        <v>17</v>
      </c>
      <c r="B658" s="5" t="s">
        <v>2131</v>
      </c>
      <c r="C658" s="38" t="s">
        <v>2212</v>
      </c>
      <c r="D658" s="6">
        <v>1</v>
      </c>
      <c r="E658" s="7">
        <v>1</v>
      </c>
      <c r="F658" s="6">
        <v>179.17</v>
      </c>
      <c r="G658" s="33" t="str">
        <f t="shared" si="20"/>
        <v>Stone Island1001204211/08/2021</v>
      </c>
      <c r="H658" t="str">
        <f t="shared" si="21"/>
        <v>1001204211/08/2021</v>
      </c>
    </row>
    <row r="659" spans="1:8" x14ac:dyDescent="0.35">
      <c r="A659" s="5" t="s">
        <v>17</v>
      </c>
      <c r="B659" s="5" t="s">
        <v>2135</v>
      </c>
      <c r="C659" s="38" t="s">
        <v>2079</v>
      </c>
      <c r="D659" s="6">
        <v>1</v>
      </c>
      <c r="E659" s="7">
        <v>1</v>
      </c>
      <c r="F659" s="6">
        <v>128.33000000000001</v>
      </c>
      <c r="G659" s="33" t="str">
        <f t="shared" si="20"/>
        <v>Stone Island1001205102/07/2021</v>
      </c>
      <c r="H659" t="str">
        <f t="shared" si="21"/>
        <v>1001205102/07/2021</v>
      </c>
    </row>
    <row r="660" spans="1:8" x14ac:dyDescent="0.35">
      <c r="A660" s="5" t="s">
        <v>17</v>
      </c>
      <c r="B660" s="5" t="s">
        <v>2135</v>
      </c>
      <c r="C660" s="38" t="s">
        <v>2082</v>
      </c>
      <c r="D660" s="6">
        <v>-1</v>
      </c>
      <c r="E660" s="7">
        <v>-1</v>
      </c>
      <c r="F660" s="6">
        <v>-128.33000000000001</v>
      </c>
      <c r="G660" s="33" t="str">
        <f t="shared" si="20"/>
        <v>Stone Island1001205105/07/2021</v>
      </c>
      <c r="H660" t="str">
        <f t="shared" si="21"/>
        <v>1001205105/07/2021</v>
      </c>
    </row>
    <row r="661" spans="1:8" x14ac:dyDescent="0.35">
      <c r="A661" s="5" t="s">
        <v>17</v>
      </c>
      <c r="B661" s="5" t="s">
        <v>2135</v>
      </c>
      <c r="C661" s="38" t="s">
        <v>2091</v>
      </c>
      <c r="D661" s="6">
        <v>2</v>
      </c>
      <c r="E661" s="7">
        <v>2</v>
      </c>
      <c r="F661" s="6">
        <v>391.66999999999996</v>
      </c>
      <c r="G661" s="33" t="str">
        <f t="shared" si="20"/>
        <v>Stone Island1001205114/07/2021</v>
      </c>
      <c r="H661" t="str">
        <f t="shared" si="21"/>
        <v>1001205114/07/2021</v>
      </c>
    </row>
    <row r="662" spans="1:8" x14ac:dyDescent="0.35">
      <c r="A662" s="5" t="s">
        <v>17</v>
      </c>
      <c r="B662" s="5" t="s">
        <v>2135</v>
      </c>
      <c r="C662" s="38" t="s">
        <v>2093</v>
      </c>
      <c r="D662" s="6">
        <v>1</v>
      </c>
      <c r="E662" s="7">
        <v>1</v>
      </c>
      <c r="F662" s="6">
        <v>99.17</v>
      </c>
      <c r="G662" s="33" t="str">
        <f t="shared" si="20"/>
        <v>Stone Island1001205116/07/2021</v>
      </c>
      <c r="H662" t="str">
        <f t="shared" si="21"/>
        <v>1001205116/07/2021</v>
      </c>
    </row>
    <row r="663" spans="1:8" x14ac:dyDescent="0.35">
      <c r="A663" s="5" t="s">
        <v>17</v>
      </c>
      <c r="B663" s="5" t="s">
        <v>2135</v>
      </c>
      <c r="C663" s="38" t="s">
        <v>2097</v>
      </c>
      <c r="D663" s="6">
        <v>1</v>
      </c>
      <c r="E663" s="7">
        <v>1</v>
      </c>
      <c r="F663" s="6">
        <v>207.5</v>
      </c>
      <c r="G663" s="33" t="str">
        <f t="shared" si="20"/>
        <v>Stone Island1001205120/07/2021</v>
      </c>
      <c r="H663" t="str">
        <f t="shared" si="21"/>
        <v>1001205120/07/2021</v>
      </c>
    </row>
    <row r="664" spans="1:8" x14ac:dyDescent="0.35">
      <c r="A664" s="5" t="s">
        <v>17</v>
      </c>
      <c r="B664" s="5" t="s">
        <v>2139</v>
      </c>
      <c r="C664" s="38" t="s">
        <v>2106</v>
      </c>
      <c r="D664" s="6">
        <v>1</v>
      </c>
      <c r="E664" s="7">
        <v>1</v>
      </c>
      <c r="F664" s="6">
        <v>245.83</v>
      </c>
      <c r="G664" s="33" t="str">
        <f t="shared" si="20"/>
        <v>Stone Island1001215729/07/2021</v>
      </c>
      <c r="H664" t="str">
        <f t="shared" si="21"/>
        <v>1001215729/07/2021</v>
      </c>
    </row>
    <row r="665" spans="1:8" x14ac:dyDescent="0.35">
      <c r="A665" s="5" t="s">
        <v>17</v>
      </c>
      <c r="B665" s="5" t="s">
        <v>2139</v>
      </c>
      <c r="C665" s="38" t="s">
        <v>2180</v>
      </c>
      <c r="D665" s="6">
        <v>1</v>
      </c>
      <c r="E665" s="7">
        <v>1</v>
      </c>
      <c r="F665" s="6">
        <v>212.5</v>
      </c>
      <c r="G665" s="33" t="str">
        <f t="shared" si="20"/>
        <v>Stone Island1001215703/08/2021</v>
      </c>
      <c r="H665" t="str">
        <f t="shared" si="21"/>
        <v>1001215703/08/2021</v>
      </c>
    </row>
    <row r="666" spans="1:8" x14ac:dyDescent="0.35">
      <c r="A666" s="5" t="s">
        <v>17</v>
      </c>
      <c r="B666" s="5" t="s">
        <v>2219</v>
      </c>
      <c r="C666" s="38" t="s">
        <v>2178</v>
      </c>
      <c r="D666" s="6">
        <v>1</v>
      </c>
      <c r="E666" s="7">
        <v>1</v>
      </c>
      <c r="F666" s="6">
        <v>249.17</v>
      </c>
      <c r="G666" s="33" t="str">
        <f t="shared" si="20"/>
        <v>Stone Island1159401/08/2021</v>
      </c>
      <c r="H666" t="str">
        <f t="shared" si="21"/>
        <v>1159401/08/2021</v>
      </c>
    </row>
    <row r="667" spans="1:8" x14ac:dyDescent="0.35">
      <c r="A667" s="5" t="s">
        <v>17</v>
      </c>
      <c r="B667" s="5" t="s">
        <v>2153</v>
      </c>
      <c r="C667" s="38" t="s">
        <v>2094</v>
      </c>
      <c r="D667" s="6">
        <v>1</v>
      </c>
      <c r="E667" s="7">
        <v>1</v>
      </c>
      <c r="F667" s="6">
        <v>232.5</v>
      </c>
      <c r="G667" s="33" t="str">
        <f t="shared" si="20"/>
        <v>Stone Island9000003017/07/2021</v>
      </c>
      <c r="H667" t="str">
        <f t="shared" si="21"/>
        <v>9000003017/07/2021</v>
      </c>
    </row>
    <row r="668" spans="1:8" x14ac:dyDescent="0.35">
      <c r="A668" s="5" t="s">
        <v>17</v>
      </c>
      <c r="B668" s="5" t="s">
        <v>2153</v>
      </c>
      <c r="C668" s="38" t="s">
        <v>2099</v>
      </c>
      <c r="D668" s="6">
        <v>1</v>
      </c>
      <c r="E668" s="7">
        <v>1</v>
      </c>
      <c r="F668" s="6">
        <v>224.17</v>
      </c>
      <c r="G668" s="33" t="str">
        <f t="shared" si="20"/>
        <v>Stone Island9000003022/07/2021</v>
      </c>
      <c r="H668" t="str">
        <f t="shared" si="21"/>
        <v>9000003022/07/2021</v>
      </c>
    </row>
    <row r="669" spans="1:8" x14ac:dyDescent="0.35">
      <c r="A669" s="5" t="s">
        <v>20</v>
      </c>
      <c r="B669" s="5" t="s">
        <v>108</v>
      </c>
      <c r="C669" s="38" t="s">
        <v>2099</v>
      </c>
      <c r="D669" s="6">
        <v>1</v>
      </c>
      <c r="E669" s="7">
        <v>1</v>
      </c>
      <c r="F669" s="6">
        <v>75</v>
      </c>
      <c r="G669" s="33" t="str">
        <f t="shared" si="20"/>
        <v>Kenzo122/07/2021</v>
      </c>
      <c r="H669" t="str">
        <f t="shared" si="21"/>
        <v>122/07/2021</v>
      </c>
    </row>
    <row r="670" spans="1:8" x14ac:dyDescent="0.35">
      <c r="A670" s="5" t="s">
        <v>20</v>
      </c>
      <c r="B670" s="5" t="s">
        <v>2109</v>
      </c>
      <c r="C670" s="38" t="s">
        <v>2086</v>
      </c>
      <c r="D670" s="6">
        <v>1</v>
      </c>
      <c r="E670" s="7">
        <v>1</v>
      </c>
      <c r="F670" s="6">
        <v>120.83</v>
      </c>
      <c r="G670" s="33" t="str">
        <f t="shared" si="20"/>
        <v>Kenzo1001068409/07/2021</v>
      </c>
      <c r="H670" t="str">
        <f t="shared" si="21"/>
        <v>1001068409/07/2021</v>
      </c>
    </row>
    <row r="671" spans="1:8" x14ac:dyDescent="0.35">
      <c r="A671" s="5" t="s">
        <v>20</v>
      </c>
      <c r="B671" s="5" t="s">
        <v>2110</v>
      </c>
      <c r="C671" s="38" t="s">
        <v>2078</v>
      </c>
      <c r="D671" s="6">
        <v>1</v>
      </c>
      <c r="E671" s="7">
        <v>1</v>
      </c>
      <c r="F671" s="6">
        <v>75</v>
      </c>
      <c r="G671" s="33" t="str">
        <f t="shared" si="20"/>
        <v>Kenzo1001095901/07/2021</v>
      </c>
      <c r="H671" t="str">
        <f t="shared" si="21"/>
        <v>1001095901/07/2021</v>
      </c>
    </row>
    <row r="672" spans="1:8" x14ac:dyDescent="0.35">
      <c r="A672" s="5" t="s">
        <v>20</v>
      </c>
      <c r="B672" s="5" t="s">
        <v>2110</v>
      </c>
      <c r="C672" s="38" t="s">
        <v>2081</v>
      </c>
      <c r="D672" s="6">
        <v>1</v>
      </c>
      <c r="E672" s="7">
        <v>1</v>
      </c>
      <c r="F672" s="6">
        <v>97.5</v>
      </c>
      <c r="G672" s="33" t="str">
        <f t="shared" si="20"/>
        <v>Kenzo1001095904/07/2021</v>
      </c>
      <c r="H672" t="str">
        <f t="shared" si="21"/>
        <v>1001095904/07/2021</v>
      </c>
    </row>
    <row r="673" spans="1:8" x14ac:dyDescent="0.35">
      <c r="A673" s="5" t="s">
        <v>20</v>
      </c>
      <c r="B673" s="5" t="s">
        <v>2110</v>
      </c>
      <c r="C673" s="38" t="s">
        <v>2082</v>
      </c>
      <c r="D673" s="6">
        <v>1</v>
      </c>
      <c r="E673" s="7">
        <v>1</v>
      </c>
      <c r="F673" s="6">
        <v>150</v>
      </c>
      <c r="G673" s="33" t="str">
        <f t="shared" si="20"/>
        <v>Kenzo1001095905/07/2021</v>
      </c>
      <c r="H673" t="str">
        <f t="shared" si="21"/>
        <v>1001095905/07/2021</v>
      </c>
    </row>
    <row r="674" spans="1:8" x14ac:dyDescent="0.35">
      <c r="A674" s="5" t="s">
        <v>20</v>
      </c>
      <c r="B674" s="5" t="s">
        <v>2110</v>
      </c>
      <c r="C674" s="38" t="s">
        <v>2087</v>
      </c>
      <c r="D674" s="6">
        <v>1</v>
      </c>
      <c r="E674" s="7">
        <v>1</v>
      </c>
      <c r="F674" s="6">
        <v>100</v>
      </c>
      <c r="G674" s="33" t="str">
        <f t="shared" si="20"/>
        <v>Kenzo1001095910/07/2021</v>
      </c>
      <c r="H674" t="str">
        <f t="shared" si="21"/>
        <v>1001095910/07/2021</v>
      </c>
    </row>
    <row r="675" spans="1:8" x14ac:dyDescent="0.35">
      <c r="A675" s="5" t="s">
        <v>20</v>
      </c>
      <c r="B675" s="5" t="s">
        <v>2110</v>
      </c>
      <c r="C675" s="38" t="s">
        <v>2091</v>
      </c>
      <c r="D675" s="6">
        <v>1</v>
      </c>
      <c r="E675" s="7">
        <v>1</v>
      </c>
      <c r="F675" s="6">
        <v>70</v>
      </c>
      <c r="G675" s="33" t="str">
        <f t="shared" si="20"/>
        <v>Kenzo1001095914/07/2021</v>
      </c>
      <c r="H675" t="str">
        <f t="shared" si="21"/>
        <v>1001095914/07/2021</v>
      </c>
    </row>
    <row r="676" spans="1:8" x14ac:dyDescent="0.35">
      <c r="A676" s="5" t="s">
        <v>20</v>
      </c>
      <c r="B676" s="5" t="s">
        <v>2110</v>
      </c>
      <c r="C676" s="38" t="s">
        <v>2092</v>
      </c>
      <c r="D676" s="6">
        <v>1</v>
      </c>
      <c r="E676" s="7">
        <v>1</v>
      </c>
      <c r="F676" s="6">
        <v>70</v>
      </c>
      <c r="G676" s="33" t="str">
        <f t="shared" si="20"/>
        <v>Kenzo1001095915/07/2021</v>
      </c>
      <c r="H676" t="str">
        <f t="shared" si="21"/>
        <v>1001095915/07/2021</v>
      </c>
    </row>
    <row r="677" spans="1:8" x14ac:dyDescent="0.35">
      <c r="A677" s="5" t="s">
        <v>20</v>
      </c>
      <c r="B677" s="5" t="s">
        <v>2110</v>
      </c>
      <c r="C677" s="38" t="s">
        <v>2093</v>
      </c>
      <c r="D677" s="6">
        <v>1</v>
      </c>
      <c r="E677" s="7">
        <v>1</v>
      </c>
      <c r="F677" s="6">
        <v>70</v>
      </c>
      <c r="G677" s="33" t="str">
        <f t="shared" si="20"/>
        <v>Kenzo1001095916/07/2021</v>
      </c>
      <c r="H677" t="str">
        <f t="shared" si="21"/>
        <v>1001095916/07/2021</v>
      </c>
    </row>
    <row r="678" spans="1:8" x14ac:dyDescent="0.35">
      <c r="A678" s="5" t="s">
        <v>20</v>
      </c>
      <c r="B678" s="5" t="s">
        <v>2110</v>
      </c>
      <c r="C678" s="38" t="s">
        <v>2100</v>
      </c>
      <c r="D678" s="6">
        <v>1</v>
      </c>
      <c r="E678" s="7">
        <v>1</v>
      </c>
      <c r="F678" s="6">
        <v>79.17</v>
      </c>
      <c r="G678" s="33" t="str">
        <f t="shared" si="20"/>
        <v>Kenzo1001095923/07/2021</v>
      </c>
      <c r="H678" t="str">
        <f t="shared" si="21"/>
        <v>1001095923/07/2021</v>
      </c>
    </row>
    <row r="679" spans="1:8" x14ac:dyDescent="0.35">
      <c r="A679" s="5" t="s">
        <v>20</v>
      </c>
      <c r="B679" s="5" t="s">
        <v>2110</v>
      </c>
      <c r="C679" s="38" t="s">
        <v>2101</v>
      </c>
      <c r="D679" s="6">
        <v>1</v>
      </c>
      <c r="E679" s="7">
        <v>1</v>
      </c>
      <c r="F679" s="6">
        <v>112.5</v>
      </c>
      <c r="G679" s="33" t="str">
        <f t="shared" si="20"/>
        <v>Kenzo1001095924/07/2021</v>
      </c>
      <c r="H679" t="str">
        <f t="shared" si="21"/>
        <v>1001095924/07/2021</v>
      </c>
    </row>
    <row r="680" spans="1:8" x14ac:dyDescent="0.35">
      <c r="A680" s="5" t="s">
        <v>20</v>
      </c>
      <c r="B680" s="5" t="s">
        <v>2110</v>
      </c>
      <c r="C680" s="38" t="s">
        <v>2106</v>
      </c>
      <c r="D680" s="6">
        <v>1</v>
      </c>
      <c r="E680" s="7">
        <v>1</v>
      </c>
      <c r="F680" s="6">
        <v>60</v>
      </c>
      <c r="G680" s="33" t="str">
        <f t="shared" si="20"/>
        <v>Kenzo1001095929/07/2021</v>
      </c>
      <c r="H680" t="str">
        <f t="shared" si="21"/>
        <v>1001095929/07/2021</v>
      </c>
    </row>
    <row r="681" spans="1:8" x14ac:dyDescent="0.35">
      <c r="A681" s="5" t="s">
        <v>20</v>
      </c>
      <c r="B681" s="5" t="s">
        <v>2110</v>
      </c>
      <c r="C681" s="38" t="s">
        <v>2181</v>
      </c>
      <c r="D681" s="6">
        <v>1</v>
      </c>
      <c r="E681" s="7">
        <v>1</v>
      </c>
      <c r="F681" s="6">
        <v>108.33</v>
      </c>
      <c r="G681" s="33" t="str">
        <f t="shared" si="20"/>
        <v>Kenzo1001095904/08/2021</v>
      </c>
      <c r="H681" t="str">
        <f t="shared" si="21"/>
        <v>1001095904/08/2021</v>
      </c>
    </row>
    <row r="682" spans="1:8" x14ac:dyDescent="0.35">
      <c r="A682" s="5" t="s">
        <v>20</v>
      </c>
      <c r="B682" s="5" t="s">
        <v>2110</v>
      </c>
      <c r="C682" s="38" t="s">
        <v>2182</v>
      </c>
      <c r="D682" s="6">
        <v>1</v>
      </c>
      <c r="E682" s="7">
        <v>1</v>
      </c>
      <c r="F682" s="6">
        <v>100</v>
      </c>
      <c r="G682" s="33" t="str">
        <f t="shared" si="20"/>
        <v>Kenzo1001095905/08/2021</v>
      </c>
      <c r="H682" t="str">
        <f t="shared" si="21"/>
        <v>1001095905/08/2021</v>
      </c>
    </row>
    <row r="683" spans="1:8" x14ac:dyDescent="0.35">
      <c r="A683" s="5" t="s">
        <v>20</v>
      </c>
      <c r="B683" s="5" t="s">
        <v>2160</v>
      </c>
      <c r="C683" s="38" t="s">
        <v>2085</v>
      </c>
      <c r="D683" s="6">
        <v>1</v>
      </c>
      <c r="E683" s="7">
        <v>1</v>
      </c>
      <c r="F683" s="6">
        <v>120.83</v>
      </c>
      <c r="G683" s="33" t="str">
        <f t="shared" si="20"/>
        <v>Kenzo1001099808/07/2021</v>
      </c>
      <c r="H683" t="str">
        <f t="shared" si="21"/>
        <v>1001099808/07/2021</v>
      </c>
    </row>
    <row r="684" spans="1:8" x14ac:dyDescent="0.35">
      <c r="A684" s="5" t="s">
        <v>20</v>
      </c>
      <c r="B684" s="5" t="s">
        <v>2160</v>
      </c>
      <c r="C684" s="38" t="s">
        <v>2086</v>
      </c>
      <c r="D684" s="6">
        <v>-1</v>
      </c>
      <c r="E684" s="7">
        <v>-1</v>
      </c>
      <c r="F684" s="6">
        <v>-120.83</v>
      </c>
      <c r="G684" s="33" t="str">
        <f t="shared" si="20"/>
        <v>Kenzo1001099809/07/2021</v>
      </c>
      <c r="H684" t="str">
        <f t="shared" si="21"/>
        <v>1001099809/07/2021</v>
      </c>
    </row>
    <row r="685" spans="1:8" x14ac:dyDescent="0.35">
      <c r="A685" s="5" t="s">
        <v>20</v>
      </c>
      <c r="B685" s="5" t="s">
        <v>2127</v>
      </c>
      <c r="C685" s="38" t="s">
        <v>2212</v>
      </c>
      <c r="D685" s="6">
        <v>1</v>
      </c>
      <c r="E685" s="7">
        <v>1</v>
      </c>
      <c r="F685" s="6">
        <v>166.67</v>
      </c>
      <c r="G685" s="33" t="str">
        <f t="shared" si="20"/>
        <v>Kenzo1001115511/08/2021</v>
      </c>
      <c r="H685" t="str">
        <f t="shared" si="21"/>
        <v>1001115511/08/2021</v>
      </c>
    </row>
    <row r="686" spans="1:8" x14ac:dyDescent="0.35">
      <c r="A686" s="5" t="s">
        <v>20</v>
      </c>
      <c r="B686" s="5" t="s">
        <v>117</v>
      </c>
      <c r="C686" s="38" t="s">
        <v>2089</v>
      </c>
      <c r="D686" s="6">
        <v>1</v>
      </c>
      <c r="E686" s="7">
        <v>1</v>
      </c>
      <c r="F686" s="6">
        <v>208.33</v>
      </c>
      <c r="G686" s="33" t="str">
        <f t="shared" si="20"/>
        <v>Kenzo1001116612/07/2021</v>
      </c>
      <c r="H686" t="str">
        <f t="shared" si="21"/>
        <v>1001116612/07/2021</v>
      </c>
    </row>
    <row r="687" spans="1:8" x14ac:dyDescent="0.35">
      <c r="A687" s="5" t="s">
        <v>20</v>
      </c>
      <c r="B687" s="5" t="s">
        <v>109</v>
      </c>
      <c r="C687" s="38" t="s">
        <v>2080</v>
      </c>
      <c r="D687" s="6">
        <v>3</v>
      </c>
      <c r="E687" s="7">
        <v>2</v>
      </c>
      <c r="F687" s="6">
        <v>372.5</v>
      </c>
      <c r="G687" s="33" t="str">
        <f t="shared" si="20"/>
        <v>Kenzo1001118703/07/2021</v>
      </c>
      <c r="H687" t="str">
        <f t="shared" si="21"/>
        <v>1001118703/07/2021</v>
      </c>
    </row>
    <row r="688" spans="1:8" x14ac:dyDescent="0.35">
      <c r="A688" s="5" t="s">
        <v>20</v>
      </c>
      <c r="B688" s="5" t="s">
        <v>109</v>
      </c>
      <c r="C688" s="38" t="s">
        <v>2081</v>
      </c>
      <c r="D688" s="6">
        <v>1</v>
      </c>
      <c r="E688" s="7">
        <v>1</v>
      </c>
      <c r="F688" s="6">
        <v>75</v>
      </c>
      <c r="G688" s="33" t="str">
        <f t="shared" si="20"/>
        <v>Kenzo1001118704/07/2021</v>
      </c>
      <c r="H688" t="str">
        <f t="shared" si="21"/>
        <v>1001118704/07/2021</v>
      </c>
    </row>
    <row r="689" spans="1:8" x14ac:dyDescent="0.35">
      <c r="A689" s="5" t="s">
        <v>20</v>
      </c>
      <c r="B689" s="5" t="s">
        <v>109</v>
      </c>
      <c r="C689" s="38" t="s">
        <v>2083</v>
      </c>
      <c r="D689" s="6">
        <v>3</v>
      </c>
      <c r="E689" s="7">
        <v>3</v>
      </c>
      <c r="F689" s="6">
        <v>220.42000000000002</v>
      </c>
      <c r="G689" s="33" t="str">
        <f t="shared" si="20"/>
        <v>Kenzo1001118706/07/2021</v>
      </c>
      <c r="H689" t="str">
        <f t="shared" si="21"/>
        <v>1001118706/07/2021</v>
      </c>
    </row>
    <row r="690" spans="1:8" x14ac:dyDescent="0.35">
      <c r="A690" s="5" t="s">
        <v>20</v>
      </c>
      <c r="B690" s="5" t="s">
        <v>109</v>
      </c>
      <c r="C690" s="38" t="s">
        <v>2084</v>
      </c>
      <c r="D690" s="6">
        <v>3</v>
      </c>
      <c r="E690" s="7">
        <v>3</v>
      </c>
      <c r="F690" s="6">
        <v>381.25</v>
      </c>
      <c r="G690" s="33" t="str">
        <f t="shared" si="20"/>
        <v>Kenzo1001118707/07/2021</v>
      </c>
      <c r="H690" t="str">
        <f t="shared" si="21"/>
        <v>1001118707/07/2021</v>
      </c>
    </row>
    <row r="691" spans="1:8" x14ac:dyDescent="0.35">
      <c r="A691" s="5" t="s">
        <v>20</v>
      </c>
      <c r="B691" s="5" t="s">
        <v>109</v>
      </c>
      <c r="C691" s="38" t="s">
        <v>2085</v>
      </c>
      <c r="D691" s="6">
        <v>3</v>
      </c>
      <c r="E691" s="7">
        <v>3</v>
      </c>
      <c r="F691" s="6">
        <v>345.84</v>
      </c>
      <c r="G691" s="33" t="str">
        <f t="shared" si="20"/>
        <v>Kenzo1001118708/07/2021</v>
      </c>
      <c r="H691" t="str">
        <f t="shared" si="21"/>
        <v>1001118708/07/2021</v>
      </c>
    </row>
    <row r="692" spans="1:8" x14ac:dyDescent="0.35">
      <c r="A692" s="5" t="s">
        <v>20</v>
      </c>
      <c r="B692" s="5" t="s">
        <v>109</v>
      </c>
      <c r="C692" s="38" t="s">
        <v>2086</v>
      </c>
      <c r="D692" s="6">
        <v>1</v>
      </c>
      <c r="E692" s="7">
        <v>1</v>
      </c>
      <c r="F692" s="6">
        <v>108.33</v>
      </c>
      <c r="G692" s="33" t="str">
        <f t="shared" si="20"/>
        <v>Kenzo1001118709/07/2021</v>
      </c>
      <c r="H692" t="str">
        <f t="shared" si="21"/>
        <v>1001118709/07/2021</v>
      </c>
    </row>
    <row r="693" spans="1:8" x14ac:dyDescent="0.35">
      <c r="A693" s="5" t="s">
        <v>20</v>
      </c>
      <c r="B693" s="5" t="s">
        <v>109</v>
      </c>
      <c r="C693" s="38" t="s">
        <v>2087</v>
      </c>
      <c r="D693" s="6">
        <v>7</v>
      </c>
      <c r="E693" s="7">
        <v>5</v>
      </c>
      <c r="F693" s="6">
        <v>844.58</v>
      </c>
      <c r="G693" s="33" t="str">
        <f t="shared" si="20"/>
        <v>Kenzo1001118710/07/2021</v>
      </c>
      <c r="H693" t="str">
        <f t="shared" si="21"/>
        <v>1001118710/07/2021</v>
      </c>
    </row>
    <row r="694" spans="1:8" x14ac:dyDescent="0.35">
      <c r="A694" s="5" t="s">
        <v>20</v>
      </c>
      <c r="B694" s="5" t="s">
        <v>109</v>
      </c>
      <c r="C694" s="38" t="s">
        <v>2088</v>
      </c>
      <c r="D694" s="6">
        <v>-1</v>
      </c>
      <c r="E694" s="7">
        <v>-1</v>
      </c>
      <c r="F694" s="6">
        <v>-91.67</v>
      </c>
      <c r="G694" s="33" t="str">
        <f t="shared" si="20"/>
        <v>Kenzo1001118711/07/2021</v>
      </c>
      <c r="H694" t="str">
        <f t="shared" si="21"/>
        <v>1001118711/07/2021</v>
      </c>
    </row>
    <row r="695" spans="1:8" x14ac:dyDescent="0.35">
      <c r="A695" s="5" t="s">
        <v>20</v>
      </c>
      <c r="B695" s="5" t="s">
        <v>109</v>
      </c>
      <c r="C695" s="38" t="s">
        <v>2091</v>
      </c>
      <c r="D695" s="6">
        <v>2</v>
      </c>
      <c r="E695" s="7">
        <v>2</v>
      </c>
      <c r="F695" s="6">
        <v>288</v>
      </c>
      <c r="G695" s="33" t="str">
        <f t="shared" si="20"/>
        <v>Kenzo1001118714/07/2021</v>
      </c>
      <c r="H695" t="str">
        <f t="shared" si="21"/>
        <v>1001118714/07/2021</v>
      </c>
    </row>
    <row r="696" spans="1:8" x14ac:dyDescent="0.35">
      <c r="A696" s="5" t="s">
        <v>20</v>
      </c>
      <c r="B696" s="5" t="s">
        <v>109</v>
      </c>
      <c r="C696" s="38" t="s">
        <v>2092</v>
      </c>
      <c r="D696" s="6">
        <v>1</v>
      </c>
      <c r="E696" s="7">
        <v>1</v>
      </c>
      <c r="F696" s="6">
        <v>78</v>
      </c>
      <c r="G696" s="33" t="str">
        <f t="shared" si="20"/>
        <v>Kenzo1001118715/07/2021</v>
      </c>
      <c r="H696" t="str">
        <f t="shared" si="21"/>
        <v>1001118715/07/2021</v>
      </c>
    </row>
    <row r="697" spans="1:8" x14ac:dyDescent="0.35">
      <c r="A697" s="5" t="s">
        <v>20</v>
      </c>
      <c r="B697" s="5" t="s">
        <v>109</v>
      </c>
      <c r="C697" s="38" t="s">
        <v>2094</v>
      </c>
      <c r="D697" s="6">
        <v>1</v>
      </c>
      <c r="E697" s="7">
        <v>1</v>
      </c>
      <c r="F697" s="6">
        <v>93.33</v>
      </c>
      <c r="G697" s="33" t="str">
        <f t="shared" si="20"/>
        <v>Kenzo1001118717/07/2021</v>
      </c>
      <c r="H697" t="str">
        <f t="shared" si="21"/>
        <v>1001118717/07/2021</v>
      </c>
    </row>
    <row r="698" spans="1:8" x14ac:dyDescent="0.35">
      <c r="A698" s="5" t="s">
        <v>20</v>
      </c>
      <c r="B698" s="5" t="s">
        <v>109</v>
      </c>
      <c r="C698" s="38" t="s">
        <v>2095</v>
      </c>
      <c r="D698" s="6">
        <v>3</v>
      </c>
      <c r="E698" s="7">
        <v>3</v>
      </c>
      <c r="F698" s="6">
        <v>210</v>
      </c>
      <c r="G698" s="33" t="str">
        <f t="shared" si="20"/>
        <v>Kenzo1001118718/07/2021</v>
      </c>
      <c r="H698" t="str">
        <f t="shared" si="21"/>
        <v>1001118718/07/2021</v>
      </c>
    </row>
    <row r="699" spans="1:8" x14ac:dyDescent="0.35">
      <c r="A699" s="5" t="s">
        <v>20</v>
      </c>
      <c r="B699" s="5" t="s">
        <v>109</v>
      </c>
      <c r="C699" s="38" t="s">
        <v>2098</v>
      </c>
      <c r="D699" s="6">
        <v>1</v>
      </c>
      <c r="E699" s="7">
        <v>1</v>
      </c>
      <c r="F699" s="6">
        <v>93.33</v>
      </c>
      <c r="G699" s="33" t="str">
        <f t="shared" si="20"/>
        <v>Kenzo1001118721/07/2021</v>
      </c>
      <c r="H699" t="str">
        <f t="shared" si="21"/>
        <v>1001118721/07/2021</v>
      </c>
    </row>
    <row r="700" spans="1:8" x14ac:dyDescent="0.35">
      <c r="A700" s="5" t="s">
        <v>20</v>
      </c>
      <c r="B700" s="5" t="s">
        <v>109</v>
      </c>
      <c r="C700" s="38" t="s">
        <v>2099</v>
      </c>
      <c r="D700" s="6">
        <v>2</v>
      </c>
      <c r="E700" s="7">
        <v>2</v>
      </c>
      <c r="F700" s="6">
        <v>163.32999999999998</v>
      </c>
      <c r="G700" s="33" t="str">
        <f t="shared" si="20"/>
        <v>Kenzo1001118722/07/2021</v>
      </c>
      <c r="H700" t="str">
        <f t="shared" si="21"/>
        <v>1001118722/07/2021</v>
      </c>
    </row>
    <row r="701" spans="1:8" x14ac:dyDescent="0.35">
      <c r="A701" s="5" t="s">
        <v>20</v>
      </c>
      <c r="B701" s="5" t="s">
        <v>109</v>
      </c>
      <c r="C701" s="38" t="s">
        <v>2100</v>
      </c>
      <c r="D701" s="6">
        <v>4</v>
      </c>
      <c r="E701" s="7">
        <v>4</v>
      </c>
      <c r="F701" s="6">
        <v>494.3</v>
      </c>
      <c r="G701" s="33" t="str">
        <f t="shared" si="20"/>
        <v>Kenzo1001118723/07/2021</v>
      </c>
      <c r="H701" t="str">
        <f t="shared" si="21"/>
        <v>1001118723/07/2021</v>
      </c>
    </row>
    <row r="702" spans="1:8" x14ac:dyDescent="0.35">
      <c r="A702" s="5" t="s">
        <v>20</v>
      </c>
      <c r="B702" s="5" t="s">
        <v>109</v>
      </c>
      <c r="C702" s="38" t="s">
        <v>2101</v>
      </c>
      <c r="D702" s="6">
        <v>2</v>
      </c>
      <c r="E702" s="7">
        <v>2</v>
      </c>
      <c r="F702" s="6">
        <v>255.75</v>
      </c>
      <c r="G702" s="33" t="str">
        <f t="shared" si="20"/>
        <v>Kenzo1001118724/07/2021</v>
      </c>
      <c r="H702" t="str">
        <f t="shared" si="21"/>
        <v>1001118724/07/2021</v>
      </c>
    </row>
    <row r="703" spans="1:8" x14ac:dyDescent="0.35">
      <c r="A703" s="5" t="s">
        <v>20</v>
      </c>
      <c r="B703" s="5" t="s">
        <v>109</v>
      </c>
      <c r="C703" s="38" t="s">
        <v>2231</v>
      </c>
      <c r="D703" s="6">
        <v>-1</v>
      </c>
      <c r="E703" s="7">
        <v>-1</v>
      </c>
      <c r="F703" s="6">
        <v>-220</v>
      </c>
      <c r="G703" s="33" t="str">
        <f t="shared" si="20"/>
        <v>Kenzo1001118712/08/2021</v>
      </c>
      <c r="H703" t="str">
        <f t="shared" si="21"/>
        <v>1001118712/08/2021</v>
      </c>
    </row>
    <row r="704" spans="1:8" x14ac:dyDescent="0.35">
      <c r="A704" s="5" t="s">
        <v>20</v>
      </c>
      <c r="B704" s="5" t="s">
        <v>2115</v>
      </c>
      <c r="C704" s="38" t="s">
        <v>2078</v>
      </c>
      <c r="D704" s="6">
        <v>1</v>
      </c>
      <c r="E704" s="7">
        <v>1</v>
      </c>
      <c r="F704" s="6">
        <v>91.67</v>
      </c>
      <c r="G704" s="33" t="str">
        <f t="shared" si="20"/>
        <v>Kenzo1001121101/07/2021</v>
      </c>
      <c r="H704" t="str">
        <f t="shared" si="21"/>
        <v>1001121101/07/2021</v>
      </c>
    </row>
    <row r="705" spans="1:8" x14ac:dyDescent="0.35">
      <c r="A705" s="5" t="s">
        <v>20</v>
      </c>
      <c r="B705" s="5" t="s">
        <v>2115</v>
      </c>
      <c r="C705" s="38" t="s">
        <v>2085</v>
      </c>
      <c r="D705" s="6">
        <v>1</v>
      </c>
      <c r="E705" s="7">
        <v>1</v>
      </c>
      <c r="F705" s="6">
        <v>100</v>
      </c>
      <c r="G705" s="33" t="str">
        <f t="shared" si="20"/>
        <v>Kenzo1001121108/07/2021</v>
      </c>
      <c r="H705" t="str">
        <f t="shared" si="21"/>
        <v>1001121108/07/2021</v>
      </c>
    </row>
    <row r="706" spans="1:8" x14ac:dyDescent="0.35">
      <c r="A706" s="5" t="s">
        <v>20</v>
      </c>
      <c r="B706" s="5" t="s">
        <v>2115</v>
      </c>
      <c r="C706" s="38" t="s">
        <v>2100</v>
      </c>
      <c r="D706" s="6">
        <v>1</v>
      </c>
      <c r="E706" s="7">
        <v>1</v>
      </c>
      <c r="F706" s="6">
        <v>78</v>
      </c>
      <c r="G706" s="33" t="str">
        <f t="shared" si="20"/>
        <v>Kenzo1001121123/07/2021</v>
      </c>
      <c r="H706" t="str">
        <f t="shared" si="21"/>
        <v>1001121123/07/2021</v>
      </c>
    </row>
    <row r="707" spans="1:8" x14ac:dyDescent="0.35">
      <c r="A707" s="5" t="s">
        <v>20</v>
      </c>
      <c r="B707" s="5" t="s">
        <v>2115</v>
      </c>
      <c r="C707" s="38" t="s">
        <v>2102</v>
      </c>
      <c r="D707" s="6">
        <v>1</v>
      </c>
      <c r="E707" s="7">
        <v>1</v>
      </c>
      <c r="F707" s="6">
        <v>75</v>
      </c>
      <c r="G707" s="33" t="str">
        <f t="shared" si="20"/>
        <v>Kenzo1001121125/07/2021</v>
      </c>
      <c r="H707" t="str">
        <f t="shared" si="21"/>
        <v>1001121125/07/2021</v>
      </c>
    </row>
    <row r="708" spans="1:8" x14ac:dyDescent="0.35">
      <c r="A708" s="5" t="s">
        <v>20</v>
      </c>
      <c r="B708" s="5" t="s">
        <v>2115</v>
      </c>
      <c r="C708" s="38" t="s">
        <v>2178</v>
      </c>
      <c r="D708" s="6">
        <v>1</v>
      </c>
      <c r="E708" s="7">
        <v>1</v>
      </c>
      <c r="F708" s="6">
        <v>60</v>
      </c>
      <c r="G708" s="33" t="str">
        <f t="shared" si="20"/>
        <v>Kenzo1001121101/08/2021</v>
      </c>
      <c r="H708" t="str">
        <f t="shared" si="21"/>
        <v>1001121101/08/2021</v>
      </c>
    </row>
    <row r="709" spans="1:8" x14ac:dyDescent="0.35">
      <c r="A709" s="5" t="s">
        <v>20</v>
      </c>
      <c r="B709" s="5" t="s">
        <v>124</v>
      </c>
      <c r="C709" s="38" t="s">
        <v>2101</v>
      </c>
      <c r="D709" s="6">
        <v>1</v>
      </c>
      <c r="E709" s="7">
        <v>1</v>
      </c>
      <c r="F709" s="6">
        <v>93.33</v>
      </c>
      <c r="G709" s="33" t="str">
        <f t="shared" si="20"/>
        <v>Kenzo1001121624/07/2021</v>
      </c>
      <c r="H709" t="str">
        <f t="shared" si="21"/>
        <v>1001121624/07/2021</v>
      </c>
    </row>
    <row r="710" spans="1:8" x14ac:dyDescent="0.35">
      <c r="A710" s="5" t="s">
        <v>20</v>
      </c>
      <c r="B710" s="5" t="s">
        <v>124</v>
      </c>
      <c r="C710" s="38" t="s">
        <v>2181</v>
      </c>
      <c r="D710" s="6">
        <v>3</v>
      </c>
      <c r="E710" s="7">
        <v>3</v>
      </c>
      <c r="F710" s="6">
        <v>275</v>
      </c>
      <c r="G710" s="33" t="str">
        <f t="shared" si="20"/>
        <v>Kenzo1001121604/08/2021</v>
      </c>
      <c r="H710" t="str">
        <f t="shared" si="21"/>
        <v>1001121604/08/2021</v>
      </c>
    </row>
    <row r="711" spans="1:8" x14ac:dyDescent="0.35">
      <c r="A711" s="5" t="s">
        <v>20</v>
      </c>
      <c r="B711" s="5" t="s">
        <v>2162</v>
      </c>
      <c r="C711" s="38" t="s">
        <v>2103</v>
      </c>
      <c r="D711" s="6">
        <v>1</v>
      </c>
      <c r="E711" s="7">
        <v>1</v>
      </c>
      <c r="F711" s="6">
        <v>162.5</v>
      </c>
      <c r="G711" s="33" t="str">
        <f t="shared" si="20"/>
        <v>Kenzo1001122226/07/2021</v>
      </c>
      <c r="H711" t="str">
        <f t="shared" si="21"/>
        <v>1001122226/07/2021</v>
      </c>
    </row>
    <row r="712" spans="1:8" x14ac:dyDescent="0.35">
      <c r="A712" s="5" t="s">
        <v>20</v>
      </c>
      <c r="B712" s="5" t="s">
        <v>2162</v>
      </c>
      <c r="C712" s="38" t="s">
        <v>2105</v>
      </c>
      <c r="D712" s="6">
        <v>1</v>
      </c>
      <c r="E712" s="7">
        <v>1</v>
      </c>
      <c r="F712" s="6">
        <v>120.83</v>
      </c>
      <c r="G712" s="33" t="str">
        <f t="shared" ref="G712:G775" si="22">A712&amp;B712&amp;C712</f>
        <v>Kenzo1001122228/07/2021</v>
      </c>
      <c r="H712" t="str">
        <f t="shared" ref="H712:H775" si="23">B712&amp;C712</f>
        <v>1001122228/07/2021</v>
      </c>
    </row>
    <row r="713" spans="1:8" x14ac:dyDescent="0.35">
      <c r="A713" s="5" t="s">
        <v>20</v>
      </c>
      <c r="B713" s="5" t="s">
        <v>2162</v>
      </c>
      <c r="C713" s="38" t="s">
        <v>2180</v>
      </c>
      <c r="D713" s="6">
        <v>1</v>
      </c>
      <c r="E713" s="7">
        <v>1</v>
      </c>
      <c r="F713" s="6">
        <v>162.5</v>
      </c>
      <c r="G713" s="33" t="str">
        <f t="shared" si="22"/>
        <v>Kenzo1001122203/08/2021</v>
      </c>
      <c r="H713" t="str">
        <f t="shared" si="23"/>
        <v>1001122203/08/2021</v>
      </c>
    </row>
    <row r="714" spans="1:8" x14ac:dyDescent="0.35">
      <c r="A714" s="5" t="s">
        <v>20</v>
      </c>
      <c r="B714" s="5" t="s">
        <v>2162</v>
      </c>
      <c r="C714" s="38" t="s">
        <v>2212</v>
      </c>
      <c r="D714" s="6">
        <v>1</v>
      </c>
      <c r="E714" s="7">
        <v>1</v>
      </c>
      <c r="F714" s="6">
        <v>47.5</v>
      </c>
      <c r="G714" s="33" t="str">
        <f t="shared" si="22"/>
        <v>Kenzo1001122211/08/2021</v>
      </c>
      <c r="H714" t="str">
        <f t="shared" si="23"/>
        <v>1001122211/08/2021</v>
      </c>
    </row>
    <row r="715" spans="1:8" x14ac:dyDescent="0.35">
      <c r="A715" s="5" t="s">
        <v>20</v>
      </c>
      <c r="B715" s="5" t="s">
        <v>113</v>
      </c>
      <c r="C715" s="38" t="s">
        <v>2080</v>
      </c>
      <c r="D715" s="6">
        <v>1</v>
      </c>
      <c r="E715" s="7">
        <v>1</v>
      </c>
      <c r="F715" s="6">
        <v>70</v>
      </c>
      <c r="G715" s="33" t="str">
        <f t="shared" si="22"/>
        <v>Kenzo1001122603/07/2021</v>
      </c>
      <c r="H715" t="str">
        <f t="shared" si="23"/>
        <v>1001122603/07/2021</v>
      </c>
    </row>
    <row r="716" spans="1:8" x14ac:dyDescent="0.35">
      <c r="A716" s="5" t="s">
        <v>20</v>
      </c>
      <c r="B716" s="5" t="s">
        <v>113</v>
      </c>
      <c r="C716" s="38" t="s">
        <v>2083</v>
      </c>
      <c r="D716" s="6">
        <v>2</v>
      </c>
      <c r="E716" s="7">
        <v>2</v>
      </c>
      <c r="F716" s="6">
        <v>133.32999999999998</v>
      </c>
      <c r="G716" s="33" t="str">
        <f t="shared" si="22"/>
        <v>Kenzo1001122606/07/2021</v>
      </c>
      <c r="H716" t="str">
        <f t="shared" si="23"/>
        <v>1001122606/07/2021</v>
      </c>
    </row>
    <row r="717" spans="1:8" x14ac:dyDescent="0.35">
      <c r="A717" s="5" t="s">
        <v>20</v>
      </c>
      <c r="B717" s="5" t="s">
        <v>113</v>
      </c>
      <c r="C717" s="38" t="s">
        <v>2203</v>
      </c>
      <c r="D717" s="6">
        <v>1</v>
      </c>
      <c r="E717" s="7">
        <v>1</v>
      </c>
      <c r="F717" s="6">
        <v>91.67</v>
      </c>
      <c r="G717" s="33" t="str">
        <f t="shared" si="22"/>
        <v>Kenzo1001122609/08/2021</v>
      </c>
      <c r="H717" t="str">
        <f t="shared" si="23"/>
        <v>1001122609/08/2021</v>
      </c>
    </row>
    <row r="718" spans="1:8" x14ac:dyDescent="0.35">
      <c r="A718" s="5" t="s">
        <v>20</v>
      </c>
      <c r="B718" s="5" t="s">
        <v>118</v>
      </c>
      <c r="C718" s="38" t="s">
        <v>2082</v>
      </c>
      <c r="D718" s="6">
        <v>3</v>
      </c>
      <c r="E718" s="7">
        <v>3</v>
      </c>
      <c r="F718" s="6">
        <v>335.83000000000004</v>
      </c>
      <c r="G718" s="33" t="str">
        <f t="shared" si="22"/>
        <v>Kenzo1001124805/07/2021</v>
      </c>
      <c r="H718" t="str">
        <f t="shared" si="23"/>
        <v>1001124805/07/2021</v>
      </c>
    </row>
    <row r="719" spans="1:8" x14ac:dyDescent="0.35">
      <c r="A719" s="5" t="s">
        <v>20</v>
      </c>
      <c r="B719" s="5" t="s">
        <v>118</v>
      </c>
      <c r="C719" s="38" t="s">
        <v>2088</v>
      </c>
      <c r="D719" s="6">
        <v>2</v>
      </c>
      <c r="E719" s="7">
        <v>2</v>
      </c>
      <c r="F719" s="6">
        <v>170</v>
      </c>
      <c r="G719" s="33" t="str">
        <f t="shared" si="22"/>
        <v>Kenzo1001124811/07/2021</v>
      </c>
      <c r="H719" t="str">
        <f t="shared" si="23"/>
        <v>1001124811/07/2021</v>
      </c>
    </row>
    <row r="720" spans="1:8" x14ac:dyDescent="0.35">
      <c r="A720" s="5" t="s">
        <v>20</v>
      </c>
      <c r="B720" s="5" t="s">
        <v>118</v>
      </c>
      <c r="C720" s="38" t="s">
        <v>2089</v>
      </c>
      <c r="D720" s="6">
        <v>1</v>
      </c>
      <c r="E720" s="7">
        <v>1</v>
      </c>
      <c r="F720" s="6">
        <v>137.5</v>
      </c>
      <c r="G720" s="33" t="str">
        <f t="shared" si="22"/>
        <v>Kenzo1001124812/07/2021</v>
      </c>
      <c r="H720" t="str">
        <f t="shared" si="23"/>
        <v>1001124812/07/2021</v>
      </c>
    </row>
    <row r="721" spans="1:8" x14ac:dyDescent="0.35">
      <c r="A721" s="5" t="s">
        <v>20</v>
      </c>
      <c r="B721" s="5" t="s">
        <v>118</v>
      </c>
      <c r="C721" s="38" t="s">
        <v>2095</v>
      </c>
      <c r="D721" s="6">
        <v>1</v>
      </c>
      <c r="E721" s="7">
        <v>1</v>
      </c>
      <c r="F721" s="6">
        <v>100</v>
      </c>
      <c r="G721" s="33" t="str">
        <f t="shared" si="22"/>
        <v>Kenzo1001124818/07/2021</v>
      </c>
      <c r="H721" t="str">
        <f t="shared" si="23"/>
        <v>1001124818/07/2021</v>
      </c>
    </row>
    <row r="722" spans="1:8" x14ac:dyDescent="0.35">
      <c r="A722" s="5" t="s">
        <v>20</v>
      </c>
      <c r="B722" s="5" t="s">
        <v>118</v>
      </c>
      <c r="C722" s="38" t="s">
        <v>2096</v>
      </c>
      <c r="D722" s="6">
        <v>2</v>
      </c>
      <c r="E722" s="7">
        <v>2</v>
      </c>
      <c r="F722" s="6">
        <v>135</v>
      </c>
      <c r="G722" s="33" t="str">
        <f t="shared" si="22"/>
        <v>Kenzo1001124819/07/2021</v>
      </c>
      <c r="H722" t="str">
        <f t="shared" si="23"/>
        <v>1001124819/07/2021</v>
      </c>
    </row>
    <row r="723" spans="1:8" x14ac:dyDescent="0.35">
      <c r="A723" s="5" t="s">
        <v>20</v>
      </c>
      <c r="B723" s="5" t="s">
        <v>118</v>
      </c>
      <c r="C723" s="38" t="s">
        <v>2097</v>
      </c>
      <c r="D723" s="6">
        <v>1</v>
      </c>
      <c r="E723" s="7">
        <v>1</v>
      </c>
      <c r="F723" s="6">
        <v>56</v>
      </c>
      <c r="G723" s="33" t="str">
        <f t="shared" si="22"/>
        <v>Kenzo1001124820/07/2021</v>
      </c>
      <c r="H723" t="str">
        <f t="shared" si="23"/>
        <v>1001124820/07/2021</v>
      </c>
    </row>
    <row r="724" spans="1:8" x14ac:dyDescent="0.35">
      <c r="A724" s="5" t="s">
        <v>20</v>
      </c>
      <c r="B724" s="5" t="s">
        <v>118</v>
      </c>
      <c r="C724" s="38" t="s">
        <v>2101</v>
      </c>
      <c r="D724" s="6">
        <v>1</v>
      </c>
      <c r="E724" s="7">
        <v>1</v>
      </c>
      <c r="F724" s="6">
        <v>88</v>
      </c>
      <c r="G724" s="33" t="str">
        <f t="shared" si="22"/>
        <v>Kenzo1001124824/07/2021</v>
      </c>
      <c r="H724" t="str">
        <f t="shared" si="23"/>
        <v>1001124824/07/2021</v>
      </c>
    </row>
    <row r="725" spans="1:8" x14ac:dyDescent="0.35">
      <c r="A725" s="5" t="s">
        <v>20</v>
      </c>
      <c r="B725" s="5" t="s">
        <v>118</v>
      </c>
      <c r="C725" s="38" t="s">
        <v>2103</v>
      </c>
      <c r="D725" s="6">
        <v>-1</v>
      </c>
      <c r="E725" s="7">
        <v>-1</v>
      </c>
      <c r="F725" s="6">
        <v>-100</v>
      </c>
      <c r="G725" s="33" t="str">
        <f t="shared" si="22"/>
        <v>Kenzo1001124826/07/2021</v>
      </c>
      <c r="H725" t="str">
        <f t="shared" si="23"/>
        <v>1001124826/07/2021</v>
      </c>
    </row>
    <row r="726" spans="1:8" x14ac:dyDescent="0.35">
      <c r="A726" s="5" t="s">
        <v>20</v>
      </c>
      <c r="B726" s="5" t="s">
        <v>123</v>
      </c>
      <c r="C726" s="38" t="s">
        <v>2085</v>
      </c>
      <c r="D726" s="6">
        <v>1</v>
      </c>
      <c r="E726" s="7">
        <v>1</v>
      </c>
      <c r="F726" s="6">
        <v>65.62</v>
      </c>
      <c r="G726" s="33" t="str">
        <f t="shared" si="22"/>
        <v>Kenzo1001126808/07/2021</v>
      </c>
      <c r="H726" t="str">
        <f t="shared" si="23"/>
        <v>1001126808/07/2021</v>
      </c>
    </row>
    <row r="727" spans="1:8" x14ac:dyDescent="0.35">
      <c r="A727" s="5" t="s">
        <v>20</v>
      </c>
      <c r="B727" s="5" t="s">
        <v>123</v>
      </c>
      <c r="C727" s="38" t="s">
        <v>2091</v>
      </c>
      <c r="D727" s="6">
        <v>1</v>
      </c>
      <c r="E727" s="7">
        <v>1</v>
      </c>
      <c r="F727" s="6">
        <v>79.17</v>
      </c>
      <c r="G727" s="33" t="str">
        <f t="shared" si="22"/>
        <v>Kenzo1001126814/07/2021</v>
      </c>
      <c r="H727" t="str">
        <f t="shared" si="23"/>
        <v>1001126814/07/2021</v>
      </c>
    </row>
    <row r="728" spans="1:8" x14ac:dyDescent="0.35">
      <c r="A728" s="5" t="s">
        <v>20</v>
      </c>
      <c r="B728" s="5" t="s">
        <v>123</v>
      </c>
      <c r="C728" s="38" t="s">
        <v>2092</v>
      </c>
      <c r="D728" s="6">
        <v>1</v>
      </c>
      <c r="E728" s="7">
        <v>1</v>
      </c>
      <c r="F728" s="6">
        <v>91.67</v>
      </c>
      <c r="G728" s="33" t="str">
        <f t="shared" si="22"/>
        <v>Kenzo1001126815/07/2021</v>
      </c>
      <c r="H728" t="str">
        <f t="shared" si="23"/>
        <v>1001126815/07/2021</v>
      </c>
    </row>
    <row r="729" spans="1:8" x14ac:dyDescent="0.35">
      <c r="A729" s="5" t="s">
        <v>20</v>
      </c>
      <c r="B729" s="5" t="s">
        <v>123</v>
      </c>
      <c r="C729" s="38" t="s">
        <v>2184</v>
      </c>
      <c r="D729" s="6">
        <v>1</v>
      </c>
      <c r="E729" s="7">
        <v>1</v>
      </c>
      <c r="F729" s="6">
        <v>166.67</v>
      </c>
      <c r="G729" s="33" t="str">
        <f t="shared" si="22"/>
        <v>Kenzo1001126807/08/2021</v>
      </c>
      <c r="H729" t="str">
        <f t="shared" si="23"/>
        <v>1001126807/08/2021</v>
      </c>
    </row>
    <row r="730" spans="1:8" x14ac:dyDescent="0.35">
      <c r="A730" s="5" t="s">
        <v>20</v>
      </c>
      <c r="B730" s="5" t="s">
        <v>123</v>
      </c>
      <c r="C730" s="38" t="s">
        <v>2212</v>
      </c>
      <c r="D730" s="6">
        <v>3</v>
      </c>
      <c r="E730" s="7">
        <v>3</v>
      </c>
      <c r="F730" s="6">
        <v>289.17</v>
      </c>
      <c r="G730" s="33" t="str">
        <f t="shared" si="22"/>
        <v>Kenzo1001126811/08/2021</v>
      </c>
      <c r="H730" t="str">
        <f t="shared" si="23"/>
        <v>1001126811/08/2021</v>
      </c>
    </row>
    <row r="731" spans="1:8" x14ac:dyDescent="0.35">
      <c r="A731" s="5" t="s">
        <v>20</v>
      </c>
      <c r="B731" s="5" t="s">
        <v>2161</v>
      </c>
      <c r="C731" s="38" t="s">
        <v>2093</v>
      </c>
      <c r="D731" s="6">
        <v>1</v>
      </c>
      <c r="E731" s="7">
        <v>1</v>
      </c>
      <c r="F731" s="6">
        <v>70</v>
      </c>
      <c r="G731" s="33" t="str">
        <f t="shared" si="22"/>
        <v>Kenzo1001132916/07/2021</v>
      </c>
      <c r="H731" t="str">
        <f t="shared" si="23"/>
        <v>1001132916/07/2021</v>
      </c>
    </row>
    <row r="732" spans="1:8" x14ac:dyDescent="0.35">
      <c r="A732" s="5" t="s">
        <v>20</v>
      </c>
      <c r="B732" s="5" t="s">
        <v>2140</v>
      </c>
      <c r="C732" s="38" t="s">
        <v>2081</v>
      </c>
      <c r="D732" s="6">
        <v>1</v>
      </c>
      <c r="E732" s="7">
        <v>1</v>
      </c>
      <c r="F732" s="6">
        <v>91.67</v>
      </c>
      <c r="G732" s="33" t="str">
        <f t="shared" si="22"/>
        <v>Kenzo1001138004/07/2021</v>
      </c>
      <c r="H732" t="str">
        <f t="shared" si="23"/>
        <v>1001138004/07/2021</v>
      </c>
    </row>
    <row r="733" spans="1:8" x14ac:dyDescent="0.35">
      <c r="A733" s="5" t="s">
        <v>20</v>
      </c>
      <c r="B733" s="5" t="s">
        <v>2140</v>
      </c>
      <c r="C733" s="38" t="s">
        <v>2094</v>
      </c>
      <c r="D733" s="6">
        <v>1</v>
      </c>
      <c r="E733" s="7">
        <v>1</v>
      </c>
      <c r="F733" s="6">
        <v>81</v>
      </c>
      <c r="G733" s="33" t="str">
        <f t="shared" si="22"/>
        <v>Kenzo1001138017/07/2021</v>
      </c>
      <c r="H733" t="str">
        <f t="shared" si="23"/>
        <v>1001138017/07/2021</v>
      </c>
    </row>
    <row r="734" spans="1:8" x14ac:dyDescent="0.35">
      <c r="A734" s="5" t="s">
        <v>20</v>
      </c>
      <c r="B734" s="5" t="s">
        <v>2159</v>
      </c>
      <c r="C734" s="38" t="s">
        <v>2078</v>
      </c>
      <c r="D734" s="6">
        <v>1</v>
      </c>
      <c r="E734" s="7">
        <v>1</v>
      </c>
      <c r="F734" s="6">
        <v>97.5</v>
      </c>
      <c r="G734" s="33" t="str">
        <f t="shared" si="22"/>
        <v>Kenzo1001142301/07/2021</v>
      </c>
      <c r="H734" t="str">
        <f t="shared" si="23"/>
        <v>1001142301/07/2021</v>
      </c>
    </row>
    <row r="735" spans="1:8" x14ac:dyDescent="0.35">
      <c r="A735" s="5" t="s">
        <v>20</v>
      </c>
      <c r="B735" s="5" t="s">
        <v>2159</v>
      </c>
      <c r="C735" s="38" t="s">
        <v>2079</v>
      </c>
      <c r="D735" s="6">
        <v>3</v>
      </c>
      <c r="E735" s="7">
        <v>3</v>
      </c>
      <c r="F735" s="6">
        <v>278.75</v>
      </c>
      <c r="G735" s="33" t="str">
        <f t="shared" si="22"/>
        <v>Kenzo1001142302/07/2021</v>
      </c>
      <c r="H735" t="str">
        <f t="shared" si="23"/>
        <v>1001142302/07/2021</v>
      </c>
    </row>
    <row r="736" spans="1:8" x14ac:dyDescent="0.35">
      <c r="A736" s="5" t="s">
        <v>20</v>
      </c>
      <c r="B736" s="5" t="s">
        <v>2159</v>
      </c>
      <c r="C736" s="38" t="s">
        <v>2080</v>
      </c>
      <c r="D736" s="6">
        <v>7</v>
      </c>
      <c r="E736" s="7">
        <v>5</v>
      </c>
      <c r="F736" s="6">
        <v>685.84</v>
      </c>
      <c r="G736" s="33" t="str">
        <f t="shared" si="22"/>
        <v>Kenzo1001142303/07/2021</v>
      </c>
      <c r="H736" t="str">
        <f t="shared" si="23"/>
        <v>1001142303/07/2021</v>
      </c>
    </row>
    <row r="737" spans="1:8" x14ac:dyDescent="0.35">
      <c r="A737" s="5" t="s">
        <v>20</v>
      </c>
      <c r="B737" s="5" t="s">
        <v>2159</v>
      </c>
      <c r="C737" s="38" t="s">
        <v>2105</v>
      </c>
      <c r="D737" s="6">
        <v>3</v>
      </c>
      <c r="E737" s="7">
        <v>3</v>
      </c>
      <c r="F737" s="6">
        <v>179.17000000000002</v>
      </c>
      <c r="G737" s="33" t="str">
        <f t="shared" si="22"/>
        <v>Kenzo1001142328/07/2021</v>
      </c>
      <c r="H737" t="str">
        <f t="shared" si="23"/>
        <v>1001142328/07/2021</v>
      </c>
    </row>
    <row r="738" spans="1:8" x14ac:dyDescent="0.35">
      <c r="A738" s="5" t="s">
        <v>20</v>
      </c>
      <c r="B738" s="5" t="s">
        <v>2159</v>
      </c>
      <c r="C738" s="38" t="s">
        <v>2107</v>
      </c>
      <c r="D738" s="6">
        <v>3</v>
      </c>
      <c r="E738" s="7">
        <v>2</v>
      </c>
      <c r="F738" s="6">
        <v>474.99999999999994</v>
      </c>
      <c r="G738" s="33" t="str">
        <f t="shared" si="22"/>
        <v>Kenzo1001142330/07/2021</v>
      </c>
      <c r="H738" t="str">
        <f t="shared" si="23"/>
        <v>1001142330/07/2021</v>
      </c>
    </row>
    <row r="739" spans="1:8" x14ac:dyDescent="0.35">
      <c r="A739" s="5" t="s">
        <v>20</v>
      </c>
      <c r="B739" s="5" t="s">
        <v>2159</v>
      </c>
      <c r="C739" s="38" t="s">
        <v>2108</v>
      </c>
      <c r="D739" s="6">
        <v>2</v>
      </c>
      <c r="E739" s="7">
        <v>2</v>
      </c>
      <c r="F739" s="6">
        <v>285</v>
      </c>
      <c r="G739" s="33" t="str">
        <f t="shared" si="22"/>
        <v>Kenzo1001142331/07/2021</v>
      </c>
      <c r="H739" t="str">
        <f t="shared" si="23"/>
        <v>1001142331/07/2021</v>
      </c>
    </row>
    <row r="740" spans="1:8" x14ac:dyDescent="0.35">
      <c r="A740" s="5" t="s">
        <v>20</v>
      </c>
      <c r="B740" s="5" t="s">
        <v>2159</v>
      </c>
      <c r="C740" s="38" t="s">
        <v>2178</v>
      </c>
      <c r="D740" s="6">
        <v>5</v>
      </c>
      <c r="E740" s="7">
        <v>5</v>
      </c>
      <c r="F740" s="6">
        <v>797.5</v>
      </c>
      <c r="G740" s="33" t="str">
        <f t="shared" si="22"/>
        <v>Kenzo1001142301/08/2021</v>
      </c>
      <c r="H740" t="str">
        <f t="shared" si="23"/>
        <v>1001142301/08/2021</v>
      </c>
    </row>
    <row r="741" spans="1:8" x14ac:dyDescent="0.35">
      <c r="A741" s="5" t="s">
        <v>20</v>
      </c>
      <c r="B741" s="5" t="s">
        <v>116</v>
      </c>
      <c r="C741" s="38" t="s">
        <v>2082</v>
      </c>
      <c r="D741" s="6">
        <v>1</v>
      </c>
      <c r="E741" s="7">
        <v>1</v>
      </c>
      <c r="F741" s="6">
        <v>55.42</v>
      </c>
      <c r="G741" s="33" t="str">
        <f t="shared" si="22"/>
        <v>Kenzo1001144805/07/2021</v>
      </c>
      <c r="H741" t="str">
        <f t="shared" si="23"/>
        <v>1001144805/07/2021</v>
      </c>
    </row>
    <row r="742" spans="1:8" x14ac:dyDescent="0.35">
      <c r="A742" s="5" t="s">
        <v>20</v>
      </c>
      <c r="B742" s="5" t="s">
        <v>116</v>
      </c>
      <c r="C742" s="38" t="s">
        <v>2089</v>
      </c>
      <c r="D742" s="6">
        <v>1</v>
      </c>
      <c r="E742" s="7">
        <v>1</v>
      </c>
      <c r="F742" s="6">
        <v>245.83</v>
      </c>
      <c r="G742" s="33" t="str">
        <f t="shared" si="22"/>
        <v>Kenzo1001144812/07/2021</v>
      </c>
      <c r="H742" t="str">
        <f t="shared" si="23"/>
        <v>1001144812/07/2021</v>
      </c>
    </row>
    <row r="743" spans="1:8" x14ac:dyDescent="0.35">
      <c r="A743" s="5" t="s">
        <v>20</v>
      </c>
      <c r="B743" s="5" t="s">
        <v>116</v>
      </c>
      <c r="C743" s="38" t="s">
        <v>2091</v>
      </c>
      <c r="D743" s="6">
        <v>1</v>
      </c>
      <c r="E743" s="7">
        <v>1</v>
      </c>
      <c r="F743" s="6">
        <v>149.33000000000001</v>
      </c>
      <c r="G743" s="33" t="str">
        <f t="shared" si="22"/>
        <v>Kenzo1001144814/07/2021</v>
      </c>
      <c r="H743" t="str">
        <f t="shared" si="23"/>
        <v>1001144814/07/2021</v>
      </c>
    </row>
    <row r="744" spans="1:8" x14ac:dyDescent="0.35">
      <c r="A744" s="5" t="s">
        <v>20</v>
      </c>
      <c r="B744" s="5" t="s">
        <v>116</v>
      </c>
      <c r="C744" s="38" t="s">
        <v>2098</v>
      </c>
      <c r="D744" s="6">
        <v>1</v>
      </c>
      <c r="E744" s="7">
        <v>1</v>
      </c>
      <c r="F744" s="6">
        <v>70</v>
      </c>
      <c r="G744" s="33" t="str">
        <f t="shared" si="22"/>
        <v>Kenzo1001144821/07/2021</v>
      </c>
      <c r="H744" t="str">
        <f t="shared" si="23"/>
        <v>1001144821/07/2021</v>
      </c>
    </row>
    <row r="745" spans="1:8" x14ac:dyDescent="0.35">
      <c r="A745" s="5" t="s">
        <v>20</v>
      </c>
      <c r="B745" s="5" t="s">
        <v>116</v>
      </c>
      <c r="C745" s="38" t="s">
        <v>2102</v>
      </c>
      <c r="D745" s="6">
        <v>1</v>
      </c>
      <c r="E745" s="7">
        <v>1</v>
      </c>
      <c r="F745" s="6">
        <v>70</v>
      </c>
      <c r="G745" s="33" t="str">
        <f t="shared" si="22"/>
        <v>Kenzo1001144825/07/2021</v>
      </c>
      <c r="H745" t="str">
        <f t="shared" si="23"/>
        <v>1001144825/07/2021</v>
      </c>
    </row>
    <row r="746" spans="1:8" x14ac:dyDescent="0.35">
      <c r="A746" s="5" t="s">
        <v>20</v>
      </c>
      <c r="B746" s="5" t="s">
        <v>116</v>
      </c>
      <c r="C746" s="38" t="s">
        <v>2105</v>
      </c>
      <c r="D746" s="6">
        <v>2</v>
      </c>
      <c r="E746" s="7">
        <v>2</v>
      </c>
      <c r="F746" s="6">
        <v>268.33</v>
      </c>
      <c r="G746" s="33" t="str">
        <f t="shared" si="22"/>
        <v>Kenzo1001144828/07/2021</v>
      </c>
      <c r="H746" t="str">
        <f t="shared" si="23"/>
        <v>1001144828/07/2021</v>
      </c>
    </row>
    <row r="747" spans="1:8" x14ac:dyDescent="0.35">
      <c r="A747" s="5" t="s">
        <v>20</v>
      </c>
      <c r="B747" s="5" t="s">
        <v>116</v>
      </c>
      <c r="C747" s="38" t="s">
        <v>2186</v>
      </c>
      <c r="D747" s="6">
        <v>1</v>
      </c>
      <c r="E747" s="7">
        <v>1</v>
      </c>
      <c r="F747" s="6">
        <v>160</v>
      </c>
      <c r="G747" s="33" t="str">
        <f t="shared" si="22"/>
        <v>Kenzo1001144810/08/2021</v>
      </c>
      <c r="H747" t="str">
        <f t="shared" si="23"/>
        <v>1001144810/08/2021</v>
      </c>
    </row>
    <row r="748" spans="1:8" x14ac:dyDescent="0.35">
      <c r="A748" s="5" t="s">
        <v>20</v>
      </c>
      <c r="B748" s="5" t="s">
        <v>116</v>
      </c>
      <c r="C748" s="38" t="s">
        <v>2212</v>
      </c>
      <c r="D748" s="6">
        <v>1</v>
      </c>
      <c r="E748" s="7">
        <v>1</v>
      </c>
      <c r="F748" s="6">
        <v>90.62</v>
      </c>
      <c r="G748" s="33" t="str">
        <f t="shared" si="22"/>
        <v>Kenzo1001144811/08/2021</v>
      </c>
      <c r="H748" t="str">
        <f t="shared" si="23"/>
        <v>1001144811/08/2021</v>
      </c>
    </row>
    <row r="749" spans="1:8" x14ac:dyDescent="0.35">
      <c r="A749" s="5" t="s">
        <v>20</v>
      </c>
      <c r="B749" s="5" t="s">
        <v>2113</v>
      </c>
      <c r="C749" s="38" t="s">
        <v>2083</v>
      </c>
      <c r="D749" s="6">
        <v>1</v>
      </c>
      <c r="E749" s="7">
        <v>1</v>
      </c>
      <c r="F749" s="6">
        <v>79.17</v>
      </c>
      <c r="G749" s="33" t="str">
        <f t="shared" si="22"/>
        <v>Kenzo1001145306/07/2021</v>
      </c>
      <c r="H749" t="str">
        <f t="shared" si="23"/>
        <v>1001145306/07/2021</v>
      </c>
    </row>
    <row r="750" spans="1:8" x14ac:dyDescent="0.35">
      <c r="A750" s="5" t="s">
        <v>20</v>
      </c>
      <c r="B750" s="5" t="s">
        <v>2113</v>
      </c>
      <c r="C750" s="38" t="s">
        <v>2086</v>
      </c>
      <c r="D750" s="6">
        <v>1</v>
      </c>
      <c r="E750" s="7">
        <v>1</v>
      </c>
      <c r="F750" s="6">
        <v>75</v>
      </c>
      <c r="G750" s="33" t="str">
        <f t="shared" si="22"/>
        <v>Kenzo1001145309/07/2021</v>
      </c>
      <c r="H750" t="str">
        <f t="shared" si="23"/>
        <v>1001145309/07/2021</v>
      </c>
    </row>
    <row r="751" spans="1:8" x14ac:dyDescent="0.35">
      <c r="A751" s="5" t="s">
        <v>20</v>
      </c>
      <c r="B751" s="5" t="s">
        <v>2113</v>
      </c>
      <c r="C751" s="38" t="s">
        <v>2090</v>
      </c>
      <c r="D751" s="6">
        <v>1</v>
      </c>
      <c r="E751" s="7">
        <v>1</v>
      </c>
      <c r="F751" s="6">
        <v>245.83</v>
      </c>
      <c r="G751" s="33" t="str">
        <f t="shared" si="22"/>
        <v>Kenzo1001145313/07/2021</v>
      </c>
      <c r="H751" t="str">
        <f t="shared" si="23"/>
        <v>1001145313/07/2021</v>
      </c>
    </row>
    <row r="752" spans="1:8" x14ac:dyDescent="0.35">
      <c r="A752" s="5" t="s">
        <v>20</v>
      </c>
      <c r="B752" s="5" t="s">
        <v>2113</v>
      </c>
      <c r="C752" s="38" t="s">
        <v>2096</v>
      </c>
      <c r="D752" s="6">
        <v>1</v>
      </c>
      <c r="E752" s="7">
        <v>1</v>
      </c>
      <c r="F752" s="6">
        <v>70</v>
      </c>
      <c r="G752" s="33" t="str">
        <f t="shared" si="22"/>
        <v>Kenzo1001145319/07/2021</v>
      </c>
      <c r="H752" t="str">
        <f t="shared" si="23"/>
        <v>1001145319/07/2021</v>
      </c>
    </row>
    <row r="753" spans="1:8" x14ac:dyDescent="0.35">
      <c r="A753" s="5" t="s">
        <v>20</v>
      </c>
      <c r="B753" s="5" t="s">
        <v>2124</v>
      </c>
      <c r="C753" s="38" t="s">
        <v>2107</v>
      </c>
      <c r="D753" s="6">
        <v>1</v>
      </c>
      <c r="E753" s="7">
        <v>1</v>
      </c>
      <c r="F753" s="6">
        <v>166.67</v>
      </c>
      <c r="G753" s="33" t="str">
        <f t="shared" si="22"/>
        <v>Kenzo1001148130/07/2021</v>
      </c>
      <c r="H753" t="str">
        <f t="shared" si="23"/>
        <v>1001148130/07/2021</v>
      </c>
    </row>
    <row r="754" spans="1:8" x14ac:dyDescent="0.35">
      <c r="A754" s="5" t="s">
        <v>20</v>
      </c>
      <c r="B754" s="5" t="s">
        <v>2124</v>
      </c>
      <c r="C754" s="38" t="s">
        <v>2179</v>
      </c>
      <c r="D754" s="6">
        <v>1</v>
      </c>
      <c r="E754" s="7">
        <v>1</v>
      </c>
      <c r="F754" s="6">
        <v>100</v>
      </c>
      <c r="G754" s="33" t="str">
        <f t="shared" si="22"/>
        <v>Kenzo1001148102/08/2021</v>
      </c>
      <c r="H754" t="str">
        <f t="shared" si="23"/>
        <v>1001148102/08/2021</v>
      </c>
    </row>
    <row r="755" spans="1:8" x14ac:dyDescent="0.35">
      <c r="A755" s="5" t="s">
        <v>20</v>
      </c>
      <c r="B755" s="5" t="s">
        <v>2124</v>
      </c>
      <c r="C755" s="38" t="s">
        <v>2186</v>
      </c>
      <c r="D755" s="6">
        <v>1</v>
      </c>
      <c r="E755" s="7">
        <v>1</v>
      </c>
      <c r="F755" s="6">
        <v>75</v>
      </c>
      <c r="G755" s="33" t="str">
        <f t="shared" si="22"/>
        <v>Kenzo1001148110/08/2021</v>
      </c>
      <c r="H755" t="str">
        <f t="shared" si="23"/>
        <v>1001148110/08/2021</v>
      </c>
    </row>
    <row r="756" spans="1:8" x14ac:dyDescent="0.35">
      <c r="A756" s="5" t="s">
        <v>20</v>
      </c>
      <c r="B756" s="5" t="s">
        <v>2119</v>
      </c>
      <c r="C756" s="38" t="s">
        <v>2102</v>
      </c>
      <c r="D756" s="6">
        <v>1</v>
      </c>
      <c r="E756" s="7">
        <v>1</v>
      </c>
      <c r="F756" s="6">
        <v>79.17</v>
      </c>
      <c r="G756" s="33" t="str">
        <f t="shared" si="22"/>
        <v>Kenzo1001156725/07/2021</v>
      </c>
      <c r="H756" t="str">
        <f t="shared" si="23"/>
        <v>1001156725/07/2021</v>
      </c>
    </row>
    <row r="757" spans="1:8" x14ac:dyDescent="0.35">
      <c r="A757" s="5" t="s">
        <v>20</v>
      </c>
      <c r="B757" s="5" t="s">
        <v>110</v>
      </c>
      <c r="C757" s="38" t="s">
        <v>2078</v>
      </c>
      <c r="D757" s="6">
        <v>1</v>
      </c>
      <c r="E757" s="7">
        <v>1</v>
      </c>
      <c r="F757" s="6">
        <v>81.25</v>
      </c>
      <c r="G757" s="33" t="str">
        <f t="shared" si="22"/>
        <v>Kenzo1001158901/07/2021</v>
      </c>
      <c r="H757" t="str">
        <f t="shared" si="23"/>
        <v>1001158901/07/2021</v>
      </c>
    </row>
    <row r="758" spans="1:8" x14ac:dyDescent="0.35">
      <c r="A758" s="5" t="s">
        <v>20</v>
      </c>
      <c r="B758" s="5" t="s">
        <v>110</v>
      </c>
      <c r="C758" s="38" t="s">
        <v>2081</v>
      </c>
      <c r="D758" s="6">
        <v>6</v>
      </c>
      <c r="E758" s="7">
        <v>4</v>
      </c>
      <c r="F758" s="6">
        <v>503.34000000000003</v>
      </c>
      <c r="G758" s="33" t="str">
        <f t="shared" si="22"/>
        <v>Kenzo1001158904/07/2021</v>
      </c>
      <c r="H758" t="str">
        <f t="shared" si="23"/>
        <v>1001158904/07/2021</v>
      </c>
    </row>
    <row r="759" spans="1:8" x14ac:dyDescent="0.35">
      <c r="A759" s="5" t="s">
        <v>20</v>
      </c>
      <c r="B759" s="5" t="s">
        <v>110</v>
      </c>
      <c r="C759" s="38" t="s">
        <v>2089</v>
      </c>
      <c r="D759" s="6">
        <v>1</v>
      </c>
      <c r="E759" s="7">
        <v>1</v>
      </c>
      <c r="F759" s="6">
        <v>186.67</v>
      </c>
      <c r="G759" s="33" t="str">
        <f t="shared" si="22"/>
        <v>Kenzo1001158912/07/2021</v>
      </c>
      <c r="H759" t="str">
        <f t="shared" si="23"/>
        <v>1001158912/07/2021</v>
      </c>
    </row>
    <row r="760" spans="1:8" x14ac:dyDescent="0.35">
      <c r="A760" s="5" t="s">
        <v>20</v>
      </c>
      <c r="B760" s="5" t="s">
        <v>110</v>
      </c>
      <c r="C760" s="38" t="s">
        <v>2093</v>
      </c>
      <c r="D760" s="6">
        <v>1</v>
      </c>
      <c r="E760" s="7">
        <v>1</v>
      </c>
      <c r="F760" s="6">
        <v>225</v>
      </c>
      <c r="G760" s="33" t="str">
        <f t="shared" si="22"/>
        <v>Kenzo1001158916/07/2021</v>
      </c>
      <c r="H760" t="str">
        <f t="shared" si="23"/>
        <v>1001158916/07/2021</v>
      </c>
    </row>
    <row r="761" spans="1:8" x14ac:dyDescent="0.35">
      <c r="A761" s="5" t="s">
        <v>20</v>
      </c>
      <c r="B761" s="5" t="s">
        <v>110</v>
      </c>
      <c r="C761" s="38" t="s">
        <v>2095</v>
      </c>
      <c r="D761" s="6">
        <v>1</v>
      </c>
      <c r="E761" s="7">
        <v>1</v>
      </c>
      <c r="F761" s="6">
        <v>137.66999999999999</v>
      </c>
      <c r="G761" s="33" t="str">
        <f t="shared" si="22"/>
        <v>Kenzo1001158918/07/2021</v>
      </c>
      <c r="H761" t="str">
        <f t="shared" si="23"/>
        <v>1001158918/07/2021</v>
      </c>
    </row>
    <row r="762" spans="1:8" x14ac:dyDescent="0.35">
      <c r="A762" s="5" t="s">
        <v>20</v>
      </c>
      <c r="B762" s="5" t="s">
        <v>110</v>
      </c>
      <c r="C762" s="38" t="s">
        <v>2099</v>
      </c>
      <c r="D762" s="6">
        <v>2</v>
      </c>
      <c r="E762" s="7">
        <v>2</v>
      </c>
      <c r="F762" s="6">
        <v>257.66000000000003</v>
      </c>
      <c r="G762" s="33" t="str">
        <f t="shared" si="22"/>
        <v>Kenzo1001158922/07/2021</v>
      </c>
      <c r="H762" t="str">
        <f t="shared" si="23"/>
        <v>1001158922/07/2021</v>
      </c>
    </row>
    <row r="763" spans="1:8" x14ac:dyDescent="0.35">
      <c r="A763" s="5" t="s">
        <v>20</v>
      </c>
      <c r="B763" s="5" t="s">
        <v>110</v>
      </c>
      <c r="C763" s="38" t="s">
        <v>2100</v>
      </c>
      <c r="D763" s="6">
        <v>1</v>
      </c>
      <c r="E763" s="7">
        <v>1</v>
      </c>
      <c r="F763" s="6">
        <v>137.5</v>
      </c>
      <c r="G763" s="33" t="str">
        <f t="shared" si="22"/>
        <v>Kenzo1001158923/07/2021</v>
      </c>
      <c r="H763" t="str">
        <f t="shared" si="23"/>
        <v>1001158923/07/2021</v>
      </c>
    </row>
    <row r="764" spans="1:8" x14ac:dyDescent="0.35">
      <c r="A764" s="5" t="s">
        <v>20</v>
      </c>
      <c r="B764" s="5" t="s">
        <v>110</v>
      </c>
      <c r="C764" s="38" t="s">
        <v>2101</v>
      </c>
      <c r="D764" s="6">
        <v>0</v>
      </c>
      <c r="E764" s="7">
        <v>0</v>
      </c>
      <c r="F764" s="6">
        <v>-57.660000000000011</v>
      </c>
      <c r="G764" s="33" t="str">
        <f t="shared" si="22"/>
        <v>Kenzo1001158924/07/2021</v>
      </c>
      <c r="H764" t="str">
        <f t="shared" si="23"/>
        <v>1001158924/07/2021</v>
      </c>
    </row>
    <row r="765" spans="1:8" x14ac:dyDescent="0.35">
      <c r="A765" s="5" t="s">
        <v>20</v>
      </c>
      <c r="B765" s="5" t="s">
        <v>110</v>
      </c>
      <c r="C765" s="38" t="s">
        <v>2203</v>
      </c>
      <c r="D765" s="6">
        <v>1</v>
      </c>
      <c r="E765" s="7">
        <v>1</v>
      </c>
      <c r="F765" s="6">
        <v>81.25</v>
      </c>
      <c r="G765" s="33" t="str">
        <f t="shared" si="22"/>
        <v>Kenzo1001158909/08/2021</v>
      </c>
      <c r="H765" t="str">
        <f t="shared" si="23"/>
        <v>1001158909/08/2021</v>
      </c>
    </row>
    <row r="766" spans="1:8" x14ac:dyDescent="0.35">
      <c r="A766" s="5" t="s">
        <v>20</v>
      </c>
      <c r="B766" s="5" t="s">
        <v>2150</v>
      </c>
      <c r="C766" s="38" t="s">
        <v>2184</v>
      </c>
      <c r="D766" s="6">
        <v>1</v>
      </c>
      <c r="E766" s="7">
        <v>1</v>
      </c>
      <c r="F766" s="6">
        <v>79.17</v>
      </c>
      <c r="G766" s="33" t="str">
        <f t="shared" si="22"/>
        <v>Kenzo1001159407/08/2021</v>
      </c>
      <c r="H766" t="str">
        <f t="shared" si="23"/>
        <v>1001159407/08/2021</v>
      </c>
    </row>
    <row r="767" spans="1:8" x14ac:dyDescent="0.35">
      <c r="A767" s="5" t="s">
        <v>20</v>
      </c>
      <c r="B767" s="5" t="s">
        <v>2134</v>
      </c>
      <c r="C767" s="38" t="s">
        <v>2212</v>
      </c>
      <c r="D767" s="6">
        <v>1</v>
      </c>
      <c r="E767" s="7">
        <v>1</v>
      </c>
      <c r="F767" s="6">
        <v>154.16999999999999</v>
      </c>
      <c r="G767" s="33" t="str">
        <f t="shared" si="22"/>
        <v>Kenzo1001200311/08/2021</v>
      </c>
      <c r="H767" t="str">
        <f t="shared" si="23"/>
        <v>1001200311/08/2021</v>
      </c>
    </row>
    <row r="768" spans="1:8" x14ac:dyDescent="0.35">
      <c r="A768" s="5" t="s">
        <v>20</v>
      </c>
      <c r="B768" s="5" t="s">
        <v>120</v>
      </c>
      <c r="C768" s="38" t="s">
        <v>2079</v>
      </c>
      <c r="D768" s="6">
        <v>4</v>
      </c>
      <c r="E768" s="7">
        <v>4</v>
      </c>
      <c r="F768" s="6">
        <v>398.75</v>
      </c>
      <c r="G768" s="33" t="str">
        <f t="shared" si="22"/>
        <v>Kenzo1001202402/07/2021</v>
      </c>
      <c r="H768" t="str">
        <f t="shared" si="23"/>
        <v>1001202402/07/2021</v>
      </c>
    </row>
    <row r="769" spans="1:8" x14ac:dyDescent="0.35">
      <c r="A769" s="5" t="s">
        <v>20</v>
      </c>
      <c r="B769" s="5" t="s">
        <v>120</v>
      </c>
      <c r="C769" s="38" t="s">
        <v>2080</v>
      </c>
      <c r="D769" s="6">
        <v>6</v>
      </c>
      <c r="E769" s="7">
        <v>5</v>
      </c>
      <c r="F769" s="6">
        <v>567.91</v>
      </c>
      <c r="G769" s="33" t="str">
        <f t="shared" si="22"/>
        <v>Kenzo1001202403/07/2021</v>
      </c>
      <c r="H769" t="str">
        <f t="shared" si="23"/>
        <v>1001202403/07/2021</v>
      </c>
    </row>
    <row r="770" spans="1:8" x14ac:dyDescent="0.35">
      <c r="A770" s="5" t="s">
        <v>20</v>
      </c>
      <c r="B770" s="5" t="s">
        <v>120</v>
      </c>
      <c r="C770" s="38" t="s">
        <v>2081</v>
      </c>
      <c r="D770" s="6">
        <v>5</v>
      </c>
      <c r="E770" s="7">
        <v>5</v>
      </c>
      <c r="F770" s="6">
        <v>582.91999999999996</v>
      </c>
      <c r="G770" s="33" t="str">
        <f t="shared" si="22"/>
        <v>Kenzo1001202404/07/2021</v>
      </c>
      <c r="H770" t="str">
        <f t="shared" si="23"/>
        <v>1001202404/07/2021</v>
      </c>
    </row>
    <row r="771" spans="1:8" x14ac:dyDescent="0.35">
      <c r="A771" s="5" t="s">
        <v>20</v>
      </c>
      <c r="B771" s="5" t="s">
        <v>120</v>
      </c>
      <c r="C771" s="38" t="s">
        <v>2085</v>
      </c>
      <c r="D771" s="6">
        <v>3</v>
      </c>
      <c r="E771" s="7">
        <v>3</v>
      </c>
      <c r="F771" s="6">
        <v>343.12</v>
      </c>
      <c r="G771" s="33" t="str">
        <f t="shared" si="22"/>
        <v>Kenzo1001202408/07/2021</v>
      </c>
      <c r="H771" t="str">
        <f t="shared" si="23"/>
        <v>1001202408/07/2021</v>
      </c>
    </row>
    <row r="772" spans="1:8" x14ac:dyDescent="0.35">
      <c r="A772" s="5" t="s">
        <v>20</v>
      </c>
      <c r="B772" s="5" t="s">
        <v>120</v>
      </c>
      <c r="C772" s="38" t="s">
        <v>2087</v>
      </c>
      <c r="D772" s="6">
        <v>2</v>
      </c>
      <c r="E772" s="7">
        <v>2</v>
      </c>
      <c r="F772" s="6">
        <v>149.17000000000002</v>
      </c>
      <c r="G772" s="33" t="str">
        <f t="shared" si="22"/>
        <v>Kenzo1001202410/07/2021</v>
      </c>
      <c r="H772" t="str">
        <f t="shared" si="23"/>
        <v>1001202410/07/2021</v>
      </c>
    </row>
    <row r="773" spans="1:8" x14ac:dyDescent="0.35">
      <c r="A773" s="5" t="s">
        <v>20</v>
      </c>
      <c r="B773" s="5" t="s">
        <v>120</v>
      </c>
      <c r="C773" s="38" t="s">
        <v>2088</v>
      </c>
      <c r="D773" s="6">
        <v>6</v>
      </c>
      <c r="E773" s="7">
        <v>5</v>
      </c>
      <c r="F773" s="6">
        <v>442.93</v>
      </c>
      <c r="G773" s="33" t="str">
        <f t="shared" si="22"/>
        <v>Kenzo1001202411/07/2021</v>
      </c>
      <c r="H773" t="str">
        <f t="shared" si="23"/>
        <v>1001202411/07/2021</v>
      </c>
    </row>
    <row r="774" spans="1:8" x14ac:dyDescent="0.35">
      <c r="A774" s="5" t="s">
        <v>20</v>
      </c>
      <c r="B774" s="5" t="s">
        <v>120</v>
      </c>
      <c r="C774" s="38" t="s">
        <v>2089</v>
      </c>
      <c r="D774" s="6">
        <v>2</v>
      </c>
      <c r="E774" s="7">
        <v>2</v>
      </c>
      <c r="F774" s="6">
        <v>214.17000000000002</v>
      </c>
      <c r="G774" s="33" t="str">
        <f t="shared" si="22"/>
        <v>Kenzo1001202412/07/2021</v>
      </c>
      <c r="H774" t="str">
        <f t="shared" si="23"/>
        <v>1001202412/07/2021</v>
      </c>
    </row>
    <row r="775" spans="1:8" x14ac:dyDescent="0.35">
      <c r="A775" s="5" t="s">
        <v>20</v>
      </c>
      <c r="B775" s="5" t="s">
        <v>120</v>
      </c>
      <c r="C775" s="38" t="s">
        <v>2090</v>
      </c>
      <c r="D775" s="6">
        <v>3</v>
      </c>
      <c r="E775" s="7">
        <v>3</v>
      </c>
      <c r="F775" s="6">
        <v>445.83</v>
      </c>
      <c r="G775" s="33" t="str">
        <f t="shared" si="22"/>
        <v>Kenzo1001202413/07/2021</v>
      </c>
      <c r="H775" t="str">
        <f t="shared" si="23"/>
        <v>1001202413/07/2021</v>
      </c>
    </row>
    <row r="776" spans="1:8" x14ac:dyDescent="0.35">
      <c r="A776" s="5" t="s">
        <v>20</v>
      </c>
      <c r="B776" s="5" t="s">
        <v>120</v>
      </c>
      <c r="C776" s="38" t="s">
        <v>2093</v>
      </c>
      <c r="D776" s="6">
        <v>3</v>
      </c>
      <c r="E776" s="7">
        <v>3</v>
      </c>
      <c r="F776" s="6">
        <v>237.67000000000002</v>
      </c>
      <c r="G776" s="33" t="str">
        <f t="shared" ref="G776:G839" si="24">A776&amp;B776&amp;C776</f>
        <v>Kenzo1001202416/07/2021</v>
      </c>
      <c r="H776" t="str">
        <f t="shared" ref="H776:H839" si="25">B776&amp;C776</f>
        <v>1001202416/07/2021</v>
      </c>
    </row>
    <row r="777" spans="1:8" x14ac:dyDescent="0.35">
      <c r="A777" s="5" t="s">
        <v>20</v>
      </c>
      <c r="B777" s="5" t="s">
        <v>120</v>
      </c>
      <c r="C777" s="38" t="s">
        <v>2094</v>
      </c>
      <c r="D777" s="6">
        <v>8</v>
      </c>
      <c r="E777" s="7">
        <v>7</v>
      </c>
      <c r="F777" s="6">
        <v>565.34</v>
      </c>
      <c r="G777" s="33" t="str">
        <f t="shared" si="24"/>
        <v>Kenzo1001202417/07/2021</v>
      </c>
      <c r="H777" t="str">
        <f t="shared" si="25"/>
        <v>1001202417/07/2021</v>
      </c>
    </row>
    <row r="778" spans="1:8" x14ac:dyDescent="0.35">
      <c r="A778" s="5" t="s">
        <v>20</v>
      </c>
      <c r="B778" s="5" t="s">
        <v>120</v>
      </c>
      <c r="C778" s="38" t="s">
        <v>2096</v>
      </c>
      <c r="D778" s="6">
        <v>3</v>
      </c>
      <c r="E778" s="7">
        <v>3</v>
      </c>
      <c r="F778" s="6">
        <v>374.34</v>
      </c>
      <c r="G778" s="33" t="str">
        <f t="shared" si="24"/>
        <v>Kenzo1001202419/07/2021</v>
      </c>
      <c r="H778" t="str">
        <f t="shared" si="25"/>
        <v>1001202419/07/2021</v>
      </c>
    </row>
    <row r="779" spans="1:8" x14ac:dyDescent="0.35">
      <c r="A779" s="5" t="s">
        <v>20</v>
      </c>
      <c r="B779" s="5" t="s">
        <v>120</v>
      </c>
      <c r="C779" s="38" t="s">
        <v>2097</v>
      </c>
      <c r="D779" s="6">
        <v>1</v>
      </c>
      <c r="E779" s="7">
        <v>1</v>
      </c>
      <c r="F779" s="6">
        <v>79.17</v>
      </c>
      <c r="G779" s="33" t="str">
        <f t="shared" si="24"/>
        <v>Kenzo1001202420/07/2021</v>
      </c>
      <c r="H779" t="str">
        <f t="shared" si="25"/>
        <v>1001202420/07/2021</v>
      </c>
    </row>
    <row r="780" spans="1:8" x14ac:dyDescent="0.35">
      <c r="A780" s="5" t="s">
        <v>20</v>
      </c>
      <c r="B780" s="5" t="s">
        <v>120</v>
      </c>
      <c r="C780" s="38" t="s">
        <v>2099</v>
      </c>
      <c r="D780" s="6">
        <v>1</v>
      </c>
      <c r="E780" s="7">
        <v>1</v>
      </c>
      <c r="F780" s="6">
        <v>65</v>
      </c>
      <c r="G780" s="33" t="str">
        <f t="shared" si="24"/>
        <v>Kenzo1001202422/07/2021</v>
      </c>
      <c r="H780" t="str">
        <f t="shared" si="25"/>
        <v>1001202422/07/2021</v>
      </c>
    </row>
    <row r="781" spans="1:8" x14ac:dyDescent="0.35">
      <c r="A781" s="5" t="s">
        <v>20</v>
      </c>
      <c r="B781" s="5" t="s">
        <v>120</v>
      </c>
      <c r="C781" s="38" t="s">
        <v>2103</v>
      </c>
      <c r="D781" s="6">
        <v>2</v>
      </c>
      <c r="E781" s="7">
        <v>1</v>
      </c>
      <c r="F781" s="6">
        <v>245.83999999999997</v>
      </c>
      <c r="G781" s="33" t="str">
        <f t="shared" si="24"/>
        <v>Kenzo1001202426/07/2021</v>
      </c>
      <c r="H781" t="str">
        <f t="shared" si="25"/>
        <v>1001202426/07/2021</v>
      </c>
    </row>
    <row r="782" spans="1:8" x14ac:dyDescent="0.35">
      <c r="A782" s="5" t="s">
        <v>20</v>
      </c>
      <c r="B782" s="5" t="s">
        <v>120</v>
      </c>
      <c r="C782" s="38" t="s">
        <v>2104</v>
      </c>
      <c r="D782" s="6">
        <v>5</v>
      </c>
      <c r="E782" s="7">
        <v>2</v>
      </c>
      <c r="F782" s="6">
        <v>386.75</v>
      </c>
      <c r="G782" s="33" t="str">
        <f t="shared" si="24"/>
        <v>Kenzo1001202427/07/2021</v>
      </c>
      <c r="H782" t="str">
        <f t="shared" si="25"/>
        <v>1001202427/07/2021</v>
      </c>
    </row>
    <row r="783" spans="1:8" x14ac:dyDescent="0.35">
      <c r="A783" s="5" t="s">
        <v>20</v>
      </c>
      <c r="B783" s="5" t="s">
        <v>120</v>
      </c>
      <c r="C783" s="38" t="s">
        <v>2106</v>
      </c>
      <c r="D783" s="6">
        <v>1</v>
      </c>
      <c r="E783" s="7">
        <v>1</v>
      </c>
      <c r="F783" s="6">
        <v>108.33</v>
      </c>
      <c r="G783" s="33" t="str">
        <f t="shared" si="24"/>
        <v>Kenzo1001202429/07/2021</v>
      </c>
      <c r="H783" t="str">
        <f t="shared" si="25"/>
        <v>1001202429/07/2021</v>
      </c>
    </row>
    <row r="784" spans="1:8" x14ac:dyDescent="0.35">
      <c r="A784" s="5" t="s">
        <v>20</v>
      </c>
      <c r="B784" s="5" t="s">
        <v>120</v>
      </c>
      <c r="C784" s="38" t="s">
        <v>2108</v>
      </c>
      <c r="D784" s="6">
        <v>1</v>
      </c>
      <c r="E784" s="7">
        <v>1</v>
      </c>
      <c r="F784" s="6">
        <v>289.16999999999996</v>
      </c>
      <c r="G784" s="33" t="str">
        <f t="shared" si="24"/>
        <v>Kenzo1001202431/07/2021</v>
      </c>
      <c r="H784" t="str">
        <f t="shared" si="25"/>
        <v>1001202431/07/2021</v>
      </c>
    </row>
    <row r="785" spans="1:8" x14ac:dyDescent="0.35">
      <c r="A785" s="5" t="s">
        <v>20</v>
      </c>
      <c r="B785" s="5" t="s">
        <v>120</v>
      </c>
      <c r="C785" s="38" t="s">
        <v>2178</v>
      </c>
      <c r="D785" s="6">
        <v>5</v>
      </c>
      <c r="E785" s="7">
        <v>3</v>
      </c>
      <c r="F785" s="6">
        <v>367.17</v>
      </c>
      <c r="G785" s="33" t="str">
        <f t="shared" si="24"/>
        <v>Kenzo1001202401/08/2021</v>
      </c>
      <c r="H785" t="str">
        <f t="shared" si="25"/>
        <v>1001202401/08/2021</v>
      </c>
    </row>
    <row r="786" spans="1:8" x14ac:dyDescent="0.35">
      <c r="A786" s="5" t="s">
        <v>20</v>
      </c>
      <c r="B786" s="5" t="s">
        <v>120</v>
      </c>
      <c r="C786" s="38" t="s">
        <v>2179</v>
      </c>
      <c r="D786" s="6">
        <v>2</v>
      </c>
      <c r="E786" s="7">
        <v>2</v>
      </c>
      <c r="F786" s="6">
        <v>272.5</v>
      </c>
      <c r="G786" s="33" t="str">
        <f t="shared" si="24"/>
        <v>Kenzo1001202402/08/2021</v>
      </c>
      <c r="H786" t="str">
        <f t="shared" si="25"/>
        <v>1001202402/08/2021</v>
      </c>
    </row>
    <row r="787" spans="1:8" x14ac:dyDescent="0.35">
      <c r="A787" s="5" t="s">
        <v>20</v>
      </c>
      <c r="B787" s="5" t="s">
        <v>120</v>
      </c>
      <c r="C787" s="38" t="s">
        <v>2180</v>
      </c>
      <c r="D787" s="6">
        <v>5</v>
      </c>
      <c r="E787" s="7">
        <v>3</v>
      </c>
      <c r="F787" s="6">
        <v>650.01</v>
      </c>
      <c r="G787" s="33" t="str">
        <f t="shared" si="24"/>
        <v>Kenzo1001202403/08/2021</v>
      </c>
      <c r="H787" t="str">
        <f t="shared" si="25"/>
        <v>1001202403/08/2021</v>
      </c>
    </row>
    <row r="788" spans="1:8" x14ac:dyDescent="0.35">
      <c r="A788" s="5" t="s">
        <v>20</v>
      </c>
      <c r="B788" s="5" t="s">
        <v>120</v>
      </c>
      <c r="C788" s="38" t="s">
        <v>2183</v>
      </c>
      <c r="D788" s="6">
        <v>2</v>
      </c>
      <c r="E788" s="7">
        <v>1</v>
      </c>
      <c r="F788" s="6">
        <v>179.17000000000002</v>
      </c>
      <c r="G788" s="33" t="str">
        <f t="shared" si="24"/>
        <v>Kenzo1001202406/08/2021</v>
      </c>
      <c r="H788" t="str">
        <f t="shared" si="25"/>
        <v>1001202406/08/2021</v>
      </c>
    </row>
    <row r="789" spans="1:8" x14ac:dyDescent="0.35">
      <c r="A789" s="5" t="s">
        <v>20</v>
      </c>
      <c r="B789" s="5" t="s">
        <v>120</v>
      </c>
      <c r="C789" s="38" t="s">
        <v>2184</v>
      </c>
      <c r="D789" s="6">
        <v>7</v>
      </c>
      <c r="E789" s="7">
        <v>7</v>
      </c>
      <c r="F789" s="6">
        <v>849.58</v>
      </c>
      <c r="G789" s="33" t="str">
        <f t="shared" si="24"/>
        <v>Kenzo1001202407/08/2021</v>
      </c>
      <c r="H789" t="str">
        <f t="shared" si="25"/>
        <v>1001202407/08/2021</v>
      </c>
    </row>
    <row r="790" spans="1:8" x14ac:dyDescent="0.35">
      <c r="A790" s="5" t="s">
        <v>20</v>
      </c>
      <c r="B790" s="5" t="s">
        <v>120</v>
      </c>
      <c r="C790" s="38" t="s">
        <v>2185</v>
      </c>
      <c r="D790" s="6">
        <v>2</v>
      </c>
      <c r="E790" s="7">
        <v>1</v>
      </c>
      <c r="F790" s="6">
        <v>229.17000000000002</v>
      </c>
      <c r="G790" s="33" t="str">
        <f t="shared" si="24"/>
        <v>Kenzo1001202408/08/2021</v>
      </c>
      <c r="H790" t="str">
        <f t="shared" si="25"/>
        <v>1001202408/08/2021</v>
      </c>
    </row>
    <row r="791" spans="1:8" x14ac:dyDescent="0.35">
      <c r="A791" s="5" t="s">
        <v>20</v>
      </c>
      <c r="B791" s="5" t="s">
        <v>120</v>
      </c>
      <c r="C791" s="38" t="s">
        <v>2186</v>
      </c>
      <c r="D791" s="6">
        <v>2</v>
      </c>
      <c r="E791" s="7">
        <v>2</v>
      </c>
      <c r="F791" s="6">
        <v>158.34</v>
      </c>
      <c r="G791" s="33" t="str">
        <f t="shared" si="24"/>
        <v>Kenzo1001202410/08/2021</v>
      </c>
      <c r="H791" t="str">
        <f t="shared" si="25"/>
        <v>1001202410/08/2021</v>
      </c>
    </row>
    <row r="792" spans="1:8" x14ac:dyDescent="0.35">
      <c r="A792" s="5" t="s">
        <v>20</v>
      </c>
      <c r="B792" s="5" t="s">
        <v>120</v>
      </c>
      <c r="C792" s="38" t="s">
        <v>2231</v>
      </c>
      <c r="D792" s="6">
        <v>3</v>
      </c>
      <c r="E792" s="7">
        <v>2</v>
      </c>
      <c r="F792" s="6">
        <v>231.25</v>
      </c>
      <c r="G792" s="33" t="str">
        <f t="shared" si="24"/>
        <v>Kenzo1001202412/08/2021</v>
      </c>
      <c r="H792" t="str">
        <f t="shared" si="25"/>
        <v>1001202412/08/2021</v>
      </c>
    </row>
    <row r="793" spans="1:8" x14ac:dyDescent="0.35">
      <c r="A793" s="5" t="s">
        <v>20</v>
      </c>
      <c r="B793" s="5" t="s">
        <v>119</v>
      </c>
      <c r="C793" s="38" t="s">
        <v>2078</v>
      </c>
      <c r="D793" s="6">
        <v>1</v>
      </c>
      <c r="E793" s="7">
        <v>1</v>
      </c>
      <c r="F793" s="6">
        <v>79.17</v>
      </c>
      <c r="G793" s="33" t="str">
        <f t="shared" si="24"/>
        <v>Kenzo1001204001/07/2021</v>
      </c>
      <c r="H793" t="str">
        <f t="shared" si="25"/>
        <v>1001204001/07/2021</v>
      </c>
    </row>
    <row r="794" spans="1:8" x14ac:dyDescent="0.35">
      <c r="A794" s="5" t="s">
        <v>20</v>
      </c>
      <c r="B794" s="5" t="s">
        <v>119</v>
      </c>
      <c r="C794" s="38" t="s">
        <v>2079</v>
      </c>
      <c r="D794" s="6">
        <v>1</v>
      </c>
      <c r="E794" s="7">
        <v>1</v>
      </c>
      <c r="F794" s="6">
        <v>97.5</v>
      </c>
      <c r="G794" s="33" t="str">
        <f t="shared" si="24"/>
        <v>Kenzo1001204002/07/2021</v>
      </c>
      <c r="H794" t="str">
        <f t="shared" si="25"/>
        <v>1001204002/07/2021</v>
      </c>
    </row>
    <row r="795" spans="1:8" x14ac:dyDescent="0.35">
      <c r="A795" s="5" t="s">
        <v>20</v>
      </c>
      <c r="B795" s="5" t="s">
        <v>119</v>
      </c>
      <c r="C795" s="38" t="s">
        <v>2081</v>
      </c>
      <c r="D795" s="6">
        <v>1</v>
      </c>
      <c r="E795" s="7">
        <v>1</v>
      </c>
      <c r="F795" s="6">
        <v>87.5</v>
      </c>
      <c r="G795" s="33" t="str">
        <f t="shared" si="24"/>
        <v>Kenzo1001204004/07/2021</v>
      </c>
      <c r="H795" t="str">
        <f t="shared" si="25"/>
        <v>1001204004/07/2021</v>
      </c>
    </row>
    <row r="796" spans="1:8" x14ac:dyDescent="0.35">
      <c r="A796" s="5" t="s">
        <v>20</v>
      </c>
      <c r="B796" s="5" t="s">
        <v>119</v>
      </c>
      <c r="C796" s="38" t="s">
        <v>2086</v>
      </c>
      <c r="D796" s="6">
        <v>2</v>
      </c>
      <c r="E796" s="7">
        <v>2</v>
      </c>
      <c r="F796" s="6">
        <v>216.67000000000002</v>
      </c>
      <c r="G796" s="33" t="str">
        <f t="shared" si="24"/>
        <v>Kenzo1001204009/07/2021</v>
      </c>
      <c r="H796" t="str">
        <f t="shared" si="25"/>
        <v>1001204009/07/2021</v>
      </c>
    </row>
    <row r="797" spans="1:8" x14ac:dyDescent="0.35">
      <c r="A797" s="5" t="s">
        <v>20</v>
      </c>
      <c r="B797" s="5" t="s">
        <v>119</v>
      </c>
      <c r="C797" s="38" t="s">
        <v>2091</v>
      </c>
      <c r="D797" s="6">
        <v>2</v>
      </c>
      <c r="E797" s="7">
        <v>2</v>
      </c>
      <c r="F797" s="6">
        <v>118</v>
      </c>
      <c r="G797" s="33" t="str">
        <f t="shared" si="24"/>
        <v>Kenzo1001204014/07/2021</v>
      </c>
      <c r="H797" t="str">
        <f t="shared" si="25"/>
        <v>1001204014/07/2021</v>
      </c>
    </row>
    <row r="798" spans="1:8" x14ac:dyDescent="0.35">
      <c r="A798" s="5" t="s">
        <v>20</v>
      </c>
      <c r="B798" s="5" t="s">
        <v>119</v>
      </c>
      <c r="C798" s="38" t="s">
        <v>2092</v>
      </c>
      <c r="D798" s="6">
        <v>4</v>
      </c>
      <c r="E798" s="7">
        <v>2</v>
      </c>
      <c r="F798" s="6">
        <v>354.17</v>
      </c>
      <c r="G798" s="33" t="str">
        <f t="shared" si="24"/>
        <v>Kenzo1001204015/07/2021</v>
      </c>
      <c r="H798" t="str">
        <f t="shared" si="25"/>
        <v>1001204015/07/2021</v>
      </c>
    </row>
    <row r="799" spans="1:8" x14ac:dyDescent="0.35">
      <c r="A799" s="5" t="s">
        <v>20</v>
      </c>
      <c r="B799" s="5" t="s">
        <v>119</v>
      </c>
      <c r="C799" s="38" t="s">
        <v>2101</v>
      </c>
      <c r="D799" s="6">
        <v>1</v>
      </c>
      <c r="E799" s="7">
        <v>1</v>
      </c>
      <c r="F799" s="6">
        <v>120.83</v>
      </c>
      <c r="G799" s="33" t="str">
        <f t="shared" si="24"/>
        <v>Kenzo1001204024/07/2021</v>
      </c>
      <c r="H799" t="str">
        <f t="shared" si="25"/>
        <v>1001204024/07/2021</v>
      </c>
    </row>
    <row r="800" spans="1:8" x14ac:dyDescent="0.35">
      <c r="A800" s="5" t="s">
        <v>20</v>
      </c>
      <c r="B800" s="5" t="s">
        <v>119</v>
      </c>
      <c r="C800" s="38" t="s">
        <v>2102</v>
      </c>
      <c r="D800" s="6">
        <v>1</v>
      </c>
      <c r="E800" s="7">
        <v>1</v>
      </c>
      <c r="F800" s="6">
        <v>117.02</v>
      </c>
      <c r="G800" s="33" t="str">
        <f t="shared" si="24"/>
        <v>Kenzo1001204025/07/2021</v>
      </c>
      <c r="H800" t="str">
        <f t="shared" si="25"/>
        <v>1001204025/07/2021</v>
      </c>
    </row>
    <row r="801" spans="1:8" x14ac:dyDescent="0.35">
      <c r="A801" s="5" t="s">
        <v>20</v>
      </c>
      <c r="B801" s="5" t="s">
        <v>119</v>
      </c>
      <c r="C801" s="38" t="s">
        <v>2105</v>
      </c>
      <c r="D801" s="6">
        <v>1</v>
      </c>
      <c r="E801" s="7">
        <v>1</v>
      </c>
      <c r="F801" s="6">
        <v>60</v>
      </c>
      <c r="G801" s="33" t="str">
        <f t="shared" si="24"/>
        <v>Kenzo1001204028/07/2021</v>
      </c>
      <c r="H801" t="str">
        <f t="shared" si="25"/>
        <v>1001204028/07/2021</v>
      </c>
    </row>
    <row r="802" spans="1:8" x14ac:dyDescent="0.35">
      <c r="A802" s="5" t="s">
        <v>20</v>
      </c>
      <c r="B802" s="5" t="s">
        <v>119</v>
      </c>
      <c r="C802" s="38" t="s">
        <v>2178</v>
      </c>
      <c r="D802" s="6">
        <v>2</v>
      </c>
      <c r="E802" s="7">
        <v>2</v>
      </c>
      <c r="F802" s="6">
        <v>329.16</v>
      </c>
      <c r="G802" s="33" t="str">
        <f t="shared" si="24"/>
        <v>Kenzo1001204001/08/2021</v>
      </c>
      <c r="H802" t="str">
        <f t="shared" si="25"/>
        <v>1001204001/08/2021</v>
      </c>
    </row>
    <row r="803" spans="1:8" x14ac:dyDescent="0.35">
      <c r="A803" s="5" t="s">
        <v>20</v>
      </c>
      <c r="B803" s="5" t="s">
        <v>119</v>
      </c>
      <c r="C803" s="38" t="s">
        <v>2184</v>
      </c>
      <c r="D803" s="6">
        <v>4</v>
      </c>
      <c r="E803" s="7">
        <v>3</v>
      </c>
      <c r="F803" s="6">
        <v>495.84000000000003</v>
      </c>
      <c r="G803" s="33" t="str">
        <f t="shared" si="24"/>
        <v>Kenzo1001204007/08/2021</v>
      </c>
      <c r="H803" t="str">
        <f t="shared" si="25"/>
        <v>1001204007/08/2021</v>
      </c>
    </row>
    <row r="804" spans="1:8" x14ac:dyDescent="0.35">
      <c r="A804" s="5" t="s">
        <v>20</v>
      </c>
      <c r="B804" s="5" t="s">
        <v>2163</v>
      </c>
      <c r="C804" s="38" t="s">
        <v>2108</v>
      </c>
      <c r="D804" s="6">
        <v>2</v>
      </c>
      <c r="E804" s="7">
        <v>2</v>
      </c>
      <c r="F804" s="6">
        <v>154.17000000000002</v>
      </c>
      <c r="G804" s="33" t="str">
        <f t="shared" si="24"/>
        <v>Kenzo400001531/07/2021</v>
      </c>
      <c r="H804" t="str">
        <f t="shared" si="25"/>
        <v>400001531/07/2021</v>
      </c>
    </row>
    <row r="805" spans="1:8" x14ac:dyDescent="0.35">
      <c r="A805" s="5" t="s">
        <v>20</v>
      </c>
      <c r="B805" s="5" t="s">
        <v>2163</v>
      </c>
      <c r="C805" s="38" t="s">
        <v>2182</v>
      </c>
      <c r="D805" s="6">
        <v>2</v>
      </c>
      <c r="E805" s="7">
        <v>2</v>
      </c>
      <c r="F805" s="6">
        <v>179.17000000000002</v>
      </c>
      <c r="G805" s="33" t="str">
        <f t="shared" si="24"/>
        <v>Kenzo400001505/08/2021</v>
      </c>
      <c r="H805" t="str">
        <f t="shared" si="25"/>
        <v>400001505/08/2021</v>
      </c>
    </row>
    <row r="806" spans="1:8" x14ac:dyDescent="0.35">
      <c r="A806" s="5" t="s">
        <v>20</v>
      </c>
      <c r="B806" s="5" t="s">
        <v>2163</v>
      </c>
      <c r="C806" s="38" t="s">
        <v>2183</v>
      </c>
      <c r="D806" s="6">
        <v>2</v>
      </c>
      <c r="E806" s="7">
        <v>2</v>
      </c>
      <c r="F806" s="6">
        <v>200</v>
      </c>
      <c r="G806" s="33" t="str">
        <f t="shared" si="24"/>
        <v>Kenzo400001506/08/2021</v>
      </c>
      <c r="H806" t="str">
        <f t="shared" si="25"/>
        <v>400001506/08/2021</v>
      </c>
    </row>
    <row r="807" spans="1:8" x14ac:dyDescent="0.35">
      <c r="A807" s="5" t="s">
        <v>20</v>
      </c>
      <c r="B807" s="5" t="s">
        <v>2163</v>
      </c>
      <c r="C807" s="38" t="s">
        <v>2186</v>
      </c>
      <c r="D807" s="6">
        <v>-1</v>
      </c>
      <c r="E807" s="7">
        <v>-1</v>
      </c>
      <c r="F807" s="6">
        <v>-100</v>
      </c>
      <c r="G807" s="33" t="str">
        <f t="shared" si="24"/>
        <v>Kenzo400001510/08/2021</v>
      </c>
      <c r="H807" t="str">
        <f t="shared" si="25"/>
        <v>400001510/08/2021</v>
      </c>
    </row>
    <row r="808" spans="1:8" x14ac:dyDescent="0.35">
      <c r="A808" s="5" t="s">
        <v>20</v>
      </c>
      <c r="B808" s="5" t="s">
        <v>2220</v>
      </c>
      <c r="C808" s="38" t="s">
        <v>2183</v>
      </c>
      <c r="D808" s="6">
        <v>1</v>
      </c>
      <c r="E808" s="7">
        <v>1</v>
      </c>
      <c r="F808" s="6">
        <v>75</v>
      </c>
      <c r="G808" s="33" t="str">
        <f t="shared" si="24"/>
        <v>Kenzo400001906/08/2021</v>
      </c>
      <c r="H808" t="str">
        <f t="shared" si="25"/>
        <v>400001906/08/2021</v>
      </c>
    </row>
    <row r="809" spans="1:8" x14ac:dyDescent="0.35">
      <c r="A809" s="5" t="s">
        <v>19</v>
      </c>
      <c r="B809" s="5" t="s">
        <v>2136</v>
      </c>
      <c r="C809" s="38" t="s">
        <v>2086</v>
      </c>
      <c r="D809" s="6">
        <v>1</v>
      </c>
      <c r="E809" s="7">
        <v>1</v>
      </c>
      <c r="F809" s="6">
        <v>641.66999999999996</v>
      </c>
      <c r="G809" s="33" t="str">
        <f t="shared" si="24"/>
        <v>Thom Browne1001054409/07/2021</v>
      </c>
      <c r="H809" t="str">
        <f t="shared" si="25"/>
        <v>1001054409/07/2021</v>
      </c>
    </row>
    <row r="810" spans="1:8" x14ac:dyDescent="0.35">
      <c r="A810" s="5" t="s">
        <v>19</v>
      </c>
      <c r="B810" s="5" t="s">
        <v>2109</v>
      </c>
      <c r="C810" s="38" t="s">
        <v>2078</v>
      </c>
      <c r="D810" s="6">
        <v>0</v>
      </c>
      <c r="E810" s="7">
        <v>0</v>
      </c>
      <c r="F810" s="6">
        <v>-5.6843418860808015E-14</v>
      </c>
      <c r="G810" s="33" t="str">
        <f t="shared" si="24"/>
        <v>Thom Browne1001068401/07/2021</v>
      </c>
      <c r="H810" t="str">
        <f t="shared" si="25"/>
        <v>1001068401/07/2021</v>
      </c>
    </row>
    <row r="811" spans="1:8" x14ac:dyDescent="0.35">
      <c r="A811" s="5" t="s">
        <v>19</v>
      </c>
      <c r="B811" s="5" t="s">
        <v>2142</v>
      </c>
      <c r="C811" s="38" t="s">
        <v>2089</v>
      </c>
      <c r="D811" s="6">
        <v>1</v>
      </c>
      <c r="E811" s="7">
        <v>1</v>
      </c>
      <c r="F811" s="6">
        <v>516.66999999999996</v>
      </c>
      <c r="G811" s="33" t="str">
        <f t="shared" si="24"/>
        <v>Thom Browne1001098512/07/2021</v>
      </c>
      <c r="H811" t="str">
        <f t="shared" si="25"/>
        <v>1001098512/07/2021</v>
      </c>
    </row>
    <row r="812" spans="1:8" x14ac:dyDescent="0.35">
      <c r="A812" s="5" t="s">
        <v>19</v>
      </c>
      <c r="B812" s="5" t="s">
        <v>2158</v>
      </c>
      <c r="C812" s="38" t="s">
        <v>2107</v>
      </c>
      <c r="D812" s="6">
        <v>1</v>
      </c>
      <c r="E812" s="7">
        <v>1</v>
      </c>
      <c r="F812" s="6">
        <v>766.67</v>
      </c>
      <c r="G812" s="33" t="str">
        <f t="shared" si="24"/>
        <v>Thom Browne1001101830/07/2021</v>
      </c>
      <c r="H812" t="str">
        <f t="shared" si="25"/>
        <v>1001101830/07/2021</v>
      </c>
    </row>
    <row r="813" spans="1:8" x14ac:dyDescent="0.35">
      <c r="A813" s="5" t="s">
        <v>19</v>
      </c>
      <c r="B813" s="5" t="s">
        <v>2115</v>
      </c>
      <c r="C813" s="38" t="s">
        <v>2078</v>
      </c>
      <c r="D813" s="6">
        <v>1</v>
      </c>
      <c r="E813" s="7">
        <v>1</v>
      </c>
      <c r="F813" s="6">
        <v>295</v>
      </c>
      <c r="G813" s="33" t="str">
        <f t="shared" si="24"/>
        <v>Thom Browne1001121101/07/2021</v>
      </c>
      <c r="H813" t="str">
        <f t="shared" si="25"/>
        <v>1001121101/07/2021</v>
      </c>
    </row>
    <row r="814" spans="1:8" x14ac:dyDescent="0.35">
      <c r="A814" s="5" t="s">
        <v>19</v>
      </c>
      <c r="B814" s="5" t="s">
        <v>2115</v>
      </c>
      <c r="C814" s="38" t="s">
        <v>2081</v>
      </c>
      <c r="D814" s="6">
        <v>1</v>
      </c>
      <c r="E814" s="7">
        <v>1</v>
      </c>
      <c r="F814" s="6">
        <v>295</v>
      </c>
      <c r="G814" s="33" t="str">
        <f t="shared" si="24"/>
        <v>Thom Browne1001121104/07/2021</v>
      </c>
      <c r="H814" t="str">
        <f t="shared" si="25"/>
        <v>1001121104/07/2021</v>
      </c>
    </row>
    <row r="815" spans="1:8" x14ac:dyDescent="0.35">
      <c r="A815" s="5" t="s">
        <v>19</v>
      </c>
      <c r="B815" s="5" t="s">
        <v>2115</v>
      </c>
      <c r="C815" s="38" t="s">
        <v>2087</v>
      </c>
      <c r="D815" s="6">
        <v>1</v>
      </c>
      <c r="E815" s="7">
        <v>1</v>
      </c>
      <c r="F815" s="6">
        <v>700</v>
      </c>
      <c r="G815" s="33" t="str">
        <f t="shared" si="24"/>
        <v>Thom Browne1001121110/07/2021</v>
      </c>
      <c r="H815" t="str">
        <f t="shared" si="25"/>
        <v>1001121110/07/2021</v>
      </c>
    </row>
    <row r="816" spans="1:8" x14ac:dyDescent="0.35">
      <c r="A816" s="5" t="s">
        <v>19</v>
      </c>
      <c r="B816" s="5" t="s">
        <v>2115</v>
      </c>
      <c r="C816" s="38" t="s">
        <v>2093</v>
      </c>
      <c r="D816" s="6">
        <v>1</v>
      </c>
      <c r="E816" s="7">
        <v>1</v>
      </c>
      <c r="F816" s="6">
        <v>266.67</v>
      </c>
      <c r="G816" s="33" t="str">
        <f t="shared" si="24"/>
        <v>Thom Browne1001121116/07/2021</v>
      </c>
      <c r="H816" t="str">
        <f t="shared" si="25"/>
        <v>1001121116/07/2021</v>
      </c>
    </row>
    <row r="817" spans="1:8" x14ac:dyDescent="0.35">
      <c r="A817" s="5" t="s">
        <v>19</v>
      </c>
      <c r="B817" s="5" t="s">
        <v>124</v>
      </c>
      <c r="C817" s="38" t="s">
        <v>2096</v>
      </c>
      <c r="D817" s="6">
        <v>1</v>
      </c>
      <c r="E817" s="7">
        <v>1</v>
      </c>
      <c r="F817" s="6">
        <v>266.67</v>
      </c>
      <c r="G817" s="33" t="str">
        <f t="shared" si="24"/>
        <v>Thom Browne1001121619/07/2021</v>
      </c>
      <c r="H817" t="str">
        <f t="shared" si="25"/>
        <v>1001121619/07/2021</v>
      </c>
    </row>
    <row r="818" spans="1:8" x14ac:dyDescent="0.35">
      <c r="A818" s="5" t="s">
        <v>19</v>
      </c>
      <c r="B818" s="5" t="s">
        <v>124</v>
      </c>
      <c r="C818" s="38" t="s">
        <v>2100</v>
      </c>
      <c r="D818" s="6">
        <v>1</v>
      </c>
      <c r="E818" s="7">
        <v>1</v>
      </c>
      <c r="F818" s="6">
        <v>283.33</v>
      </c>
      <c r="G818" s="33" t="str">
        <f t="shared" si="24"/>
        <v>Thom Browne1001121623/07/2021</v>
      </c>
      <c r="H818" t="str">
        <f t="shared" si="25"/>
        <v>1001121623/07/2021</v>
      </c>
    </row>
    <row r="819" spans="1:8" x14ac:dyDescent="0.35">
      <c r="A819" s="5" t="s">
        <v>19</v>
      </c>
      <c r="B819" s="5" t="s">
        <v>124</v>
      </c>
      <c r="C819" s="38" t="s">
        <v>2108</v>
      </c>
      <c r="D819" s="6">
        <v>1</v>
      </c>
      <c r="E819" s="7">
        <v>1</v>
      </c>
      <c r="F819" s="6">
        <v>725</v>
      </c>
      <c r="G819" s="33" t="str">
        <f t="shared" si="24"/>
        <v>Thom Browne1001121631/07/2021</v>
      </c>
      <c r="H819" t="str">
        <f t="shared" si="25"/>
        <v>1001121631/07/2021</v>
      </c>
    </row>
    <row r="820" spans="1:8" x14ac:dyDescent="0.35">
      <c r="A820" s="5" t="s">
        <v>19</v>
      </c>
      <c r="B820" s="5" t="s">
        <v>124</v>
      </c>
      <c r="C820" s="38" t="s">
        <v>2179</v>
      </c>
      <c r="D820" s="6">
        <v>1</v>
      </c>
      <c r="E820" s="7">
        <v>1</v>
      </c>
      <c r="F820" s="6">
        <v>725</v>
      </c>
      <c r="G820" s="33" t="str">
        <f t="shared" si="24"/>
        <v>Thom Browne1001121602/08/2021</v>
      </c>
      <c r="H820" t="str">
        <f t="shared" si="25"/>
        <v>1001121602/08/2021</v>
      </c>
    </row>
    <row r="821" spans="1:8" x14ac:dyDescent="0.35">
      <c r="A821" s="5" t="s">
        <v>19</v>
      </c>
      <c r="B821" s="5" t="s">
        <v>124</v>
      </c>
      <c r="C821" s="38" t="s">
        <v>2180</v>
      </c>
      <c r="D821" s="6">
        <v>1</v>
      </c>
      <c r="E821" s="7">
        <v>1</v>
      </c>
      <c r="F821" s="6">
        <v>375</v>
      </c>
      <c r="G821" s="33" t="str">
        <f t="shared" si="24"/>
        <v>Thom Browne1001121603/08/2021</v>
      </c>
      <c r="H821" t="str">
        <f t="shared" si="25"/>
        <v>1001121603/08/2021</v>
      </c>
    </row>
    <row r="822" spans="1:8" x14ac:dyDescent="0.35">
      <c r="A822" s="5" t="s">
        <v>19</v>
      </c>
      <c r="B822" s="5" t="s">
        <v>124</v>
      </c>
      <c r="C822" s="38" t="s">
        <v>2186</v>
      </c>
      <c r="D822" s="6">
        <v>2</v>
      </c>
      <c r="E822" s="7">
        <v>1</v>
      </c>
      <c r="F822" s="6">
        <v>370</v>
      </c>
      <c r="G822" s="33" t="str">
        <f t="shared" si="24"/>
        <v>Thom Browne1001121610/08/2021</v>
      </c>
      <c r="H822" t="str">
        <f t="shared" si="25"/>
        <v>1001121610/08/2021</v>
      </c>
    </row>
    <row r="823" spans="1:8" x14ac:dyDescent="0.35">
      <c r="A823" s="5" t="s">
        <v>19</v>
      </c>
      <c r="B823" s="5" t="s">
        <v>2111</v>
      </c>
      <c r="C823" s="38" t="s">
        <v>2107</v>
      </c>
      <c r="D823" s="6">
        <v>2</v>
      </c>
      <c r="E823" s="7">
        <v>1</v>
      </c>
      <c r="F823" s="6">
        <v>1410</v>
      </c>
      <c r="G823" s="33" t="str">
        <f t="shared" si="24"/>
        <v>Thom Browne1001122330/07/2021</v>
      </c>
      <c r="H823" t="str">
        <f t="shared" si="25"/>
        <v>1001122330/07/2021</v>
      </c>
    </row>
    <row r="824" spans="1:8" x14ac:dyDescent="0.35">
      <c r="A824" s="5" t="s">
        <v>19</v>
      </c>
      <c r="B824" s="5" t="s">
        <v>123</v>
      </c>
      <c r="C824" s="38" t="s">
        <v>2078</v>
      </c>
      <c r="D824" s="6">
        <v>2</v>
      </c>
      <c r="E824" s="7">
        <v>1</v>
      </c>
      <c r="F824" s="6">
        <v>691.67000000000007</v>
      </c>
      <c r="G824" s="33" t="str">
        <f t="shared" si="24"/>
        <v>Thom Browne1001126801/07/2021</v>
      </c>
      <c r="H824" t="str">
        <f t="shared" si="25"/>
        <v>1001126801/07/2021</v>
      </c>
    </row>
    <row r="825" spans="1:8" x14ac:dyDescent="0.35">
      <c r="A825" s="5" t="s">
        <v>19</v>
      </c>
      <c r="B825" s="5" t="s">
        <v>123</v>
      </c>
      <c r="C825" s="38" t="s">
        <v>2093</v>
      </c>
      <c r="D825" s="6">
        <v>2</v>
      </c>
      <c r="E825" s="7">
        <v>2</v>
      </c>
      <c r="F825" s="6">
        <v>1141.67</v>
      </c>
      <c r="G825" s="33" t="str">
        <f t="shared" si="24"/>
        <v>Thom Browne1001126816/07/2021</v>
      </c>
      <c r="H825" t="str">
        <f t="shared" si="25"/>
        <v>1001126816/07/2021</v>
      </c>
    </row>
    <row r="826" spans="1:8" x14ac:dyDescent="0.35">
      <c r="A826" s="5" t="s">
        <v>19</v>
      </c>
      <c r="B826" s="5" t="s">
        <v>123</v>
      </c>
      <c r="C826" s="38" t="s">
        <v>2103</v>
      </c>
      <c r="D826" s="6">
        <v>1</v>
      </c>
      <c r="E826" s="7">
        <v>1</v>
      </c>
      <c r="F826" s="6">
        <v>143.33000000000001</v>
      </c>
      <c r="G826" s="33" t="str">
        <f t="shared" si="24"/>
        <v>Thom Browne1001126826/07/2021</v>
      </c>
      <c r="H826" t="str">
        <f t="shared" si="25"/>
        <v>1001126826/07/2021</v>
      </c>
    </row>
    <row r="827" spans="1:8" x14ac:dyDescent="0.35">
      <c r="A827" s="5" t="s">
        <v>19</v>
      </c>
      <c r="B827" s="5" t="s">
        <v>2114</v>
      </c>
      <c r="C827" s="38" t="s">
        <v>2107</v>
      </c>
      <c r="D827" s="6">
        <v>0</v>
      </c>
      <c r="E827" s="7">
        <v>0</v>
      </c>
      <c r="F827" s="6">
        <v>0</v>
      </c>
      <c r="G827" s="33" t="str">
        <f t="shared" si="24"/>
        <v>Thom Browne1001141530/07/2021</v>
      </c>
      <c r="H827" t="str">
        <f t="shared" si="25"/>
        <v>1001141530/07/2021</v>
      </c>
    </row>
    <row r="828" spans="1:8" x14ac:dyDescent="0.35">
      <c r="A828" s="5" t="s">
        <v>19</v>
      </c>
      <c r="B828" s="5" t="s">
        <v>2113</v>
      </c>
      <c r="C828" s="38" t="s">
        <v>2085</v>
      </c>
      <c r="D828" s="6">
        <v>1</v>
      </c>
      <c r="E828" s="7">
        <v>1</v>
      </c>
      <c r="F828" s="6">
        <v>245.83</v>
      </c>
      <c r="G828" s="33" t="str">
        <f t="shared" si="24"/>
        <v>Thom Browne1001145308/07/2021</v>
      </c>
      <c r="H828" t="str">
        <f t="shared" si="25"/>
        <v>1001145308/07/2021</v>
      </c>
    </row>
    <row r="829" spans="1:8" x14ac:dyDescent="0.35">
      <c r="A829" s="5" t="s">
        <v>19</v>
      </c>
      <c r="B829" s="5" t="s">
        <v>2113</v>
      </c>
      <c r="C829" s="38" t="s">
        <v>2086</v>
      </c>
      <c r="D829" s="6">
        <v>0</v>
      </c>
      <c r="E829" s="7">
        <v>0</v>
      </c>
      <c r="F829" s="6">
        <v>1.1368683772161603E-13</v>
      </c>
      <c r="G829" s="33" t="str">
        <f t="shared" si="24"/>
        <v>Thom Browne1001145309/07/2021</v>
      </c>
      <c r="H829" t="str">
        <f t="shared" si="25"/>
        <v>1001145309/07/2021</v>
      </c>
    </row>
    <row r="830" spans="1:8" x14ac:dyDescent="0.35">
      <c r="A830" s="5" t="s">
        <v>19</v>
      </c>
      <c r="B830" s="5" t="s">
        <v>2113</v>
      </c>
      <c r="C830" s="38" t="s">
        <v>2093</v>
      </c>
      <c r="D830" s="6">
        <v>1</v>
      </c>
      <c r="E830" s="7">
        <v>1</v>
      </c>
      <c r="F830" s="6">
        <v>196.67</v>
      </c>
      <c r="G830" s="33" t="str">
        <f t="shared" si="24"/>
        <v>Thom Browne1001145316/07/2021</v>
      </c>
      <c r="H830" t="str">
        <f t="shared" si="25"/>
        <v>1001145316/07/2021</v>
      </c>
    </row>
    <row r="831" spans="1:8" x14ac:dyDescent="0.35">
      <c r="A831" s="5" t="s">
        <v>19</v>
      </c>
      <c r="B831" s="5" t="s">
        <v>2113</v>
      </c>
      <c r="C831" s="38" t="s">
        <v>2094</v>
      </c>
      <c r="D831" s="6">
        <v>3</v>
      </c>
      <c r="E831" s="7">
        <v>1</v>
      </c>
      <c r="F831" s="6">
        <v>1891.67</v>
      </c>
      <c r="G831" s="33" t="str">
        <f t="shared" si="24"/>
        <v>Thom Browne1001145317/07/2021</v>
      </c>
      <c r="H831" t="str">
        <f t="shared" si="25"/>
        <v>1001145317/07/2021</v>
      </c>
    </row>
    <row r="832" spans="1:8" x14ac:dyDescent="0.35">
      <c r="A832" s="5" t="s">
        <v>19</v>
      </c>
      <c r="B832" s="5" t="s">
        <v>2113</v>
      </c>
      <c r="C832" s="38" t="s">
        <v>2099</v>
      </c>
      <c r="D832" s="6">
        <v>1</v>
      </c>
      <c r="E832" s="7">
        <v>1</v>
      </c>
      <c r="F832" s="6">
        <v>325</v>
      </c>
      <c r="G832" s="33" t="str">
        <f t="shared" si="24"/>
        <v>Thom Browne1001145322/07/2021</v>
      </c>
      <c r="H832" t="str">
        <f t="shared" si="25"/>
        <v>1001145322/07/2021</v>
      </c>
    </row>
    <row r="833" spans="1:8" x14ac:dyDescent="0.35">
      <c r="A833" s="5" t="s">
        <v>19</v>
      </c>
      <c r="B833" s="5" t="s">
        <v>2113</v>
      </c>
      <c r="C833" s="38" t="s">
        <v>2178</v>
      </c>
      <c r="D833" s="6">
        <v>1</v>
      </c>
      <c r="E833" s="7">
        <v>1</v>
      </c>
      <c r="F833" s="6">
        <v>525</v>
      </c>
      <c r="G833" s="33" t="str">
        <f t="shared" si="24"/>
        <v>Thom Browne1001145301/08/2021</v>
      </c>
      <c r="H833" t="str">
        <f t="shared" si="25"/>
        <v>1001145301/08/2021</v>
      </c>
    </row>
    <row r="834" spans="1:8" x14ac:dyDescent="0.35">
      <c r="A834" s="5" t="s">
        <v>19</v>
      </c>
      <c r="B834" s="5" t="s">
        <v>2113</v>
      </c>
      <c r="C834" s="38" t="s">
        <v>2182</v>
      </c>
      <c r="D834" s="6">
        <v>1</v>
      </c>
      <c r="E834" s="7">
        <v>1</v>
      </c>
      <c r="F834" s="6">
        <v>266.67</v>
      </c>
      <c r="G834" s="33" t="str">
        <f t="shared" si="24"/>
        <v>Thom Browne1001145305/08/2021</v>
      </c>
      <c r="H834" t="str">
        <f t="shared" si="25"/>
        <v>1001145305/08/2021</v>
      </c>
    </row>
    <row r="835" spans="1:8" x14ac:dyDescent="0.35">
      <c r="A835" s="5" t="s">
        <v>19</v>
      </c>
      <c r="B835" s="5" t="s">
        <v>2124</v>
      </c>
      <c r="C835" s="38" t="s">
        <v>2097</v>
      </c>
      <c r="D835" s="6">
        <v>8</v>
      </c>
      <c r="E835" s="7">
        <v>1</v>
      </c>
      <c r="F835" s="6">
        <v>4383.3500000000004</v>
      </c>
      <c r="G835" s="33" t="str">
        <f t="shared" si="24"/>
        <v>Thom Browne1001148120/07/2021</v>
      </c>
      <c r="H835" t="str">
        <f t="shared" si="25"/>
        <v>1001148120/07/2021</v>
      </c>
    </row>
    <row r="836" spans="1:8" x14ac:dyDescent="0.35">
      <c r="A836" s="5" t="s">
        <v>19</v>
      </c>
      <c r="B836" s="5" t="s">
        <v>2124</v>
      </c>
      <c r="C836" s="38" t="s">
        <v>2101</v>
      </c>
      <c r="D836" s="6">
        <v>2</v>
      </c>
      <c r="E836" s="7">
        <v>1</v>
      </c>
      <c r="F836" s="6">
        <v>923.32999999999993</v>
      </c>
      <c r="G836" s="33" t="str">
        <f t="shared" si="24"/>
        <v>Thom Browne1001148124/07/2021</v>
      </c>
      <c r="H836" t="str">
        <f t="shared" si="25"/>
        <v>1001148124/07/2021</v>
      </c>
    </row>
    <row r="837" spans="1:8" x14ac:dyDescent="0.35">
      <c r="A837" s="5" t="s">
        <v>19</v>
      </c>
      <c r="B837" s="5" t="s">
        <v>2124</v>
      </c>
      <c r="C837" s="38" t="s">
        <v>2185</v>
      </c>
      <c r="D837" s="6">
        <v>1</v>
      </c>
      <c r="E837" s="7">
        <v>1</v>
      </c>
      <c r="F837" s="6">
        <v>250</v>
      </c>
      <c r="G837" s="33" t="str">
        <f t="shared" si="24"/>
        <v>Thom Browne1001148108/08/2021</v>
      </c>
      <c r="H837" t="str">
        <f t="shared" si="25"/>
        <v>1001148108/08/2021</v>
      </c>
    </row>
    <row r="838" spans="1:8" x14ac:dyDescent="0.35">
      <c r="A838" s="5" t="s">
        <v>19</v>
      </c>
      <c r="B838" s="5" t="s">
        <v>110</v>
      </c>
      <c r="C838" s="38" t="s">
        <v>2186</v>
      </c>
      <c r="D838" s="6">
        <v>1</v>
      </c>
      <c r="E838" s="7">
        <v>1</v>
      </c>
      <c r="F838" s="6">
        <v>958.33</v>
      </c>
      <c r="G838" s="33" t="str">
        <f t="shared" si="24"/>
        <v>Thom Browne1001158910/08/2021</v>
      </c>
      <c r="H838" t="str">
        <f t="shared" si="25"/>
        <v>1001158910/08/2021</v>
      </c>
    </row>
    <row r="839" spans="1:8" x14ac:dyDescent="0.35">
      <c r="A839" s="5" t="s">
        <v>19</v>
      </c>
      <c r="B839" s="5" t="s">
        <v>2150</v>
      </c>
      <c r="C839" s="38" t="s">
        <v>2185</v>
      </c>
      <c r="D839" s="6">
        <v>1</v>
      </c>
      <c r="E839" s="7">
        <v>1</v>
      </c>
      <c r="F839" s="6">
        <v>75</v>
      </c>
      <c r="G839" s="33" t="str">
        <f t="shared" si="24"/>
        <v>Thom Browne1001159408/08/2021</v>
      </c>
      <c r="H839" t="str">
        <f t="shared" si="25"/>
        <v>1001159408/08/2021</v>
      </c>
    </row>
    <row r="840" spans="1:8" x14ac:dyDescent="0.35">
      <c r="A840" s="5" t="s">
        <v>19</v>
      </c>
      <c r="B840" s="5" t="s">
        <v>119</v>
      </c>
      <c r="C840" s="38" t="s">
        <v>2080</v>
      </c>
      <c r="D840" s="6">
        <v>2</v>
      </c>
      <c r="E840" s="7">
        <v>1</v>
      </c>
      <c r="F840" s="6">
        <v>1685</v>
      </c>
      <c r="G840" s="33" t="str">
        <f t="shared" ref="G840:G903" si="26">A840&amp;B840&amp;C840</f>
        <v>Thom Browne1001204003/07/2021</v>
      </c>
      <c r="H840" t="str">
        <f t="shared" ref="H840:H903" si="27">B840&amp;C840</f>
        <v>1001204003/07/2021</v>
      </c>
    </row>
    <row r="841" spans="1:8" x14ac:dyDescent="0.35">
      <c r="A841" s="5" t="s">
        <v>19</v>
      </c>
      <c r="B841" s="5" t="s">
        <v>119</v>
      </c>
      <c r="C841" s="38" t="s">
        <v>2085</v>
      </c>
      <c r="D841" s="6">
        <v>2</v>
      </c>
      <c r="E841" s="7">
        <v>1</v>
      </c>
      <c r="F841" s="6">
        <v>641.67000000000007</v>
      </c>
      <c r="G841" s="33" t="str">
        <f t="shared" si="26"/>
        <v>Thom Browne1001204008/07/2021</v>
      </c>
      <c r="H841" t="str">
        <f t="shared" si="27"/>
        <v>1001204008/07/2021</v>
      </c>
    </row>
    <row r="842" spans="1:8" x14ac:dyDescent="0.35">
      <c r="A842" s="5" t="s">
        <v>19</v>
      </c>
      <c r="B842" s="5" t="s">
        <v>119</v>
      </c>
      <c r="C842" s="38" t="s">
        <v>2087</v>
      </c>
      <c r="D842" s="6">
        <v>2</v>
      </c>
      <c r="E842" s="7">
        <v>2</v>
      </c>
      <c r="F842" s="6">
        <v>641.67000000000007</v>
      </c>
      <c r="G842" s="33" t="str">
        <f t="shared" si="26"/>
        <v>Thom Browne1001204010/07/2021</v>
      </c>
      <c r="H842" t="str">
        <f t="shared" si="27"/>
        <v>1001204010/07/2021</v>
      </c>
    </row>
    <row r="843" spans="1:8" x14ac:dyDescent="0.35">
      <c r="A843" s="5" t="s">
        <v>19</v>
      </c>
      <c r="B843" s="5" t="s">
        <v>119</v>
      </c>
      <c r="C843" s="38" t="s">
        <v>2092</v>
      </c>
      <c r="D843" s="6">
        <v>1</v>
      </c>
      <c r="E843" s="7">
        <v>1</v>
      </c>
      <c r="F843" s="6">
        <v>283.33</v>
      </c>
      <c r="G843" s="33" t="str">
        <f t="shared" si="26"/>
        <v>Thom Browne1001204015/07/2021</v>
      </c>
      <c r="H843" t="str">
        <f t="shared" si="27"/>
        <v>1001204015/07/2021</v>
      </c>
    </row>
    <row r="844" spans="1:8" x14ac:dyDescent="0.35">
      <c r="A844" s="5" t="s">
        <v>19</v>
      </c>
      <c r="B844" s="5" t="s">
        <v>119</v>
      </c>
      <c r="C844" s="38" t="s">
        <v>2094</v>
      </c>
      <c r="D844" s="6">
        <v>2</v>
      </c>
      <c r="E844" s="7">
        <v>2</v>
      </c>
      <c r="F844" s="6">
        <v>463.34000000000003</v>
      </c>
      <c r="G844" s="33" t="str">
        <f t="shared" si="26"/>
        <v>Thom Browne1001204017/07/2021</v>
      </c>
      <c r="H844" t="str">
        <f t="shared" si="27"/>
        <v>1001204017/07/2021</v>
      </c>
    </row>
    <row r="845" spans="1:8" x14ac:dyDescent="0.35">
      <c r="A845" s="5" t="s">
        <v>19</v>
      </c>
      <c r="B845" s="5" t="s">
        <v>119</v>
      </c>
      <c r="C845" s="38" t="s">
        <v>2102</v>
      </c>
      <c r="D845" s="6">
        <v>1</v>
      </c>
      <c r="E845" s="7">
        <v>1</v>
      </c>
      <c r="F845" s="6">
        <v>466.67</v>
      </c>
      <c r="G845" s="33" t="str">
        <f t="shared" si="26"/>
        <v>Thom Browne1001204025/07/2021</v>
      </c>
      <c r="H845" t="str">
        <f t="shared" si="27"/>
        <v>1001204025/07/2021</v>
      </c>
    </row>
    <row r="846" spans="1:8" x14ac:dyDescent="0.35">
      <c r="A846" s="5" t="s">
        <v>19</v>
      </c>
      <c r="B846" s="5" t="s">
        <v>2157</v>
      </c>
      <c r="C846" s="38" t="s">
        <v>2086</v>
      </c>
      <c r="D846" s="6">
        <v>1</v>
      </c>
      <c r="E846" s="7">
        <v>1</v>
      </c>
      <c r="F846" s="6">
        <v>575</v>
      </c>
      <c r="G846" s="33" t="str">
        <f t="shared" si="26"/>
        <v>Thom Browne1001245309/07/2021</v>
      </c>
      <c r="H846" t="str">
        <f t="shared" si="27"/>
        <v>1001245309/07/2021</v>
      </c>
    </row>
    <row r="847" spans="1:8" x14ac:dyDescent="0.35">
      <c r="A847" s="5" t="s">
        <v>21</v>
      </c>
      <c r="B847" s="5" t="s">
        <v>117</v>
      </c>
      <c r="C847" s="38" t="s">
        <v>2087</v>
      </c>
      <c r="D847" s="6">
        <v>4</v>
      </c>
      <c r="E847" s="7">
        <v>3</v>
      </c>
      <c r="F847" s="6">
        <v>1554.17</v>
      </c>
      <c r="G847" s="33" t="str">
        <f t="shared" si="26"/>
        <v>Givenchy1001116610/07/2021</v>
      </c>
      <c r="H847" t="str">
        <f t="shared" si="27"/>
        <v>1001116610/07/2021</v>
      </c>
    </row>
    <row r="848" spans="1:8" x14ac:dyDescent="0.35">
      <c r="A848" s="5" t="s">
        <v>21</v>
      </c>
      <c r="B848" s="5" t="s">
        <v>117</v>
      </c>
      <c r="C848" s="38" t="s">
        <v>2088</v>
      </c>
      <c r="D848" s="6">
        <v>1</v>
      </c>
      <c r="E848" s="7">
        <v>1</v>
      </c>
      <c r="F848" s="6">
        <v>475</v>
      </c>
      <c r="G848" s="33" t="str">
        <f t="shared" si="26"/>
        <v>Givenchy1001116611/07/2021</v>
      </c>
      <c r="H848" t="str">
        <f t="shared" si="27"/>
        <v>1001116611/07/2021</v>
      </c>
    </row>
    <row r="849" spans="1:8" x14ac:dyDescent="0.35">
      <c r="A849" s="5" t="s">
        <v>21</v>
      </c>
      <c r="B849" s="5" t="s">
        <v>117</v>
      </c>
      <c r="C849" s="38" t="s">
        <v>2094</v>
      </c>
      <c r="D849" s="6">
        <v>3</v>
      </c>
      <c r="E849" s="7">
        <v>3</v>
      </c>
      <c r="F849" s="6">
        <v>1187.5</v>
      </c>
      <c r="G849" s="33" t="str">
        <f t="shared" si="26"/>
        <v>Givenchy1001116617/07/2021</v>
      </c>
      <c r="H849" t="str">
        <f t="shared" si="27"/>
        <v>1001116617/07/2021</v>
      </c>
    </row>
    <row r="850" spans="1:8" x14ac:dyDescent="0.35">
      <c r="A850" s="5" t="s">
        <v>21</v>
      </c>
      <c r="B850" s="5" t="s">
        <v>117</v>
      </c>
      <c r="C850" s="38" t="s">
        <v>2096</v>
      </c>
      <c r="D850" s="6">
        <v>1</v>
      </c>
      <c r="E850" s="7">
        <v>1</v>
      </c>
      <c r="F850" s="6">
        <v>245.83</v>
      </c>
      <c r="G850" s="33" t="str">
        <f t="shared" si="26"/>
        <v>Givenchy1001116619/07/2021</v>
      </c>
      <c r="H850" t="str">
        <f t="shared" si="27"/>
        <v>1001116619/07/2021</v>
      </c>
    </row>
    <row r="851" spans="1:8" x14ac:dyDescent="0.35">
      <c r="A851" s="5" t="s">
        <v>21</v>
      </c>
      <c r="B851" s="5" t="s">
        <v>117</v>
      </c>
      <c r="C851" s="38" t="s">
        <v>2098</v>
      </c>
      <c r="D851" s="6">
        <v>1</v>
      </c>
      <c r="E851" s="7">
        <v>1</v>
      </c>
      <c r="F851" s="6">
        <v>1575</v>
      </c>
      <c r="G851" s="33" t="str">
        <f t="shared" si="26"/>
        <v>Givenchy1001116621/07/2021</v>
      </c>
      <c r="H851" t="str">
        <f t="shared" si="27"/>
        <v>1001116621/07/2021</v>
      </c>
    </row>
    <row r="852" spans="1:8" x14ac:dyDescent="0.35">
      <c r="A852" s="5" t="s">
        <v>21</v>
      </c>
      <c r="B852" s="5" t="s">
        <v>117</v>
      </c>
      <c r="C852" s="38" t="s">
        <v>2100</v>
      </c>
      <c r="D852" s="6">
        <v>2</v>
      </c>
      <c r="E852" s="7">
        <v>1</v>
      </c>
      <c r="F852" s="6">
        <v>791.67000000000007</v>
      </c>
      <c r="G852" s="33" t="str">
        <f t="shared" si="26"/>
        <v>Givenchy1001116623/07/2021</v>
      </c>
      <c r="H852" t="str">
        <f t="shared" si="27"/>
        <v>1001116623/07/2021</v>
      </c>
    </row>
    <row r="853" spans="1:8" x14ac:dyDescent="0.35">
      <c r="A853" s="5" t="s">
        <v>21</v>
      </c>
      <c r="B853" s="5" t="s">
        <v>117</v>
      </c>
      <c r="C853" s="38" t="s">
        <v>2103</v>
      </c>
      <c r="D853" s="6">
        <v>1</v>
      </c>
      <c r="E853" s="7">
        <v>1</v>
      </c>
      <c r="F853" s="6">
        <v>325</v>
      </c>
      <c r="G853" s="33" t="str">
        <f t="shared" si="26"/>
        <v>Givenchy1001116626/07/2021</v>
      </c>
      <c r="H853" t="str">
        <f t="shared" si="27"/>
        <v>1001116626/07/2021</v>
      </c>
    </row>
    <row r="854" spans="1:8" x14ac:dyDescent="0.35">
      <c r="A854" s="5" t="s">
        <v>21</v>
      </c>
      <c r="B854" s="5" t="s">
        <v>117</v>
      </c>
      <c r="C854" s="38" t="s">
        <v>2104</v>
      </c>
      <c r="D854" s="6">
        <v>3</v>
      </c>
      <c r="E854" s="7">
        <v>2</v>
      </c>
      <c r="F854" s="6">
        <v>1279.17</v>
      </c>
      <c r="G854" s="33" t="str">
        <f t="shared" si="26"/>
        <v>Givenchy1001116627/07/2021</v>
      </c>
      <c r="H854" t="str">
        <f t="shared" si="27"/>
        <v>1001116627/07/2021</v>
      </c>
    </row>
    <row r="855" spans="1:8" x14ac:dyDescent="0.35">
      <c r="A855" s="5" t="s">
        <v>21</v>
      </c>
      <c r="B855" s="5" t="s">
        <v>2111</v>
      </c>
      <c r="C855" s="38" t="s">
        <v>2178</v>
      </c>
      <c r="D855" s="6">
        <v>1</v>
      </c>
      <c r="E855" s="7">
        <v>1</v>
      </c>
      <c r="F855" s="6">
        <v>408.33</v>
      </c>
      <c r="G855" s="33" t="str">
        <f t="shared" si="26"/>
        <v>Givenchy1001122301/08/2021</v>
      </c>
      <c r="H855" t="str">
        <f t="shared" si="27"/>
        <v>1001122301/08/2021</v>
      </c>
    </row>
    <row r="856" spans="1:8" x14ac:dyDescent="0.35">
      <c r="A856" s="5" t="s">
        <v>21</v>
      </c>
      <c r="B856" s="5" t="s">
        <v>123</v>
      </c>
      <c r="C856" s="38" t="s">
        <v>2099</v>
      </c>
      <c r="D856" s="6">
        <v>1</v>
      </c>
      <c r="E856" s="7">
        <v>1</v>
      </c>
      <c r="F856" s="6">
        <v>291.67</v>
      </c>
      <c r="G856" s="33" t="str">
        <f t="shared" si="26"/>
        <v>Givenchy1001126822/07/2021</v>
      </c>
      <c r="H856" t="str">
        <f t="shared" si="27"/>
        <v>1001126822/07/2021</v>
      </c>
    </row>
    <row r="857" spans="1:8" x14ac:dyDescent="0.35">
      <c r="A857" s="5" t="s">
        <v>21</v>
      </c>
      <c r="B857" s="5" t="s">
        <v>2118</v>
      </c>
      <c r="C857" s="38" t="s">
        <v>2081</v>
      </c>
      <c r="D857" s="6">
        <v>1</v>
      </c>
      <c r="E857" s="7">
        <v>1</v>
      </c>
      <c r="F857" s="6">
        <v>408.33</v>
      </c>
      <c r="G857" s="33" t="str">
        <f t="shared" si="26"/>
        <v>Givenchy1001141104/07/2021</v>
      </c>
      <c r="H857" t="str">
        <f t="shared" si="27"/>
        <v>1001141104/07/2021</v>
      </c>
    </row>
    <row r="858" spans="1:8" x14ac:dyDescent="0.35">
      <c r="A858" s="5" t="s">
        <v>21</v>
      </c>
      <c r="B858" s="5" t="s">
        <v>2118</v>
      </c>
      <c r="C858" s="38" t="s">
        <v>2088</v>
      </c>
      <c r="D858" s="6">
        <v>1</v>
      </c>
      <c r="E858" s="7">
        <v>1</v>
      </c>
      <c r="F858" s="6">
        <v>408.33</v>
      </c>
      <c r="G858" s="33" t="str">
        <f t="shared" si="26"/>
        <v>Givenchy1001141111/07/2021</v>
      </c>
      <c r="H858" t="str">
        <f t="shared" si="27"/>
        <v>1001141111/07/2021</v>
      </c>
    </row>
    <row r="859" spans="1:8" x14ac:dyDescent="0.35">
      <c r="A859" s="5" t="s">
        <v>21</v>
      </c>
      <c r="B859" s="5" t="s">
        <v>2118</v>
      </c>
      <c r="C859" s="38" t="s">
        <v>2102</v>
      </c>
      <c r="D859" s="6">
        <v>2</v>
      </c>
      <c r="E859" s="7">
        <v>2</v>
      </c>
      <c r="F859" s="6">
        <v>1983.33</v>
      </c>
      <c r="G859" s="33" t="str">
        <f t="shared" si="26"/>
        <v>Givenchy1001141125/07/2021</v>
      </c>
      <c r="H859" t="str">
        <f t="shared" si="27"/>
        <v>1001141125/07/2021</v>
      </c>
    </row>
    <row r="860" spans="1:8" x14ac:dyDescent="0.35">
      <c r="A860" s="5" t="s">
        <v>21</v>
      </c>
      <c r="B860" s="5" t="s">
        <v>2118</v>
      </c>
      <c r="C860" s="38" t="s">
        <v>2103</v>
      </c>
      <c r="D860" s="6">
        <v>2</v>
      </c>
      <c r="E860" s="7">
        <v>1</v>
      </c>
      <c r="F860" s="6">
        <v>650</v>
      </c>
      <c r="G860" s="33" t="str">
        <f t="shared" si="26"/>
        <v>Givenchy1001141126/07/2021</v>
      </c>
      <c r="H860" t="str">
        <f t="shared" si="27"/>
        <v>1001141126/07/2021</v>
      </c>
    </row>
    <row r="861" spans="1:8" x14ac:dyDescent="0.35">
      <c r="A861" s="5" t="s">
        <v>21</v>
      </c>
      <c r="B861" s="5" t="s">
        <v>2118</v>
      </c>
      <c r="C861" s="38" t="s">
        <v>2107</v>
      </c>
      <c r="D861" s="6">
        <v>2</v>
      </c>
      <c r="E861" s="7">
        <v>1</v>
      </c>
      <c r="F861" s="6">
        <v>983.33</v>
      </c>
      <c r="G861" s="33" t="str">
        <f t="shared" si="26"/>
        <v>Givenchy1001141130/07/2021</v>
      </c>
      <c r="H861" t="str">
        <f t="shared" si="27"/>
        <v>1001141130/07/2021</v>
      </c>
    </row>
    <row r="862" spans="1:8" x14ac:dyDescent="0.35">
      <c r="A862" s="5" t="s">
        <v>21</v>
      </c>
      <c r="B862" s="5" t="s">
        <v>2114</v>
      </c>
      <c r="C862" s="38" t="s">
        <v>2078</v>
      </c>
      <c r="D862" s="6">
        <v>1</v>
      </c>
      <c r="E862" s="7">
        <v>1</v>
      </c>
      <c r="F862" s="6">
        <v>375</v>
      </c>
      <c r="G862" s="33" t="str">
        <f t="shared" si="26"/>
        <v>Givenchy1001141501/07/2021</v>
      </c>
      <c r="H862" t="str">
        <f t="shared" si="27"/>
        <v>1001141501/07/2021</v>
      </c>
    </row>
    <row r="863" spans="1:8" x14ac:dyDescent="0.35">
      <c r="A863" s="5" t="s">
        <v>21</v>
      </c>
      <c r="B863" s="5" t="s">
        <v>2114</v>
      </c>
      <c r="C863" s="38" t="s">
        <v>2178</v>
      </c>
      <c r="D863" s="6">
        <v>1</v>
      </c>
      <c r="E863" s="7">
        <v>1</v>
      </c>
      <c r="F863" s="6">
        <v>408.33</v>
      </c>
      <c r="G863" s="33" t="str">
        <f t="shared" si="26"/>
        <v>Givenchy1001141501/08/2021</v>
      </c>
      <c r="H863" t="str">
        <f t="shared" si="27"/>
        <v>1001141501/08/2021</v>
      </c>
    </row>
    <row r="864" spans="1:8" x14ac:dyDescent="0.35">
      <c r="A864" s="5" t="s">
        <v>21</v>
      </c>
      <c r="B864" s="5" t="s">
        <v>2114</v>
      </c>
      <c r="C864" s="38" t="s">
        <v>2186</v>
      </c>
      <c r="D864" s="6">
        <v>1</v>
      </c>
      <c r="E864" s="7">
        <v>1</v>
      </c>
      <c r="F864" s="6">
        <v>491.67</v>
      </c>
      <c r="G864" s="33" t="str">
        <f t="shared" si="26"/>
        <v>Givenchy1001141510/08/2021</v>
      </c>
      <c r="H864" t="str">
        <f t="shared" si="27"/>
        <v>1001141510/08/2021</v>
      </c>
    </row>
    <row r="865" spans="1:8" x14ac:dyDescent="0.35">
      <c r="A865" s="5" t="s">
        <v>21</v>
      </c>
      <c r="B865" s="5" t="s">
        <v>2119</v>
      </c>
      <c r="C865" s="38" t="s">
        <v>2087</v>
      </c>
      <c r="D865" s="6">
        <v>3</v>
      </c>
      <c r="E865" s="7">
        <v>2</v>
      </c>
      <c r="F865" s="6">
        <v>2295.83</v>
      </c>
      <c r="G865" s="33" t="str">
        <f t="shared" si="26"/>
        <v>Givenchy1001156710/07/2021</v>
      </c>
      <c r="H865" t="str">
        <f t="shared" si="27"/>
        <v>1001156710/07/2021</v>
      </c>
    </row>
    <row r="866" spans="1:8" x14ac:dyDescent="0.35">
      <c r="A866" s="5" t="s">
        <v>21</v>
      </c>
      <c r="B866" s="5" t="s">
        <v>2119</v>
      </c>
      <c r="C866" s="38" t="s">
        <v>2089</v>
      </c>
      <c r="D866" s="6">
        <v>1</v>
      </c>
      <c r="E866" s="7">
        <v>1</v>
      </c>
      <c r="F866" s="6">
        <v>175</v>
      </c>
      <c r="G866" s="33" t="str">
        <f t="shared" si="26"/>
        <v>Givenchy1001156712/07/2021</v>
      </c>
      <c r="H866" t="str">
        <f t="shared" si="27"/>
        <v>1001156712/07/2021</v>
      </c>
    </row>
    <row r="867" spans="1:8" x14ac:dyDescent="0.35">
      <c r="A867" s="5" t="s">
        <v>21</v>
      </c>
      <c r="B867" s="5" t="s">
        <v>2119</v>
      </c>
      <c r="C867" s="38" t="s">
        <v>2092</v>
      </c>
      <c r="D867" s="6">
        <v>3</v>
      </c>
      <c r="E867" s="7">
        <v>3</v>
      </c>
      <c r="F867" s="6">
        <v>1308.33</v>
      </c>
      <c r="G867" s="33" t="str">
        <f t="shared" si="26"/>
        <v>Givenchy1001156715/07/2021</v>
      </c>
      <c r="H867" t="str">
        <f t="shared" si="27"/>
        <v>1001156715/07/2021</v>
      </c>
    </row>
    <row r="868" spans="1:8" x14ac:dyDescent="0.35">
      <c r="A868" s="5" t="s">
        <v>21</v>
      </c>
      <c r="B868" s="5" t="s">
        <v>2119</v>
      </c>
      <c r="C868" s="38" t="s">
        <v>2093</v>
      </c>
      <c r="D868" s="6">
        <v>1</v>
      </c>
      <c r="E868" s="7">
        <v>1</v>
      </c>
      <c r="F868" s="6">
        <v>291.67</v>
      </c>
      <c r="G868" s="33" t="str">
        <f t="shared" si="26"/>
        <v>Givenchy1001156716/07/2021</v>
      </c>
      <c r="H868" t="str">
        <f t="shared" si="27"/>
        <v>1001156716/07/2021</v>
      </c>
    </row>
    <row r="869" spans="1:8" x14ac:dyDescent="0.35">
      <c r="A869" s="5" t="s">
        <v>21</v>
      </c>
      <c r="B869" s="5" t="s">
        <v>2119</v>
      </c>
      <c r="C869" s="38" t="s">
        <v>2094</v>
      </c>
      <c r="D869" s="6">
        <v>1</v>
      </c>
      <c r="E869" s="7">
        <v>1</v>
      </c>
      <c r="F869" s="6">
        <v>408.33</v>
      </c>
      <c r="G869" s="33" t="str">
        <f t="shared" si="26"/>
        <v>Givenchy1001156717/07/2021</v>
      </c>
      <c r="H869" t="str">
        <f t="shared" si="27"/>
        <v>1001156717/07/2021</v>
      </c>
    </row>
    <row r="870" spans="1:8" x14ac:dyDescent="0.35">
      <c r="A870" s="5" t="s">
        <v>21</v>
      </c>
      <c r="B870" s="5" t="s">
        <v>2119</v>
      </c>
      <c r="C870" s="38" t="s">
        <v>2099</v>
      </c>
      <c r="D870" s="6">
        <v>2</v>
      </c>
      <c r="E870" s="7">
        <v>2</v>
      </c>
      <c r="F870" s="6">
        <v>700</v>
      </c>
      <c r="G870" s="33" t="str">
        <f t="shared" si="26"/>
        <v>Givenchy1001156722/07/2021</v>
      </c>
      <c r="H870" t="str">
        <f t="shared" si="27"/>
        <v>1001156722/07/2021</v>
      </c>
    </row>
    <row r="871" spans="1:8" x14ac:dyDescent="0.35">
      <c r="A871" s="5" t="s">
        <v>21</v>
      </c>
      <c r="B871" s="5" t="s">
        <v>2119</v>
      </c>
      <c r="C871" s="38" t="s">
        <v>2108</v>
      </c>
      <c r="D871" s="6">
        <v>2</v>
      </c>
      <c r="E871" s="7">
        <v>2</v>
      </c>
      <c r="F871" s="6">
        <v>866.67000000000007</v>
      </c>
      <c r="G871" s="33" t="str">
        <f t="shared" si="26"/>
        <v>Givenchy1001156731/07/2021</v>
      </c>
      <c r="H871" t="str">
        <f t="shared" si="27"/>
        <v>1001156731/07/2021</v>
      </c>
    </row>
    <row r="872" spans="1:8" x14ac:dyDescent="0.35">
      <c r="A872" s="5" t="s">
        <v>21</v>
      </c>
      <c r="B872" s="5" t="s">
        <v>2119</v>
      </c>
      <c r="C872" s="38" t="s">
        <v>2184</v>
      </c>
      <c r="D872" s="6">
        <v>1</v>
      </c>
      <c r="E872" s="7">
        <v>1</v>
      </c>
      <c r="F872" s="6">
        <v>412.5</v>
      </c>
      <c r="G872" s="33" t="str">
        <f t="shared" si="26"/>
        <v>Givenchy1001156707/08/2021</v>
      </c>
      <c r="H872" t="str">
        <f t="shared" si="27"/>
        <v>1001156707/08/2021</v>
      </c>
    </row>
    <row r="873" spans="1:8" x14ac:dyDescent="0.35">
      <c r="A873" s="5" t="s">
        <v>21</v>
      </c>
      <c r="B873" s="5" t="s">
        <v>2119</v>
      </c>
      <c r="C873" s="38" t="s">
        <v>2212</v>
      </c>
      <c r="D873" s="6">
        <v>3</v>
      </c>
      <c r="E873" s="7">
        <v>2</v>
      </c>
      <c r="F873" s="6">
        <v>1475.01</v>
      </c>
      <c r="G873" s="33" t="str">
        <f t="shared" si="26"/>
        <v>Givenchy1001156711/08/2021</v>
      </c>
      <c r="H873" t="str">
        <f t="shared" si="27"/>
        <v>1001156711/08/2021</v>
      </c>
    </row>
    <row r="874" spans="1:8" x14ac:dyDescent="0.35">
      <c r="A874" s="5" t="s">
        <v>21</v>
      </c>
      <c r="B874" s="5" t="s">
        <v>2139</v>
      </c>
      <c r="C874" s="38" t="s">
        <v>2231</v>
      </c>
      <c r="D874" s="6">
        <v>1</v>
      </c>
      <c r="E874" s="7">
        <v>1</v>
      </c>
      <c r="F874" s="6">
        <v>541.66999999999996</v>
      </c>
      <c r="G874" s="33" t="str">
        <f t="shared" si="26"/>
        <v>Givenchy1001215712/08/2021</v>
      </c>
      <c r="H874" t="str">
        <f t="shared" si="27"/>
        <v>1001215712/08/2021</v>
      </c>
    </row>
    <row r="875" spans="1:8" x14ac:dyDescent="0.35">
      <c r="A875" s="5" t="s">
        <v>22</v>
      </c>
      <c r="B875" s="5" t="s">
        <v>2128</v>
      </c>
      <c r="C875" s="38" t="s">
        <v>2078</v>
      </c>
      <c r="D875" s="6">
        <v>2</v>
      </c>
      <c r="E875" s="7">
        <v>2</v>
      </c>
      <c r="F875" s="6">
        <v>516.25</v>
      </c>
      <c r="G875" s="33" t="str">
        <f t="shared" si="26"/>
        <v>Salvatore Ferragamo1001126201/07/2021</v>
      </c>
      <c r="H875" t="str">
        <f t="shared" si="27"/>
        <v>1001126201/07/2021</v>
      </c>
    </row>
    <row r="876" spans="1:8" x14ac:dyDescent="0.35">
      <c r="A876" s="5" t="s">
        <v>22</v>
      </c>
      <c r="B876" s="5" t="s">
        <v>2128</v>
      </c>
      <c r="C876" s="38" t="s">
        <v>2080</v>
      </c>
      <c r="D876" s="6">
        <v>2</v>
      </c>
      <c r="E876" s="7">
        <v>2</v>
      </c>
      <c r="F876" s="6">
        <v>384.89</v>
      </c>
      <c r="G876" s="33" t="str">
        <f t="shared" si="26"/>
        <v>Salvatore Ferragamo1001126203/07/2021</v>
      </c>
      <c r="H876" t="str">
        <f t="shared" si="27"/>
        <v>1001126203/07/2021</v>
      </c>
    </row>
    <row r="877" spans="1:8" x14ac:dyDescent="0.35">
      <c r="A877" s="5" t="s">
        <v>22</v>
      </c>
      <c r="B877" s="5" t="s">
        <v>2128</v>
      </c>
      <c r="C877" s="38" t="s">
        <v>2081</v>
      </c>
      <c r="D877" s="6">
        <v>3</v>
      </c>
      <c r="E877" s="7">
        <v>3</v>
      </c>
      <c r="F877" s="6">
        <v>901.67000000000007</v>
      </c>
      <c r="G877" s="33" t="str">
        <f t="shared" si="26"/>
        <v>Salvatore Ferragamo1001126204/07/2021</v>
      </c>
      <c r="H877" t="str">
        <f t="shared" si="27"/>
        <v>1001126204/07/2021</v>
      </c>
    </row>
    <row r="878" spans="1:8" x14ac:dyDescent="0.35">
      <c r="A878" s="5" t="s">
        <v>22</v>
      </c>
      <c r="B878" s="5" t="s">
        <v>2128</v>
      </c>
      <c r="C878" s="38" t="s">
        <v>2084</v>
      </c>
      <c r="D878" s="6">
        <v>1</v>
      </c>
      <c r="E878" s="7">
        <v>1</v>
      </c>
      <c r="F878" s="6">
        <v>412.5</v>
      </c>
      <c r="G878" s="33" t="str">
        <f t="shared" si="26"/>
        <v>Salvatore Ferragamo1001126207/07/2021</v>
      </c>
      <c r="H878" t="str">
        <f t="shared" si="27"/>
        <v>1001126207/07/2021</v>
      </c>
    </row>
    <row r="879" spans="1:8" x14ac:dyDescent="0.35">
      <c r="A879" s="5" t="s">
        <v>22</v>
      </c>
      <c r="B879" s="5" t="s">
        <v>2128</v>
      </c>
      <c r="C879" s="38" t="s">
        <v>2085</v>
      </c>
      <c r="D879" s="6">
        <v>1</v>
      </c>
      <c r="E879" s="7">
        <v>1</v>
      </c>
      <c r="F879" s="6">
        <v>220.83</v>
      </c>
      <c r="G879" s="33" t="str">
        <f t="shared" si="26"/>
        <v>Salvatore Ferragamo1001126208/07/2021</v>
      </c>
      <c r="H879" t="str">
        <f t="shared" si="27"/>
        <v>1001126208/07/2021</v>
      </c>
    </row>
    <row r="880" spans="1:8" x14ac:dyDescent="0.35">
      <c r="A880" s="5" t="s">
        <v>22</v>
      </c>
      <c r="B880" s="5" t="s">
        <v>2128</v>
      </c>
      <c r="C880" s="38" t="s">
        <v>2087</v>
      </c>
      <c r="D880" s="6">
        <v>1</v>
      </c>
      <c r="E880" s="7">
        <v>1</v>
      </c>
      <c r="F880" s="6">
        <v>220.83</v>
      </c>
      <c r="G880" s="33" t="str">
        <f t="shared" si="26"/>
        <v>Salvatore Ferragamo1001126210/07/2021</v>
      </c>
      <c r="H880" t="str">
        <f t="shared" si="27"/>
        <v>1001126210/07/2021</v>
      </c>
    </row>
    <row r="881" spans="1:8" x14ac:dyDescent="0.35">
      <c r="A881" s="5" t="s">
        <v>22</v>
      </c>
      <c r="B881" s="5" t="s">
        <v>2128</v>
      </c>
      <c r="C881" s="38" t="s">
        <v>2088</v>
      </c>
      <c r="D881" s="6">
        <v>2</v>
      </c>
      <c r="E881" s="7">
        <v>2</v>
      </c>
      <c r="F881" s="6">
        <v>537.5</v>
      </c>
      <c r="G881" s="33" t="str">
        <f t="shared" si="26"/>
        <v>Salvatore Ferragamo1001126211/07/2021</v>
      </c>
      <c r="H881" t="str">
        <f t="shared" si="27"/>
        <v>1001126211/07/2021</v>
      </c>
    </row>
    <row r="882" spans="1:8" x14ac:dyDescent="0.35">
      <c r="A882" s="5" t="s">
        <v>22</v>
      </c>
      <c r="B882" s="5" t="s">
        <v>2128</v>
      </c>
      <c r="C882" s="38" t="s">
        <v>2090</v>
      </c>
      <c r="D882" s="6">
        <v>2</v>
      </c>
      <c r="E882" s="7">
        <v>2</v>
      </c>
      <c r="F882" s="6">
        <v>412.5</v>
      </c>
      <c r="G882" s="33" t="str">
        <f t="shared" si="26"/>
        <v>Salvatore Ferragamo1001126213/07/2021</v>
      </c>
      <c r="H882" t="str">
        <f t="shared" si="27"/>
        <v>1001126213/07/2021</v>
      </c>
    </row>
    <row r="883" spans="1:8" x14ac:dyDescent="0.35">
      <c r="A883" s="5" t="s">
        <v>22</v>
      </c>
      <c r="B883" s="5" t="s">
        <v>2128</v>
      </c>
      <c r="C883" s="38" t="s">
        <v>2091</v>
      </c>
      <c r="D883" s="6">
        <v>2</v>
      </c>
      <c r="E883" s="7">
        <v>2</v>
      </c>
      <c r="F883" s="6">
        <v>483.34000000000003</v>
      </c>
      <c r="G883" s="33" t="str">
        <f t="shared" si="26"/>
        <v>Salvatore Ferragamo1001126214/07/2021</v>
      </c>
      <c r="H883" t="str">
        <f t="shared" si="27"/>
        <v>1001126214/07/2021</v>
      </c>
    </row>
    <row r="884" spans="1:8" x14ac:dyDescent="0.35">
      <c r="A884" s="5" t="s">
        <v>22</v>
      </c>
      <c r="B884" s="5" t="s">
        <v>2128</v>
      </c>
      <c r="C884" s="38" t="s">
        <v>2092</v>
      </c>
      <c r="D884" s="6">
        <v>2</v>
      </c>
      <c r="E884" s="7">
        <v>1</v>
      </c>
      <c r="F884" s="6">
        <v>529.07999999999993</v>
      </c>
      <c r="G884" s="33" t="str">
        <f t="shared" si="26"/>
        <v>Salvatore Ferragamo1001126215/07/2021</v>
      </c>
      <c r="H884" t="str">
        <f t="shared" si="27"/>
        <v>1001126215/07/2021</v>
      </c>
    </row>
    <row r="885" spans="1:8" x14ac:dyDescent="0.35">
      <c r="A885" s="5" t="s">
        <v>22</v>
      </c>
      <c r="B885" s="5" t="s">
        <v>2128</v>
      </c>
      <c r="C885" s="38" t="s">
        <v>2094</v>
      </c>
      <c r="D885" s="6">
        <v>1</v>
      </c>
      <c r="E885" s="7">
        <v>1</v>
      </c>
      <c r="F885" s="6">
        <v>266.67</v>
      </c>
      <c r="G885" s="33" t="str">
        <f t="shared" si="26"/>
        <v>Salvatore Ferragamo1001126217/07/2021</v>
      </c>
      <c r="H885" t="str">
        <f t="shared" si="27"/>
        <v>1001126217/07/2021</v>
      </c>
    </row>
    <row r="886" spans="1:8" x14ac:dyDescent="0.35">
      <c r="A886" s="5" t="s">
        <v>22</v>
      </c>
      <c r="B886" s="5" t="s">
        <v>2128</v>
      </c>
      <c r="C886" s="38" t="s">
        <v>2095</v>
      </c>
      <c r="D886" s="6">
        <v>1</v>
      </c>
      <c r="E886" s="7">
        <v>1</v>
      </c>
      <c r="F886" s="6">
        <v>288.75</v>
      </c>
      <c r="G886" s="33" t="str">
        <f t="shared" si="26"/>
        <v>Salvatore Ferragamo1001126218/07/2021</v>
      </c>
      <c r="H886" t="str">
        <f t="shared" si="27"/>
        <v>1001126218/07/2021</v>
      </c>
    </row>
    <row r="887" spans="1:8" x14ac:dyDescent="0.35">
      <c r="A887" s="5" t="s">
        <v>22</v>
      </c>
      <c r="B887" s="5" t="s">
        <v>2128</v>
      </c>
      <c r="C887" s="38" t="s">
        <v>2097</v>
      </c>
      <c r="D887" s="6">
        <v>1</v>
      </c>
      <c r="E887" s="7">
        <v>1</v>
      </c>
      <c r="F887" s="6">
        <v>331.25</v>
      </c>
      <c r="G887" s="33" t="str">
        <f t="shared" si="26"/>
        <v>Salvatore Ferragamo1001126220/07/2021</v>
      </c>
      <c r="H887" t="str">
        <f t="shared" si="27"/>
        <v>1001126220/07/2021</v>
      </c>
    </row>
    <row r="888" spans="1:8" x14ac:dyDescent="0.35">
      <c r="A888" s="5" t="s">
        <v>22</v>
      </c>
      <c r="B888" s="5" t="s">
        <v>2128</v>
      </c>
      <c r="C888" s="38" t="s">
        <v>2098</v>
      </c>
      <c r="D888" s="6">
        <v>1</v>
      </c>
      <c r="E888" s="7">
        <v>1</v>
      </c>
      <c r="F888" s="6">
        <v>412.5</v>
      </c>
      <c r="G888" s="33" t="str">
        <f t="shared" si="26"/>
        <v>Salvatore Ferragamo1001126221/07/2021</v>
      </c>
      <c r="H888" t="str">
        <f t="shared" si="27"/>
        <v>1001126221/07/2021</v>
      </c>
    </row>
    <row r="889" spans="1:8" x14ac:dyDescent="0.35">
      <c r="A889" s="5" t="s">
        <v>22</v>
      </c>
      <c r="B889" s="5" t="s">
        <v>2128</v>
      </c>
      <c r="C889" s="38" t="s">
        <v>2099</v>
      </c>
      <c r="D889" s="6">
        <v>1</v>
      </c>
      <c r="E889" s="7">
        <v>1</v>
      </c>
      <c r="F889" s="6">
        <v>206.25</v>
      </c>
      <c r="G889" s="33" t="str">
        <f t="shared" si="26"/>
        <v>Salvatore Ferragamo1001126222/07/2021</v>
      </c>
      <c r="H889" t="str">
        <f t="shared" si="27"/>
        <v>1001126222/07/2021</v>
      </c>
    </row>
    <row r="890" spans="1:8" x14ac:dyDescent="0.35">
      <c r="A890" s="5" t="s">
        <v>22</v>
      </c>
      <c r="B890" s="5" t="s">
        <v>2128</v>
      </c>
      <c r="C890" s="38" t="s">
        <v>2101</v>
      </c>
      <c r="D890" s="6">
        <v>2</v>
      </c>
      <c r="E890" s="7">
        <v>2</v>
      </c>
      <c r="F890" s="6">
        <v>531.25</v>
      </c>
      <c r="G890" s="33" t="str">
        <f t="shared" si="26"/>
        <v>Salvatore Ferragamo1001126224/07/2021</v>
      </c>
      <c r="H890" t="str">
        <f t="shared" si="27"/>
        <v>1001126224/07/2021</v>
      </c>
    </row>
    <row r="891" spans="1:8" x14ac:dyDescent="0.35">
      <c r="A891" s="5" t="s">
        <v>22</v>
      </c>
      <c r="B891" s="5" t="s">
        <v>2128</v>
      </c>
      <c r="C891" s="38" t="s">
        <v>2105</v>
      </c>
      <c r="D891" s="6">
        <v>2</v>
      </c>
      <c r="E891" s="7">
        <v>2</v>
      </c>
      <c r="F891" s="6">
        <v>741.67000000000007</v>
      </c>
      <c r="G891" s="33" t="str">
        <f t="shared" si="26"/>
        <v>Salvatore Ferragamo1001126228/07/2021</v>
      </c>
      <c r="H891" t="str">
        <f t="shared" si="27"/>
        <v>1001126228/07/2021</v>
      </c>
    </row>
    <row r="892" spans="1:8" x14ac:dyDescent="0.35">
      <c r="A892" s="5" t="s">
        <v>22</v>
      </c>
      <c r="B892" s="5" t="s">
        <v>2128</v>
      </c>
      <c r="C892" s="38" t="s">
        <v>2180</v>
      </c>
      <c r="D892" s="6">
        <v>1</v>
      </c>
      <c r="E892" s="7">
        <v>1</v>
      </c>
      <c r="F892" s="6">
        <v>206.25</v>
      </c>
      <c r="G892" s="33" t="str">
        <f t="shared" si="26"/>
        <v>Salvatore Ferragamo1001126203/08/2021</v>
      </c>
      <c r="H892" t="str">
        <f t="shared" si="27"/>
        <v>1001126203/08/2021</v>
      </c>
    </row>
    <row r="893" spans="1:8" x14ac:dyDescent="0.35">
      <c r="A893" s="5" t="s">
        <v>22</v>
      </c>
      <c r="B893" s="5" t="s">
        <v>2128</v>
      </c>
      <c r="C893" s="38" t="s">
        <v>2185</v>
      </c>
      <c r="D893" s="6">
        <v>1</v>
      </c>
      <c r="E893" s="7">
        <v>1</v>
      </c>
      <c r="F893" s="6">
        <v>412.5</v>
      </c>
      <c r="G893" s="33" t="str">
        <f t="shared" si="26"/>
        <v>Salvatore Ferragamo1001126208/08/2021</v>
      </c>
      <c r="H893" t="str">
        <f t="shared" si="27"/>
        <v>1001126208/08/2021</v>
      </c>
    </row>
    <row r="894" spans="1:8" x14ac:dyDescent="0.35">
      <c r="A894" s="5" t="s">
        <v>22</v>
      </c>
      <c r="B894" s="5" t="s">
        <v>2129</v>
      </c>
      <c r="C894" s="38" t="s">
        <v>2085</v>
      </c>
      <c r="D894" s="6">
        <v>1</v>
      </c>
      <c r="E894" s="7">
        <v>1</v>
      </c>
      <c r="F894" s="6">
        <v>326.67</v>
      </c>
      <c r="G894" s="33" t="str">
        <f t="shared" si="26"/>
        <v>Salvatore Ferragamo1001127008/07/2021</v>
      </c>
      <c r="H894" t="str">
        <f t="shared" si="27"/>
        <v>1001127008/07/2021</v>
      </c>
    </row>
    <row r="895" spans="1:8" x14ac:dyDescent="0.35">
      <c r="A895" s="5" t="s">
        <v>22</v>
      </c>
      <c r="B895" s="5" t="s">
        <v>2133</v>
      </c>
      <c r="C895" s="38" t="s">
        <v>2082</v>
      </c>
      <c r="D895" s="6">
        <v>2</v>
      </c>
      <c r="E895" s="7">
        <v>2</v>
      </c>
      <c r="F895" s="6">
        <v>406.66999999999996</v>
      </c>
      <c r="G895" s="33" t="str">
        <f t="shared" si="26"/>
        <v>Salvatore Ferragamo1001131905/07/2021</v>
      </c>
      <c r="H895" t="str">
        <f t="shared" si="27"/>
        <v>1001131905/07/2021</v>
      </c>
    </row>
    <row r="896" spans="1:8" x14ac:dyDescent="0.35">
      <c r="A896" s="5" t="s">
        <v>22</v>
      </c>
      <c r="B896" s="5" t="s">
        <v>2133</v>
      </c>
      <c r="C896" s="38" t="s">
        <v>2089</v>
      </c>
      <c r="D896" s="6">
        <v>1</v>
      </c>
      <c r="E896" s="7">
        <v>1</v>
      </c>
      <c r="F896" s="6">
        <v>218.75</v>
      </c>
      <c r="G896" s="33" t="str">
        <f t="shared" si="26"/>
        <v>Salvatore Ferragamo1001131912/07/2021</v>
      </c>
      <c r="H896" t="str">
        <f t="shared" si="27"/>
        <v>1001131912/07/2021</v>
      </c>
    </row>
    <row r="897" spans="1:8" x14ac:dyDescent="0.35">
      <c r="A897" s="5" t="s">
        <v>22</v>
      </c>
      <c r="B897" s="5" t="s">
        <v>2133</v>
      </c>
      <c r="C897" s="38" t="s">
        <v>2102</v>
      </c>
      <c r="D897" s="6">
        <v>1</v>
      </c>
      <c r="E897" s="7">
        <v>1</v>
      </c>
      <c r="F897" s="6">
        <v>191.67</v>
      </c>
      <c r="G897" s="33" t="str">
        <f t="shared" si="26"/>
        <v>Salvatore Ferragamo1001131925/07/2021</v>
      </c>
      <c r="H897" t="str">
        <f t="shared" si="27"/>
        <v>1001131925/07/2021</v>
      </c>
    </row>
    <row r="898" spans="1:8" x14ac:dyDescent="0.35">
      <c r="A898" s="5" t="s">
        <v>22</v>
      </c>
      <c r="B898" s="5" t="s">
        <v>2133</v>
      </c>
      <c r="C898" s="38" t="s">
        <v>2103</v>
      </c>
      <c r="D898" s="6">
        <v>1</v>
      </c>
      <c r="E898" s="7">
        <v>1</v>
      </c>
      <c r="F898" s="6">
        <v>218.75</v>
      </c>
      <c r="G898" s="33" t="str">
        <f t="shared" si="26"/>
        <v>Salvatore Ferragamo1001131926/07/2021</v>
      </c>
      <c r="H898" t="str">
        <f t="shared" si="27"/>
        <v>1001131926/07/2021</v>
      </c>
    </row>
    <row r="899" spans="1:8" x14ac:dyDescent="0.35">
      <c r="A899" s="5" t="s">
        <v>22</v>
      </c>
      <c r="B899" s="5" t="s">
        <v>2133</v>
      </c>
      <c r="C899" s="38" t="s">
        <v>2179</v>
      </c>
      <c r="D899" s="6">
        <v>2</v>
      </c>
      <c r="E899" s="7">
        <v>2</v>
      </c>
      <c r="F899" s="6">
        <v>704.17000000000007</v>
      </c>
      <c r="G899" s="33" t="str">
        <f t="shared" si="26"/>
        <v>Salvatore Ferragamo1001131902/08/2021</v>
      </c>
      <c r="H899" t="str">
        <f t="shared" si="27"/>
        <v>1001131902/08/2021</v>
      </c>
    </row>
    <row r="900" spans="1:8" x14ac:dyDescent="0.35">
      <c r="A900" s="5" t="s">
        <v>22</v>
      </c>
      <c r="B900" s="5" t="s">
        <v>2133</v>
      </c>
      <c r="C900" s="38" t="s">
        <v>2180</v>
      </c>
      <c r="D900" s="6">
        <v>2</v>
      </c>
      <c r="E900" s="7">
        <v>2</v>
      </c>
      <c r="F900" s="6">
        <v>679.17000000000007</v>
      </c>
      <c r="G900" s="33" t="str">
        <f t="shared" si="26"/>
        <v>Salvatore Ferragamo1001131903/08/2021</v>
      </c>
      <c r="H900" t="str">
        <f t="shared" si="27"/>
        <v>1001131903/08/2021</v>
      </c>
    </row>
    <row r="901" spans="1:8" x14ac:dyDescent="0.35">
      <c r="A901" s="5" t="s">
        <v>22</v>
      </c>
      <c r="B901" s="5" t="s">
        <v>2133</v>
      </c>
      <c r="C901" s="38" t="s">
        <v>2185</v>
      </c>
      <c r="D901" s="6">
        <v>1</v>
      </c>
      <c r="E901" s="7">
        <v>1</v>
      </c>
      <c r="F901" s="6">
        <v>291.67</v>
      </c>
      <c r="G901" s="33" t="str">
        <f t="shared" si="26"/>
        <v>Salvatore Ferragamo1001131908/08/2021</v>
      </c>
      <c r="H901" t="str">
        <f t="shared" si="27"/>
        <v>1001131908/08/2021</v>
      </c>
    </row>
    <row r="902" spans="1:8" x14ac:dyDescent="0.35">
      <c r="A902" s="5" t="s">
        <v>22</v>
      </c>
      <c r="B902" s="5" t="s">
        <v>2130</v>
      </c>
      <c r="C902" s="38" t="s">
        <v>2079</v>
      </c>
      <c r="D902" s="6">
        <v>1</v>
      </c>
      <c r="E902" s="7">
        <v>1</v>
      </c>
      <c r="F902" s="6">
        <v>206.25</v>
      </c>
      <c r="G902" s="33" t="str">
        <f t="shared" si="26"/>
        <v>Salvatore Ferragamo1001149002/07/2021</v>
      </c>
      <c r="H902" t="str">
        <f t="shared" si="27"/>
        <v>1001149002/07/2021</v>
      </c>
    </row>
    <row r="903" spans="1:8" x14ac:dyDescent="0.35">
      <c r="A903" s="5" t="s">
        <v>22</v>
      </c>
      <c r="B903" s="5" t="s">
        <v>2130</v>
      </c>
      <c r="C903" s="38" t="s">
        <v>2091</v>
      </c>
      <c r="D903" s="6">
        <v>1</v>
      </c>
      <c r="E903" s="7">
        <v>1</v>
      </c>
      <c r="F903" s="6">
        <v>326.67</v>
      </c>
      <c r="G903" s="33" t="str">
        <f t="shared" si="26"/>
        <v>Salvatore Ferragamo1001149014/07/2021</v>
      </c>
      <c r="H903" t="str">
        <f t="shared" si="27"/>
        <v>1001149014/07/2021</v>
      </c>
    </row>
    <row r="904" spans="1:8" x14ac:dyDescent="0.35">
      <c r="A904" s="5" t="s">
        <v>22</v>
      </c>
      <c r="B904" s="5" t="s">
        <v>2119</v>
      </c>
      <c r="C904" s="38" t="s">
        <v>2082</v>
      </c>
      <c r="D904" s="6">
        <v>1</v>
      </c>
      <c r="E904" s="7">
        <v>1</v>
      </c>
      <c r="F904" s="6">
        <v>268.33</v>
      </c>
      <c r="G904" s="33" t="str">
        <f t="shared" ref="G904:G967" si="28">A904&amp;B904&amp;C904</f>
        <v>Salvatore Ferragamo1001156705/07/2021</v>
      </c>
      <c r="H904" t="str">
        <f t="shared" ref="H904:H967" si="29">B904&amp;C904</f>
        <v>1001156705/07/2021</v>
      </c>
    </row>
    <row r="905" spans="1:8" x14ac:dyDescent="0.35">
      <c r="A905" s="5" t="s">
        <v>22</v>
      </c>
      <c r="B905" s="5" t="s">
        <v>2119</v>
      </c>
      <c r="C905" s="38" t="s">
        <v>2212</v>
      </c>
      <c r="D905" s="6">
        <v>1</v>
      </c>
      <c r="E905" s="7">
        <v>1</v>
      </c>
      <c r="F905" s="6">
        <v>312.5</v>
      </c>
      <c r="G905" s="33" t="str">
        <f t="shared" si="28"/>
        <v>Salvatore Ferragamo1001156711/08/2021</v>
      </c>
      <c r="H905" t="str">
        <f t="shared" si="29"/>
        <v>1001156711/08/2021</v>
      </c>
    </row>
    <row r="906" spans="1:8" x14ac:dyDescent="0.35">
      <c r="A906" s="5" t="s">
        <v>22</v>
      </c>
      <c r="B906" s="5" t="s">
        <v>2150</v>
      </c>
      <c r="C906" s="38" t="s">
        <v>2100</v>
      </c>
      <c r="D906" s="6">
        <v>1</v>
      </c>
      <c r="E906" s="7">
        <v>1</v>
      </c>
      <c r="F906" s="6">
        <v>358.33</v>
      </c>
      <c r="G906" s="33" t="str">
        <f t="shared" si="28"/>
        <v>Salvatore Ferragamo1001159423/07/2021</v>
      </c>
      <c r="H906" t="str">
        <f t="shared" si="29"/>
        <v>1001159423/07/2021</v>
      </c>
    </row>
    <row r="907" spans="1:8" x14ac:dyDescent="0.35">
      <c r="A907" s="5" t="s">
        <v>22</v>
      </c>
      <c r="B907" s="5" t="s">
        <v>121</v>
      </c>
      <c r="C907" s="38" t="s">
        <v>2079</v>
      </c>
      <c r="D907" s="6">
        <v>1</v>
      </c>
      <c r="E907" s="7">
        <v>1</v>
      </c>
      <c r="F907" s="6">
        <v>329.17</v>
      </c>
      <c r="G907" s="33" t="str">
        <f t="shared" si="28"/>
        <v>Salvatore Ferragamo1001201702/07/2021</v>
      </c>
      <c r="H907" t="str">
        <f t="shared" si="29"/>
        <v>1001201702/07/2021</v>
      </c>
    </row>
    <row r="908" spans="1:8" x14ac:dyDescent="0.35">
      <c r="A908" s="5" t="s">
        <v>22</v>
      </c>
      <c r="B908" s="5" t="s">
        <v>121</v>
      </c>
      <c r="C908" s="38" t="s">
        <v>2082</v>
      </c>
      <c r="D908" s="6">
        <v>1</v>
      </c>
      <c r="E908" s="7">
        <v>1</v>
      </c>
      <c r="F908" s="6">
        <v>383.33</v>
      </c>
      <c r="G908" s="33" t="str">
        <f t="shared" si="28"/>
        <v>Salvatore Ferragamo1001201705/07/2021</v>
      </c>
      <c r="H908" t="str">
        <f t="shared" si="29"/>
        <v>1001201705/07/2021</v>
      </c>
    </row>
    <row r="909" spans="1:8" x14ac:dyDescent="0.35">
      <c r="A909" s="5" t="s">
        <v>22</v>
      </c>
      <c r="B909" s="5" t="s">
        <v>121</v>
      </c>
      <c r="C909" s="38" t="s">
        <v>2088</v>
      </c>
      <c r="D909" s="6">
        <v>3</v>
      </c>
      <c r="E909" s="7">
        <v>2</v>
      </c>
      <c r="F909" s="6">
        <v>758.33</v>
      </c>
      <c r="G909" s="33" t="str">
        <f t="shared" si="28"/>
        <v>Salvatore Ferragamo1001201711/07/2021</v>
      </c>
      <c r="H909" t="str">
        <f t="shared" si="29"/>
        <v>1001201711/07/2021</v>
      </c>
    </row>
    <row r="910" spans="1:8" x14ac:dyDescent="0.35">
      <c r="A910" s="5" t="s">
        <v>22</v>
      </c>
      <c r="B910" s="5" t="s">
        <v>121</v>
      </c>
      <c r="C910" s="38" t="s">
        <v>2089</v>
      </c>
      <c r="D910" s="6">
        <v>3</v>
      </c>
      <c r="E910" s="7">
        <v>2</v>
      </c>
      <c r="F910" s="6">
        <v>1156.25</v>
      </c>
      <c r="G910" s="33" t="str">
        <f t="shared" si="28"/>
        <v>Salvatore Ferragamo1001201712/07/2021</v>
      </c>
      <c r="H910" t="str">
        <f t="shared" si="29"/>
        <v>1001201712/07/2021</v>
      </c>
    </row>
    <row r="911" spans="1:8" x14ac:dyDescent="0.35">
      <c r="A911" s="5" t="s">
        <v>22</v>
      </c>
      <c r="B911" s="5" t="s">
        <v>121</v>
      </c>
      <c r="C911" s="38" t="s">
        <v>2094</v>
      </c>
      <c r="D911" s="6">
        <v>1</v>
      </c>
      <c r="E911" s="7">
        <v>1</v>
      </c>
      <c r="F911" s="6">
        <v>331.25</v>
      </c>
      <c r="G911" s="33" t="str">
        <f t="shared" si="28"/>
        <v>Salvatore Ferragamo1001201717/07/2021</v>
      </c>
      <c r="H911" t="str">
        <f t="shared" si="29"/>
        <v>1001201717/07/2021</v>
      </c>
    </row>
    <row r="912" spans="1:8" x14ac:dyDescent="0.35">
      <c r="A912" s="5" t="s">
        <v>22</v>
      </c>
      <c r="B912" s="5" t="s">
        <v>121</v>
      </c>
      <c r="C912" s="38" t="s">
        <v>2096</v>
      </c>
      <c r="D912" s="6">
        <v>2</v>
      </c>
      <c r="E912" s="7">
        <v>2</v>
      </c>
      <c r="F912" s="6">
        <v>410.41999999999996</v>
      </c>
      <c r="G912" s="33" t="str">
        <f t="shared" si="28"/>
        <v>Salvatore Ferragamo1001201719/07/2021</v>
      </c>
      <c r="H912" t="str">
        <f t="shared" si="29"/>
        <v>1001201719/07/2021</v>
      </c>
    </row>
    <row r="913" spans="1:8" x14ac:dyDescent="0.35">
      <c r="A913" s="5" t="s">
        <v>22</v>
      </c>
      <c r="B913" s="5" t="s">
        <v>121</v>
      </c>
      <c r="C913" s="38" t="s">
        <v>2097</v>
      </c>
      <c r="D913" s="6">
        <v>2</v>
      </c>
      <c r="E913" s="7">
        <v>2</v>
      </c>
      <c r="F913" s="6">
        <v>583.34</v>
      </c>
      <c r="G913" s="33" t="str">
        <f t="shared" si="28"/>
        <v>Salvatore Ferragamo1001201720/07/2021</v>
      </c>
      <c r="H913" t="str">
        <f t="shared" si="29"/>
        <v>1001201720/07/2021</v>
      </c>
    </row>
    <row r="914" spans="1:8" x14ac:dyDescent="0.35">
      <c r="A914" s="5" t="s">
        <v>22</v>
      </c>
      <c r="B914" s="5" t="s">
        <v>121</v>
      </c>
      <c r="C914" s="38" t="s">
        <v>2099</v>
      </c>
      <c r="D914" s="6">
        <v>1</v>
      </c>
      <c r="E914" s="7">
        <v>1</v>
      </c>
      <c r="F914" s="6">
        <v>291.67</v>
      </c>
      <c r="G914" s="33" t="str">
        <f t="shared" si="28"/>
        <v>Salvatore Ferragamo1001201722/07/2021</v>
      </c>
      <c r="H914" t="str">
        <f t="shared" si="29"/>
        <v>1001201722/07/2021</v>
      </c>
    </row>
    <row r="915" spans="1:8" x14ac:dyDescent="0.35">
      <c r="A915" s="5" t="s">
        <v>22</v>
      </c>
      <c r="B915" s="5" t="s">
        <v>121</v>
      </c>
      <c r="C915" s="38" t="s">
        <v>2100</v>
      </c>
      <c r="D915" s="6">
        <v>1</v>
      </c>
      <c r="E915" s="7">
        <v>1</v>
      </c>
      <c r="F915" s="6">
        <v>218.75</v>
      </c>
      <c r="G915" s="33" t="str">
        <f t="shared" si="28"/>
        <v>Salvatore Ferragamo1001201723/07/2021</v>
      </c>
      <c r="H915" t="str">
        <f t="shared" si="29"/>
        <v>1001201723/07/2021</v>
      </c>
    </row>
    <row r="916" spans="1:8" x14ac:dyDescent="0.35">
      <c r="A916" s="5" t="s">
        <v>22</v>
      </c>
      <c r="B916" s="5" t="s">
        <v>121</v>
      </c>
      <c r="C916" s="38" t="s">
        <v>2103</v>
      </c>
      <c r="D916" s="6">
        <v>1</v>
      </c>
      <c r="E916" s="7">
        <v>1</v>
      </c>
      <c r="F916" s="6">
        <v>662.5</v>
      </c>
      <c r="G916" s="33" t="str">
        <f t="shared" si="28"/>
        <v>Salvatore Ferragamo1001201726/07/2021</v>
      </c>
      <c r="H916" t="str">
        <f t="shared" si="29"/>
        <v>1001201726/07/2021</v>
      </c>
    </row>
    <row r="917" spans="1:8" x14ac:dyDescent="0.35">
      <c r="A917" s="5" t="s">
        <v>22</v>
      </c>
      <c r="B917" s="5" t="s">
        <v>121</v>
      </c>
      <c r="C917" s="38" t="s">
        <v>2104</v>
      </c>
      <c r="D917" s="6">
        <v>2</v>
      </c>
      <c r="E917" s="7">
        <v>2</v>
      </c>
      <c r="F917" s="6">
        <v>384.89</v>
      </c>
      <c r="G917" s="33" t="str">
        <f t="shared" si="28"/>
        <v>Salvatore Ferragamo1001201727/07/2021</v>
      </c>
      <c r="H917" t="str">
        <f t="shared" si="29"/>
        <v>1001201727/07/2021</v>
      </c>
    </row>
    <row r="918" spans="1:8" x14ac:dyDescent="0.35">
      <c r="A918" s="5" t="s">
        <v>22</v>
      </c>
      <c r="B918" s="5" t="s">
        <v>2135</v>
      </c>
      <c r="C918" s="38" t="s">
        <v>2079</v>
      </c>
      <c r="D918" s="6">
        <v>1</v>
      </c>
      <c r="E918" s="7">
        <v>1</v>
      </c>
      <c r="F918" s="6">
        <v>268.33</v>
      </c>
      <c r="G918" s="33" t="str">
        <f t="shared" si="28"/>
        <v>Salvatore Ferragamo1001205102/07/2021</v>
      </c>
      <c r="H918" t="str">
        <f t="shared" si="29"/>
        <v>1001205102/07/2021</v>
      </c>
    </row>
    <row r="919" spans="1:8" x14ac:dyDescent="0.35">
      <c r="A919" s="5" t="s">
        <v>22</v>
      </c>
      <c r="B919" s="5" t="s">
        <v>2135</v>
      </c>
      <c r="C919" s="38" t="s">
        <v>2081</v>
      </c>
      <c r="D919" s="6">
        <v>1</v>
      </c>
      <c r="E919" s="7">
        <v>1</v>
      </c>
      <c r="F919" s="6">
        <v>286.04000000000002</v>
      </c>
      <c r="G919" s="33" t="str">
        <f t="shared" si="28"/>
        <v>Salvatore Ferragamo1001205104/07/2021</v>
      </c>
      <c r="H919" t="str">
        <f t="shared" si="29"/>
        <v>1001205104/07/2021</v>
      </c>
    </row>
    <row r="920" spans="1:8" x14ac:dyDescent="0.35">
      <c r="A920" s="5" t="s">
        <v>22</v>
      </c>
      <c r="B920" s="5" t="s">
        <v>2135</v>
      </c>
      <c r="C920" s="38" t="s">
        <v>2084</v>
      </c>
      <c r="D920" s="6">
        <v>1</v>
      </c>
      <c r="E920" s="7">
        <v>1</v>
      </c>
      <c r="F920" s="6">
        <v>412.5</v>
      </c>
      <c r="G920" s="33" t="str">
        <f t="shared" si="28"/>
        <v>Salvatore Ferragamo1001205107/07/2021</v>
      </c>
      <c r="H920" t="str">
        <f t="shared" si="29"/>
        <v>1001205107/07/2021</v>
      </c>
    </row>
    <row r="921" spans="1:8" x14ac:dyDescent="0.35">
      <c r="A921" s="5" t="s">
        <v>22</v>
      </c>
      <c r="B921" s="5" t="s">
        <v>2135</v>
      </c>
      <c r="C921" s="38" t="s">
        <v>2085</v>
      </c>
      <c r="D921" s="6">
        <v>1</v>
      </c>
      <c r="E921" s="7">
        <v>1</v>
      </c>
      <c r="F921" s="6">
        <v>218.75</v>
      </c>
      <c r="G921" s="33" t="str">
        <f t="shared" si="28"/>
        <v>Salvatore Ferragamo1001205108/07/2021</v>
      </c>
      <c r="H921" t="str">
        <f t="shared" si="29"/>
        <v>1001205108/07/2021</v>
      </c>
    </row>
    <row r="922" spans="1:8" x14ac:dyDescent="0.35">
      <c r="A922" s="5" t="s">
        <v>22</v>
      </c>
      <c r="B922" s="5" t="s">
        <v>2135</v>
      </c>
      <c r="C922" s="38" t="s">
        <v>2087</v>
      </c>
      <c r="D922" s="6">
        <v>1</v>
      </c>
      <c r="E922" s="7">
        <v>1</v>
      </c>
      <c r="F922" s="6">
        <v>291.67</v>
      </c>
      <c r="G922" s="33" t="str">
        <f t="shared" si="28"/>
        <v>Salvatore Ferragamo1001205110/07/2021</v>
      </c>
      <c r="H922" t="str">
        <f t="shared" si="29"/>
        <v>1001205110/07/2021</v>
      </c>
    </row>
    <row r="923" spans="1:8" x14ac:dyDescent="0.35">
      <c r="A923" s="5" t="s">
        <v>22</v>
      </c>
      <c r="B923" s="5" t="s">
        <v>2135</v>
      </c>
      <c r="C923" s="38" t="s">
        <v>2093</v>
      </c>
      <c r="D923" s="6">
        <v>1</v>
      </c>
      <c r="E923" s="7">
        <v>1</v>
      </c>
      <c r="F923" s="6">
        <v>466.67</v>
      </c>
      <c r="G923" s="33" t="str">
        <f t="shared" si="28"/>
        <v>Salvatore Ferragamo1001205116/07/2021</v>
      </c>
      <c r="H923" t="str">
        <f t="shared" si="29"/>
        <v>1001205116/07/2021</v>
      </c>
    </row>
    <row r="924" spans="1:8" x14ac:dyDescent="0.35">
      <c r="A924" s="5" t="s">
        <v>22</v>
      </c>
      <c r="B924" s="5" t="s">
        <v>2135</v>
      </c>
      <c r="C924" s="38" t="s">
        <v>2095</v>
      </c>
      <c r="D924" s="6">
        <v>1</v>
      </c>
      <c r="E924" s="7">
        <v>1</v>
      </c>
      <c r="F924" s="6">
        <v>312.5</v>
      </c>
      <c r="G924" s="33" t="str">
        <f t="shared" si="28"/>
        <v>Salvatore Ferragamo1001205118/07/2021</v>
      </c>
      <c r="H924" t="str">
        <f t="shared" si="29"/>
        <v>1001205118/07/2021</v>
      </c>
    </row>
    <row r="925" spans="1:8" x14ac:dyDescent="0.35">
      <c r="A925" s="5" t="s">
        <v>22</v>
      </c>
      <c r="B925" s="5" t="s">
        <v>2139</v>
      </c>
      <c r="C925" s="38" t="s">
        <v>2231</v>
      </c>
      <c r="D925" s="6">
        <v>1</v>
      </c>
      <c r="E925" s="7">
        <v>1</v>
      </c>
      <c r="F925" s="6">
        <v>466.67</v>
      </c>
      <c r="G925" s="33" t="str">
        <f t="shared" si="28"/>
        <v>Salvatore Ferragamo1001215712/08/2021</v>
      </c>
      <c r="H925" t="str">
        <f t="shared" si="29"/>
        <v>1001215712/08/2021</v>
      </c>
    </row>
    <row r="926" spans="1:8" x14ac:dyDescent="0.35">
      <c r="A926" s="5" t="s">
        <v>23</v>
      </c>
      <c r="B926" s="5" t="s">
        <v>108</v>
      </c>
      <c r="C926" s="38" t="s">
        <v>2082</v>
      </c>
      <c r="D926" s="6">
        <v>1</v>
      </c>
      <c r="E926" s="7">
        <v>1</v>
      </c>
      <c r="F926" s="6">
        <v>34.380000000000003</v>
      </c>
      <c r="G926" s="33" t="str">
        <f t="shared" si="28"/>
        <v>Lacoste105/07/2021</v>
      </c>
      <c r="H926" t="str">
        <f t="shared" si="29"/>
        <v>105/07/2021</v>
      </c>
    </row>
    <row r="927" spans="1:8" x14ac:dyDescent="0.35">
      <c r="A927" s="5" t="s">
        <v>23</v>
      </c>
      <c r="B927" s="5" t="s">
        <v>2167</v>
      </c>
      <c r="C927" s="38" t="s">
        <v>2100</v>
      </c>
      <c r="D927" s="6">
        <v>-2</v>
      </c>
      <c r="E927" s="7">
        <v>-1</v>
      </c>
      <c r="F927" s="6">
        <v>-158.34</v>
      </c>
      <c r="G927" s="33" t="str">
        <f t="shared" si="28"/>
        <v>Lacoste1001081623/07/2021</v>
      </c>
      <c r="H927" t="str">
        <f t="shared" si="29"/>
        <v>1001081623/07/2021</v>
      </c>
    </row>
    <row r="928" spans="1:8" x14ac:dyDescent="0.35">
      <c r="A928" s="5" t="s">
        <v>23</v>
      </c>
      <c r="B928" s="5" t="s">
        <v>2137</v>
      </c>
      <c r="C928" s="38" t="s">
        <v>2079</v>
      </c>
      <c r="D928" s="6">
        <v>-1</v>
      </c>
      <c r="E928" s="7">
        <v>-1</v>
      </c>
      <c r="F928" s="6">
        <v>-46.88</v>
      </c>
      <c r="G928" s="33" t="str">
        <f t="shared" si="28"/>
        <v>Lacoste1001083902/07/2021</v>
      </c>
      <c r="H928" t="str">
        <f t="shared" si="29"/>
        <v>1001083902/07/2021</v>
      </c>
    </row>
    <row r="929" spans="1:8" x14ac:dyDescent="0.35">
      <c r="A929" s="5" t="s">
        <v>23</v>
      </c>
      <c r="B929" s="5" t="s">
        <v>2221</v>
      </c>
      <c r="C929" s="38" t="s">
        <v>2180</v>
      </c>
      <c r="D929" s="6">
        <v>1</v>
      </c>
      <c r="E929" s="7">
        <v>1</v>
      </c>
      <c r="F929" s="6">
        <v>50</v>
      </c>
      <c r="G929" s="33" t="str">
        <f t="shared" si="28"/>
        <v>Lacoste1001096803/08/2021</v>
      </c>
      <c r="H929" t="str">
        <f t="shared" si="29"/>
        <v>1001096803/08/2021</v>
      </c>
    </row>
    <row r="930" spans="1:8" x14ac:dyDescent="0.35">
      <c r="A930" s="5" t="s">
        <v>23</v>
      </c>
      <c r="B930" s="5" t="s">
        <v>2127</v>
      </c>
      <c r="C930" s="38" t="s">
        <v>2078</v>
      </c>
      <c r="D930" s="6">
        <v>1</v>
      </c>
      <c r="E930" s="7">
        <v>1</v>
      </c>
      <c r="F930" s="6">
        <v>79.17</v>
      </c>
      <c r="G930" s="33" t="str">
        <f t="shared" si="28"/>
        <v>Lacoste1001115501/07/2021</v>
      </c>
      <c r="H930" t="str">
        <f t="shared" si="29"/>
        <v>1001115501/07/2021</v>
      </c>
    </row>
    <row r="931" spans="1:8" x14ac:dyDescent="0.35">
      <c r="A931" s="5" t="s">
        <v>23</v>
      </c>
      <c r="B931" s="5" t="s">
        <v>2115</v>
      </c>
      <c r="C931" s="38" t="s">
        <v>2102</v>
      </c>
      <c r="D931" s="6">
        <v>1</v>
      </c>
      <c r="E931" s="7">
        <v>1</v>
      </c>
      <c r="F931" s="6">
        <v>116.67</v>
      </c>
      <c r="G931" s="33" t="str">
        <f t="shared" si="28"/>
        <v>Lacoste1001121125/07/2021</v>
      </c>
      <c r="H931" t="str">
        <f t="shared" si="29"/>
        <v>1001121125/07/2021</v>
      </c>
    </row>
    <row r="932" spans="1:8" x14ac:dyDescent="0.35">
      <c r="A932" s="5" t="s">
        <v>23</v>
      </c>
      <c r="B932" s="5" t="s">
        <v>2149</v>
      </c>
      <c r="C932" s="38" t="s">
        <v>2083</v>
      </c>
      <c r="D932" s="6">
        <v>1</v>
      </c>
      <c r="E932" s="7">
        <v>1</v>
      </c>
      <c r="F932" s="6">
        <v>116.67</v>
      </c>
      <c r="G932" s="33" t="str">
        <f t="shared" si="28"/>
        <v>Lacoste1001123606/07/2021</v>
      </c>
      <c r="H932" t="str">
        <f t="shared" si="29"/>
        <v>1001123606/07/2021</v>
      </c>
    </row>
    <row r="933" spans="1:8" x14ac:dyDescent="0.35">
      <c r="A933" s="5" t="s">
        <v>23</v>
      </c>
      <c r="B933" s="5" t="s">
        <v>2149</v>
      </c>
      <c r="C933" s="38" t="s">
        <v>2084</v>
      </c>
      <c r="D933" s="6">
        <v>-1</v>
      </c>
      <c r="E933" s="7">
        <v>-1</v>
      </c>
      <c r="F933" s="6">
        <v>-116.67</v>
      </c>
      <c r="G933" s="33" t="str">
        <f t="shared" si="28"/>
        <v>Lacoste1001123607/07/2021</v>
      </c>
      <c r="H933" t="str">
        <f t="shared" si="29"/>
        <v>1001123607/07/2021</v>
      </c>
    </row>
    <row r="934" spans="1:8" x14ac:dyDescent="0.35">
      <c r="A934" s="5" t="s">
        <v>23</v>
      </c>
      <c r="B934" s="5" t="s">
        <v>2123</v>
      </c>
      <c r="C934" s="38" t="s">
        <v>2212</v>
      </c>
      <c r="D934" s="6">
        <v>2</v>
      </c>
      <c r="E934" s="7">
        <v>1</v>
      </c>
      <c r="F934" s="6">
        <v>183.34</v>
      </c>
      <c r="G934" s="33" t="str">
        <f t="shared" si="28"/>
        <v>Lacoste1001125211/08/2021</v>
      </c>
      <c r="H934" t="str">
        <f t="shared" si="29"/>
        <v>1001125211/08/2021</v>
      </c>
    </row>
    <row r="935" spans="1:8" x14ac:dyDescent="0.35">
      <c r="A935" s="5" t="s">
        <v>23</v>
      </c>
      <c r="B935" s="5" t="s">
        <v>2128</v>
      </c>
      <c r="C935" s="38" t="s">
        <v>2078</v>
      </c>
      <c r="D935" s="6">
        <v>2</v>
      </c>
      <c r="E935" s="7">
        <v>2</v>
      </c>
      <c r="F935" s="6">
        <v>122.92</v>
      </c>
      <c r="G935" s="33" t="str">
        <f t="shared" si="28"/>
        <v>Lacoste1001126201/07/2021</v>
      </c>
      <c r="H935" t="str">
        <f t="shared" si="29"/>
        <v>1001126201/07/2021</v>
      </c>
    </row>
    <row r="936" spans="1:8" x14ac:dyDescent="0.35">
      <c r="A936" s="5" t="s">
        <v>23</v>
      </c>
      <c r="B936" s="5" t="s">
        <v>2128</v>
      </c>
      <c r="C936" s="38" t="s">
        <v>2080</v>
      </c>
      <c r="D936" s="6">
        <v>1</v>
      </c>
      <c r="E936" s="7">
        <v>1</v>
      </c>
      <c r="F936" s="6">
        <v>81.67</v>
      </c>
      <c r="G936" s="33" t="str">
        <f t="shared" si="28"/>
        <v>Lacoste1001126203/07/2021</v>
      </c>
      <c r="H936" t="str">
        <f t="shared" si="29"/>
        <v>1001126203/07/2021</v>
      </c>
    </row>
    <row r="937" spans="1:8" x14ac:dyDescent="0.35">
      <c r="A937" s="5" t="s">
        <v>23</v>
      </c>
      <c r="B937" s="5" t="s">
        <v>2128</v>
      </c>
      <c r="C937" s="38" t="s">
        <v>2083</v>
      </c>
      <c r="D937" s="6">
        <v>1</v>
      </c>
      <c r="E937" s="7">
        <v>1</v>
      </c>
      <c r="F937" s="6">
        <v>66.67</v>
      </c>
      <c r="G937" s="33" t="str">
        <f t="shared" si="28"/>
        <v>Lacoste1001126206/07/2021</v>
      </c>
      <c r="H937" t="str">
        <f t="shared" si="29"/>
        <v>1001126206/07/2021</v>
      </c>
    </row>
    <row r="938" spans="1:8" x14ac:dyDescent="0.35">
      <c r="A938" s="5" t="s">
        <v>23</v>
      </c>
      <c r="B938" s="5" t="s">
        <v>2128</v>
      </c>
      <c r="C938" s="38" t="s">
        <v>2088</v>
      </c>
      <c r="D938" s="6">
        <v>2</v>
      </c>
      <c r="E938" s="7">
        <v>2</v>
      </c>
      <c r="F938" s="6">
        <v>163.32999999999998</v>
      </c>
      <c r="G938" s="33" t="str">
        <f t="shared" si="28"/>
        <v>Lacoste1001126211/07/2021</v>
      </c>
      <c r="H938" t="str">
        <f t="shared" si="29"/>
        <v>1001126211/07/2021</v>
      </c>
    </row>
    <row r="939" spans="1:8" x14ac:dyDescent="0.35">
      <c r="A939" s="5" t="s">
        <v>23</v>
      </c>
      <c r="B939" s="5" t="s">
        <v>2128</v>
      </c>
      <c r="C939" s="38" t="s">
        <v>2090</v>
      </c>
      <c r="D939" s="6">
        <v>2</v>
      </c>
      <c r="E939" s="7">
        <v>2</v>
      </c>
      <c r="F939" s="6">
        <v>208.34</v>
      </c>
      <c r="G939" s="33" t="str">
        <f t="shared" si="28"/>
        <v>Lacoste1001126213/07/2021</v>
      </c>
      <c r="H939" t="str">
        <f t="shared" si="29"/>
        <v>1001126213/07/2021</v>
      </c>
    </row>
    <row r="940" spans="1:8" x14ac:dyDescent="0.35">
      <c r="A940" s="5" t="s">
        <v>23</v>
      </c>
      <c r="B940" s="5" t="s">
        <v>2128</v>
      </c>
      <c r="C940" s="38" t="s">
        <v>2092</v>
      </c>
      <c r="D940" s="6">
        <v>2</v>
      </c>
      <c r="E940" s="7">
        <v>2</v>
      </c>
      <c r="F940" s="6">
        <v>135.17000000000002</v>
      </c>
      <c r="G940" s="33" t="str">
        <f t="shared" si="28"/>
        <v>Lacoste1001126215/07/2021</v>
      </c>
      <c r="H940" t="str">
        <f t="shared" si="29"/>
        <v>1001126215/07/2021</v>
      </c>
    </row>
    <row r="941" spans="1:8" x14ac:dyDescent="0.35">
      <c r="A941" s="5" t="s">
        <v>23</v>
      </c>
      <c r="B941" s="5" t="s">
        <v>2128</v>
      </c>
      <c r="C941" s="38" t="s">
        <v>2231</v>
      </c>
      <c r="D941" s="6">
        <v>1</v>
      </c>
      <c r="E941" s="7">
        <v>1</v>
      </c>
      <c r="F941" s="6">
        <v>116.67</v>
      </c>
      <c r="G941" s="33" t="str">
        <f t="shared" si="28"/>
        <v>Lacoste1001126212/08/2021</v>
      </c>
      <c r="H941" t="str">
        <f t="shared" si="29"/>
        <v>1001126212/08/2021</v>
      </c>
    </row>
    <row r="942" spans="1:8" x14ac:dyDescent="0.35">
      <c r="A942" s="5" t="s">
        <v>23</v>
      </c>
      <c r="B942" s="5" t="s">
        <v>123</v>
      </c>
      <c r="C942" s="38" t="s">
        <v>2102</v>
      </c>
      <c r="D942" s="6">
        <v>1</v>
      </c>
      <c r="E942" s="7">
        <v>1</v>
      </c>
      <c r="F942" s="6">
        <v>66.67</v>
      </c>
      <c r="G942" s="33" t="str">
        <f t="shared" si="28"/>
        <v>Lacoste1001126825/07/2021</v>
      </c>
      <c r="H942" t="str">
        <f t="shared" si="29"/>
        <v>1001126825/07/2021</v>
      </c>
    </row>
    <row r="943" spans="1:8" x14ac:dyDescent="0.35">
      <c r="A943" s="5" t="s">
        <v>23</v>
      </c>
      <c r="B943" s="5" t="s">
        <v>2129</v>
      </c>
      <c r="C943" s="38" t="s">
        <v>2078</v>
      </c>
      <c r="D943" s="6">
        <v>1</v>
      </c>
      <c r="E943" s="7">
        <v>1</v>
      </c>
      <c r="F943" s="6">
        <v>70</v>
      </c>
      <c r="G943" s="33" t="str">
        <f t="shared" si="28"/>
        <v>Lacoste1001127001/07/2021</v>
      </c>
      <c r="H943" t="str">
        <f t="shared" si="29"/>
        <v>1001127001/07/2021</v>
      </c>
    </row>
    <row r="944" spans="1:8" x14ac:dyDescent="0.35">
      <c r="A944" s="5" t="s">
        <v>23</v>
      </c>
      <c r="B944" s="5" t="s">
        <v>2129</v>
      </c>
      <c r="C944" s="38" t="s">
        <v>2079</v>
      </c>
      <c r="D944" s="6">
        <v>4</v>
      </c>
      <c r="E944" s="7">
        <v>3</v>
      </c>
      <c r="F944" s="6">
        <v>295</v>
      </c>
      <c r="G944" s="33" t="str">
        <f t="shared" si="28"/>
        <v>Lacoste1001127002/07/2021</v>
      </c>
      <c r="H944" t="str">
        <f t="shared" si="29"/>
        <v>1001127002/07/2021</v>
      </c>
    </row>
    <row r="945" spans="1:8" x14ac:dyDescent="0.35">
      <c r="A945" s="5" t="s">
        <v>23</v>
      </c>
      <c r="B945" s="5" t="s">
        <v>2129</v>
      </c>
      <c r="C945" s="38" t="s">
        <v>2081</v>
      </c>
      <c r="D945" s="6">
        <v>0</v>
      </c>
      <c r="E945" s="7">
        <v>0</v>
      </c>
      <c r="F945" s="6">
        <v>9.1700000000000017</v>
      </c>
      <c r="G945" s="33" t="str">
        <f t="shared" si="28"/>
        <v>Lacoste1001127004/07/2021</v>
      </c>
      <c r="H945" t="str">
        <f t="shared" si="29"/>
        <v>1001127004/07/2021</v>
      </c>
    </row>
    <row r="946" spans="1:8" x14ac:dyDescent="0.35">
      <c r="A946" s="5" t="s">
        <v>23</v>
      </c>
      <c r="B946" s="5" t="s">
        <v>2129</v>
      </c>
      <c r="C946" s="38" t="s">
        <v>2082</v>
      </c>
      <c r="D946" s="6">
        <v>1</v>
      </c>
      <c r="E946" s="7">
        <v>1</v>
      </c>
      <c r="F946" s="6">
        <v>55.42</v>
      </c>
      <c r="G946" s="33" t="str">
        <f t="shared" si="28"/>
        <v>Lacoste1001127005/07/2021</v>
      </c>
      <c r="H946" t="str">
        <f t="shared" si="29"/>
        <v>1001127005/07/2021</v>
      </c>
    </row>
    <row r="947" spans="1:8" x14ac:dyDescent="0.35">
      <c r="A947" s="5" t="s">
        <v>23</v>
      </c>
      <c r="B947" s="5" t="s">
        <v>2129</v>
      </c>
      <c r="C947" s="38" t="s">
        <v>2084</v>
      </c>
      <c r="D947" s="6">
        <v>2</v>
      </c>
      <c r="E947" s="7">
        <v>2</v>
      </c>
      <c r="F947" s="6">
        <v>212.5</v>
      </c>
      <c r="G947" s="33" t="str">
        <f t="shared" si="28"/>
        <v>Lacoste1001127007/07/2021</v>
      </c>
      <c r="H947" t="str">
        <f t="shared" si="29"/>
        <v>1001127007/07/2021</v>
      </c>
    </row>
    <row r="948" spans="1:8" x14ac:dyDescent="0.35">
      <c r="A948" s="5" t="s">
        <v>23</v>
      </c>
      <c r="B948" s="5" t="s">
        <v>2129</v>
      </c>
      <c r="C948" s="38" t="s">
        <v>2085</v>
      </c>
      <c r="D948" s="6">
        <v>1</v>
      </c>
      <c r="E948" s="7">
        <v>1</v>
      </c>
      <c r="F948" s="6">
        <v>91.67</v>
      </c>
      <c r="G948" s="33" t="str">
        <f t="shared" si="28"/>
        <v>Lacoste1001127008/07/2021</v>
      </c>
      <c r="H948" t="str">
        <f t="shared" si="29"/>
        <v>1001127008/07/2021</v>
      </c>
    </row>
    <row r="949" spans="1:8" x14ac:dyDescent="0.35">
      <c r="A949" s="5" t="s">
        <v>23</v>
      </c>
      <c r="B949" s="5" t="s">
        <v>2129</v>
      </c>
      <c r="C949" s="38" t="s">
        <v>2087</v>
      </c>
      <c r="D949" s="6">
        <v>1</v>
      </c>
      <c r="E949" s="7">
        <v>1</v>
      </c>
      <c r="F949" s="6">
        <v>128.33000000000001</v>
      </c>
      <c r="G949" s="33" t="str">
        <f t="shared" si="28"/>
        <v>Lacoste1001127010/07/2021</v>
      </c>
      <c r="H949" t="str">
        <f t="shared" si="29"/>
        <v>1001127010/07/2021</v>
      </c>
    </row>
    <row r="950" spans="1:8" x14ac:dyDescent="0.35">
      <c r="A950" s="5" t="s">
        <v>23</v>
      </c>
      <c r="B950" s="5" t="s">
        <v>2129</v>
      </c>
      <c r="C950" s="38" t="s">
        <v>2088</v>
      </c>
      <c r="D950" s="6">
        <v>3</v>
      </c>
      <c r="E950" s="7">
        <v>3</v>
      </c>
      <c r="F950" s="6">
        <v>237.51</v>
      </c>
      <c r="G950" s="33" t="str">
        <f t="shared" si="28"/>
        <v>Lacoste1001127011/07/2021</v>
      </c>
      <c r="H950" t="str">
        <f t="shared" si="29"/>
        <v>1001127011/07/2021</v>
      </c>
    </row>
    <row r="951" spans="1:8" x14ac:dyDescent="0.35">
      <c r="A951" s="5" t="s">
        <v>23</v>
      </c>
      <c r="B951" s="5" t="s">
        <v>2129</v>
      </c>
      <c r="C951" s="38" t="s">
        <v>2092</v>
      </c>
      <c r="D951" s="6">
        <v>1</v>
      </c>
      <c r="E951" s="7">
        <v>1</v>
      </c>
      <c r="F951" s="6">
        <v>79.17</v>
      </c>
      <c r="G951" s="33" t="str">
        <f t="shared" si="28"/>
        <v>Lacoste1001127015/07/2021</v>
      </c>
      <c r="H951" t="str">
        <f t="shared" si="29"/>
        <v>1001127015/07/2021</v>
      </c>
    </row>
    <row r="952" spans="1:8" x14ac:dyDescent="0.35">
      <c r="A952" s="5" t="s">
        <v>23</v>
      </c>
      <c r="B952" s="5" t="s">
        <v>2129</v>
      </c>
      <c r="C952" s="38" t="s">
        <v>2094</v>
      </c>
      <c r="D952" s="6">
        <v>1</v>
      </c>
      <c r="E952" s="7">
        <v>1</v>
      </c>
      <c r="F952" s="6">
        <v>91.67</v>
      </c>
      <c r="G952" s="33" t="str">
        <f t="shared" si="28"/>
        <v>Lacoste1001127017/07/2021</v>
      </c>
      <c r="H952" t="str">
        <f t="shared" si="29"/>
        <v>1001127017/07/2021</v>
      </c>
    </row>
    <row r="953" spans="1:8" x14ac:dyDescent="0.35">
      <c r="A953" s="5" t="s">
        <v>23</v>
      </c>
      <c r="B953" s="5" t="s">
        <v>2129</v>
      </c>
      <c r="C953" s="38" t="s">
        <v>2095</v>
      </c>
      <c r="D953" s="6">
        <v>1</v>
      </c>
      <c r="E953" s="7">
        <v>1</v>
      </c>
      <c r="F953" s="6">
        <v>65.33</v>
      </c>
      <c r="G953" s="33" t="str">
        <f t="shared" si="28"/>
        <v>Lacoste1001127018/07/2021</v>
      </c>
      <c r="H953" t="str">
        <f t="shared" si="29"/>
        <v>1001127018/07/2021</v>
      </c>
    </row>
    <row r="954" spans="1:8" x14ac:dyDescent="0.35">
      <c r="A954" s="5" t="s">
        <v>23</v>
      </c>
      <c r="B954" s="5" t="s">
        <v>2129</v>
      </c>
      <c r="C954" s="38" t="s">
        <v>2096</v>
      </c>
      <c r="D954" s="6">
        <v>2</v>
      </c>
      <c r="E954" s="7">
        <v>2</v>
      </c>
      <c r="F954" s="6">
        <v>125</v>
      </c>
      <c r="G954" s="33" t="str">
        <f t="shared" si="28"/>
        <v>Lacoste1001127019/07/2021</v>
      </c>
      <c r="H954" t="str">
        <f t="shared" si="29"/>
        <v>1001127019/07/2021</v>
      </c>
    </row>
    <row r="955" spans="1:8" x14ac:dyDescent="0.35">
      <c r="A955" s="5" t="s">
        <v>23</v>
      </c>
      <c r="B955" s="5" t="s">
        <v>2129</v>
      </c>
      <c r="C955" s="38" t="s">
        <v>2099</v>
      </c>
      <c r="D955" s="6">
        <v>7</v>
      </c>
      <c r="E955" s="7">
        <v>2</v>
      </c>
      <c r="F955" s="6">
        <v>597.67999999999995</v>
      </c>
      <c r="G955" s="33" t="str">
        <f t="shared" si="28"/>
        <v>Lacoste1001127022/07/2021</v>
      </c>
      <c r="H955" t="str">
        <f t="shared" si="29"/>
        <v>1001127022/07/2021</v>
      </c>
    </row>
    <row r="956" spans="1:8" x14ac:dyDescent="0.35">
      <c r="A956" s="5" t="s">
        <v>23</v>
      </c>
      <c r="B956" s="5" t="s">
        <v>2129</v>
      </c>
      <c r="C956" s="38" t="s">
        <v>2102</v>
      </c>
      <c r="D956" s="6">
        <v>1</v>
      </c>
      <c r="E956" s="7">
        <v>1</v>
      </c>
      <c r="F956" s="6">
        <v>66.67</v>
      </c>
      <c r="G956" s="33" t="str">
        <f t="shared" si="28"/>
        <v>Lacoste1001127025/07/2021</v>
      </c>
      <c r="H956" t="str">
        <f t="shared" si="29"/>
        <v>1001127025/07/2021</v>
      </c>
    </row>
    <row r="957" spans="1:8" x14ac:dyDescent="0.35">
      <c r="A957" s="5" t="s">
        <v>23</v>
      </c>
      <c r="B957" s="5" t="s">
        <v>2129</v>
      </c>
      <c r="C957" s="38" t="s">
        <v>2103</v>
      </c>
      <c r="D957" s="6">
        <v>2</v>
      </c>
      <c r="E957" s="7">
        <v>2</v>
      </c>
      <c r="F957" s="6">
        <v>110.67</v>
      </c>
      <c r="G957" s="33" t="str">
        <f t="shared" si="28"/>
        <v>Lacoste1001127026/07/2021</v>
      </c>
      <c r="H957" t="str">
        <f t="shared" si="29"/>
        <v>1001127026/07/2021</v>
      </c>
    </row>
    <row r="958" spans="1:8" x14ac:dyDescent="0.35">
      <c r="A958" s="5" t="s">
        <v>23</v>
      </c>
      <c r="B958" s="5" t="s">
        <v>2133</v>
      </c>
      <c r="C958" s="38" t="s">
        <v>2079</v>
      </c>
      <c r="D958" s="6">
        <v>3</v>
      </c>
      <c r="E958" s="7">
        <v>2</v>
      </c>
      <c r="F958" s="6">
        <v>250.01</v>
      </c>
      <c r="G958" s="33" t="str">
        <f t="shared" si="28"/>
        <v>Lacoste1001131902/07/2021</v>
      </c>
      <c r="H958" t="str">
        <f t="shared" si="29"/>
        <v>1001131902/07/2021</v>
      </c>
    </row>
    <row r="959" spans="1:8" x14ac:dyDescent="0.35">
      <c r="A959" s="5" t="s">
        <v>23</v>
      </c>
      <c r="B959" s="5" t="s">
        <v>2133</v>
      </c>
      <c r="C959" s="38" t="s">
        <v>2080</v>
      </c>
      <c r="D959" s="6">
        <v>9</v>
      </c>
      <c r="E959" s="7">
        <v>6</v>
      </c>
      <c r="F959" s="6">
        <v>812.52999999999986</v>
      </c>
      <c r="G959" s="33" t="str">
        <f t="shared" si="28"/>
        <v>Lacoste1001131903/07/2021</v>
      </c>
      <c r="H959" t="str">
        <f t="shared" si="29"/>
        <v>1001131903/07/2021</v>
      </c>
    </row>
    <row r="960" spans="1:8" x14ac:dyDescent="0.35">
      <c r="A960" s="5" t="s">
        <v>23</v>
      </c>
      <c r="B960" s="5" t="s">
        <v>2133</v>
      </c>
      <c r="C960" s="38" t="s">
        <v>2081</v>
      </c>
      <c r="D960" s="6">
        <v>13</v>
      </c>
      <c r="E960" s="7">
        <v>11</v>
      </c>
      <c r="F960" s="6">
        <v>971.27999999999986</v>
      </c>
      <c r="G960" s="33" t="str">
        <f t="shared" si="28"/>
        <v>Lacoste1001131904/07/2021</v>
      </c>
      <c r="H960" t="str">
        <f t="shared" si="29"/>
        <v>1001131904/07/2021</v>
      </c>
    </row>
    <row r="961" spans="1:8" x14ac:dyDescent="0.35">
      <c r="A961" s="5" t="s">
        <v>23</v>
      </c>
      <c r="B961" s="5" t="s">
        <v>2133</v>
      </c>
      <c r="C961" s="38" t="s">
        <v>2082</v>
      </c>
      <c r="D961" s="6">
        <v>-2</v>
      </c>
      <c r="E961" s="7">
        <v>-1</v>
      </c>
      <c r="F961" s="6">
        <v>-167.5</v>
      </c>
      <c r="G961" s="33" t="str">
        <f t="shared" si="28"/>
        <v>Lacoste1001131905/07/2021</v>
      </c>
      <c r="H961" t="str">
        <f t="shared" si="29"/>
        <v>1001131905/07/2021</v>
      </c>
    </row>
    <row r="962" spans="1:8" x14ac:dyDescent="0.35">
      <c r="A962" s="5" t="s">
        <v>23</v>
      </c>
      <c r="B962" s="5" t="s">
        <v>2133</v>
      </c>
      <c r="C962" s="38" t="s">
        <v>2083</v>
      </c>
      <c r="D962" s="6">
        <v>3</v>
      </c>
      <c r="E962" s="7">
        <v>3</v>
      </c>
      <c r="F962" s="6">
        <v>250.01</v>
      </c>
      <c r="G962" s="33" t="str">
        <f t="shared" si="28"/>
        <v>Lacoste1001131906/07/2021</v>
      </c>
      <c r="H962" t="str">
        <f t="shared" si="29"/>
        <v>1001131906/07/2021</v>
      </c>
    </row>
    <row r="963" spans="1:8" x14ac:dyDescent="0.35">
      <c r="A963" s="5" t="s">
        <v>23</v>
      </c>
      <c r="B963" s="5" t="s">
        <v>2133</v>
      </c>
      <c r="C963" s="38" t="s">
        <v>2084</v>
      </c>
      <c r="D963" s="6">
        <v>5</v>
      </c>
      <c r="E963" s="7">
        <v>4</v>
      </c>
      <c r="F963" s="6">
        <v>460.01</v>
      </c>
      <c r="G963" s="33" t="str">
        <f t="shared" si="28"/>
        <v>Lacoste1001131907/07/2021</v>
      </c>
      <c r="H963" t="str">
        <f t="shared" si="29"/>
        <v>1001131907/07/2021</v>
      </c>
    </row>
    <row r="964" spans="1:8" x14ac:dyDescent="0.35">
      <c r="A964" s="5" t="s">
        <v>23</v>
      </c>
      <c r="B964" s="5" t="s">
        <v>2133</v>
      </c>
      <c r="C964" s="38" t="s">
        <v>2086</v>
      </c>
      <c r="D964" s="6">
        <v>2</v>
      </c>
      <c r="E964" s="7">
        <v>2</v>
      </c>
      <c r="F964" s="6">
        <v>133.34</v>
      </c>
      <c r="G964" s="33" t="str">
        <f t="shared" si="28"/>
        <v>Lacoste1001131909/07/2021</v>
      </c>
      <c r="H964" t="str">
        <f t="shared" si="29"/>
        <v>1001131909/07/2021</v>
      </c>
    </row>
    <row r="965" spans="1:8" x14ac:dyDescent="0.35">
      <c r="A965" s="5" t="s">
        <v>23</v>
      </c>
      <c r="B965" s="5" t="s">
        <v>2133</v>
      </c>
      <c r="C965" s="38" t="s">
        <v>2087</v>
      </c>
      <c r="D965" s="6">
        <v>5</v>
      </c>
      <c r="E965" s="7">
        <v>5</v>
      </c>
      <c r="F965" s="6">
        <v>390.01000000000005</v>
      </c>
      <c r="G965" s="33" t="str">
        <f t="shared" si="28"/>
        <v>Lacoste1001131910/07/2021</v>
      </c>
      <c r="H965" t="str">
        <f t="shared" si="29"/>
        <v>1001131910/07/2021</v>
      </c>
    </row>
    <row r="966" spans="1:8" x14ac:dyDescent="0.35">
      <c r="A966" s="5" t="s">
        <v>23</v>
      </c>
      <c r="B966" s="5" t="s">
        <v>2133</v>
      </c>
      <c r="C966" s="38" t="s">
        <v>2089</v>
      </c>
      <c r="D966" s="6">
        <v>3</v>
      </c>
      <c r="E966" s="7">
        <v>2</v>
      </c>
      <c r="F966" s="6">
        <v>225.01</v>
      </c>
      <c r="G966" s="33" t="str">
        <f t="shared" si="28"/>
        <v>Lacoste1001131912/07/2021</v>
      </c>
      <c r="H966" t="str">
        <f t="shared" si="29"/>
        <v>1001131912/07/2021</v>
      </c>
    </row>
    <row r="967" spans="1:8" x14ac:dyDescent="0.35">
      <c r="A967" s="5" t="s">
        <v>23</v>
      </c>
      <c r="B967" s="5" t="s">
        <v>2133</v>
      </c>
      <c r="C967" s="38" t="s">
        <v>2090</v>
      </c>
      <c r="D967" s="6">
        <v>1</v>
      </c>
      <c r="E967" s="7">
        <v>1</v>
      </c>
      <c r="F967" s="6">
        <v>91.67</v>
      </c>
      <c r="G967" s="33" t="str">
        <f t="shared" si="28"/>
        <v>Lacoste1001131913/07/2021</v>
      </c>
      <c r="H967" t="str">
        <f t="shared" si="29"/>
        <v>1001131913/07/2021</v>
      </c>
    </row>
    <row r="968" spans="1:8" x14ac:dyDescent="0.35">
      <c r="A968" s="5" t="s">
        <v>23</v>
      </c>
      <c r="B968" s="5" t="s">
        <v>2133</v>
      </c>
      <c r="C968" s="38" t="s">
        <v>2091</v>
      </c>
      <c r="D968" s="6">
        <v>6</v>
      </c>
      <c r="E968" s="7">
        <v>3</v>
      </c>
      <c r="F968" s="6">
        <v>548.52</v>
      </c>
      <c r="G968" s="33" t="str">
        <f t="shared" ref="G968:G1031" si="30">A968&amp;B968&amp;C968</f>
        <v>Lacoste1001131914/07/2021</v>
      </c>
      <c r="H968" t="str">
        <f t="shared" ref="H968:H1031" si="31">B968&amp;C968</f>
        <v>1001131914/07/2021</v>
      </c>
    </row>
    <row r="969" spans="1:8" x14ac:dyDescent="0.35">
      <c r="A969" s="5" t="s">
        <v>23</v>
      </c>
      <c r="B969" s="5" t="s">
        <v>2133</v>
      </c>
      <c r="C969" s="38" t="s">
        <v>2094</v>
      </c>
      <c r="D969" s="6">
        <v>9</v>
      </c>
      <c r="E969" s="7">
        <v>5</v>
      </c>
      <c r="F969" s="6">
        <v>661.68999999999994</v>
      </c>
      <c r="G969" s="33" t="str">
        <f t="shared" si="30"/>
        <v>Lacoste1001131917/07/2021</v>
      </c>
      <c r="H969" t="str">
        <f t="shared" si="31"/>
        <v>1001131917/07/2021</v>
      </c>
    </row>
    <row r="970" spans="1:8" x14ac:dyDescent="0.35">
      <c r="A970" s="5" t="s">
        <v>23</v>
      </c>
      <c r="B970" s="5" t="s">
        <v>2133</v>
      </c>
      <c r="C970" s="38" t="s">
        <v>2095</v>
      </c>
      <c r="D970" s="6">
        <v>3</v>
      </c>
      <c r="E970" s="7">
        <v>2</v>
      </c>
      <c r="F970" s="6">
        <v>208.32999999999998</v>
      </c>
      <c r="G970" s="33" t="str">
        <f t="shared" si="30"/>
        <v>Lacoste1001131918/07/2021</v>
      </c>
      <c r="H970" t="str">
        <f t="shared" si="31"/>
        <v>1001131918/07/2021</v>
      </c>
    </row>
    <row r="971" spans="1:8" x14ac:dyDescent="0.35">
      <c r="A971" s="5" t="s">
        <v>23</v>
      </c>
      <c r="B971" s="5" t="s">
        <v>2133</v>
      </c>
      <c r="C971" s="38" t="s">
        <v>2096</v>
      </c>
      <c r="D971" s="6">
        <v>2</v>
      </c>
      <c r="E971" s="7">
        <v>2</v>
      </c>
      <c r="F971" s="6">
        <v>112.5</v>
      </c>
      <c r="G971" s="33" t="str">
        <f t="shared" si="30"/>
        <v>Lacoste1001131919/07/2021</v>
      </c>
      <c r="H971" t="str">
        <f t="shared" si="31"/>
        <v>1001131919/07/2021</v>
      </c>
    </row>
    <row r="972" spans="1:8" x14ac:dyDescent="0.35">
      <c r="A972" s="5" t="s">
        <v>23</v>
      </c>
      <c r="B972" s="5" t="s">
        <v>2133</v>
      </c>
      <c r="C972" s="38" t="s">
        <v>2098</v>
      </c>
      <c r="D972" s="6">
        <v>1</v>
      </c>
      <c r="E972" s="7">
        <v>1</v>
      </c>
      <c r="F972" s="6">
        <v>79.17</v>
      </c>
      <c r="G972" s="33" t="str">
        <f t="shared" si="30"/>
        <v>Lacoste1001131921/07/2021</v>
      </c>
      <c r="H972" t="str">
        <f t="shared" si="31"/>
        <v>1001131921/07/2021</v>
      </c>
    </row>
    <row r="973" spans="1:8" x14ac:dyDescent="0.35">
      <c r="A973" s="5" t="s">
        <v>23</v>
      </c>
      <c r="B973" s="5" t="s">
        <v>2133</v>
      </c>
      <c r="C973" s="38" t="s">
        <v>2101</v>
      </c>
      <c r="D973" s="6">
        <v>4</v>
      </c>
      <c r="E973" s="7">
        <v>4</v>
      </c>
      <c r="F973" s="6">
        <v>295.18</v>
      </c>
      <c r="G973" s="33" t="str">
        <f t="shared" si="30"/>
        <v>Lacoste1001131924/07/2021</v>
      </c>
      <c r="H973" t="str">
        <f t="shared" si="31"/>
        <v>1001131924/07/2021</v>
      </c>
    </row>
    <row r="974" spans="1:8" x14ac:dyDescent="0.35">
      <c r="A974" s="5" t="s">
        <v>23</v>
      </c>
      <c r="B974" s="5" t="s">
        <v>2133</v>
      </c>
      <c r="C974" s="38" t="s">
        <v>2103</v>
      </c>
      <c r="D974" s="6">
        <v>1</v>
      </c>
      <c r="E974" s="7">
        <v>1</v>
      </c>
      <c r="F974" s="6">
        <v>56</v>
      </c>
      <c r="G974" s="33" t="str">
        <f t="shared" si="30"/>
        <v>Lacoste1001131926/07/2021</v>
      </c>
      <c r="H974" t="str">
        <f t="shared" si="31"/>
        <v>1001131926/07/2021</v>
      </c>
    </row>
    <row r="975" spans="1:8" x14ac:dyDescent="0.35">
      <c r="A975" s="5" t="s">
        <v>23</v>
      </c>
      <c r="B975" s="5" t="s">
        <v>2133</v>
      </c>
      <c r="C975" s="38" t="s">
        <v>2104</v>
      </c>
      <c r="D975" s="6">
        <v>1</v>
      </c>
      <c r="E975" s="7">
        <v>1</v>
      </c>
      <c r="F975" s="6">
        <v>116.67</v>
      </c>
      <c r="G975" s="33" t="str">
        <f t="shared" si="30"/>
        <v>Lacoste1001131927/07/2021</v>
      </c>
      <c r="H975" t="str">
        <f t="shared" si="31"/>
        <v>1001131927/07/2021</v>
      </c>
    </row>
    <row r="976" spans="1:8" x14ac:dyDescent="0.35">
      <c r="A976" s="5" t="s">
        <v>23</v>
      </c>
      <c r="B976" s="5" t="s">
        <v>2133</v>
      </c>
      <c r="C976" s="38" t="s">
        <v>2105</v>
      </c>
      <c r="D976" s="6">
        <v>2</v>
      </c>
      <c r="E976" s="7">
        <v>2</v>
      </c>
      <c r="F976" s="6">
        <v>133.34</v>
      </c>
      <c r="G976" s="33" t="str">
        <f t="shared" si="30"/>
        <v>Lacoste1001131928/07/2021</v>
      </c>
      <c r="H976" t="str">
        <f t="shared" si="31"/>
        <v>1001131928/07/2021</v>
      </c>
    </row>
    <row r="977" spans="1:8" x14ac:dyDescent="0.35">
      <c r="A977" s="5" t="s">
        <v>23</v>
      </c>
      <c r="B977" s="5" t="s">
        <v>2133</v>
      </c>
      <c r="C977" s="38" t="s">
        <v>2178</v>
      </c>
      <c r="D977" s="6">
        <v>4</v>
      </c>
      <c r="E977" s="7">
        <v>4</v>
      </c>
      <c r="F977" s="6">
        <v>275</v>
      </c>
      <c r="G977" s="33" t="str">
        <f t="shared" si="30"/>
        <v>Lacoste1001131901/08/2021</v>
      </c>
      <c r="H977" t="str">
        <f t="shared" si="31"/>
        <v>1001131901/08/2021</v>
      </c>
    </row>
    <row r="978" spans="1:8" x14ac:dyDescent="0.35">
      <c r="A978" s="5" t="s">
        <v>23</v>
      </c>
      <c r="B978" s="5" t="s">
        <v>2133</v>
      </c>
      <c r="C978" s="38" t="s">
        <v>2179</v>
      </c>
      <c r="D978" s="6">
        <v>2</v>
      </c>
      <c r="E978" s="7">
        <v>1</v>
      </c>
      <c r="F978" s="6">
        <v>158.34</v>
      </c>
      <c r="G978" s="33" t="str">
        <f t="shared" si="30"/>
        <v>Lacoste1001131902/08/2021</v>
      </c>
      <c r="H978" t="str">
        <f t="shared" si="31"/>
        <v>1001131902/08/2021</v>
      </c>
    </row>
    <row r="979" spans="1:8" x14ac:dyDescent="0.35">
      <c r="A979" s="5" t="s">
        <v>23</v>
      </c>
      <c r="B979" s="5" t="s">
        <v>2133</v>
      </c>
      <c r="C979" s="38" t="s">
        <v>2180</v>
      </c>
      <c r="D979" s="6">
        <v>2</v>
      </c>
      <c r="E979" s="7">
        <v>2</v>
      </c>
      <c r="F979" s="6">
        <v>137.5</v>
      </c>
      <c r="G979" s="33" t="str">
        <f t="shared" si="30"/>
        <v>Lacoste1001131903/08/2021</v>
      </c>
      <c r="H979" t="str">
        <f t="shared" si="31"/>
        <v>1001131903/08/2021</v>
      </c>
    </row>
    <row r="980" spans="1:8" x14ac:dyDescent="0.35">
      <c r="A980" s="5" t="s">
        <v>23</v>
      </c>
      <c r="B980" s="5" t="s">
        <v>2133</v>
      </c>
      <c r="C980" s="38" t="s">
        <v>2181</v>
      </c>
      <c r="D980" s="6">
        <v>1</v>
      </c>
      <c r="E980" s="7">
        <v>1</v>
      </c>
      <c r="F980" s="6">
        <v>79.17</v>
      </c>
      <c r="G980" s="33" t="str">
        <f t="shared" si="30"/>
        <v>Lacoste1001131904/08/2021</v>
      </c>
      <c r="H980" t="str">
        <f t="shared" si="31"/>
        <v>1001131904/08/2021</v>
      </c>
    </row>
    <row r="981" spans="1:8" x14ac:dyDescent="0.35">
      <c r="A981" s="5" t="s">
        <v>23</v>
      </c>
      <c r="B981" s="5" t="s">
        <v>2133</v>
      </c>
      <c r="C981" s="38" t="s">
        <v>2184</v>
      </c>
      <c r="D981" s="6">
        <v>4</v>
      </c>
      <c r="E981" s="7">
        <v>3</v>
      </c>
      <c r="F981" s="6">
        <v>379.18</v>
      </c>
      <c r="G981" s="33" t="str">
        <f t="shared" si="30"/>
        <v>Lacoste1001131907/08/2021</v>
      </c>
      <c r="H981" t="str">
        <f t="shared" si="31"/>
        <v>1001131907/08/2021</v>
      </c>
    </row>
    <row r="982" spans="1:8" x14ac:dyDescent="0.35">
      <c r="A982" s="5" t="s">
        <v>23</v>
      </c>
      <c r="B982" s="5" t="s">
        <v>2133</v>
      </c>
      <c r="C982" s="38" t="s">
        <v>2185</v>
      </c>
      <c r="D982" s="6">
        <v>5</v>
      </c>
      <c r="E982" s="7">
        <v>4</v>
      </c>
      <c r="F982" s="6">
        <v>379.17</v>
      </c>
      <c r="G982" s="33" t="str">
        <f t="shared" si="30"/>
        <v>Lacoste1001131908/08/2021</v>
      </c>
      <c r="H982" t="str">
        <f t="shared" si="31"/>
        <v>1001131908/08/2021</v>
      </c>
    </row>
    <row r="983" spans="1:8" x14ac:dyDescent="0.35">
      <c r="A983" s="5" t="s">
        <v>23</v>
      </c>
      <c r="B983" s="5" t="s">
        <v>2133</v>
      </c>
      <c r="C983" s="38" t="s">
        <v>2203</v>
      </c>
      <c r="D983" s="6">
        <v>2</v>
      </c>
      <c r="E983" s="7">
        <v>2</v>
      </c>
      <c r="F983" s="6">
        <v>195.84</v>
      </c>
      <c r="G983" s="33" t="str">
        <f t="shared" si="30"/>
        <v>Lacoste1001131909/08/2021</v>
      </c>
      <c r="H983" t="str">
        <f t="shared" si="31"/>
        <v>1001131909/08/2021</v>
      </c>
    </row>
    <row r="984" spans="1:8" x14ac:dyDescent="0.35">
      <c r="A984" s="5" t="s">
        <v>23</v>
      </c>
      <c r="B984" s="5" t="s">
        <v>2133</v>
      </c>
      <c r="C984" s="38" t="s">
        <v>2186</v>
      </c>
      <c r="D984" s="6">
        <v>2</v>
      </c>
      <c r="E984" s="7">
        <v>2</v>
      </c>
      <c r="F984" s="6">
        <v>200</v>
      </c>
      <c r="G984" s="33" t="str">
        <f t="shared" si="30"/>
        <v>Lacoste1001131910/08/2021</v>
      </c>
      <c r="H984" t="str">
        <f t="shared" si="31"/>
        <v>1001131910/08/2021</v>
      </c>
    </row>
    <row r="985" spans="1:8" x14ac:dyDescent="0.35">
      <c r="A985" s="5" t="s">
        <v>23</v>
      </c>
      <c r="B985" s="5" t="s">
        <v>2133</v>
      </c>
      <c r="C985" s="38" t="s">
        <v>2212</v>
      </c>
      <c r="D985" s="6">
        <v>2</v>
      </c>
      <c r="E985" s="7">
        <v>2</v>
      </c>
      <c r="F985" s="6">
        <v>183.34</v>
      </c>
      <c r="G985" s="33" t="str">
        <f t="shared" si="30"/>
        <v>Lacoste1001131911/08/2021</v>
      </c>
      <c r="H985" t="str">
        <f t="shared" si="31"/>
        <v>1001131911/08/2021</v>
      </c>
    </row>
    <row r="986" spans="1:8" x14ac:dyDescent="0.35">
      <c r="A986" s="5" t="s">
        <v>23</v>
      </c>
      <c r="B986" s="5" t="s">
        <v>2140</v>
      </c>
      <c r="C986" s="38" t="s">
        <v>2081</v>
      </c>
      <c r="D986" s="6">
        <v>1</v>
      </c>
      <c r="E986" s="7">
        <v>1</v>
      </c>
      <c r="F986" s="6">
        <v>79.17</v>
      </c>
      <c r="G986" s="33" t="str">
        <f t="shared" si="30"/>
        <v>Lacoste1001138004/07/2021</v>
      </c>
      <c r="H986" t="str">
        <f t="shared" si="31"/>
        <v>1001138004/07/2021</v>
      </c>
    </row>
    <row r="987" spans="1:8" x14ac:dyDescent="0.35">
      <c r="A987" s="5" t="s">
        <v>23</v>
      </c>
      <c r="B987" s="5" t="s">
        <v>2140</v>
      </c>
      <c r="C987" s="38" t="s">
        <v>2101</v>
      </c>
      <c r="D987" s="6">
        <v>1</v>
      </c>
      <c r="E987" s="7">
        <v>1</v>
      </c>
      <c r="F987" s="6">
        <v>45.83</v>
      </c>
      <c r="G987" s="33" t="str">
        <f t="shared" si="30"/>
        <v>Lacoste1001138024/07/2021</v>
      </c>
      <c r="H987" t="str">
        <f t="shared" si="31"/>
        <v>1001138024/07/2021</v>
      </c>
    </row>
    <row r="988" spans="1:8" x14ac:dyDescent="0.35">
      <c r="A988" s="5" t="s">
        <v>23</v>
      </c>
      <c r="B988" s="5" t="s">
        <v>2165</v>
      </c>
      <c r="C988" s="38" t="s">
        <v>2083</v>
      </c>
      <c r="D988" s="6">
        <v>1</v>
      </c>
      <c r="E988" s="7">
        <v>1</v>
      </c>
      <c r="F988" s="6">
        <v>66.67</v>
      </c>
      <c r="G988" s="33" t="str">
        <f t="shared" si="30"/>
        <v>Lacoste1001142206/07/2021</v>
      </c>
      <c r="H988" t="str">
        <f t="shared" si="31"/>
        <v>1001142206/07/2021</v>
      </c>
    </row>
    <row r="989" spans="1:8" x14ac:dyDescent="0.35">
      <c r="A989" s="5" t="s">
        <v>23</v>
      </c>
      <c r="B989" s="5" t="s">
        <v>2164</v>
      </c>
      <c r="C989" s="38" t="s">
        <v>2080</v>
      </c>
      <c r="D989" s="6">
        <v>1</v>
      </c>
      <c r="E989" s="7">
        <v>1</v>
      </c>
      <c r="F989" s="6">
        <v>93.33</v>
      </c>
      <c r="G989" s="33" t="str">
        <f t="shared" si="30"/>
        <v>Lacoste1001148903/07/2021</v>
      </c>
      <c r="H989" t="str">
        <f t="shared" si="31"/>
        <v>1001148903/07/2021</v>
      </c>
    </row>
    <row r="990" spans="1:8" x14ac:dyDescent="0.35">
      <c r="A990" s="5" t="s">
        <v>23</v>
      </c>
      <c r="B990" s="5" t="s">
        <v>2130</v>
      </c>
      <c r="C990" s="38" t="s">
        <v>2078</v>
      </c>
      <c r="D990" s="6">
        <v>2</v>
      </c>
      <c r="E990" s="7">
        <v>2</v>
      </c>
      <c r="F990" s="6">
        <v>173.34</v>
      </c>
      <c r="G990" s="33" t="str">
        <f t="shared" si="30"/>
        <v>Lacoste1001149001/07/2021</v>
      </c>
      <c r="H990" t="str">
        <f t="shared" si="31"/>
        <v>1001149001/07/2021</v>
      </c>
    </row>
    <row r="991" spans="1:8" x14ac:dyDescent="0.35">
      <c r="A991" s="5" t="s">
        <v>23</v>
      </c>
      <c r="B991" s="5" t="s">
        <v>2130</v>
      </c>
      <c r="C991" s="38" t="s">
        <v>2079</v>
      </c>
      <c r="D991" s="6">
        <v>4</v>
      </c>
      <c r="E991" s="7">
        <v>3</v>
      </c>
      <c r="F991" s="6">
        <v>214.59000000000003</v>
      </c>
      <c r="G991" s="33" t="str">
        <f t="shared" si="30"/>
        <v>Lacoste1001149002/07/2021</v>
      </c>
      <c r="H991" t="str">
        <f t="shared" si="31"/>
        <v>1001149002/07/2021</v>
      </c>
    </row>
    <row r="992" spans="1:8" x14ac:dyDescent="0.35">
      <c r="A992" s="5" t="s">
        <v>23</v>
      </c>
      <c r="B992" s="5" t="s">
        <v>2130</v>
      </c>
      <c r="C992" s="38" t="s">
        <v>2080</v>
      </c>
      <c r="D992" s="6">
        <v>1</v>
      </c>
      <c r="E992" s="7">
        <v>1</v>
      </c>
      <c r="F992" s="6">
        <v>79.17</v>
      </c>
      <c r="G992" s="33" t="str">
        <f t="shared" si="30"/>
        <v>Lacoste1001149003/07/2021</v>
      </c>
      <c r="H992" t="str">
        <f t="shared" si="31"/>
        <v>1001149003/07/2021</v>
      </c>
    </row>
    <row r="993" spans="1:8" x14ac:dyDescent="0.35">
      <c r="A993" s="5" t="s">
        <v>23</v>
      </c>
      <c r="B993" s="5" t="s">
        <v>2130</v>
      </c>
      <c r="C993" s="38" t="s">
        <v>2085</v>
      </c>
      <c r="D993" s="6">
        <v>1</v>
      </c>
      <c r="E993" s="7">
        <v>1</v>
      </c>
      <c r="F993" s="6">
        <v>91.67</v>
      </c>
      <c r="G993" s="33" t="str">
        <f t="shared" si="30"/>
        <v>Lacoste1001149008/07/2021</v>
      </c>
      <c r="H993" t="str">
        <f t="shared" si="31"/>
        <v>1001149008/07/2021</v>
      </c>
    </row>
    <row r="994" spans="1:8" x14ac:dyDescent="0.35">
      <c r="A994" s="5" t="s">
        <v>23</v>
      </c>
      <c r="B994" s="5" t="s">
        <v>2130</v>
      </c>
      <c r="C994" s="38" t="s">
        <v>2088</v>
      </c>
      <c r="D994" s="6">
        <v>1</v>
      </c>
      <c r="E994" s="7">
        <v>1</v>
      </c>
      <c r="F994" s="6">
        <v>91.67</v>
      </c>
      <c r="G994" s="33" t="str">
        <f t="shared" si="30"/>
        <v>Lacoste1001149011/07/2021</v>
      </c>
      <c r="H994" t="str">
        <f t="shared" si="31"/>
        <v>1001149011/07/2021</v>
      </c>
    </row>
    <row r="995" spans="1:8" x14ac:dyDescent="0.35">
      <c r="A995" s="5" t="s">
        <v>23</v>
      </c>
      <c r="B995" s="5" t="s">
        <v>2130</v>
      </c>
      <c r="C995" s="38" t="s">
        <v>2095</v>
      </c>
      <c r="D995" s="6">
        <v>1</v>
      </c>
      <c r="E995" s="7">
        <v>1</v>
      </c>
      <c r="F995" s="6">
        <v>56</v>
      </c>
      <c r="G995" s="33" t="str">
        <f t="shared" si="30"/>
        <v>Lacoste1001149018/07/2021</v>
      </c>
      <c r="H995" t="str">
        <f t="shared" si="31"/>
        <v>1001149018/07/2021</v>
      </c>
    </row>
    <row r="996" spans="1:8" x14ac:dyDescent="0.35">
      <c r="A996" s="5" t="s">
        <v>23</v>
      </c>
      <c r="B996" s="5" t="s">
        <v>2130</v>
      </c>
      <c r="C996" s="38" t="s">
        <v>2097</v>
      </c>
      <c r="D996" s="6">
        <v>3</v>
      </c>
      <c r="E996" s="7">
        <v>2</v>
      </c>
      <c r="F996" s="6">
        <v>139.32999999999998</v>
      </c>
      <c r="G996" s="33" t="str">
        <f t="shared" si="30"/>
        <v>Lacoste1001149020/07/2021</v>
      </c>
      <c r="H996" t="str">
        <f t="shared" si="31"/>
        <v>1001149020/07/2021</v>
      </c>
    </row>
    <row r="997" spans="1:8" x14ac:dyDescent="0.35">
      <c r="A997" s="5" t="s">
        <v>23</v>
      </c>
      <c r="B997" s="5" t="s">
        <v>2130</v>
      </c>
      <c r="C997" s="38" t="s">
        <v>2099</v>
      </c>
      <c r="D997" s="6">
        <v>1</v>
      </c>
      <c r="E997" s="7">
        <v>1</v>
      </c>
      <c r="F997" s="6">
        <v>45.83</v>
      </c>
      <c r="G997" s="33" t="str">
        <f t="shared" si="30"/>
        <v>Lacoste1001149022/07/2021</v>
      </c>
      <c r="H997" t="str">
        <f t="shared" si="31"/>
        <v>1001149022/07/2021</v>
      </c>
    </row>
    <row r="998" spans="1:8" x14ac:dyDescent="0.35">
      <c r="A998" s="5" t="s">
        <v>23</v>
      </c>
      <c r="B998" s="5" t="s">
        <v>2130</v>
      </c>
      <c r="C998" s="38" t="s">
        <v>2101</v>
      </c>
      <c r="D998" s="6">
        <v>1</v>
      </c>
      <c r="E998" s="7">
        <v>1</v>
      </c>
      <c r="F998" s="6">
        <v>79.17</v>
      </c>
      <c r="G998" s="33" t="str">
        <f t="shared" si="30"/>
        <v>Lacoste1001149024/07/2021</v>
      </c>
      <c r="H998" t="str">
        <f t="shared" si="31"/>
        <v>1001149024/07/2021</v>
      </c>
    </row>
    <row r="999" spans="1:8" x14ac:dyDescent="0.35">
      <c r="A999" s="5" t="s">
        <v>23</v>
      </c>
      <c r="B999" s="5" t="s">
        <v>2130</v>
      </c>
      <c r="C999" s="38" t="s">
        <v>2181</v>
      </c>
      <c r="D999" s="6">
        <v>1</v>
      </c>
      <c r="E999" s="7">
        <v>1</v>
      </c>
      <c r="F999" s="6">
        <v>66.67</v>
      </c>
      <c r="G999" s="33" t="str">
        <f t="shared" si="30"/>
        <v>Lacoste1001149004/08/2021</v>
      </c>
      <c r="H999" t="str">
        <f t="shared" si="31"/>
        <v>1001149004/08/2021</v>
      </c>
    </row>
    <row r="1000" spans="1:8" x14ac:dyDescent="0.35">
      <c r="A1000" s="5" t="s">
        <v>23</v>
      </c>
      <c r="B1000" s="5" t="s">
        <v>2130</v>
      </c>
      <c r="C1000" s="38" t="s">
        <v>2182</v>
      </c>
      <c r="D1000" s="6">
        <v>1</v>
      </c>
      <c r="E1000" s="7">
        <v>1</v>
      </c>
      <c r="F1000" s="6">
        <v>66.67</v>
      </c>
      <c r="G1000" s="33" t="str">
        <f t="shared" si="30"/>
        <v>Lacoste1001149005/08/2021</v>
      </c>
      <c r="H1000" t="str">
        <f t="shared" si="31"/>
        <v>1001149005/08/2021</v>
      </c>
    </row>
    <row r="1001" spans="1:8" x14ac:dyDescent="0.35">
      <c r="A1001" s="5" t="s">
        <v>23</v>
      </c>
      <c r="B1001" s="5" t="s">
        <v>2130</v>
      </c>
      <c r="C1001" s="38" t="s">
        <v>2212</v>
      </c>
      <c r="D1001" s="6">
        <v>3</v>
      </c>
      <c r="E1001" s="7">
        <v>3</v>
      </c>
      <c r="F1001" s="6">
        <v>220.84</v>
      </c>
      <c r="G1001" s="33" t="str">
        <f t="shared" si="30"/>
        <v>Lacoste1001149011/08/2021</v>
      </c>
      <c r="H1001" t="str">
        <f t="shared" si="31"/>
        <v>1001149011/08/2021</v>
      </c>
    </row>
    <row r="1002" spans="1:8" x14ac:dyDescent="0.35">
      <c r="A1002" s="5" t="s">
        <v>23</v>
      </c>
      <c r="B1002" s="5" t="s">
        <v>2130</v>
      </c>
      <c r="C1002" s="38" t="s">
        <v>2231</v>
      </c>
      <c r="D1002" s="6">
        <v>1</v>
      </c>
      <c r="E1002" s="7">
        <v>1</v>
      </c>
      <c r="F1002" s="6">
        <v>116.67</v>
      </c>
      <c r="G1002" s="33" t="str">
        <f t="shared" si="30"/>
        <v>Lacoste1001149012/08/2021</v>
      </c>
      <c r="H1002" t="str">
        <f t="shared" si="31"/>
        <v>1001149012/08/2021</v>
      </c>
    </row>
    <row r="1003" spans="1:8" x14ac:dyDescent="0.35">
      <c r="A1003" s="5" t="s">
        <v>23</v>
      </c>
      <c r="B1003" s="5" t="s">
        <v>2119</v>
      </c>
      <c r="C1003" s="38" t="s">
        <v>2080</v>
      </c>
      <c r="D1003" s="6">
        <v>2</v>
      </c>
      <c r="E1003" s="7">
        <v>2</v>
      </c>
      <c r="F1003" s="6">
        <v>137.09</v>
      </c>
      <c r="G1003" s="33" t="str">
        <f t="shared" si="30"/>
        <v>Lacoste1001156703/07/2021</v>
      </c>
      <c r="H1003" t="str">
        <f t="shared" si="31"/>
        <v>1001156703/07/2021</v>
      </c>
    </row>
    <row r="1004" spans="1:8" x14ac:dyDescent="0.35">
      <c r="A1004" s="5" t="s">
        <v>23</v>
      </c>
      <c r="B1004" s="5" t="s">
        <v>2150</v>
      </c>
      <c r="C1004" s="38" t="s">
        <v>2184</v>
      </c>
      <c r="D1004" s="6">
        <v>1</v>
      </c>
      <c r="E1004" s="7">
        <v>1</v>
      </c>
      <c r="F1004" s="6">
        <v>66.67</v>
      </c>
      <c r="G1004" s="33" t="str">
        <f t="shared" si="30"/>
        <v>Lacoste1001159407/08/2021</v>
      </c>
      <c r="H1004" t="str">
        <f t="shared" si="31"/>
        <v>1001159407/08/2021</v>
      </c>
    </row>
    <row r="1005" spans="1:8" x14ac:dyDescent="0.35">
      <c r="A1005" s="5" t="s">
        <v>23</v>
      </c>
      <c r="B1005" s="5" t="s">
        <v>2134</v>
      </c>
      <c r="C1005" s="38" t="s">
        <v>2079</v>
      </c>
      <c r="D1005" s="6">
        <v>2</v>
      </c>
      <c r="E1005" s="7">
        <v>2</v>
      </c>
      <c r="F1005" s="6">
        <v>131.67000000000002</v>
      </c>
      <c r="G1005" s="33" t="str">
        <f t="shared" si="30"/>
        <v>Lacoste1001200302/07/2021</v>
      </c>
      <c r="H1005" t="str">
        <f t="shared" si="31"/>
        <v>1001200302/07/2021</v>
      </c>
    </row>
    <row r="1006" spans="1:8" x14ac:dyDescent="0.35">
      <c r="A1006" s="5" t="s">
        <v>23</v>
      </c>
      <c r="B1006" s="5" t="s">
        <v>2134</v>
      </c>
      <c r="C1006" s="38" t="s">
        <v>2080</v>
      </c>
      <c r="D1006" s="6">
        <v>0</v>
      </c>
      <c r="E1006" s="7">
        <v>0</v>
      </c>
      <c r="F1006" s="6">
        <v>14.170000000000002</v>
      </c>
      <c r="G1006" s="33" t="str">
        <f t="shared" si="30"/>
        <v>Lacoste1001200303/07/2021</v>
      </c>
      <c r="H1006" t="str">
        <f t="shared" si="31"/>
        <v>1001200303/07/2021</v>
      </c>
    </row>
    <row r="1007" spans="1:8" x14ac:dyDescent="0.35">
      <c r="A1007" s="5" t="s">
        <v>23</v>
      </c>
      <c r="B1007" s="5" t="s">
        <v>2134</v>
      </c>
      <c r="C1007" s="38" t="s">
        <v>2081</v>
      </c>
      <c r="D1007" s="6">
        <v>2</v>
      </c>
      <c r="E1007" s="7">
        <v>2</v>
      </c>
      <c r="F1007" s="6">
        <v>117.5</v>
      </c>
      <c r="G1007" s="33" t="str">
        <f t="shared" si="30"/>
        <v>Lacoste1001200304/07/2021</v>
      </c>
      <c r="H1007" t="str">
        <f t="shared" si="31"/>
        <v>1001200304/07/2021</v>
      </c>
    </row>
    <row r="1008" spans="1:8" x14ac:dyDescent="0.35">
      <c r="A1008" s="5" t="s">
        <v>23</v>
      </c>
      <c r="B1008" s="5" t="s">
        <v>2134</v>
      </c>
      <c r="C1008" s="38" t="s">
        <v>2083</v>
      </c>
      <c r="D1008" s="6">
        <v>2</v>
      </c>
      <c r="E1008" s="7">
        <v>1</v>
      </c>
      <c r="F1008" s="6">
        <v>91.66</v>
      </c>
      <c r="G1008" s="33" t="str">
        <f t="shared" si="30"/>
        <v>Lacoste1001200306/07/2021</v>
      </c>
      <c r="H1008" t="str">
        <f t="shared" si="31"/>
        <v>1001200306/07/2021</v>
      </c>
    </row>
    <row r="1009" spans="1:8" x14ac:dyDescent="0.35">
      <c r="A1009" s="5" t="s">
        <v>23</v>
      </c>
      <c r="B1009" s="5" t="s">
        <v>2134</v>
      </c>
      <c r="C1009" s="38" t="s">
        <v>2086</v>
      </c>
      <c r="D1009" s="6">
        <v>5</v>
      </c>
      <c r="E1009" s="7">
        <v>4</v>
      </c>
      <c r="F1009" s="6">
        <v>262.49</v>
      </c>
      <c r="G1009" s="33" t="str">
        <f t="shared" si="30"/>
        <v>Lacoste1001200309/07/2021</v>
      </c>
      <c r="H1009" t="str">
        <f t="shared" si="31"/>
        <v>1001200309/07/2021</v>
      </c>
    </row>
    <row r="1010" spans="1:8" x14ac:dyDescent="0.35">
      <c r="A1010" s="5" t="s">
        <v>23</v>
      </c>
      <c r="B1010" s="5" t="s">
        <v>2134</v>
      </c>
      <c r="C1010" s="38" t="s">
        <v>2087</v>
      </c>
      <c r="D1010" s="6">
        <v>2</v>
      </c>
      <c r="E1010" s="7">
        <v>2</v>
      </c>
      <c r="F1010" s="6">
        <v>112.5</v>
      </c>
      <c r="G1010" s="33" t="str">
        <f t="shared" si="30"/>
        <v>Lacoste1001200310/07/2021</v>
      </c>
      <c r="H1010" t="str">
        <f t="shared" si="31"/>
        <v>1001200310/07/2021</v>
      </c>
    </row>
    <row r="1011" spans="1:8" x14ac:dyDescent="0.35">
      <c r="A1011" s="5" t="s">
        <v>23</v>
      </c>
      <c r="B1011" s="5" t="s">
        <v>2134</v>
      </c>
      <c r="C1011" s="38" t="s">
        <v>2090</v>
      </c>
      <c r="D1011" s="6">
        <v>1</v>
      </c>
      <c r="E1011" s="7">
        <v>1</v>
      </c>
      <c r="F1011" s="6">
        <v>59.38</v>
      </c>
      <c r="G1011" s="33" t="str">
        <f t="shared" si="30"/>
        <v>Lacoste1001200313/07/2021</v>
      </c>
      <c r="H1011" t="str">
        <f t="shared" si="31"/>
        <v>1001200313/07/2021</v>
      </c>
    </row>
    <row r="1012" spans="1:8" x14ac:dyDescent="0.35">
      <c r="A1012" s="5" t="s">
        <v>23</v>
      </c>
      <c r="B1012" s="5" t="s">
        <v>2134</v>
      </c>
      <c r="C1012" s="38" t="s">
        <v>2091</v>
      </c>
      <c r="D1012" s="6">
        <v>2</v>
      </c>
      <c r="E1012" s="7">
        <v>2</v>
      </c>
      <c r="F1012" s="6">
        <v>137.5</v>
      </c>
      <c r="G1012" s="33" t="str">
        <f t="shared" si="30"/>
        <v>Lacoste1001200314/07/2021</v>
      </c>
      <c r="H1012" t="str">
        <f t="shared" si="31"/>
        <v>1001200314/07/2021</v>
      </c>
    </row>
    <row r="1013" spans="1:8" x14ac:dyDescent="0.35">
      <c r="A1013" s="5" t="s">
        <v>23</v>
      </c>
      <c r="B1013" s="5" t="s">
        <v>2134</v>
      </c>
      <c r="C1013" s="38" t="s">
        <v>2094</v>
      </c>
      <c r="D1013" s="6">
        <v>1</v>
      </c>
      <c r="E1013" s="7">
        <v>1</v>
      </c>
      <c r="F1013" s="6">
        <v>91.67</v>
      </c>
      <c r="G1013" s="33" t="str">
        <f t="shared" si="30"/>
        <v>Lacoste1001200317/07/2021</v>
      </c>
      <c r="H1013" t="str">
        <f t="shared" si="31"/>
        <v>1001200317/07/2021</v>
      </c>
    </row>
    <row r="1014" spans="1:8" x14ac:dyDescent="0.35">
      <c r="A1014" s="5" t="s">
        <v>23</v>
      </c>
      <c r="B1014" s="5" t="s">
        <v>2134</v>
      </c>
      <c r="C1014" s="38" t="s">
        <v>2095</v>
      </c>
      <c r="D1014" s="6">
        <v>1</v>
      </c>
      <c r="E1014" s="7">
        <v>1</v>
      </c>
      <c r="F1014" s="6">
        <v>116.67</v>
      </c>
      <c r="G1014" s="33" t="str">
        <f t="shared" si="30"/>
        <v>Lacoste1001200318/07/2021</v>
      </c>
      <c r="H1014" t="str">
        <f t="shared" si="31"/>
        <v>1001200318/07/2021</v>
      </c>
    </row>
    <row r="1015" spans="1:8" x14ac:dyDescent="0.35">
      <c r="A1015" s="5" t="s">
        <v>23</v>
      </c>
      <c r="B1015" s="5" t="s">
        <v>2134</v>
      </c>
      <c r="C1015" s="38" t="s">
        <v>2097</v>
      </c>
      <c r="D1015" s="6">
        <v>1</v>
      </c>
      <c r="E1015" s="7">
        <v>1</v>
      </c>
      <c r="F1015" s="6">
        <v>45.83</v>
      </c>
      <c r="G1015" s="33" t="str">
        <f t="shared" si="30"/>
        <v>Lacoste1001200320/07/2021</v>
      </c>
      <c r="H1015" t="str">
        <f t="shared" si="31"/>
        <v>1001200320/07/2021</v>
      </c>
    </row>
    <row r="1016" spans="1:8" x14ac:dyDescent="0.35">
      <c r="A1016" s="5" t="s">
        <v>23</v>
      </c>
      <c r="B1016" s="5" t="s">
        <v>2134</v>
      </c>
      <c r="C1016" s="38" t="s">
        <v>2098</v>
      </c>
      <c r="D1016" s="6">
        <v>1</v>
      </c>
      <c r="E1016" s="7">
        <v>1</v>
      </c>
      <c r="F1016" s="6">
        <v>116.67</v>
      </c>
      <c r="G1016" s="33" t="str">
        <f t="shared" si="30"/>
        <v>Lacoste1001200321/07/2021</v>
      </c>
      <c r="H1016" t="str">
        <f t="shared" si="31"/>
        <v>1001200321/07/2021</v>
      </c>
    </row>
    <row r="1017" spans="1:8" x14ac:dyDescent="0.35">
      <c r="A1017" s="5" t="s">
        <v>23</v>
      </c>
      <c r="B1017" s="5" t="s">
        <v>2134</v>
      </c>
      <c r="C1017" s="38" t="s">
        <v>2100</v>
      </c>
      <c r="D1017" s="6">
        <v>-1</v>
      </c>
      <c r="E1017" s="7">
        <v>-1</v>
      </c>
      <c r="F1017" s="6">
        <v>-59.38</v>
      </c>
      <c r="G1017" s="33" t="str">
        <f t="shared" si="30"/>
        <v>Lacoste1001200323/07/2021</v>
      </c>
      <c r="H1017" t="str">
        <f t="shared" si="31"/>
        <v>1001200323/07/2021</v>
      </c>
    </row>
    <row r="1018" spans="1:8" x14ac:dyDescent="0.35">
      <c r="A1018" s="5" t="s">
        <v>23</v>
      </c>
      <c r="B1018" s="5" t="s">
        <v>2134</v>
      </c>
      <c r="C1018" s="38" t="s">
        <v>2101</v>
      </c>
      <c r="D1018" s="6">
        <v>1</v>
      </c>
      <c r="E1018" s="7">
        <v>1</v>
      </c>
      <c r="F1018" s="6">
        <v>79.17</v>
      </c>
      <c r="G1018" s="33" t="str">
        <f t="shared" si="30"/>
        <v>Lacoste1001200324/07/2021</v>
      </c>
      <c r="H1018" t="str">
        <f t="shared" si="31"/>
        <v>1001200324/07/2021</v>
      </c>
    </row>
    <row r="1019" spans="1:8" x14ac:dyDescent="0.35">
      <c r="A1019" s="5" t="s">
        <v>23</v>
      </c>
      <c r="B1019" s="5" t="s">
        <v>2134</v>
      </c>
      <c r="C1019" s="38" t="s">
        <v>2104</v>
      </c>
      <c r="D1019" s="6">
        <v>1</v>
      </c>
      <c r="E1019" s="7">
        <v>1</v>
      </c>
      <c r="F1019" s="6">
        <v>79.17</v>
      </c>
      <c r="G1019" s="33" t="str">
        <f t="shared" si="30"/>
        <v>Lacoste1001200327/07/2021</v>
      </c>
      <c r="H1019" t="str">
        <f t="shared" si="31"/>
        <v>1001200327/07/2021</v>
      </c>
    </row>
    <row r="1020" spans="1:8" x14ac:dyDescent="0.35">
      <c r="A1020" s="5" t="s">
        <v>23</v>
      </c>
      <c r="B1020" s="5" t="s">
        <v>2134</v>
      </c>
      <c r="C1020" s="38" t="s">
        <v>2105</v>
      </c>
      <c r="D1020" s="6">
        <v>1</v>
      </c>
      <c r="E1020" s="7">
        <v>1</v>
      </c>
      <c r="F1020" s="6">
        <v>66.67</v>
      </c>
      <c r="G1020" s="33" t="str">
        <f t="shared" si="30"/>
        <v>Lacoste1001200328/07/2021</v>
      </c>
      <c r="H1020" t="str">
        <f t="shared" si="31"/>
        <v>1001200328/07/2021</v>
      </c>
    </row>
    <row r="1021" spans="1:8" x14ac:dyDescent="0.35">
      <c r="A1021" s="5" t="s">
        <v>23</v>
      </c>
      <c r="B1021" s="5" t="s">
        <v>2134</v>
      </c>
      <c r="C1021" s="38" t="s">
        <v>2178</v>
      </c>
      <c r="D1021" s="6">
        <v>2</v>
      </c>
      <c r="E1021" s="7">
        <v>2</v>
      </c>
      <c r="F1021" s="6">
        <v>133.34</v>
      </c>
      <c r="G1021" s="33" t="str">
        <f t="shared" si="30"/>
        <v>Lacoste1001200301/08/2021</v>
      </c>
      <c r="H1021" t="str">
        <f t="shared" si="31"/>
        <v>1001200301/08/2021</v>
      </c>
    </row>
    <row r="1022" spans="1:8" x14ac:dyDescent="0.35">
      <c r="A1022" s="5" t="s">
        <v>23</v>
      </c>
      <c r="B1022" s="5" t="s">
        <v>2134</v>
      </c>
      <c r="C1022" s="38" t="s">
        <v>2179</v>
      </c>
      <c r="D1022" s="6">
        <v>1</v>
      </c>
      <c r="E1022" s="7">
        <v>1</v>
      </c>
      <c r="F1022" s="6">
        <v>116.67</v>
      </c>
      <c r="G1022" s="33" t="str">
        <f t="shared" si="30"/>
        <v>Lacoste1001200302/08/2021</v>
      </c>
      <c r="H1022" t="str">
        <f t="shared" si="31"/>
        <v>1001200302/08/2021</v>
      </c>
    </row>
    <row r="1023" spans="1:8" x14ac:dyDescent="0.35">
      <c r="A1023" s="5" t="s">
        <v>23</v>
      </c>
      <c r="B1023" s="5" t="s">
        <v>2134</v>
      </c>
      <c r="C1023" s="38" t="s">
        <v>2184</v>
      </c>
      <c r="D1023" s="6">
        <v>1</v>
      </c>
      <c r="E1023" s="7">
        <v>1</v>
      </c>
      <c r="F1023" s="6">
        <v>66.67</v>
      </c>
      <c r="G1023" s="33" t="str">
        <f t="shared" si="30"/>
        <v>Lacoste1001200307/08/2021</v>
      </c>
      <c r="H1023" t="str">
        <f t="shared" si="31"/>
        <v>1001200307/08/2021</v>
      </c>
    </row>
    <row r="1024" spans="1:8" x14ac:dyDescent="0.35">
      <c r="A1024" s="5" t="s">
        <v>23</v>
      </c>
      <c r="B1024" s="5" t="s">
        <v>2134</v>
      </c>
      <c r="C1024" s="38" t="s">
        <v>2186</v>
      </c>
      <c r="D1024" s="6">
        <v>1</v>
      </c>
      <c r="E1024" s="7">
        <v>1</v>
      </c>
      <c r="F1024" s="6">
        <v>116.67</v>
      </c>
      <c r="G1024" s="33" t="str">
        <f t="shared" si="30"/>
        <v>Lacoste1001200310/08/2021</v>
      </c>
      <c r="H1024" t="str">
        <f t="shared" si="31"/>
        <v>1001200310/08/2021</v>
      </c>
    </row>
    <row r="1025" spans="1:8" x14ac:dyDescent="0.35">
      <c r="A1025" s="5" t="s">
        <v>23</v>
      </c>
      <c r="B1025" s="5" t="s">
        <v>2134</v>
      </c>
      <c r="C1025" s="38" t="s">
        <v>2212</v>
      </c>
      <c r="D1025" s="6">
        <v>1</v>
      </c>
      <c r="E1025" s="7">
        <v>1</v>
      </c>
      <c r="F1025" s="6">
        <v>79.17</v>
      </c>
      <c r="G1025" s="33" t="str">
        <f t="shared" si="30"/>
        <v>Lacoste1001200311/08/2021</v>
      </c>
      <c r="H1025" t="str">
        <f t="shared" si="31"/>
        <v>1001200311/08/2021</v>
      </c>
    </row>
    <row r="1026" spans="1:8" x14ac:dyDescent="0.35">
      <c r="A1026" s="5" t="s">
        <v>23</v>
      </c>
      <c r="B1026" s="5" t="s">
        <v>121</v>
      </c>
      <c r="C1026" s="38" t="s">
        <v>2080</v>
      </c>
      <c r="D1026" s="6">
        <v>2</v>
      </c>
      <c r="E1026" s="7">
        <v>1</v>
      </c>
      <c r="F1026" s="6">
        <v>158.34</v>
      </c>
      <c r="G1026" s="33" t="str">
        <f t="shared" si="30"/>
        <v>Lacoste1001201703/07/2021</v>
      </c>
      <c r="H1026" t="str">
        <f t="shared" si="31"/>
        <v>1001201703/07/2021</v>
      </c>
    </row>
    <row r="1027" spans="1:8" x14ac:dyDescent="0.35">
      <c r="A1027" s="5" t="s">
        <v>23</v>
      </c>
      <c r="B1027" s="5" t="s">
        <v>121</v>
      </c>
      <c r="C1027" s="38" t="s">
        <v>2082</v>
      </c>
      <c r="D1027" s="6">
        <v>2</v>
      </c>
      <c r="E1027" s="7">
        <v>2</v>
      </c>
      <c r="F1027" s="6">
        <v>170.84</v>
      </c>
      <c r="G1027" s="33" t="str">
        <f t="shared" si="30"/>
        <v>Lacoste1001201705/07/2021</v>
      </c>
      <c r="H1027" t="str">
        <f t="shared" si="31"/>
        <v>1001201705/07/2021</v>
      </c>
    </row>
    <row r="1028" spans="1:8" x14ac:dyDescent="0.35">
      <c r="A1028" s="5" t="s">
        <v>23</v>
      </c>
      <c r="B1028" s="5" t="s">
        <v>121</v>
      </c>
      <c r="C1028" s="38" t="s">
        <v>2083</v>
      </c>
      <c r="D1028" s="6">
        <v>4</v>
      </c>
      <c r="E1028" s="7">
        <v>4</v>
      </c>
      <c r="F1028" s="6">
        <v>316.67</v>
      </c>
      <c r="G1028" s="33" t="str">
        <f t="shared" si="30"/>
        <v>Lacoste1001201706/07/2021</v>
      </c>
      <c r="H1028" t="str">
        <f t="shared" si="31"/>
        <v>1001201706/07/2021</v>
      </c>
    </row>
    <row r="1029" spans="1:8" x14ac:dyDescent="0.35">
      <c r="A1029" s="5" t="s">
        <v>23</v>
      </c>
      <c r="B1029" s="5" t="s">
        <v>121</v>
      </c>
      <c r="C1029" s="38" t="s">
        <v>2085</v>
      </c>
      <c r="D1029" s="6">
        <v>1</v>
      </c>
      <c r="E1029" s="7">
        <v>1</v>
      </c>
      <c r="F1029" s="6">
        <v>116.67</v>
      </c>
      <c r="G1029" s="33" t="str">
        <f t="shared" si="30"/>
        <v>Lacoste1001201708/07/2021</v>
      </c>
      <c r="H1029" t="str">
        <f t="shared" si="31"/>
        <v>1001201708/07/2021</v>
      </c>
    </row>
    <row r="1030" spans="1:8" x14ac:dyDescent="0.35">
      <c r="A1030" s="5" t="s">
        <v>23</v>
      </c>
      <c r="B1030" s="5" t="s">
        <v>121</v>
      </c>
      <c r="C1030" s="38" t="s">
        <v>2087</v>
      </c>
      <c r="D1030" s="6">
        <v>1</v>
      </c>
      <c r="E1030" s="7">
        <v>1</v>
      </c>
      <c r="F1030" s="6">
        <v>41.67</v>
      </c>
      <c r="G1030" s="33" t="str">
        <f t="shared" si="30"/>
        <v>Lacoste1001201710/07/2021</v>
      </c>
      <c r="H1030" t="str">
        <f t="shared" si="31"/>
        <v>1001201710/07/2021</v>
      </c>
    </row>
    <row r="1031" spans="1:8" x14ac:dyDescent="0.35">
      <c r="A1031" s="5" t="s">
        <v>23</v>
      </c>
      <c r="B1031" s="5" t="s">
        <v>121</v>
      </c>
      <c r="C1031" s="38" t="s">
        <v>2088</v>
      </c>
      <c r="D1031" s="6">
        <v>1</v>
      </c>
      <c r="E1031" s="7">
        <v>1</v>
      </c>
      <c r="F1031" s="6">
        <v>52.5</v>
      </c>
      <c r="G1031" s="33" t="str">
        <f t="shared" si="30"/>
        <v>Lacoste1001201711/07/2021</v>
      </c>
      <c r="H1031" t="str">
        <f t="shared" si="31"/>
        <v>1001201711/07/2021</v>
      </c>
    </row>
    <row r="1032" spans="1:8" x14ac:dyDescent="0.35">
      <c r="A1032" s="5" t="s">
        <v>23</v>
      </c>
      <c r="B1032" s="5" t="s">
        <v>121</v>
      </c>
      <c r="C1032" s="38" t="s">
        <v>2090</v>
      </c>
      <c r="D1032" s="6">
        <v>1</v>
      </c>
      <c r="E1032" s="7">
        <v>1</v>
      </c>
      <c r="F1032" s="6">
        <v>91.67</v>
      </c>
      <c r="G1032" s="33" t="str">
        <f t="shared" ref="G1032:G1095" si="32">A1032&amp;B1032&amp;C1032</f>
        <v>Lacoste1001201713/07/2021</v>
      </c>
      <c r="H1032" t="str">
        <f t="shared" ref="H1032:H1095" si="33">B1032&amp;C1032</f>
        <v>1001201713/07/2021</v>
      </c>
    </row>
    <row r="1033" spans="1:8" x14ac:dyDescent="0.35">
      <c r="A1033" s="5" t="s">
        <v>23</v>
      </c>
      <c r="B1033" s="5" t="s">
        <v>121</v>
      </c>
      <c r="C1033" s="38" t="s">
        <v>2092</v>
      </c>
      <c r="D1033" s="6">
        <v>1</v>
      </c>
      <c r="E1033" s="7">
        <v>1</v>
      </c>
      <c r="F1033" s="6">
        <v>79.17</v>
      </c>
      <c r="G1033" s="33" t="str">
        <f t="shared" si="32"/>
        <v>Lacoste1001201715/07/2021</v>
      </c>
      <c r="H1033" t="str">
        <f t="shared" si="33"/>
        <v>1001201715/07/2021</v>
      </c>
    </row>
    <row r="1034" spans="1:8" x14ac:dyDescent="0.35">
      <c r="A1034" s="5" t="s">
        <v>23</v>
      </c>
      <c r="B1034" s="5" t="s">
        <v>121</v>
      </c>
      <c r="C1034" s="38" t="s">
        <v>2093</v>
      </c>
      <c r="D1034" s="6">
        <v>1</v>
      </c>
      <c r="E1034" s="7">
        <v>1</v>
      </c>
      <c r="F1034" s="6">
        <v>74.67</v>
      </c>
      <c r="G1034" s="33" t="str">
        <f t="shared" si="32"/>
        <v>Lacoste1001201716/07/2021</v>
      </c>
      <c r="H1034" t="str">
        <f t="shared" si="33"/>
        <v>1001201716/07/2021</v>
      </c>
    </row>
    <row r="1035" spans="1:8" x14ac:dyDescent="0.35">
      <c r="A1035" s="5" t="s">
        <v>23</v>
      </c>
      <c r="B1035" s="5" t="s">
        <v>121</v>
      </c>
      <c r="C1035" s="38" t="s">
        <v>2100</v>
      </c>
      <c r="D1035" s="6">
        <v>1</v>
      </c>
      <c r="E1035" s="7">
        <v>1</v>
      </c>
      <c r="F1035" s="6">
        <v>74.67</v>
      </c>
      <c r="G1035" s="33" t="str">
        <f t="shared" si="32"/>
        <v>Lacoste1001201723/07/2021</v>
      </c>
      <c r="H1035" t="str">
        <f t="shared" si="33"/>
        <v>1001201723/07/2021</v>
      </c>
    </row>
    <row r="1036" spans="1:8" x14ac:dyDescent="0.35">
      <c r="A1036" s="5" t="s">
        <v>23</v>
      </c>
      <c r="B1036" s="5" t="s">
        <v>121</v>
      </c>
      <c r="C1036" s="38" t="s">
        <v>2101</v>
      </c>
      <c r="D1036" s="6">
        <v>1</v>
      </c>
      <c r="E1036" s="7">
        <v>1</v>
      </c>
      <c r="F1036" s="6">
        <v>34.380000000000003</v>
      </c>
      <c r="G1036" s="33" t="str">
        <f t="shared" si="32"/>
        <v>Lacoste1001201724/07/2021</v>
      </c>
      <c r="H1036" t="str">
        <f t="shared" si="33"/>
        <v>1001201724/07/2021</v>
      </c>
    </row>
    <row r="1037" spans="1:8" x14ac:dyDescent="0.35">
      <c r="A1037" s="5" t="s">
        <v>23</v>
      </c>
      <c r="B1037" s="5" t="s">
        <v>121</v>
      </c>
      <c r="C1037" s="38" t="s">
        <v>2107</v>
      </c>
      <c r="D1037" s="6">
        <v>1</v>
      </c>
      <c r="E1037" s="7">
        <v>1</v>
      </c>
      <c r="F1037" s="6">
        <v>66.67</v>
      </c>
      <c r="G1037" s="33" t="str">
        <f t="shared" si="32"/>
        <v>Lacoste1001201730/07/2021</v>
      </c>
      <c r="H1037" t="str">
        <f t="shared" si="33"/>
        <v>1001201730/07/2021</v>
      </c>
    </row>
    <row r="1038" spans="1:8" x14ac:dyDescent="0.35">
      <c r="A1038" s="5" t="s">
        <v>23</v>
      </c>
      <c r="B1038" s="5" t="s">
        <v>121</v>
      </c>
      <c r="C1038" s="38" t="s">
        <v>2182</v>
      </c>
      <c r="D1038" s="6">
        <v>2</v>
      </c>
      <c r="E1038" s="7">
        <v>2</v>
      </c>
      <c r="F1038" s="6">
        <v>133.34</v>
      </c>
      <c r="G1038" s="33" t="str">
        <f t="shared" si="32"/>
        <v>Lacoste1001201705/08/2021</v>
      </c>
      <c r="H1038" t="str">
        <f t="shared" si="33"/>
        <v>1001201705/08/2021</v>
      </c>
    </row>
    <row r="1039" spans="1:8" x14ac:dyDescent="0.35">
      <c r="A1039" s="5" t="s">
        <v>23</v>
      </c>
      <c r="B1039" s="5" t="s">
        <v>119</v>
      </c>
      <c r="C1039" s="38" t="s">
        <v>2084</v>
      </c>
      <c r="D1039" s="6">
        <v>1</v>
      </c>
      <c r="E1039" s="7">
        <v>1</v>
      </c>
      <c r="F1039" s="6">
        <v>70</v>
      </c>
      <c r="G1039" s="33" t="str">
        <f t="shared" si="32"/>
        <v>Lacoste1001204007/07/2021</v>
      </c>
      <c r="H1039" t="str">
        <f t="shared" si="33"/>
        <v>1001204007/07/2021</v>
      </c>
    </row>
    <row r="1040" spans="1:8" x14ac:dyDescent="0.35">
      <c r="A1040" s="5" t="s">
        <v>23</v>
      </c>
      <c r="B1040" s="5" t="s">
        <v>119</v>
      </c>
      <c r="C1040" s="38" t="s">
        <v>2178</v>
      </c>
      <c r="D1040" s="6">
        <v>1</v>
      </c>
      <c r="E1040" s="7">
        <v>1</v>
      </c>
      <c r="F1040" s="6">
        <v>79.17</v>
      </c>
      <c r="G1040" s="33" t="str">
        <f t="shared" si="32"/>
        <v>Lacoste1001204001/08/2021</v>
      </c>
      <c r="H1040" t="str">
        <f t="shared" si="33"/>
        <v>1001204001/08/2021</v>
      </c>
    </row>
    <row r="1041" spans="1:8" x14ac:dyDescent="0.35">
      <c r="A1041" s="5" t="s">
        <v>23</v>
      </c>
      <c r="B1041" s="5" t="s">
        <v>2131</v>
      </c>
      <c r="C1041" s="38" t="s">
        <v>2078</v>
      </c>
      <c r="D1041" s="6">
        <v>3</v>
      </c>
      <c r="E1041" s="7">
        <v>3</v>
      </c>
      <c r="F1041" s="6">
        <v>265</v>
      </c>
      <c r="G1041" s="33" t="str">
        <f t="shared" si="32"/>
        <v>Lacoste1001204201/07/2021</v>
      </c>
      <c r="H1041" t="str">
        <f t="shared" si="33"/>
        <v>1001204201/07/2021</v>
      </c>
    </row>
    <row r="1042" spans="1:8" x14ac:dyDescent="0.35">
      <c r="A1042" s="5" t="s">
        <v>23</v>
      </c>
      <c r="B1042" s="5" t="s">
        <v>2131</v>
      </c>
      <c r="C1042" s="38" t="s">
        <v>2093</v>
      </c>
      <c r="D1042" s="6">
        <v>1</v>
      </c>
      <c r="E1042" s="7">
        <v>1</v>
      </c>
      <c r="F1042" s="6">
        <v>74.67</v>
      </c>
      <c r="G1042" s="33" t="str">
        <f t="shared" si="32"/>
        <v>Lacoste1001204216/07/2021</v>
      </c>
      <c r="H1042" t="str">
        <f t="shared" si="33"/>
        <v>1001204216/07/2021</v>
      </c>
    </row>
    <row r="1043" spans="1:8" x14ac:dyDescent="0.35">
      <c r="A1043" s="5" t="s">
        <v>23</v>
      </c>
      <c r="B1043" s="5" t="s">
        <v>2131</v>
      </c>
      <c r="C1043" s="38" t="s">
        <v>2094</v>
      </c>
      <c r="D1043" s="6">
        <v>1</v>
      </c>
      <c r="E1043" s="7">
        <v>1</v>
      </c>
      <c r="F1043" s="6">
        <v>74.67</v>
      </c>
      <c r="G1043" s="33" t="str">
        <f t="shared" si="32"/>
        <v>Lacoste1001204217/07/2021</v>
      </c>
      <c r="H1043" t="str">
        <f t="shared" si="33"/>
        <v>1001204217/07/2021</v>
      </c>
    </row>
    <row r="1044" spans="1:8" x14ac:dyDescent="0.35">
      <c r="A1044" s="5" t="s">
        <v>23</v>
      </c>
      <c r="B1044" s="5" t="s">
        <v>2131</v>
      </c>
      <c r="C1044" s="38" t="s">
        <v>2098</v>
      </c>
      <c r="D1044" s="6">
        <v>4</v>
      </c>
      <c r="E1044" s="7">
        <v>2</v>
      </c>
      <c r="F1044" s="6">
        <v>279.51</v>
      </c>
      <c r="G1044" s="33" t="str">
        <f t="shared" si="32"/>
        <v>Lacoste1001204221/07/2021</v>
      </c>
      <c r="H1044" t="str">
        <f t="shared" si="33"/>
        <v>1001204221/07/2021</v>
      </c>
    </row>
    <row r="1045" spans="1:8" x14ac:dyDescent="0.35">
      <c r="A1045" s="5" t="s">
        <v>23</v>
      </c>
      <c r="B1045" s="5" t="s">
        <v>2131</v>
      </c>
      <c r="C1045" s="38" t="s">
        <v>2101</v>
      </c>
      <c r="D1045" s="6">
        <v>1</v>
      </c>
      <c r="E1045" s="7">
        <v>1</v>
      </c>
      <c r="F1045" s="6">
        <v>79.17</v>
      </c>
      <c r="G1045" s="33" t="str">
        <f t="shared" si="32"/>
        <v>Lacoste1001204224/07/2021</v>
      </c>
      <c r="H1045" t="str">
        <f t="shared" si="33"/>
        <v>1001204224/07/2021</v>
      </c>
    </row>
    <row r="1046" spans="1:8" x14ac:dyDescent="0.35">
      <c r="A1046" s="5" t="s">
        <v>23</v>
      </c>
      <c r="B1046" s="5" t="s">
        <v>2135</v>
      </c>
      <c r="C1046" s="38" t="s">
        <v>2080</v>
      </c>
      <c r="D1046" s="6">
        <v>4</v>
      </c>
      <c r="E1046" s="7">
        <v>4</v>
      </c>
      <c r="F1046" s="6">
        <v>256.25</v>
      </c>
      <c r="G1046" s="33" t="str">
        <f t="shared" si="32"/>
        <v>Lacoste1001205103/07/2021</v>
      </c>
      <c r="H1046" t="str">
        <f t="shared" si="33"/>
        <v>1001205103/07/2021</v>
      </c>
    </row>
    <row r="1047" spans="1:8" x14ac:dyDescent="0.35">
      <c r="A1047" s="5" t="s">
        <v>23</v>
      </c>
      <c r="B1047" s="5" t="s">
        <v>2135</v>
      </c>
      <c r="C1047" s="38" t="s">
        <v>2081</v>
      </c>
      <c r="D1047" s="6">
        <v>6</v>
      </c>
      <c r="E1047" s="7">
        <v>2</v>
      </c>
      <c r="F1047" s="6">
        <v>562.51</v>
      </c>
      <c r="G1047" s="33" t="str">
        <f t="shared" si="32"/>
        <v>Lacoste1001205104/07/2021</v>
      </c>
      <c r="H1047" t="str">
        <f t="shared" si="33"/>
        <v>1001205104/07/2021</v>
      </c>
    </row>
    <row r="1048" spans="1:8" x14ac:dyDescent="0.35">
      <c r="A1048" s="5" t="s">
        <v>23</v>
      </c>
      <c r="B1048" s="5" t="s">
        <v>2135</v>
      </c>
      <c r="C1048" s="38" t="s">
        <v>2084</v>
      </c>
      <c r="D1048" s="6">
        <v>1</v>
      </c>
      <c r="E1048" s="7">
        <v>1</v>
      </c>
      <c r="F1048" s="6">
        <v>66.67</v>
      </c>
      <c r="G1048" s="33" t="str">
        <f t="shared" si="32"/>
        <v>Lacoste1001205107/07/2021</v>
      </c>
      <c r="H1048" t="str">
        <f t="shared" si="33"/>
        <v>1001205107/07/2021</v>
      </c>
    </row>
    <row r="1049" spans="1:8" x14ac:dyDescent="0.35">
      <c r="A1049" s="5" t="s">
        <v>23</v>
      </c>
      <c r="B1049" s="5" t="s">
        <v>2135</v>
      </c>
      <c r="C1049" s="38" t="s">
        <v>2085</v>
      </c>
      <c r="D1049" s="6">
        <v>1</v>
      </c>
      <c r="E1049" s="7">
        <v>1</v>
      </c>
      <c r="F1049" s="6">
        <v>66.67</v>
      </c>
      <c r="G1049" s="33" t="str">
        <f t="shared" si="32"/>
        <v>Lacoste1001205108/07/2021</v>
      </c>
      <c r="H1049" t="str">
        <f t="shared" si="33"/>
        <v>1001205108/07/2021</v>
      </c>
    </row>
    <row r="1050" spans="1:8" x14ac:dyDescent="0.35">
      <c r="A1050" s="5" t="s">
        <v>23</v>
      </c>
      <c r="B1050" s="5" t="s">
        <v>2135</v>
      </c>
      <c r="C1050" s="38" t="s">
        <v>2086</v>
      </c>
      <c r="D1050" s="6">
        <v>1</v>
      </c>
      <c r="E1050" s="7">
        <v>1</v>
      </c>
      <c r="F1050" s="6">
        <v>79.17</v>
      </c>
      <c r="G1050" s="33" t="str">
        <f t="shared" si="32"/>
        <v>Lacoste1001205109/07/2021</v>
      </c>
      <c r="H1050" t="str">
        <f t="shared" si="33"/>
        <v>1001205109/07/2021</v>
      </c>
    </row>
    <row r="1051" spans="1:8" x14ac:dyDescent="0.35">
      <c r="A1051" s="5" t="s">
        <v>23</v>
      </c>
      <c r="B1051" s="5" t="s">
        <v>2135</v>
      </c>
      <c r="C1051" s="38" t="s">
        <v>2092</v>
      </c>
      <c r="D1051" s="6">
        <v>1</v>
      </c>
      <c r="E1051" s="7">
        <v>1</v>
      </c>
      <c r="F1051" s="6">
        <v>74.67</v>
      </c>
      <c r="G1051" s="33" t="str">
        <f t="shared" si="32"/>
        <v>Lacoste1001205115/07/2021</v>
      </c>
      <c r="H1051" t="str">
        <f t="shared" si="33"/>
        <v>1001205115/07/2021</v>
      </c>
    </row>
    <row r="1052" spans="1:8" x14ac:dyDescent="0.35">
      <c r="A1052" s="5" t="s">
        <v>23</v>
      </c>
      <c r="B1052" s="5" t="s">
        <v>2135</v>
      </c>
      <c r="C1052" s="38" t="s">
        <v>2094</v>
      </c>
      <c r="D1052" s="6">
        <v>3</v>
      </c>
      <c r="E1052" s="7">
        <v>2</v>
      </c>
      <c r="F1052" s="6">
        <v>262.51</v>
      </c>
      <c r="G1052" s="33" t="str">
        <f t="shared" si="32"/>
        <v>Lacoste1001205117/07/2021</v>
      </c>
      <c r="H1052" t="str">
        <f t="shared" si="33"/>
        <v>1001205117/07/2021</v>
      </c>
    </row>
    <row r="1053" spans="1:8" x14ac:dyDescent="0.35">
      <c r="A1053" s="5" t="s">
        <v>23</v>
      </c>
      <c r="B1053" s="5" t="s">
        <v>2135</v>
      </c>
      <c r="C1053" s="38" t="s">
        <v>2099</v>
      </c>
      <c r="D1053" s="6">
        <v>1</v>
      </c>
      <c r="E1053" s="7">
        <v>1</v>
      </c>
      <c r="F1053" s="6">
        <v>79.17</v>
      </c>
      <c r="G1053" s="33" t="str">
        <f t="shared" si="32"/>
        <v>Lacoste1001205122/07/2021</v>
      </c>
      <c r="H1053" t="str">
        <f t="shared" si="33"/>
        <v>1001205122/07/2021</v>
      </c>
    </row>
    <row r="1054" spans="1:8" x14ac:dyDescent="0.35">
      <c r="A1054" s="5" t="s">
        <v>23</v>
      </c>
      <c r="B1054" s="5" t="s">
        <v>2135</v>
      </c>
      <c r="C1054" s="38" t="s">
        <v>2100</v>
      </c>
      <c r="D1054" s="6">
        <v>1</v>
      </c>
      <c r="E1054" s="7">
        <v>1</v>
      </c>
      <c r="F1054" s="6">
        <v>79.17</v>
      </c>
      <c r="G1054" s="33" t="str">
        <f t="shared" si="32"/>
        <v>Lacoste1001205123/07/2021</v>
      </c>
      <c r="H1054" t="str">
        <f t="shared" si="33"/>
        <v>1001205123/07/2021</v>
      </c>
    </row>
    <row r="1055" spans="1:8" x14ac:dyDescent="0.35">
      <c r="A1055" s="5" t="s">
        <v>23</v>
      </c>
      <c r="B1055" s="5" t="s">
        <v>2135</v>
      </c>
      <c r="C1055" s="38" t="s">
        <v>2101</v>
      </c>
      <c r="D1055" s="6">
        <v>1</v>
      </c>
      <c r="E1055" s="7">
        <v>1</v>
      </c>
      <c r="F1055" s="6">
        <v>45.83</v>
      </c>
      <c r="G1055" s="33" t="str">
        <f t="shared" si="32"/>
        <v>Lacoste1001205124/07/2021</v>
      </c>
      <c r="H1055" t="str">
        <f t="shared" si="33"/>
        <v>1001205124/07/2021</v>
      </c>
    </row>
    <row r="1056" spans="1:8" x14ac:dyDescent="0.35">
      <c r="A1056" s="5" t="s">
        <v>23</v>
      </c>
      <c r="B1056" s="5" t="s">
        <v>2135</v>
      </c>
      <c r="C1056" s="38" t="s">
        <v>2108</v>
      </c>
      <c r="D1056" s="6">
        <v>1</v>
      </c>
      <c r="E1056" s="7">
        <v>1</v>
      </c>
      <c r="F1056" s="6">
        <v>79.17</v>
      </c>
      <c r="G1056" s="33" t="str">
        <f t="shared" si="32"/>
        <v>Lacoste1001205131/07/2021</v>
      </c>
      <c r="H1056" t="str">
        <f t="shared" si="33"/>
        <v>1001205131/07/2021</v>
      </c>
    </row>
    <row r="1057" spans="1:8" x14ac:dyDescent="0.35">
      <c r="A1057" s="5" t="s">
        <v>23</v>
      </c>
      <c r="B1057" s="5" t="s">
        <v>2166</v>
      </c>
      <c r="C1057" s="38" t="s">
        <v>2085</v>
      </c>
      <c r="D1057" s="6">
        <v>1</v>
      </c>
      <c r="E1057" s="7">
        <v>1</v>
      </c>
      <c r="F1057" s="6">
        <v>66.67</v>
      </c>
      <c r="G1057" s="33" t="str">
        <f t="shared" si="32"/>
        <v>Lacoste1001206708/07/2021</v>
      </c>
      <c r="H1057" t="str">
        <f t="shared" si="33"/>
        <v>1001206708/07/2021</v>
      </c>
    </row>
    <row r="1058" spans="1:8" x14ac:dyDescent="0.35">
      <c r="A1058" s="5" t="s">
        <v>23</v>
      </c>
      <c r="B1058" s="5" t="s">
        <v>2139</v>
      </c>
      <c r="C1058" s="38" t="s">
        <v>2094</v>
      </c>
      <c r="D1058" s="6">
        <v>1</v>
      </c>
      <c r="E1058" s="7">
        <v>1</v>
      </c>
      <c r="F1058" s="6">
        <v>45.83</v>
      </c>
      <c r="G1058" s="33" t="str">
        <f t="shared" si="32"/>
        <v>Lacoste1001215717/07/2021</v>
      </c>
      <c r="H1058" t="str">
        <f t="shared" si="33"/>
        <v>1001215717/07/2021</v>
      </c>
    </row>
    <row r="1059" spans="1:8" x14ac:dyDescent="0.35">
      <c r="A1059" s="5" t="s">
        <v>23</v>
      </c>
      <c r="B1059" s="5" t="s">
        <v>2139</v>
      </c>
      <c r="C1059" s="38" t="s">
        <v>2096</v>
      </c>
      <c r="D1059" s="6">
        <v>1</v>
      </c>
      <c r="E1059" s="7">
        <v>1</v>
      </c>
      <c r="F1059" s="6">
        <v>79.17</v>
      </c>
      <c r="G1059" s="33" t="str">
        <f t="shared" si="32"/>
        <v>Lacoste1001215719/07/2021</v>
      </c>
      <c r="H1059" t="str">
        <f t="shared" si="33"/>
        <v>1001215719/07/2021</v>
      </c>
    </row>
    <row r="1060" spans="1:8" x14ac:dyDescent="0.35">
      <c r="A1060" s="5" t="s">
        <v>23</v>
      </c>
      <c r="B1060" s="5" t="s">
        <v>2139</v>
      </c>
      <c r="C1060" s="38" t="s">
        <v>2107</v>
      </c>
      <c r="D1060" s="6">
        <v>1</v>
      </c>
      <c r="E1060" s="7">
        <v>1</v>
      </c>
      <c r="F1060" s="6">
        <v>66.67</v>
      </c>
      <c r="G1060" s="33" t="str">
        <f t="shared" si="32"/>
        <v>Lacoste1001215730/07/2021</v>
      </c>
      <c r="H1060" t="str">
        <f t="shared" si="33"/>
        <v>1001215730/07/2021</v>
      </c>
    </row>
    <row r="1061" spans="1:8" x14ac:dyDescent="0.35">
      <c r="A1061" s="5" t="s">
        <v>23</v>
      </c>
      <c r="B1061" s="5" t="s">
        <v>2139</v>
      </c>
      <c r="C1061" s="38" t="s">
        <v>2178</v>
      </c>
      <c r="D1061" s="6">
        <v>4</v>
      </c>
      <c r="E1061" s="7">
        <v>4</v>
      </c>
      <c r="F1061" s="6">
        <v>329.18</v>
      </c>
      <c r="G1061" s="33" t="str">
        <f t="shared" si="32"/>
        <v>Lacoste1001215701/08/2021</v>
      </c>
      <c r="H1061" t="str">
        <f t="shared" si="33"/>
        <v>1001215701/08/2021</v>
      </c>
    </row>
    <row r="1062" spans="1:8" x14ac:dyDescent="0.35">
      <c r="A1062" s="5" t="s">
        <v>23</v>
      </c>
      <c r="B1062" s="5" t="s">
        <v>2139</v>
      </c>
      <c r="C1062" s="38" t="s">
        <v>2182</v>
      </c>
      <c r="D1062" s="6">
        <v>2</v>
      </c>
      <c r="E1062" s="7">
        <v>2</v>
      </c>
      <c r="F1062" s="6">
        <v>112.5</v>
      </c>
      <c r="G1062" s="33" t="str">
        <f t="shared" si="32"/>
        <v>Lacoste1001215705/08/2021</v>
      </c>
      <c r="H1062" t="str">
        <f t="shared" si="33"/>
        <v>1001215705/08/2021</v>
      </c>
    </row>
    <row r="1063" spans="1:8" x14ac:dyDescent="0.35">
      <c r="A1063" s="5" t="s">
        <v>23</v>
      </c>
      <c r="B1063" s="5" t="s">
        <v>2139</v>
      </c>
      <c r="C1063" s="38" t="s">
        <v>2183</v>
      </c>
      <c r="D1063" s="6">
        <v>3</v>
      </c>
      <c r="E1063" s="7">
        <v>2</v>
      </c>
      <c r="F1063" s="6">
        <v>275.01</v>
      </c>
      <c r="G1063" s="33" t="str">
        <f t="shared" si="32"/>
        <v>Lacoste1001215706/08/2021</v>
      </c>
      <c r="H1063" t="str">
        <f t="shared" si="33"/>
        <v>1001215706/08/2021</v>
      </c>
    </row>
    <row r="1064" spans="1:8" x14ac:dyDescent="0.35">
      <c r="A1064" s="5" t="s">
        <v>23</v>
      </c>
      <c r="B1064" s="5" t="s">
        <v>2139</v>
      </c>
      <c r="C1064" s="38" t="s">
        <v>2186</v>
      </c>
      <c r="D1064" s="6">
        <v>1</v>
      </c>
      <c r="E1064" s="7">
        <v>1</v>
      </c>
      <c r="F1064" s="6">
        <v>116.67</v>
      </c>
      <c r="G1064" s="33" t="str">
        <f t="shared" si="32"/>
        <v>Lacoste1001215710/08/2021</v>
      </c>
      <c r="H1064" t="str">
        <f t="shared" si="33"/>
        <v>1001215710/08/2021</v>
      </c>
    </row>
    <row r="1065" spans="1:8" x14ac:dyDescent="0.35">
      <c r="A1065" s="5" t="s">
        <v>23</v>
      </c>
      <c r="B1065" s="5" t="s">
        <v>2139</v>
      </c>
      <c r="C1065" s="38" t="s">
        <v>2231</v>
      </c>
      <c r="D1065" s="6">
        <v>3</v>
      </c>
      <c r="E1065" s="7">
        <v>3</v>
      </c>
      <c r="F1065" s="6">
        <v>250.01</v>
      </c>
      <c r="G1065" s="33" t="str">
        <f t="shared" si="32"/>
        <v>Lacoste1001215712/08/2021</v>
      </c>
      <c r="H1065" t="str">
        <f t="shared" si="33"/>
        <v>1001215712/08/2021</v>
      </c>
    </row>
    <row r="1066" spans="1:8" x14ac:dyDescent="0.35">
      <c r="A1066" s="5" t="s">
        <v>23</v>
      </c>
      <c r="B1066" s="5" t="s">
        <v>2141</v>
      </c>
      <c r="C1066" s="38" t="s">
        <v>2100</v>
      </c>
      <c r="D1066" s="6">
        <v>2</v>
      </c>
      <c r="E1066" s="7">
        <v>1</v>
      </c>
      <c r="F1066" s="6">
        <v>91.66</v>
      </c>
      <c r="G1066" s="33" t="str">
        <f t="shared" si="32"/>
        <v>Lacoste400000923/07/2021</v>
      </c>
      <c r="H1066" t="str">
        <f t="shared" si="33"/>
        <v>400000923/07/2021</v>
      </c>
    </row>
    <row r="1067" spans="1:8" x14ac:dyDescent="0.35">
      <c r="A1067" s="5" t="s">
        <v>23</v>
      </c>
      <c r="B1067" s="5" t="s">
        <v>115</v>
      </c>
      <c r="C1067" s="38" t="s">
        <v>2101</v>
      </c>
      <c r="D1067" s="6">
        <v>1</v>
      </c>
      <c r="E1067" s="7">
        <v>1</v>
      </c>
      <c r="F1067" s="6">
        <v>79.17</v>
      </c>
      <c r="G1067" s="33" t="str">
        <f t="shared" si="32"/>
        <v>Lacoste400002024/07/2021</v>
      </c>
      <c r="H1067" t="str">
        <f t="shared" si="33"/>
        <v>400002024/07/2021</v>
      </c>
    </row>
    <row r="1068" spans="1:8" x14ac:dyDescent="0.35">
      <c r="A1068" s="5" t="s">
        <v>24</v>
      </c>
      <c r="B1068" s="5" t="s">
        <v>2175</v>
      </c>
      <c r="C1068" s="38" t="s">
        <v>2102</v>
      </c>
      <c r="D1068" s="6">
        <v>2</v>
      </c>
      <c r="E1068" s="7">
        <v>2</v>
      </c>
      <c r="F1068" s="6">
        <v>166.66</v>
      </c>
      <c r="G1068" s="33" t="str">
        <f t="shared" si="32"/>
        <v>Maison Margiela1001095425/07/2021</v>
      </c>
      <c r="H1068" t="str">
        <f t="shared" si="33"/>
        <v>1001095425/07/2021</v>
      </c>
    </row>
    <row r="1069" spans="1:8" x14ac:dyDescent="0.35">
      <c r="A1069" s="5" t="s">
        <v>24</v>
      </c>
      <c r="B1069" s="5" t="s">
        <v>2110</v>
      </c>
      <c r="C1069" s="38" t="s">
        <v>2096</v>
      </c>
      <c r="D1069" s="6">
        <v>3</v>
      </c>
      <c r="E1069" s="7">
        <v>2</v>
      </c>
      <c r="F1069" s="6">
        <v>490</v>
      </c>
      <c r="G1069" s="33" t="str">
        <f t="shared" si="32"/>
        <v>Maison Margiela1001095919/07/2021</v>
      </c>
      <c r="H1069" t="str">
        <f t="shared" si="33"/>
        <v>1001095919/07/2021</v>
      </c>
    </row>
    <row r="1070" spans="1:8" x14ac:dyDescent="0.35">
      <c r="A1070" s="5" t="s">
        <v>24</v>
      </c>
      <c r="B1070" s="5" t="s">
        <v>2110</v>
      </c>
      <c r="C1070" s="38" t="s">
        <v>2102</v>
      </c>
      <c r="D1070" s="6">
        <v>1</v>
      </c>
      <c r="E1070" s="7">
        <v>1</v>
      </c>
      <c r="F1070" s="6">
        <v>83.33</v>
      </c>
      <c r="G1070" s="33" t="str">
        <f t="shared" si="32"/>
        <v>Maison Margiela1001095925/07/2021</v>
      </c>
      <c r="H1070" t="str">
        <f t="shared" si="33"/>
        <v>1001095925/07/2021</v>
      </c>
    </row>
    <row r="1071" spans="1:8" x14ac:dyDescent="0.35">
      <c r="A1071" s="5" t="s">
        <v>24</v>
      </c>
      <c r="B1071" s="5" t="s">
        <v>2174</v>
      </c>
      <c r="C1071" s="38" t="s">
        <v>2101</v>
      </c>
      <c r="D1071" s="6">
        <v>1</v>
      </c>
      <c r="E1071" s="7">
        <v>1</v>
      </c>
      <c r="F1071" s="6">
        <v>83.33</v>
      </c>
      <c r="G1071" s="33" t="str">
        <f t="shared" si="32"/>
        <v>Maison Margiela1001098424/07/2021</v>
      </c>
      <c r="H1071" t="str">
        <f t="shared" si="33"/>
        <v>1001098424/07/2021</v>
      </c>
    </row>
    <row r="1072" spans="1:8" x14ac:dyDescent="0.35">
      <c r="A1072" s="5" t="s">
        <v>24</v>
      </c>
      <c r="B1072" s="5" t="s">
        <v>2171</v>
      </c>
      <c r="C1072" s="38" t="s">
        <v>2095</v>
      </c>
      <c r="D1072" s="6">
        <v>1</v>
      </c>
      <c r="E1072" s="7">
        <v>1</v>
      </c>
      <c r="F1072" s="6">
        <v>83.33</v>
      </c>
      <c r="G1072" s="33" t="str">
        <f t="shared" si="32"/>
        <v>Maison Margiela1001111418/07/2021</v>
      </c>
      <c r="H1072" t="str">
        <f t="shared" si="33"/>
        <v>1001111418/07/2021</v>
      </c>
    </row>
    <row r="1073" spans="1:8" x14ac:dyDescent="0.35">
      <c r="A1073" s="5" t="s">
        <v>24</v>
      </c>
      <c r="B1073" s="5" t="s">
        <v>2171</v>
      </c>
      <c r="C1073" s="38" t="s">
        <v>2212</v>
      </c>
      <c r="D1073" s="6">
        <v>1</v>
      </c>
      <c r="E1073" s="7">
        <v>1</v>
      </c>
      <c r="F1073" s="6">
        <v>104.17</v>
      </c>
      <c r="G1073" s="33" t="str">
        <f t="shared" si="32"/>
        <v>Maison Margiela1001111411/08/2021</v>
      </c>
      <c r="H1073" t="str">
        <f t="shared" si="33"/>
        <v>1001111411/08/2021</v>
      </c>
    </row>
    <row r="1074" spans="1:8" x14ac:dyDescent="0.35">
      <c r="A1074" s="5" t="s">
        <v>24</v>
      </c>
      <c r="B1074" s="5" t="s">
        <v>2151</v>
      </c>
      <c r="C1074" s="38" t="s">
        <v>2101</v>
      </c>
      <c r="D1074" s="6">
        <v>1</v>
      </c>
      <c r="E1074" s="7">
        <v>1</v>
      </c>
      <c r="F1074" s="6">
        <v>83.33</v>
      </c>
      <c r="G1074" s="33" t="str">
        <f t="shared" si="32"/>
        <v>Maison Margiela1001113924/07/2021</v>
      </c>
      <c r="H1074" t="str">
        <f t="shared" si="33"/>
        <v>1001113924/07/2021</v>
      </c>
    </row>
    <row r="1075" spans="1:8" x14ac:dyDescent="0.35">
      <c r="A1075" s="5" t="s">
        <v>24</v>
      </c>
      <c r="B1075" s="5" t="s">
        <v>2169</v>
      </c>
      <c r="C1075" s="38" t="s">
        <v>2088</v>
      </c>
      <c r="D1075" s="6">
        <v>1</v>
      </c>
      <c r="E1075" s="7">
        <v>1</v>
      </c>
      <c r="F1075" s="6">
        <v>104.17</v>
      </c>
      <c r="G1075" s="33" t="str">
        <f t="shared" si="32"/>
        <v>Maison Margiela1001119911/07/2021</v>
      </c>
      <c r="H1075" t="str">
        <f t="shared" si="33"/>
        <v>1001119911/07/2021</v>
      </c>
    </row>
    <row r="1076" spans="1:8" x14ac:dyDescent="0.35">
      <c r="A1076" s="5" t="s">
        <v>24</v>
      </c>
      <c r="B1076" s="5" t="s">
        <v>2169</v>
      </c>
      <c r="C1076" s="38" t="s">
        <v>2095</v>
      </c>
      <c r="D1076" s="6">
        <v>3</v>
      </c>
      <c r="E1076" s="7">
        <v>2</v>
      </c>
      <c r="F1076" s="6">
        <v>249.99</v>
      </c>
      <c r="G1076" s="33" t="str">
        <f t="shared" si="32"/>
        <v>Maison Margiela1001119918/07/2021</v>
      </c>
      <c r="H1076" t="str">
        <f t="shared" si="33"/>
        <v>1001119918/07/2021</v>
      </c>
    </row>
    <row r="1077" spans="1:8" x14ac:dyDescent="0.35">
      <c r="A1077" s="5" t="s">
        <v>24</v>
      </c>
      <c r="B1077" s="5" t="s">
        <v>2169</v>
      </c>
      <c r="C1077" s="38" t="s">
        <v>2100</v>
      </c>
      <c r="D1077" s="6">
        <v>1</v>
      </c>
      <c r="E1077" s="7">
        <v>1</v>
      </c>
      <c r="F1077" s="6">
        <v>83.33</v>
      </c>
      <c r="G1077" s="33" t="str">
        <f t="shared" si="32"/>
        <v>Maison Margiela1001119923/07/2021</v>
      </c>
      <c r="H1077" t="str">
        <f t="shared" si="33"/>
        <v>1001119923/07/2021</v>
      </c>
    </row>
    <row r="1078" spans="1:8" x14ac:dyDescent="0.35">
      <c r="A1078" s="5" t="s">
        <v>24</v>
      </c>
      <c r="B1078" s="5" t="s">
        <v>2115</v>
      </c>
      <c r="C1078" s="38" t="s">
        <v>2084</v>
      </c>
      <c r="D1078" s="6">
        <v>2</v>
      </c>
      <c r="E1078" s="7">
        <v>2</v>
      </c>
      <c r="F1078" s="6">
        <v>659.37</v>
      </c>
      <c r="G1078" s="33" t="str">
        <f t="shared" si="32"/>
        <v>Maison Margiela1001121107/07/2021</v>
      </c>
      <c r="H1078" t="str">
        <f t="shared" si="33"/>
        <v>1001121107/07/2021</v>
      </c>
    </row>
    <row r="1079" spans="1:8" x14ac:dyDescent="0.35">
      <c r="A1079" s="5" t="s">
        <v>24</v>
      </c>
      <c r="B1079" s="5" t="s">
        <v>2115</v>
      </c>
      <c r="C1079" s="38" t="s">
        <v>2088</v>
      </c>
      <c r="D1079" s="6">
        <v>1</v>
      </c>
      <c r="E1079" s="7">
        <v>1</v>
      </c>
      <c r="F1079" s="6">
        <v>243.75</v>
      </c>
      <c r="G1079" s="33" t="str">
        <f t="shared" si="32"/>
        <v>Maison Margiela1001121111/07/2021</v>
      </c>
      <c r="H1079" t="str">
        <f t="shared" si="33"/>
        <v>1001121111/07/2021</v>
      </c>
    </row>
    <row r="1080" spans="1:8" x14ac:dyDescent="0.35">
      <c r="A1080" s="5" t="s">
        <v>24</v>
      </c>
      <c r="B1080" s="5" t="s">
        <v>2115</v>
      </c>
      <c r="C1080" s="38" t="s">
        <v>2092</v>
      </c>
      <c r="D1080" s="6">
        <v>2</v>
      </c>
      <c r="E1080" s="7">
        <v>2</v>
      </c>
      <c r="F1080" s="6">
        <v>370</v>
      </c>
      <c r="G1080" s="33" t="str">
        <f t="shared" si="32"/>
        <v>Maison Margiela1001121115/07/2021</v>
      </c>
      <c r="H1080" t="str">
        <f t="shared" si="33"/>
        <v>1001121115/07/2021</v>
      </c>
    </row>
    <row r="1081" spans="1:8" x14ac:dyDescent="0.35">
      <c r="A1081" s="5" t="s">
        <v>24</v>
      </c>
      <c r="B1081" s="5" t="s">
        <v>2115</v>
      </c>
      <c r="C1081" s="38" t="s">
        <v>2094</v>
      </c>
      <c r="D1081" s="6">
        <v>1</v>
      </c>
      <c r="E1081" s="7">
        <v>1</v>
      </c>
      <c r="F1081" s="6">
        <v>215</v>
      </c>
      <c r="G1081" s="33" t="str">
        <f t="shared" si="32"/>
        <v>Maison Margiela1001121117/07/2021</v>
      </c>
      <c r="H1081" t="str">
        <f t="shared" si="33"/>
        <v>1001121117/07/2021</v>
      </c>
    </row>
    <row r="1082" spans="1:8" x14ac:dyDescent="0.35">
      <c r="A1082" s="5" t="s">
        <v>24</v>
      </c>
      <c r="B1082" s="5" t="s">
        <v>2115</v>
      </c>
      <c r="C1082" s="38" t="s">
        <v>2101</v>
      </c>
      <c r="D1082" s="6">
        <v>1</v>
      </c>
      <c r="E1082" s="7">
        <v>0</v>
      </c>
      <c r="F1082" s="6">
        <v>148.33000000000001</v>
      </c>
      <c r="G1082" s="33" t="str">
        <f t="shared" si="32"/>
        <v>Maison Margiela1001121124/07/2021</v>
      </c>
      <c r="H1082" t="str">
        <f t="shared" si="33"/>
        <v>1001121124/07/2021</v>
      </c>
    </row>
    <row r="1083" spans="1:8" x14ac:dyDescent="0.35">
      <c r="A1083" s="5" t="s">
        <v>24</v>
      </c>
      <c r="B1083" s="5" t="s">
        <v>2115</v>
      </c>
      <c r="C1083" s="38" t="s">
        <v>2181</v>
      </c>
      <c r="D1083" s="6">
        <v>1</v>
      </c>
      <c r="E1083" s="7">
        <v>1</v>
      </c>
      <c r="F1083" s="6">
        <v>325</v>
      </c>
      <c r="G1083" s="33" t="str">
        <f t="shared" si="32"/>
        <v>Maison Margiela1001121104/08/2021</v>
      </c>
      <c r="H1083" t="str">
        <f t="shared" si="33"/>
        <v>1001121104/08/2021</v>
      </c>
    </row>
    <row r="1084" spans="1:8" x14ac:dyDescent="0.35">
      <c r="A1084" s="5" t="s">
        <v>24</v>
      </c>
      <c r="B1084" s="5" t="s">
        <v>2115</v>
      </c>
      <c r="C1084" s="38" t="s">
        <v>2182</v>
      </c>
      <c r="D1084" s="6">
        <v>0</v>
      </c>
      <c r="E1084" s="7">
        <v>0</v>
      </c>
      <c r="F1084" s="6">
        <v>0</v>
      </c>
      <c r="G1084" s="33" t="str">
        <f t="shared" si="32"/>
        <v>Maison Margiela1001121105/08/2021</v>
      </c>
      <c r="H1084" t="str">
        <f t="shared" si="33"/>
        <v>1001121105/08/2021</v>
      </c>
    </row>
    <row r="1085" spans="1:8" x14ac:dyDescent="0.35">
      <c r="A1085" s="5" t="s">
        <v>24</v>
      </c>
      <c r="B1085" s="5" t="s">
        <v>124</v>
      </c>
      <c r="C1085" s="38" t="s">
        <v>2080</v>
      </c>
      <c r="D1085" s="6">
        <v>2</v>
      </c>
      <c r="E1085" s="7">
        <v>2</v>
      </c>
      <c r="F1085" s="6">
        <v>351.25</v>
      </c>
      <c r="G1085" s="33" t="str">
        <f t="shared" si="32"/>
        <v>Maison Margiela1001121603/07/2021</v>
      </c>
      <c r="H1085" t="str">
        <f t="shared" si="33"/>
        <v>1001121603/07/2021</v>
      </c>
    </row>
    <row r="1086" spans="1:8" x14ac:dyDescent="0.35">
      <c r="A1086" s="5" t="s">
        <v>24</v>
      </c>
      <c r="B1086" s="5" t="s">
        <v>124</v>
      </c>
      <c r="C1086" s="38" t="s">
        <v>2081</v>
      </c>
      <c r="D1086" s="6">
        <v>1</v>
      </c>
      <c r="E1086" s="7">
        <v>1</v>
      </c>
      <c r="F1086" s="6">
        <v>142.91999999999999</v>
      </c>
      <c r="G1086" s="33" t="str">
        <f t="shared" si="32"/>
        <v>Maison Margiela1001121604/07/2021</v>
      </c>
      <c r="H1086" t="str">
        <f t="shared" si="33"/>
        <v>1001121604/07/2021</v>
      </c>
    </row>
    <row r="1087" spans="1:8" x14ac:dyDescent="0.35">
      <c r="A1087" s="5" t="s">
        <v>24</v>
      </c>
      <c r="B1087" s="5" t="s">
        <v>124</v>
      </c>
      <c r="C1087" s="38" t="s">
        <v>2096</v>
      </c>
      <c r="D1087" s="6">
        <v>1</v>
      </c>
      <c r="E1087" s="7">
        <v>1</v>
      </c>
      <c r="F1087" s="6">
        <v>328.33</v>
      </c>
      <c r="G1087" s="33" t="str">
        <f t="shared" si="32"/>
        <v>Maison Margiela1001121619/07/2021</v>
      </c>
      <c r="H1087" t="str">
        <f t="shared" si="33"/>
        <v>1001121619/07/2021</v>
      </c>
    </row>
    <row r="1088" spans="1:8" x14ac:dyDescent="0.35">
      <c r="A1088" s="5" t="s">
        <v>24</v>
      </c>
      <c r="B1088" s="5" t="s">
        <v>124</v>
      </c>
      <c r="C1088" s="38" t="s">
        <v>2098</v>
      </c>
      <c r="D1088" s="6">
        <v>1</v>
      </c>
      <c r="E1088" s="7">
        <v>1</v>
      </c>
      <c r="F1088" s="6">
        <v>215</v>
      </c>
      <c r="G1088" s="33" t="str">
        <f t="shared" si="32"/>
        <v>Maison Margiela1001121621/07/2021</v>
      </c>
      <c r="H1088" t="str">
        <f t="shared" si="33"/>
        <v>1001121621/07/2021</v>
      </c>
    </row>
    <row r="1089" spans="1:8" x14ac:dyDescent="0.35">
      <c r="A1089" s="5" t="s">
        <v>24</v>
      </c>
      <c r="B1089" s="5" t="s">
        <v>124</v>
      </c>
      <c r="C1089" s="38" t="s">
        <v>2100</v>
      </c>
      <c r="D1089" s="6">
        <v>1</v>
      </c>
      <c r="E1089" s="7">
        <v>1</v>
      </c>
      <c r="F1089" s="6">
        <v>161.66999999999999</v>
      </c>
      <c r="G1089" s="33" t="str">
        <f t="shared" si="32"/>
        <v>Maison Margiela1001121623/07/2021</v>
      </c>
      <c r="H1089" t="str">
        <f t="shared" si="33"/>
        <v>1001121623/07/2021</v>
      </c>
    </row>
    <row r="1090" spans="1:8" x14ac:dyDescent="0.35">
      <c r="A1090" s="5" t="s">
        <v>24</v>
      </c>
      <c r="B1090" s="5" t="s">
        <v>124</v>
      </c>
      <c r="C1090" s="38" t="s">
        <v>2101</v>
      </c>
      <c r="D1090" s="6">
        <v>3</v>
      </c>
      <c r="E1090" s="7">
        <v>3</v>
      </c>
      <c r="F1090" s="6">
        <v>404.99</v>
      </c>
      <c r="G1090" s="33" t="str">
        <f t="shared" si="32"/>
        <v>Maison Margiela1001121624/07/2021</v>
      </c>
      <c r="H1090" t="str">
        <f t="shared" si="33"/>
        <v>1001121624/07/2021</v>
      </c>
    </row>
    <row r="1091" spans="1:8" x14ac:dyDescent="0.35">
      <c r="A1091" s="5" t="s">
        <v>24</v>
      </c>
      <c r="B1091" s="5" t="s">
        <v>124</v>
      </c>
      <c r="C1091" s="38" t="s">
        <v>2104</v>
      </c>
      <c r="D1091" s="6">
        <v>1</v>
      </c>
      <c r="E1091" s="7">
        <v>1</v>
      </c>
      <c r="F1091" s="6">
        <v>83.33</v>
      </c>
      <c r="G1091" s="33" t="str">
        <f t="shared" si="32"/>
        <v>Maison Margiela1001121627/07/2021</v>
      </c>
      <c r="H1091" t="str">
        <f t="shared" si="33"/>
        <v>1001121627/07/2021</v>
      </c>
    </row>
    <row r="1092" spans="1:8" x14ac:dyDescent="0.35">
      <c r="A1092" s="5" t="s">
        <v>24</v>
      </c>
      <c r="B1092" s="5" t="s">
        <v>124</v>
      </c>
      <c r="C1092" s="38" t="s">
        <v>2108</v>
      </c>
      <c r="D1092" s="6">
        <v>2</v>
      </c>
      <c r="E1092" s="7">
        <v>2</v>
      </c>
      <c r="F1092" s="6">
        <v>645.83999999999992</v>
      </c>
      <c r="G1092" s="33" t="str">
        <f t="shared" si="32"/>
        <v>Maison Margiela1001121631/07/2021</v>
      </c>
      <c r="H1092" t="str">
        <f t="shared" si="33"/>
        <v>1001121631/07/2021</v>
      </c>
    </row>
    <row r="1093" spans="1:8" x14ac:dyDescent="0.35">
      <c r="A1093" s="5" t="s">
        <v>24</v>
      </c>
      <c r="B1093" s="5" t="s">
        <v>124</v>
      </c>
      <c r="C1093" s="38" t="s">
        <v>2178</v>
      </c>
      <c r="D1093" s="6">
        <v>3</v>
      </c>
      <c r="E1093" s="7">
        <v>3</v>
      </c>
      <c r="F1093" s="6">
        <v>508.34000000000003</v>
      </c>
      <c r="G1093" s="33" t="str">
        <f t="shared" si="32"/>
        <v>Maison Margiela1001121601/08/2021</v>
      </c>
      <c r="H1093" t="str">
        <f t="shared" si="33"/>
        <v>1001121601/08/2021</v>
      </c>
    </row>
    <row r="1094" spans="1:8" x14ac:dyDescent="0.35">
      <c r="A1094" s="5" t="s">
        <v>24</v>
      </c>
      <c r="B1094" s="5" t="s">
        <v>124</v>
      </c>
      <c r="C1094" s="38" t="s">
        <v>2184</v>
      </c>
      <c r="D1094" s="6">
        <v>2</v>
      </c>
      <c r="E1094" s="7">
        <v>2</v>
      </c>
      <c r="F1094" s="6">
        <v>358.34</v>
      </c>
      <c r="G1094" s="33" t="str">
        <f t="shared" si="32"/>
        <v>Maison Margiela1001121607/08/2021</v>
      </c>
      <c r="H1094" t="str">
        <f t="shared" si="33"/>
        <v>1001121607/08/2021</v>
      </c>
    </row>
    <row r="1095" spans="1:8" x14ac:dyDescent="0.35">
      <c r="A1095" s="5" t="s">
        <v>24</v>
      </c>
      <c r="B1095" s="5" t="s">
        <v>124</v>
      </c>
      <c r="C1095" s="38" t="s">
        <v>2186</v>
      </c>
      <c r="D1095" s="6">
        <v>1</v>
      </c>
      <c r="E1095" s="7">
        <v>1</v>
      </c>
      <c r="F1095" s="6">
        <v>104.17</v>
      </c>
      <c r="G1095" s="33" t="str">
        <f t="shared" si="32"/>
        <v>Maison Margiela1001121610/08/2021</v>
      </c>
      <c r="H1095" t="str">
        <f t="shared" si="33"/>
        <v>1001121610/08/2021</v>
      </c>
    </row>
    <row r="1096" spans="1:8" x14ac:dyDescent="0.35">
      <c r="A1096" s="5" t="s">
        <v>24</v>
      </c>
      <c r="B1096" s="5" t="s">
        <v>124</v>
      </c>
      <c r="C1096" s="38" t="s">
        <v>2212</v>
      </c>
      <c r="D1096" s="6">
        <v>4</v>
      </c>
      <c r="E1096" s="7">
        <v>4</v>
      </c>
      <c r="F1096" s="6">
        <v>639.58999999999992</v>
      </c>
      <c r="G1096" s="33" t="str">
        <f t="shared" ref="G1096:G1159" si="34">A1096&amp;B1096&amp;C1096</f>
        <v>Maison Margiela1001121611/08/2021</v>
      </c>
      <c r="H1096" t="str">
        <f t="shared" ref="H1096:H1159" si="35">B1096&amp;C1096</f>
        <v>1001121611/08/2021</v>
      </c>
    </row>
    <row r="1097" spans="1:8" x14ac:dyDescent="0.35">
      <c r="A1097" s="5" t="s">
        <v>24</v>
      </c>
      <c r="B1097" s="5" t="s">
        <v>2172</v>
      </c>
      <c r="C1097" s="38" t="s">
        <v>2096</v>
      </c>
      <c r="D1097" s="6">
        <v>1</v>
      </c>
      <c r="E1097" s="7">
        <v>1</v>
      </c>
      <c r="F1097" s="6">
        <v>83.33</v>
      </c>
      <c r="G1097" s="33" t="str">
        <f t="shared" si="34"/>
        <v>Maison Margiela1001123219/07/2021</v>
      </c>
      <c r="H1097" t="str">
        <f t="shared" si="35"/>
        <v>1001123219/07/2021</v>
      </c>
    </row>
    <row r="1098" spans="1:8" x14ac:dyDescent="0.35">
      <c r="A1098" s="5" t="s">
        <v>24</v>
      </c>
      <c r="B1098" s="5" t="s">
        <v>2172</v>
      </c>
      <c r="C1098" s="38" t="s">
        <v>2185</v>
      </c>
      <c r="D1098" s="6">
        <v>1</v>
      </c>
      <c r="E1098" s="7">
        <v>1</v>
      </c>
      <c r="F1098" s="6">
        <v>104.17</v>
      </c>
      <c r="G1098" s="33" t="str">
        <f t="shared" si="34"/>
        <v>Maison Margiela1001123208/08/2021</v>
      </c>
      <c r="H1098" t="str">
        <f t="shared" si="35"/>
        <v>1001123208/08/2021</v>
      </c>
    </row>
    <row r="1099" spans="1:8" x14ac:dyDescent="0.35">
      <c r="A1099" s="5" t="s">
        <v>24</v>
      </c>
      <c r="B1099" s="5" t="s">
        <v>118</v>
      </c>
      <c r="C1099" s="38" t="s">
        <v>2090</v>
      </c>
      <c r="D1099" s="6">
        <v>1</v>
      </c>
      <c r="E1099" s="7">
        <v>1</v>
      </c>
      <c r="F1099" s="6">
        <v>270.83</v>
      </c>
      <c r="G1099" s="33" t="str">
        <f t="shared" si="34"/>
        <v>Maison Margiela1001124813/07/2021</v>
      </c>
      <c r="H1099" t="str">
        <f t="shared" si="35"/>
        <v>1001124813/07/2021</v>
      </c>
    </row>
    <row r="1100" spans="1:8" x14ac:dyDescent="0.35">
      <c r="A1100" s="5" t="s">
        <v>24</v>
      </c>
      <c r="B1100" s="5" t="s">
        <v>118</v>
      </c>
      <c r="C1100" s="38" t="s">
        <v>2091</v>
      </c>
      <c r="D1100" s="6">
        <v>1</v>
      </c>
      <c r="E1100" s="7">
        <v>1</v>
      </c>
      <c r="F1100" s="6">
        <v>161.66999999999999</v>
      </c>
      <c r="G1100" s="33" t="str">
        <f t="shared" si="34"/>
        <v>Maison Margiela1001124814/07/2021</v>
      </c>
      <c r="H1100" t="str">
        <f t="shared" si="35"/>
        <v>1001124814/07/2021</v>
      </c>
    </row>
    <row r="1101" spans="1:8" x14ac:dyDescent="0.35">
      <c r="A1101" s="5" t="s">
        <v>24</v>
      </c>
      <c r="B1101" s="5" t="s">
        <v>118</v>
      </c>
      <c r="C1101" s="38" t="s">
        <v>2102</v>
      </c>
      <c r="D1101" s="6">
        <v>1</v>
      </c>
      <c r="E1101" s="7">
        <v>1</v>
      </c>
      <c r="F1101" s="6">
        <v>201.67</v>
      </c>
      <c r="G1101" s="33" t="str">
        <f t="shared" si="34"/>
        <v>Maison Margiela1001124825/07/2021</v>
      </c>
      <c r="H1101" t="str">
        <f t="shared" si="35"/>
        <v>1001124825/07/2021</v>
      </c>
    </row>
    <row r="1102" spans="1:8" x14ac:dyDescent="0.35">
      <c r="A1102" s="5" t="s">
        <v>24</v>
      </c>
      <c r="B1102" s="5" t="s">
        <v>118</v>
      </c>
      <c r="C1102" s="38" t="s">
        <v>2104</v>
      </c>
      <c r="D1102" s="6">
        <v>1</v>
      </c>
      <c r="E1102" s="7">
        <v>1</v>
      </c>
      <c r="F1102" s="6">
        <v>148.33000000000001</v>
      </c>
      <c r="G1102" s="33" t="str">
        <f t="shared" si="34"/>
        <v>Maison Margiela1001124827/07/2021</v>
      </c>
      <c r="H1102" t="str">
        <f t="shared" si="35"/>
        <v>1001124827/07/2021</v>
      </c>
    </row>
    <row r="1103" spans="1:8" x14ac:dyDescent="0.35">
      <c r="A1103" s="5" t="s">
        <v>24</v>
      </c>
      <c r="B1103" s="5" t="s">
        <v>123</v>
      </c>
      <c r="C1103" s="38" t="s">
        <v>2085</v>
      </c>
      <c r="D1103" s="6">
        <v>1</v>
      </c>
      <c r="E1103" s="7">
        <v>1</v>
      </c>
      <c r="F1103" s="6">
        <v>102.08</v>
      </c>
      <c r="G1103" s="33" t="str">
        <f t="shared" si="34"/>
        <v>Maison Margiela1001126808/07/2021</v>
      </c>
      <c r="H1103" t="str">
        <f t="shared" si="35"/>
        <v>1001126808/07/2021</v>
      </c>
    </row>
    <row r="1104" spans="1:8" x14ac:dyDescent="0.35">
      <c r="A1104" s="5" t="s">
        <v>24</v>
      </c>
      <c r="B1104" s="5" t="s">
        <v>123</v>
      </c>
      <c r="C1104" s="38" t="s">
        <v>2087</v>
      </c>
      <c r="D1104" s="6">
        <v>1</v>
      </c>
      <c r="E1104" s="7">
        <v>1</v>
      </c>
      <c r="F1104" s="6">
        <v>297.92</v>
      </c>
      <c r="G1104" s="33" t="str">
        <f t="shared" si="34"/>
        <v>Maison Margiela1001126810/07/2021</v>
      </c>
      <c r="H1104" t="str">
        <f t="shared" si="35"/>
        <v>1001126810/07/2021</v>
      </c>
    </row>
    <row r="1105" spans="1:8" x14ac:dyDescent="0.35">
      <c r="A1105" s="5" t="s">
        <v>24</v>
      </c>
      <c r="B1105" s="5" t="s">
        <v>123</v>
      </c>
      <c r="C1105" s="38" t="s">
        <v>2093</v>
      </c>
      <c r="D1105" s="6">
        <v>2</v>
      </c>
      <c r="E1105" s="7">
        <v>2</v>
      </c>
      <c r="F1105" s="6">
        <v>386.66999999999996</v>
      </c>
      <c r="G1105" s="33" t="str">
        <f t="shared" si="34"/>
        <v>Maison Margiela1001126816/07/2021</v>
      </c>
      <c r="H1105" t="str">
        <f t="shared" si="35"/>
        <v>1001126816/07/2021</v>
      </c>
    </row>
    <row r="1106" spans="1:8" x14ac:dyDescent="0.35">
      <c r="A1106" s="5" t="s">
        <v>24</v>
      </c>
      <c r="B1106" s="5" t="s">
        <v>123</v>
      </c>
      <c r="C1106" s="38" t="s">
        <v>2101</v>
      </c>
      <c r="D1106" s="6">
        <v>3</v>
      </c>
      <c r="E1106" s="7">
        <v>2</v>
      </c>
      <c r="F1106" s="6">
        <v>691.66000000000008</v>
      </c>
      <c r="G1106" s="33" t="str">
        <f t="shared" si="34"/>
        <v>Maison Margiela1001126824/07/2021</v>
      </c>
      <c r="H1106" t="str">
        <f t="shared" si="35"/>
        <v>1001126824/07/2021</v>
      </c>
    </row>
    <row r="1107" spans="1:8" x14ac:dyDescent="0.35">
      <c r="A1107" s="5" t="s">
        <v>24</v>
      </c>
      <c r="B1107" s="5" t="s">
        <v>123</v>
      </c>
      <c r="C1107" s="38" t="s">
        <v>2104</v>
      </c>
      <c r="D1107" s="6">
        <v>1</v>
      </c>
      <c r="E1107" s="7">
        <v>1</v>
      </c>
      <c r="F1107" s="6">
        <v>138.33000000000001</v>
      </c>
      <c r="G1107" s="33" t="str">
        <f t="shared" si="34"/>
        <v>Maison Margiela1001126827/07/2021</v>
      </c>
      <c r="H1107" t="str">
        <f t="shared" si="35"/>
        <v>1001126827/07/2021</v>
      </c>
    </row>
    <row r="1108" spans="1:8" x14ac:dyDescent="0.35">
      <c r="A1108" s="5" t="s">
        <v>24</v>
      </c>
      <c r="B1108" s="5" t="s">
        <v>2118</v>
      </c>
      <c r="C1108" s="38" t="s">
        <v>2084</v>
      </c>
      <c r="D1108" s="6">
        <v>1</v>
      </c>
      <c r="E1108" s="7">
        <v>1</v>
      </c>
      <c r="F1108" s="6">
        <v>312.5</v>
      </c>
      <c r="G1108" s="33" t="str">
        <f t="shared" si="34"/>
        <v>Maison Margiela1001141107/07/2021</v>
      </c>
      <c r="H1108" t="str">
        <f t="shared" si="35"/>
        <v>1001141107/07/2021</v>
      </c>
    </row>
    <row r="1109" spans="1:8" x14ac:dyDescent="0.35">
      <c r="A1109" s="5" t="s">
        <v>24</v>
      </c>
      <c r="B1109" s="5" t="s">
        <v>2118</v>
      </c>
      <c r="C1109" s="38" t="s">
        <v>2087</v>
      </c>
      <c r="D1109" s="6">
        <v>1</v>
      </c>
      <c r="E1109" s="7">
        <v>1</v>
      </c>
      <c r="F1109" s="6">
        <v>354.17</v>
      </c>
      <c r="G1109" s="33" t="str">
        <f t="shared" si="34"/>
        <v>Maison Margiela1001141110/07/2021</v>
      </c>
      <c r="H1109" t="str">
        <f t="shared" si="35"/>
        <v>1001141110/07/2021</v>
      </c>
    </row>
    <row r="1110" spans="1:8" x14ac:dyDescent="0.35">
      <c r="A1110" s="5" t="s">
        <v>24</v>
      </c>
      <c r="B1110" s="5" t="s">
        <v>2118</v>
      </c>
      <c r="C1110" s="38" t="s">
        <v>2090</v>
      </c>
      <c r="D1110" s="6">
        <v>1</v>
      </c>
      <c r="E1110" s="7">
        <v>1</v>
      </c>
      <c r="F1110" s="6">
        <v>102.08</v>
      </c>
      <c r="G1110" s="33" t="str">
        <f t="shared" si="34"/>
        <v>Maison Margiela1001141113/07/2021</v>
      </c>
      <c r="H1110" t="str">
        <f t="shared" si="35"/>
        <v>1001141113/07/2021</v>
      </c>
    </row>
    <row r="1111" spans="1:8" x14ac:dyDescent="0.35">
      <c r="A1111" s="5" t="s">
        <v>24</v>
      </c>
      <c r="B1111" s="5" t="s">
        <v>2118</v>
      </c>
      <c r="C1111" s="38" t="s">
        <v>2098</v>
      </c>
      <c r="D1111" s="6">
        <v>1</v>
      </c>
      <c r="E1111" s="7">
        <v>1</v>
      </c>
      <c r="F1111" s="6">
        <v>137.5</v>
      </c>
      <c r="G1111" s="33" t="str">
        <f t="shared" si="34"/>
        <v>Maison Margiela1001141121/07/2021</v>
      </c>
      <c r="H1111" t="str">
        <f t="shared" si="35"/>
        <v>1001141121/07/2021</v>
      </c>
    </row>
    <row r="1112" spans="1:8" x14ac:dyDescent="0.35">
      <c r="A1112" s="5" t="s">
        <v>24</v>
      </c>
      <c r="B1112" s="5" t="s">
        <v>116</v>
      </c>
      <c r="C1112" s="38" t="s">
        <v>2079</v>
      </c>
      <c r="D1112" s="6">
        <v>1</v>
      </c>
      <c r="E1112" s="7">
        <v>1</v>
      </c>
      <c r="F1112" s="6">
        <v>208.33</v>
      </c>
      <c r="G1112" s="33" t="str">
        <f t="shared" si="34"/>
        <v>Maison Margiela1001144802/07/2021</v>
      </c>
      <c r="H1112" t="str">
        <f t="shared" si="35"/>
        <v>1001144802/07/2021</v>
      </c>
    </row>
    <row r="1113" spans="1:8" x14ac:dyDescent="0.35">
      <c r="A1113" s="5" t="s">
        <v>24</v>
      </c>
      <c r="B1113" s="5" t="s">
        <v>116</v>
      </c>
      <c r="C1113" s="38" t="s">
        <v>2082</v>
      </c>
      <c r="D1113" s="6">
        <v>1</v>
      </c>
      <c r="E1113" s="7">
        <v>1</v>
      </c>
      <c r="F1113" s="6">
        <v>242.08</v>
      </c>
      <c r="G1113" s="33" t="str">
        <f t="shared" si="34"/>
        <v>Maison Margiela1001144805/07/2021</v>
      </c>
      <c r="H1113" t="str">
        <f t="shared" si="35"/>
        <v>1001144805/07/2021</v>
      </c>
    </row>
    <row r="1114" spans="1:8" x14ac:dyDescent="0.35">
      <c r="A1114" s="5" t="s">
        <v>24</v>
      </c>
      <c r="B1114" s="5" t="s">
        <v>116</v>
      </c>
      <c r="C1114" s="38" t="s">
        <v>2091</v>
      </c>
      <c r="D1114" s="6">
        <v>1</v>
      </c>
      <c r="E1114" s="7">
        <v>1</v>
      </c>
      <c r="F1114" s="6">
        <v>138.33000000000001</v>
      </c>
      <c r="G1114" s="33" t="str">
        <f t="shared" si="34"/>
        <v>Maison Margiela1001144814/07/2021</v>
      </c>
      <c r="H1114" t="str">
        <f t="shared" si="35"/>
        <v>1001144814/07/2021</v>
      </c>
    </row>
    <row r="1115" spans="1:8" x14ac:dyDescent="0.35">
      <c r="A1115" s="5" t="s">
        <v>24</v>
      </c>
      <c r="B1115" s="5" t="s">
        <v>116</v>
      </c>
      <c r="C1115" s="38" t="s">
        <v>2095</v>
      </c>
      <c r="D1115" s="6">
        <v>1</v>
      </c>
      <c r="E1115" s="7">
        <v>1</v>
      </c>
      <c r="F1115" s="6">
        <v>138.33000000000001</v>
      </c>
      <c r="G1115" s="33" t="str">
        <f t="shared" si="34"/>
        <v>Maison Margiela1001144818/07/2021</v>
      </c>
      <c r="H1115" t="str">
        <f t="shared" si="35"/>
        <v>1001144818/07/2021</v>
      </c>
    </row>
    <row r="1116" spans="1:8" x14ac:dyDescent="0.35">
      <c r="A1116" s="5" t="s">
        <v>24</v>
      </c>
      <c r="B1116" s="5" t="s">
        <v>2113</v>
      </c>
      <c r="C1116" s="38" t="s">
        <v>2079</v>
      </c>
      <c r="D1116" s="6">
        <v>1</v>
      </c>
      <c r="E1116" s="7">
        <v>1</v>
      </c>
      <c r="F1116" s="6">
        <v>242.08</v>
      </c>
      <c r="G1116" s="33" t="str">
        <f t="shared" si="34"/>
        <v>Maison Margiela1001145302/07/2021</v>
      </c>
      <c r="H1116" t="str">
        <f t="shared" si="35"/>
        <v>1001145302/07/2021</v>
      </c>
    </row>
    <row r="1117" spans="1:8" x14ac:dyDescent="0.35">
      <c r="A1117" s="5" t="s">
        <v>24</v>
      </c>
      <c r="B1117" s="5" t="s">
        <v>2113</v>
      </c>
      <c r="C1117" s="38" t="s">
        <v>2081</v>
      </c>
      <c r="D1117" s="6">
        <v>1</v>
      </c>
      <c r="E1117" s="7">
        <v>1</v>
      </c>
      <c r="F1117" s="6">
        <v>495.83</v>
      </c>
      <c r="G1117" s="33" t="str">
        <f t="shared" si="34"/>
        <v>Maison Margiela1001145304/07/2021</v>
      </c>
      <c r="H1117" t="str">
        <f t="shared" si="35"/>
        <v>1001145304/07/2021</v>
      </c>
    </row>
    <row r="1118" spans="1:8" x14ac:dyDescent="0.35">
      <c r="A1118" s="5" t="s">
        <v>24</v>
      </c>
      <c r="B1118" s="5" t="s">
        <v>2113</v>
      </c>
      <c r="C1118" s="38" t="s">
        <v>2087</v>
      </c>
      <c r="D1118" s="6">
        <v>1</v>
      </c>
      <c r="E1118" s="7">
        <v>1</v>
      </c>
      <c r="F1118" s="6">
        <v>216.67</v>
      </c>
      <c r="G1118" s="33" t="str">
        <f t="shared" si="34"/>
        <v>Maison Margiela1001145310/07/2021</v>
      </c>
      <c r="H1118" t="str">
        <f t="shared" si="35"/>
        <v>1001145310/07/2021</v>
      </c>
    </row>
    <row r="1119" spans="1:8" x14ac:dyDescent="0.35">
      <c r="A1119" s="5" t="s">
        <v>24</v>
      </c>
      <c r="B1119" s="5" t="s">
        <v>2113</v>
      </c>
      <c r="C1119" s="38" t="s">
        <v>2089</v>
      </c>
      <c r="D1119" s="6">
        <v>2</v>
      </c>
      <c r="E1119" s="7">
        <v>1</v>
      </c>
      <c r="F1119" s="6">
        <v>214.57999999999998</v>
      </c>
      <c r="G1119" s="33" t="str">
        <f t="shared" si="34"/>
        <v>Maison Margiela1001145312/07/2021</v>
      </c>
      <c r="H1119" t="str">
        <f t="shared" si="35"/>
        <v>1001145312/07/2021</v>
      </c>
    </row>
    <row r="1120" spans="1:8" x14ac:dyDescent="0.35">
      <c r="A1120" s="5" t="s">
        <v>24</v>
      </c>
      <c r="B1120" s="5" t="s">
        <v>2113</v>
      </c>
      <c r="C1120" s="38" t="s">
        <v>2095</v>
      </c>
      <c r="D1120" s="6">
        <v>2</v>
      </c>
      <c r="E1120" s="7">
        <v>2</v>
      </c>
      <c r="F1120" s="6">
        <v>788.33</v>
      </c>
      <c r="G1120" s="33" t="str">
        <f t="shared" si="34"/>
        <v>Maison Margiela1001145318/07/2021</v>
      </c>
      <c r="H1120" t="str">
        <f t="shared" si="35"/>
        <v>1001145318/07/2021</v>
      </c>
    </row>
    <row r="1121" spans="1:8" x14ac:dyDescent="0.35">
      <c r="A1121" s="5" t="s">
        <v>24</v>
      </c>
      <c r="B1121" s="5" t="s">
        <v>2113</v>
      </c>
      <c r="C1121" s="38" t="s">
        <v>2096</v>
      </c>
      <c r="D1121" s="6">
        <v>1</v>
      </c>
      <c r="E1121" s="7">
        <v>1</v>
      </c>
      <c r="F1121" s="6">
        <v>183.33</v>
      </c>
      <c r="G1121" s="33" t="str">
        <f t="shared" si="34"/>
        <v>Maison Margiela1001145319/07/2021</v>
      </c>
      <c r="H1121" t="str">
        <f t="shared" si="35"/>
        <v>1001145319/07/2021</v>
      </c>
    </row>
    <row r="1122" spans="1:8" x14ac:dyDescent="0.35">
      <c r="A1122" s="5" t="s">
        <v>24</v>
      </c>
      <c r="B1122" s="5" t="s">
        <v>2113</v>
      </c>
      <c r="C1122" s="38" t="s">
        <v>2104</v>
      </c>
      <c r="D1122" s="6">
        <v>1</v>
      </c>
      <c r="E1122" s="7">
        <v>1</v>
      </c>
      <c r="F1122" s="6">
        <v>416.67</v>
      </c>
      <c r="G1122" s="33" t="str">
        <f t="shared" si="34"/>
        <v>Maison Margiela1001145327/07/2021</v>
      </c>
      <c r="H1122" t="str">
        <f t="shared" si="35"/>
        <v>1001145327/07/2021</v>
      </c>
    </row>
    <row r="1123" spans="1:8" x14ac:dyDescent="0.35">
      <c r="A1123" s="5" t="s">
        <v>24</v>
      </c>
      <c r="B1123" s="5" t="s">
        <v>2170</v>
      </c>
      <c r="C1123" s="38" t="s">
        <v>2093</v>
      </c>
      <c r="D1123" s="6">
        <v>1</v>
      </c>
      <c r="E1123" s="7">
        <v>1</v>
      </c>
      <c r="F1123" s="6">
        <v>83.33</v>
      </c>
      <c r="G1123" s="33" t="str">
        <f t="shared" si="34"/>
        <v>Maison Margiela1001147816/07/2021</v>
      </c>
      <c r="H1123" t="str">
        <f t="shared" si="35"/>
        <v>1001147816/07/2021</v>
      </c>
    </row>
    <row r="1124" spans="1:8" x14ac:dyDescent="0.35">
      <c r="A1124" s="5" t="s">
        <v>24</v>
      </c>
      <c r="B1124" s="5" t="s">
        <v>2170</v>
      </c>
      <c r="C1124" s="38" t="s">
        <v>2182</v>
      </c>
      <c r="D1124" s="6">
        <v>3</v>
      </c>
      <c r="E1124" s="7">
        <v>2</v>
      </c>
      <c r="F1124" s="6">
        <v>312.5</v>
      </c>
      <c r="G1124" s="33" t="str">
        <f t="shared" si="34"/>
        <v>Maison Margiela1001147805/08/2021</v>
      </c>
      <c r="H1124" t="str">
        <f t="shared" si="35"/>
        <v>1001147805/08/2021</v>
      </c>
    </row>
    <row r="1125" spans="1:8" x14ac:dyDescent="0.35">
      <c r="A1125" s="5" t="s">
        <v>24</v>
      </c>
      <c r="B1125" s="5" t="s">
        <v>2170</v>
      </c>
      <c r="C1125" s="38" t="s">
        <v>2183</v>
      </c>
      <c r="D1125" s="6">
        <v>1</v>
      </c>
      <c r="E1125" s="7">
        <v>1</v>
      </c>
      <c r="F1125" s="6">
        <v>104.17</v>
      </c>
      <c r="G1125" s="33" t="str">
        <f t="shared" si="34"/>
        <v>Maison Margiela1001147806/08/2021</v>
      </c>
      <c r="H1125" t="str">
        <f t="shared" si="35"/>
        <v>1001147806/08/2021</v>
      </c>
    </row>
    <row r="1126" spans="1:8" x14ac:dyDescent="0.35">
      <c r="A1126" s="5" t="s">
        <v>24</v>
      </c>
      <c r="B1126" s="5" t="s">
        <v>2124</v>
      </c>
      <c r="C1126" s="38" t="s">
        <v>2101</v>
      </c>
      <c r="D1126" s="6">
        <v>4</v>
      </c>
      <c r="E1126" s="7">
        <v>3</v>
      </c>
      <c r="F1126" s="6">
        <v>488.32</v>
      </c>
      <c r="G1126" s="33" t="str">
        <f t="shared" si="34"/>
        <v>Maison Margiela1001148124/07/2021</v>
      </c>
      <c r="H1126" t="str">
        <f t="shared" si="35"/>
        <v>1001148124/07/2021</v>
      </c>
    </row>
    <row r="1127" spans="1:8" x14ac:dyDescent="0.35">
      <c r="A1127" s="5" t="s">
        <v>24</v>
      </c>
      <c r="B1127" s="5" t="s">
        <v>2124</v>
      </c>
      <c r="C1127" s="38" t="s">
        <v>2104</v>
      </c>
      <c r="D1127" s="6">
        <v>1</v>
      </c>
      <c r="E1127" s="7">
        <v>1</v>
      </c>
      <c r="F1127" s="6">
        <v>345.83</v>
      </c>
      <c r="G1127" s="33" t="str">
        <f t="shared" si="34"/>
        <v>Maison Margiela1001148127/07/2021</v>
      </c>
      <c r="H1127" t="str">
        <f t="shared" si="35"/>
        <v>1001148127/07/2021</v>
      </c>
    </row>
    <row r="1128" spans="1:8" x14ac:dyDescent="0.35">
      <c r="A1128" s="5" t="s">
        <v>24</v>
      </c>
      <c r="B1128" s="5" t="s">
        <v>2124</v>
      </c>
      <c r="C1128" s="38" t="s">
        <v>2107</v>
      </c>
      <c r="D1128" s="6">
        <v>1</v>
      </c>
      <c r="E1128" s="7">
        <v>1</v>
      </c>
      <c r="F1128" s="6">
        <v>104.17</v>
      </c>
      <c r="G1128" s="33" t="str">
        <f t="shared" si="34"/>
        <v>Maison Margiela1001148130/07/2021</v>
      </c>
      <c r="H1128" t="str">
        <f t="shared" si="35"/>
        <v>1001148130/07/2021</v>
      </c>
    </row>
    <row r="1129" spans="1:8" x14ac:dyDescent="0.35">
      <c r="A1129" s="5" t="s">
        <v>24</v>
      </c>
      <c r="B1129" s="5" t="s">
        <v>2124</v>
      </c>
      <c r="C1129" s="38" t="s">
        <v>2180</v>
      </c>
      <c r="D1129" s="6">
        <v>1</v>
      </c>
      <c r="E1129" s="7">
        <v>1</v>
      </c>
      <c r="F1129" s="6">
        <v>216.67</v>
      </c>
      <c r="G1129" s="33" t="str">
        <f t="shared" si="34"/>
        <v>Maison Margiela1001148103/08/2021</v>
      </c>
      <c r="H1129" t="str">
        <f t="shared" si="35"/>
        <v>1001148103/08/2021</v>
      </c>
    </row>
    <row r="1130" spans="1:8" x14ac:dyDescent="0.35">
      <c r="A1130" s="5" t="s">
        <v>24</v>
      </c>
      <c r="B1130" s="5" t="s">
        <v>2124</v>
      </c>
      <c r="C1130" s="38" t="s">
        <v>2185</v>
      </c>
      <c r="D1130" s="6">
        <v>2</v>
      </c>
      <c r="E1130" s="7">
        <v>2</v>
      </c>
      <c r="F1130" s="6">
        <v>320.83000000000004</v>
      </c>
      <c r="G1130" s="33" t="str">
        <f t="shared" si="34"/>
        <v>Maison Margiela1001148108/08/2021</v>
      </c>
      <c r="H1130" t="str">
        <f t="shared" si="35"/>
        <v>1001148108/08/2021</v>
      </c>
    </row>
    <row r="1131" spans="1:8" x14ac:dyDescent="0.35">
      <c r="A1131" s="5" t="s">
        <v>24</v>
      </c>
      <c r="B1131" s="5" t="s">
        <v>2124</v>
      </c>
      <c r="C1131" s="38" t="s">
        <v>2203</v>
      </c>
      <c r="D1131" s="6">
        <v>2</v>
      </c>
      <c r="E1131" s="7">
        <v>2</v>
      </c>
      <c r="F1131" s="6">
        <v>514.59</v>
      </c>
      <c r="G1131" s="33" t="str">
        <f t="shared" si="34"/>
        <v>Maison Margiela1001148109/08/2021</v>
      </c>
      <c r="H1131" t="str">
        <f t="shared" si="35"/>
        <v>1001148109/08/2021</v>
      </c>
    </row>
    <row r="1132" spans="1:8" x14ac:dyDescent="0.35">
      <c r="A1132" s="5" t="s">
        <v>24</v>
      </c>
      <c r="B1132" s="5" t="s">
        <v>2173</v>
      </c>
      <c r="C1132" s="38" t="s">
        <v>2098</v>
      </c>
      <c r="D1132" s="6">
        <v>1</v>
      </c>
      <c r="E1132" s="7">
        <v>1</v>
      </c>
      <c r="F1132" s="6">
        <v>83.33</v>
      </c>
      <c r="G1132" s="33" t="str">
        <f t="shared" si="34"/>
        <v>Maison Margiela1001152321/07/2021</v>
      </c>
      <c r="H1132" t="str">
        <f t="shared" si="35"/>
        <v>1001152321/07/2021</v>
      </c>
    </row>
    <row r="1133" spans="1:8" x14ac:dyDescent="0.35">
      <c r="A1133" s="5" t="s">
        <v>24</v>
      </c>
      <c r="B1133" s="5" t="s">
        <v>2168</v>
      </c>
      <c r="C1133" s="38" t="s">
        <v>2084</v>
      </c>
      <c r="D1133" s="6">
        <v>1</v>
      </c>
      <c r="E1133" s="7">
        <v>1</v>
      </c>
      <c r="F1133" s="6">
        <v>104.17</v>
      </c>
      <c r="G1133" s="33" t="str">
        <f t="shared" si="34"/>
        <v>Maison Margiela1001154007/07/2021</v>
      </c>
      <c r="H1133" t="str">
        <f t="shared" si="35"/>
        <v>1001154007/07/2021</v>
      </c>
    </row>
    <row r="1134" spans="1:8" x14ac:dyDescent="0.35">
      <c r="A1134" s="5" t="s">
        <v>24</v>
      </c>
      <c r="B1134" s="5" t="s">
        <v>2168</v>
      </c>
      <c r="C1134" s="38" t="s">
        <v>2098</v>
      </c>
      <c r="D1134" s="6">
        <v>1</v>
      </c>
      <c r="E1134" s="7">
        <v>1</v>
      </c>
      <c r="F1134" s="6">
        <v>83.33</v>
      </c>
      <c r="G1134" s="33" t="str">
        <f t="shared" si="34"/>
        <v>Maison Margiela1001154021/07/2021</v>
      </c>
      <c r="H1134" t="str">
        <f t="shared" si="35"/>
        <v>1001154021/07/2021</v>
      </c>
    </row>
    <row r="1135" spans="1:8" x14ac:dyDescent="0.35">
      <c r="A1135" s="5" t="s">
        <v>24</v>
      </c>
      <c r="B1135" s="5" t="s">
        <v>2168</v>
      </c>
      <c r="C1135" s="38" t="s">
        <v>2104</v>
      </c>
      <c r="D1135" s="6">
        <v>2</v>
      </c>
      <c r="E1135" s="7">
        <v>2</v>
      </c>
      <c r="F1135" s="6">
        <v>145.82999999999998</v>
      </c>
      <c r="G1135" s="33" t="str">
        <f t="shared" si="34"/>
        <v>Maison Margiela1001154027/07/2021</v>
      </c>
      <c r="H1135" t="str">
        <f t="shared" si="35"/>
        <v>1001154027/07/2021</v>
      </c>
    </row>
    <row r="1136" spans="1:8" x14ac:dyDescent="0.35">
      <c r="A1136" s="5" t="s">
        <v>24</v>
      </c>
      <c r="B1136" s="5" t="s">
        <v>2119</v>
      </c>
      <c r="C1136" s="38" t="s">
        <v>2086</v>
      </c>
      <c r="D1136" s="6">
        <v>1</v>
      </c>
      <c r="E1136" s="7">
        <v>1</v>
      </c>
      <c r="F1136" s="6">
        <v>172.92</v>
      </c>
      <c r="G1136" s="33" t="str">
        <f t="shared" si="34"/>
        <v>Maison Margiela1001156709/07/2021</v>
      </c>
      <c r="H1136" t="str">
        <f t="shared" si="35"/>
        <v>1001156709/07/2021</v>
      </c>
    </row>
    <row r="1137" spans="1:8" x14ac:dyDescent="0.35">
      <c r="A1137" s="5" t="s">
        <v>24</v>
      </c>
      <c r="B1137" s="5" t="s">
        <v>120</v>
      </c>
      <c r="C1137" s="38" t="s">
        <v>2094</v>
      </c>
      <c r="D1137" s="6">
        <v>1</v>
      </c>
      <c r="E1137" s="7">
        <v>1</v>
      </c>
      <c r="F1137" s="6">
        <v>171.67</v>
      </c>
      <c r="G1137" s="33" t="str">
        <f t="shared" si="34"/>
        <v>Maison Margiela1001202417/07/2021</v>
      </c>
      <c r="H1137" t="str">
        <f t="shared" si="35"/>
        <v>1001202417/07/2021</v>
      </c>
    </row>
    <row r="1138" spans="1:8" x14ac:dyDescent="0.35">
      <c r="A1138" s="5" t="s">
        <v>24</v>
      </c>
      <c r="B1138" s="5" t="s">
        <v>119</v>
      </c>
      <c r="C1138" s="38" t="s">
        <v>2080</v>
      </c>
      <c r="D1138" s="6">
        <v>1</v>
      </c>
      <c r="E1138" s="7">
        <v>1</v>
      </c>
      <c r="F1138" s="6">
        <v>379.17</v>
      </c>
      <c r="G1138" s="33" t="str">
        <f t="shared" si="34"/>
        <v>Maison Margiela1001204003/07/2021</v>
      </c>
      <c r="H1138" t="str">
        <f t="shared" si="35"/>
        <v>1001204003/07/2021</v>
      </c>
    </row>
    <row r="1139" spans="1:8" x14ac:dyDescent="0.35">
      <c r="A1139" s="5" t="s">
        <v>24</v>
      </c>
      <c r="B1139" s="5" t="s">
        <v>119</v>
      </c>
      <c r="C1139" s="38" t="s">
        <v>2083</v>
      </c>
      <c r="D1139" s="6">
        <v>-1</v>
      </c>
      <c r="E1139" s="7">
        <v>-1</v>
      </c>
      <c r="F1139" s="6">
        <v>-379.17</v>
      </c>
      <c r="G1139" s="33" t="str">
        <f t="shared" si="34"/>
        <v>Maison Margiela1001204006/07/2021</v>
      </c>
      <c r="H1139" t="str">
        <f t="shared" si="35"/>
        <v>1001204006/07/2021</v>
      </c>
    </row>
    <row r="1140" spans="1:8" x14ac:dyDescent="0.35">
      <c r="A1140" s="5" t="s">
        <v>24</v>
      </c>
      <c r="B1140" s="5" t="s">
        <v>119</v>
      </c>
      <c r="C1140" s="38" t="s">
        <v>2084</v>
      </c>
      <c r="D1140" s="6">
        <v>1</v>
      </c>
      <c r="E1140" s="7">
        <v>1</v>
      </c>
      <c r="F1140" s="6">
        <v>243.75</v>
      </c>
      <c r="G1140" s="33" t="str">
        <f t="shared" si="34"/>
        <v>Maison Margiela1001204007/07/2021</v>
      </c>
      <c r="H1140" t="str">
        <f t="shared" si="35"/>
        <v>1001204007/07/2021</v>
      </c>
    </row>
    <row r="1141" spans="1:8" x14ac:dyDescent="0.35">
      <c r="A1141" s="5" t="s">
        <v>24</v>
      </c>
      <c r="B1141" s="5" t="s">
        <v>119</v>
      </c>
      <c r="C1141" s="38" t="s">
        <v>2087</v>
      </c>
      <c r="D1141" s="6">
        <v>3</v>
      </c>
      <c r="E1141" s="7">
        <v>3</v>
      </c>
      <c r="F1141" s="6">
        <v>681.24</v>
      </c>
      <c r="G1141" s="33" t="str">
        <f t="shared" si="34"/>
        <v>Maison Margiela1001204010/07/2021</v>
      </c>
      <c r="H1141" t="str">
        <f t="shared" si="35"/>
        <v>1001204010/07/2021</v>
      </c>
    </row>
    <row r="1142" spans="1:8" x14ac:dyDescent="0.35">
      <c r="A1142" s="5" t="s">
        <v>24</v>
      </c>
      <c r="B1142" s="5" t="s">
        <v>119</v>
      </c>
      <c r="C1142" s="38" t="s">
        <v>2091</v>
      </c>
      <c r="D1142" s="6">
        <v>1</v>
      </c>
      <c r="E1142" s="7">
        <v>1</v>
      </c>
      <c r="F1142" s="6">
        <v>216.67</v>
      </c>
      <c r="G1142" s="33" t="str">
        <f t="shared" si="34"/>
        <v>Maison Margiela1001204014/07/2021</v>
      </c>
      <c r="H1142" t="str">
        <f t="shared" si="35"/>
        <v>1001204014/07/2021</v>
      </c>
    </row>
    <row r="1143" spans="1:8" x14ac:dyDescent="0.35">
      <c r="A1143" s="5" t="s">
        <v>24</v>
      </c>
      <c r="B1143" s="5" t="s">
        <v>119</v>
      </c>
      <c r="C1143" s="38" t="s">
        <v>2098</v>
      </c>
      <c r="D1143" s="6">
        <v>1</v>
      </c>
      <c r="E1143" s="7">
        <v>1</v>
      </c>
      <c r="F1143" s="6">
        <v>216.67</v>
      </c>
      <c r="G1143" s="33" t="str">
        <f t="shared" si="34"/>
        <v>Maison Margiela1001204021/07/2021</v>
      </c>
      <c r="H1143" t="str">
        <f t="shared" si="35"/>
        <v>1001204021/07/2021</v>
      </c>
    </row>
    <row r="1144" spans="1:8" x14ac:dyDescent="0.35">
      <c r="A1144" s="5" t="s">
        <v>24</v>
      </c>
      <c r="B1144" s="5" t="s">
        <v>119</v>
      </c>
      <c r="C1144" s="38" t="s">
        <v>2102</v>
      </c>
      <c r="D1144" s="6">
        <v>1</v>
      </c>
      <c r="E1144" s="7">
        <v>1</v>
      </c>
      <c r="F1144" s="6">
        <v>171.67</v>
      </c>
      <c r="G1144" s="33" t="str">
        <f t="shared" si="34"/>
        <v>Maison Margiela1001204025/07/2021</v>
      </c>
      <c r="H1144" t="str">
        <f t="shared" si="35"/>
        <v>1001204025/07/2021</v>
      </c>
    </row>
    <row r="1145" spans="1:8" x14ac:dyDescent="0.35">
      <c r="A1145" s="5" t="s">
        <v>24</v>
      </c>
      <c r="B1145" s="5" t="s">
        <v>119</v>
      </c>
      <c r="C1145" s="38" t="s">
        <v>2178</v>
      </c>
      <c r="D1145" s="6">
        <v>1</v>
      </c>
      <c r="E1145" s="7">
        <v>1</v>
      </c>
      <c r="F1145" s="6">
        <v>270.83</v>
      </c>
      <c r="G1145" s="33" t="str">
        <f t="shared" si="34"/>
        <v>Maison Margiela1001204001/08/2021</v>
      </c>
      <c r="H1145" t="str">
        <f t="shared" si="35"/>
        <v>1001204001/08/2021</v>
      </c>
    </row>
    <row r="1146" spans="1:8" x14ac:dyDescent="0.35">
      <c r="A1146" s="5" t="s">
        <v>24</v>
      </c>
      <c r="B1146" s="5" t="s">
        <v>119</v>
      </c>
      <c r="C1146" s="38" t="s">
        <v>2183</v>
      </c>
      <c r="D1146" s="6">
        <v>1</v>
      </c>
      <c r="E1146" s="7">
        <v>1</v>
      </c>
      <c r="F1146" s="6">
        <v>341.67</v>
      </c>
      <c r="G1146" s="33" t="str">
        <f t="shared" si="34"/>
        <v>Maison Margiela1001204006/08/2021</v>
      </c>
      <c r="H1146" t="str">
        <f t="shared" si="35"/>
        <v>1001204006/08/2021</v>
      </c>
    </row>
    <row r="1147" spans="1:8" x14ac:dyDescent="0.35">
      <c r="A1147" s="5" t="s">
        <v>26</v>
      </c>
      <c r="B1147" s="5" t="s">
        <v>2110</v>
      </c>
      <c r="C1147" s="38" t="s">
        <v>2079</v>
      </c>
      <c r="D1147" s="6">
        <v>1</v>
      </c>
      <c r="E1147" s="7">
        <v>1</v>
      </c>
      <c r="F1147" s="6">
        <v>291.67</v>
      </c>
      <c r="G1147" s="33" t="str">
        <f t="shared" si="34"/>
        <v>Versace1001095902/07/2021</v>
      </c>
      <c r="H1147" t="str">
        <f t="shared" si="35"/>
        <v>1001095902/07/2021</v>
      </c>
    </row>
    <row r="1148" spans="1:8" x14ac:dyDescent="0.35">
      <c r="A1148" s="5" t="s">
        <v>26</v>
      </c>
      <c r="B1148" s="5" t="s">
        <v>2110</v>
      </c>
      <c r="C1148" s="38" t="s">
        <v>2080</v>
      </c>
      <c r="D1148" s="6">
        <v>1</v>
      </c>
      <c r="E1148" s="7">
        <v>1</v>
      </c>
      <c r="F1148" s="6">
        <v>405.42</v>
      </c>
      <c r="G1148" s="33" t="str">
        <f t="shared" si="34"/>
        <v>Versace1001095903/07/2021</v>
      </c>
      <c r="H1148" t="str">
        <f t="shared" si="35"/>
        <v>1001095903/07/2021</v>
      </c>
    </row>
    <row r="1149" spans="1:8" x14ac:dyDescent="0.35">
      <c r="A1149" s="5" t="s">
        <v>26</v>
      </c>
      <c r="B1149" s="5" t="s">
        <v>2110</v>
      </c>
      <c r="C1149" s="38" t="s">
        <v>2082</v>
      </c>
      <c r="D1149" s="6">
        <v>1</v>
      </c>
      <c r="E1149" s="7">
        <v>1</v>
      </c>
      <c r="F1149" s="6">
        <v>405.42</v>
      </c>
      <c r="G1149" s="33" t="str">
        <f t="shared" si="34"/>
        <v>Versace1001095905/07/2021</v>
      </c>
      <c r="H1149" t="str">
        <f t="shared" si="35"/>
        <v>1001095905/07/2021</v>
      </c>
    </row>
    <row r="1150" spans="1:8" x14ac:dyDescent="0.35">
      <c r="A1150" s="5" t="s">
        <v>26</v>
      </c>
      <c r="B1150" s="5" t="s">
        <v>2110</v>
      </c>
      <c r="C1150" s="38" t="s">
        <v>2087</v>
      </c>
      <c r="D1150" s="6">
        <v>1</v>
      </c>
      <c r="E1150" s="7">
        <v>1</v>
      </c>
      <c r="F1150" s="6">
        <v>145.83000000000001</v>
      </c>
      <c r="G1150" s="33" t="str">
        <f t="shared" si="34"/>
        <v>Versace1001095910/07/2021</v>
      </c>
      <c r="H1150" t="str">
        <f t="shared" si="35"/>
        <v>1001095910/07/2021</v>
      </c>
    </row>
    <row r="1151" spans="1:8" x14ac:dyDescent="0.35">
      <c r="A1151" s="5" t="s">
        <v>26</v>
      </c>
      <c r="B1151" s="5" t="s">
        <v>2110</v>
      </c>
      <c r="C1151" s="38" t="s">
        <v>2089</v>
      </c>
      <c r="D1151" s="6">
        <v>2</v>
      </c>
      <c r="E1151" s="7">
        <v>2</v>
      </c>
      <c r="F1151" s="6">
        <v>310.42</v>
      </c>
      <c r="G1151" s="33" t="str">
        <f t="shared" si="34"/>
        <v>Versace1001095912/07/2021</v>
      </c>
      <c r="H1151" t="str">
        <f t="shared" si="35"/>
        <v>1001095912/07/2021</v>
      </c>
    </row>
    <row r="1152" spans="1:8" x14ac:dyDescent="0.35">
      <c r="A1152" s="5" t="s">
        <v>26</v>
      </c>
      <c r="B1152" s="5" t="s">
        <v>2110</v>
      </c>
      <c r="C1152" s="38" t="s">
        <v>2092</v>
      </c>
      <c r="D1152" s="6">
        <v>4</v>
      </c>
      <c r="E1152" s="7">
        <v>2</v>
      </c>
      <c r="F1152" s="6">
        <v>771.66000000000008</v>
      </c>
      <c r="G1152" s="33" t="str">
        <f t="shared" si="34"/>
        <v>Versace1001095915/07/2021</v>
      </c>
      <c r="H1152" t="str">
        <f t="shared" si="35"/>
        <v>1001095915/07/2021</v>
      </c>
    </row>
    <row r="1153" spans="1:8" x14ac:dyDescent="0.35">
      <c r="A1153" s="5" t="s">
        <v>26</v>
      </c>
      <c r="B1153" s="5" t="s">
        <v>2110</v>
      </c>
      <c r="C1153" s="38" t="s">
        <v>2093</v>
      </c>
      <c r="D1153" s="6">
        <v>1</v>
      </c>
      <c r="E1153" s="7">
        <v>1</v>
      </c>
      <c r="F1153" s="6">
        <v>73.75</v>
      </c>
      <c r="G1153" s="33" t="str">
        <f t="shared" si="34"/>
        <v>Versace1001095916/07/2021</v>
      </c>
      <c r="H1153" t="str">
        <f t="shared" si="35"/>
        <v>1001095916/07/2021</v>
      </c>
    </row>
    <row r="1154" spans="1:8" x14ac:dyDescent="0.35">
      <c r="A1154" s="5" t="s">
        <v>26</v>
      </c>
      <c r="B1154" s="5" t="s">
        <v>2110</v>
      </c>
      <c r="C1154" s="38" t="s">
        <v>2094</v>
      </c>
      <c r="D1154" s="6">
        <v>2</v>
      </c>
      <c r="E1154" s="7">
        <v>2</v>
      </c>
      <c r="F1154" s="6">
        <v>115.83</v>
      </c>
      <c r="G1154" s="33" t="str">
        <f t="shared" si="34"/>
        <v>Versace1001095917/07/2021</v>
      </c>
      <c r="H1154" t="str">
        <f t="shared" si="35"/>
        <v>1001095917/07/2021</v>
      </c>
    </row>
    <row r="1155" spans="1:8" x14ac:dyDescent="0.35">
      <c r="A1155" s="5" t="s">
        <v>26</v>
      </c>
      <c r="B1155" s="5" t="s">
        <v>2110</v>
      </c>
      <c r="C1155" s="38" t="s">
        <v>2096</v>
      </c>
      <c r="D1155" s="6">
        <v>1</v>
      </c>
      <c r="E1155" s="7">
        <v>1</v>
      </c>
      <c r="F1155" s="6">
        <v>165</v>
      </c>
      <c r="G1155" s="33" t="str">
        <f t="shared" si="34"/>
        <v>Versace1001095919/07/2021</v>
      </c>
      <c r="H1155" t="str">
        <f t="shared" si="35"/>
        <v>1001095919/07/2021</v>
      </c>
    </row>
    <row r="1156" spans="1:8" x14ac:dyDescent="0.35">
      <c r="A1156" s="5" t="s">
        <v>26</v>
      </c>
      <c r="B1156" s="5" t="s">
        <v>2110</v>
      </c>
      <c r="C1156" s="38" t="s">
        <v>2098</v>
      </c>
      <c r="D1156" s="6">
        <v>2</v>
      </c>
      <c r="E1156" s="7">
        <v>2</v>
      </c>
      <c r="F1156" s="6">
        <v>721.67000000000007</v>
      </c>
      <c r="G1156" s="33" t="str">
        <f t="shared" si="34"/>
        <v>Versace1001095921/07/2021</v>
      </c>
      <c r="H1156" t="str">
        <f t="shared" si="35"/>
        <v>1001095921/07/2021</v>
      </c>
    </row>
    <row r="1157" spans="1:8" x14ac:dyDescent="0.35">
      <c r="A1157" s="5" t="s">
        <v>26</v>
      </c>
      <c r="B1157" s="5" t="s">
        <v>2110</v>
      </c>
      <c r="C1157" s="38" t="s">
        <v>2101</v>
      </c>
      <c r="D1157" s="6">
        <v>2</v>
      </c>
      <c r="E1157" s="7">
        <v>2</v>
      </c>
      <c r="F1157" s="6">
        <v>680</v>
      </c>
      <c r="G1157" s="33" t="str">
        <f t="shared" si="34"/>
        <v>Versace1001095924/07/2021</v>
      </c>
      <c r="H1157" t="str">
        <f t="shared" si="35"/>
        <v>1001095924/07/2021</v>
      </c>
    </row>
    <row r="1158" spans="1:8" x14ac:dyDescent="0.35">
      <c r="A1158" s="5" t="s">
        <v>26</v>
      </c>
      <c r="B1158" s="5" t="s">
        <v>2110</v>
      </c>
      <c r="C1158" s="38" t="s">
        <v>2102</v>
      </c>
      <c r="D1158" s="6">
        <v>2</v>
      </c>
      <c r="E1158" s="7">
        <v>2</v>
      </c>
      <c r="F1158" s="6">
        <v>510.83</v>
      </c>
      <c r="G1158" s="33" t="str">
        <f t="shared" si="34"/>
        <v>Versace1001095925/07/2021</v>
      </c>
      <c r="H1158" t="str">
        <f t="shared" si="35"/>
        <v>1001095925/07/2021</v>
      </c>
    </row>
    <row r="1159" spans="1:8" x14ac:dyDescent="0.35">
      <c r="A1159" s="5" t="s">
        <v>26</v>
      </c>
      <c r="B1159" s="5" t="s">
        <v>2110</v>
      </c>
      <c r="C1159" s="38" t="s">
        <v>2103</v>
      </c>
      <c r="D1159" s="6">
        <v>1</v>
      </c>
      <c r="E1159" s="7">
        <v>1</v>
      </c>
      <c r="F1159" s="6">
        <v>98.33</v>
      </c>
      <c r="G1159" s="33" t="str">
        <f t="shared" si="34"/>
        <v>Versace1001095926/07/2021</v>
      </c>
      <c r="H1159" t="str">
        <f t="shared" si="35"/>
        <v>1001095926/07/2021</v>
      </c>
    </row>
    <row r="1160" spans="1:8" x14ac:dyDescent="0.35">
      <c r="A1160" s="5" t="s">
        <v>26</v>
      </c>
      <c r="B1160" s="5" t="s">
        <v>2110</v>
      </c>
      <c r="C1160" s="38" t="s">
        <v>2108</v>
      </c>
      <c r="D1160" s="6">
        <v>3</v>
      </c>
      <c r="E1160" s="7">
        <v>3</v>
      </c>
      <c r="F1160" s="6">
        <v>491.67</v>
      </c>
      <c r="G1160" s="33" t="str">
        <f t="shared" ref="G1160:G1223" si="36">A1160&amp;B1160&amp;C1160</f>
        <v>Versace1001095931/07/2021</v>
      </c>
      <c r="H1160" t="str">
        <f t="shared" ref="H1160:H1223" si="37">B1160&amp;C1160</f>
        <v>1001095931/07/2021</v>
      </c>
    </row>
    <row r="1161" spans="1:8" x14ac:dyDescent="0.35">
      <c r="A1161" s="5" t="s">
        <v>26</v>
      </c>
      <c r="B1161" s="5" t="s">
        <v>2110</v>
      </c>
      <c r="C1161" s="38" t="s">
        <v>2181</v>
      </c>
      <c r="D1161" s="6">
        <v>1</v>
      </c>
      <c r="E1161" s="7">
        <v>1</v>
      </c>
      <c r="F1161" s="6">
        <v>354.17</v>
      </c>
      <c r="G1161" s="33" t="str">
        <f t="shared" si="36"/>
        <v>Versace1001095904/08/2021</v>
      </c>
      <c r="H1161" t="str">
        <f t="shared" si="37"/>
        <v>1001095904/08/2021</v>
      </c>
    </row>
    <row r="1162" spans="1:8" x14ac:dyDescent="0.35">
      <c r="A1162" s="5" t="s">
        <v>26</v>
      </c>
      <c r="B1162" s="5" t="s">
        <v>2110</v>
      </c>
      <c r="C1162" s="38" t="s">
        <v>2185</v>
      </c>
      <c r="D1162" s="6">
        <v>2</v>
      </c>
      <c r="E1162" s="7">
        <v>1</v>
      </c>
      <c r="F1162" s="6">
        <v>1070.83</v>
      </c>
      <c r="G1162" s="33" t="str">
        <f t="shared" si="36"/>
        <v>Versace1001095908/08/2021</v>
      </c>
      <c r="H1162" t="str">
        <f t="shared" si="37"/>
        <v>1001095908/08/2021</v>
      </c>
    </row>
    <row r="1163" spans="1:8" x14ac:dyDescent="0.35">
      <c r="A1163" s="5" t="s">
        <v>26</v>
      </c>
      <c r="B1163" s="5" t="s">
        <v>117</v>
      </c>
      <c r="C1163" s="38" t="s">
        <v>2104</v>
      </c>
      <c r="D1163" s="6">
        <v>3</v>
      </c>
      <c r="E1163" s="7">
        <v>1</v>
      </c>
      <c r="F1163" s="6">
        <v>723.47</v>
      </c>
      <c r="G1163" s="33" t="str">
        <f t="shared" si="36"/>
        <v>Versace1001116627/07/2021</v>
      </c>
      <c r="H1163" t="str">
        <f t="shared" si="37"/>
        <v>1001116627/07/2021</v>
      </c>
    </row>
    <row r="1164" spans="1:8" x14ac:dyDescent="0.35">
      <c r="A1164" s="5" t="s">
        <v>26</v>
      </c>
      <c r="B1164" s="5" t="s">
        <v>2115</v>
      </c>
      <c r="C1164" s="38" t="s">
        <v>2081</v>
      </c>
      <c r="D1164" s="6">
        <v>1</v>
      </c>
      <c r="E1164" s="7">
        <v>1</v>
      </c>
      <c r="F1164" s="6">
        <v>303.33</v>
      </c>
      <c r="G1164" s="33" t="str">
        <f t="shared" si="36"/>
        <v>Versace1001121104/07/2021</v>
      </c>
      <c r="H1164" t="str">
        <f t="shared" si="37"/>
        <v>1001121104/07/2021</v>
      </c>
    </row>
    <row r="1165" spans="1:8" x14ac:dyDescent="0.35">
      <c r="A1165" s="5" t="s">
        <v>26</v>
      </c>
      <c r="B1165" s="5" t="s">
        <v>2115</v>
      </c>
      <c r="C1165" s="38" t="s">
        <v>2088</v>
      </c>
      <c r="D1165" s="6">
        <v>1</v>
      </c>
      <c r="E1165" s="7">
        <v>1</v>
      </c>
      <c r="F1165" s="6">
        <v>441.67</v>
      </c>
      <c r="G1165" s="33" t="str">
        <f t="shared" si="36"/>
        <v>Versace1001121111/07/2021</v>
      </c>
      <c r="H1165" t="str">
        <f t="shared" si="37"/>
        <v>1001121111/07/2021</v>
      </c>
    </row>
    <row r="1166" spans="1:8" x14ac:dyDescent="0.35">
      <c r="A1166" s="5" t="s">
        <v>26</v>
      </c>
      <c r="B1166" s="5" t="s">
        <v>2115</v>
      </c>
      <c r="C1166" s="38" t="s">
        <v>2093</v>
      </c>
      <c r="D1166" s="6">
        <v>2</v>
      </c>
      <c r="E1166" s="7">
        <v>2</v>
      </c>
      <c r="F1166" s="6">
        <v>172.07999999999998</v>
      </c>
      <c r="G1166" s="33" t="str">
        <f t="shared" si="36"/>
        <v>Versace1001121116/07/2021</v>
      </c>
      <c r="H1166" t="str">
        <f t="shared" si="37"/>
        <v>1001121116/07/2021</v>
      </c>
    </row>
    <row r="1167" spans="1:8" x14ac:dyDescent="0.35">
      <c r="A1167" s="5" t="s">
        <v>26</v>
      </c>
      <c r="B1167" s="5" t="s">
        <v>2115</v>
      </c>
      <c r="C1167" s="38" t="s">
        <v>2094</v>
      </c>
      <c r="D1167" s="6">
        <v>2</v>
      </c>
      <c r="E1167" s="7">
        <v>2</v>
      </c>
      <c r="F1167" s="6">
        <v>105</v>
      </c>
      <c r="G1167" s="33" t="str">
        <f t="shared" si="36"/>
        <v>Versace1001121117/07/2021</v>
      </c>
      <c r="H1167" t="str">
        <f t="shared" si="37"/>
        <v>1001121117/07/2021</v>
      </c>
    </row>
    <row r="1168" spans="1:8" x14ac:dyDescent="0.35">
      <c r="A1168" s="5" t="s">
        <v>26</v>
      </c>
      <c r="B1168" s="5" t="s">
        <v>124</v>
      </c>
      <c r="C1168" s="38" t="s">
        <v>2103</v>
      </c>
      <c r="D1168" s="6">
        <v>1</v>
      </c>
      <c r="E1168" s="7">
        <v>1</v>
      </c>
      <c r="F1168" s="6">
        <v>98.33</v>
      </c>
      <c r="G1168" s="33" t="str">
        <f t="shared" si="36"/>
        <v>Versace1001121626/07/2021</v>
      </c>
      <c r="H1168" t="str">
        <f t="shared" si="37"/>
        <v>1001121626/07/2021</v>
      </c>
    </row>
    <row r="1169" spans="1:8" x14ac:dyDescent="0.35">
      <c r="A1169" s="5" t="s">
        <v>26</v>
      </c>
      <c r="B1169" s="5" t="s">
        <v>118</v>
      </c>
      <c r="C1169" s="38" t="s">
        <v>2087</v>
      </c>
      <c r="D1169" s="6">
        <v>1</v>
      </c>
      <c r="E1169" s="7">
        <v>1</v>
      </c>
      <c r="F1169" s="6">
        <v>229.17</v>
      </c>
      <c r="G1169" s="33" t="str">
        <f t="shared" si="36"/>
        <v>Versace1001124810/07/2021</v>
      </c>
      <c r="H1169" t="str">
        <f t="shared" si="37"/>
        <v>1001124810/07/2021</v>
      </c>
    </row>
    <row r="1170" spans="1:8" x14ac:dyDescent="0.35">
      <c r="A1170" s="5" t="s">
        <v>26</v>
      </c>
      <c r="B1170" s="5" t="s">
        <v>118</v>
      </c>
      <c r="C1170" s="38" t="s">
        <v>2088</v>
      </c>
      <c r="D1170" s="6">
        <v>1</v>
      </c>
      <c r="E1170" s="7">
        <v>1</v>
      </c>
      <c r="F1170" s="6">
        <v>354.17</v>
      </c>
      <c r="G1170" s="33" t="str">
        <f t="shared" si="36"/>
        <v>Versace1001124811/07/2021</v>
      </c>
      <c r="H1170" t="str">
        <f t="shared" si="37"/>
        <v>1001124811/07/2021</v>
      </c>
    </row>
    <row r="1171" spans="1:8" x14ac:dyDescent="0.35">
      <c r="A1171" s="5" t="s">
        <v>26</v>
      </c>
      <c r="B1171" s="5" t="s">
        <v>118</v>
      </c>
      <c r="C1171" s="38" t="s">
        <v>2089</v>
      </c>
      <c r="D1171" s="6">
        <v>1</v>
      </c>
      <c r="E1171" s="7">
        <v>1</v>
      </c>
      <c r="F1171" s="6">
        <v>206.25</v>
      </c>
      <c r="G1171" s="33" t="str">
        <f t="shared" si="36"/>
        <v>Versace1001124812/07/2021</v>
      </c>
      <c r="H1171" t="str">
        <f t="shared" si="37"/>
        <v>1001124812/07/2021</v>
      </c>
    </row>
    <row r="1172" spans="1:8" x14ac:dyDescent="0.35">
      <c r="A1172" s="5" t="s">
        <v>26</v>
      </c>
      <c r="B1172" s="5" t="s">
        <v>118</v>
      </c>
      <c r="C1172" s="38" t="s">
        <v>2090</v>
      </c>
      <c r="D1172" s="6">
        <v>1</v>
      </c>
      <c r="E1172" s="7">
        <v>1</v>
      </c>
      <c r="F1172" s="6">
        <v>229.17</v>
      </c>
      <c r="G1172" s="33" t="str">
        <f t="shared" si="36"/>
        <v>Versace1001124813/07/2021</v>
      </c>
      <c r="H1172" t="str">
        <f t="shared" si="37"/>
        <v>1001124813/07/2021</v>
      </c>
    </row>
    <row r="1173" spans="1:8" x14ac:dyDescent="0.35">
      <c r="A1173" s="5" t="s">
        <v>26</v>
      </c>
      <c r="B1173" s="5" t="s">
        <v>118</v>
      </c>
      <c r="C1173" s="38" t="s">
        <v>2094</v>
      </c>
      <c r="D1173" s="6">
        <v>1</v>
      </c>
      <c r="E1173" s="7">
        <v>1</v>
      </c>
      <c r="F1173" s="6">
        <v>330</v>
      </c>
      <c r="G1173" s="33" t="str">
        <f t="shared" si="36"/>
        <v>Versace1001124817/07/2021</v>
      </c>
      <c r="H1173" t="str">
        <f t="shared" si="37"/>
        <v>1001124817/07/2021</v>
      </c>
    </row>
    <row r="1174" spans="1:8" x14ac:dyDescent="0.35">
      <c r="A1174" s="5" t="s">
        <v>26</v>
      </c>
      <c r="B1174" s="5" t="s">
        <v>118</v>
      </c>
      <c r="C1174" s="38" t="s">
        <v>2097</v>
      </c>
      <c r="D1174" s="6">
        <v>2</v>
      </c>
      <c r="E1174" s="7">
        <v>2</v>
      </c>
      <c r="F1174" s="6">
        <v>330</v>
      </c>
      <c r="G1174" s="33" t="str">
        <f t="shared" si="36"/>
        <v>Versace1001124820/07/2021</v>
      </c>
      <c r="H1174" t="str">
        <f t="shared" si="37"/>
        <v>1001124820/07/2021</v>
      </c>
    </row>
    <row r="1175" spans="1:8" x14ac:dyDescent="0.35">
      <c r="A1175" s="5" t="s">
        <v>26</v>
      </c>
      <c r="B1175" s="5" t="s">
        <v>118</v>
      </c>
      <c r="C1175" s="38" t="s">
        <v>2098</v>
      </c>
      <c r="D1175" s="6">
        <v>2</v>
      </c>
      <c r="E1175" s="7">
        <v>2</v>
      </c>
      <c r="F1175" s="6">
        <v>500</v>
      </c>
      <c r="G1175" s="33" t="str">
        <f t="shared" si="36"/>
        <v>Versace1001124821/07/2021</v>
      </c>
      <c r="H1175" t="str">
        <f t="shared" si="37"/>
        <v>1001124821/07/2021</v>
      </c>
    </row>
    <row r="1176" spans="1:8" x14ac:dyDescent="0.35">
      <c r="A1176" s="5" t="s">
        <v>26</v>
      </c>
      <c r="B1176" s="5" t="s">
        <v>118</v>
      </c>
      <c r="C1176" s="38" t="s">
        <v>2101</v>
      </c>
      <c r="D1176" s="6">
        <v>1</v>
      </c>
      <c r="E1176" s="7">
        <v>1</v>
      </c>
      <c r="F1176" s="6">
        <v>265</v>
      </c>
      <c r="G1176" s="33" t="str">
        <f t="shared" si="36"/>
        <v>Versace1001124824/07/2021</v>
      </c>
      <c r="H1176" t="str">
        <f t="shared" si="37"/>
        <v>1001124824/07/2021</v>
      </c>
    </row>
    <row r="1177" spans="1:8" x14ac:dyDescent="0.35">
      <c r="A1177" s="5" t="s">
        <v>26</v>
      </c>
      <c r="B1177" s="5" t="s">
        <v>118</v>
      </c>
      <c r="C1177" s="38" t="s">
        <v>2102</v>
      </c>
      <c r="D1177" s="6">
        <v>3</v>
      </c>
      <c r="E1177" s="7">
        <v>3</v>
      </c>
      <c r="F1177" s="6">
        <v>731.66</v>
      </c>
      <c r="G1177" s="33" t="str">
        <f t="shared" si="36"/>
        <v>Versace1001124825/07/2021</v>
      </c>
      <c r="H1177" t="str">
        <f t="shared" si="37"/>
        <v>1001124825/07/2021</v>
      </c>
    </row>
    <row r="1178" spans="1:8" x14ac:dyDescent="0.35">
      <c r="A1178" s="5" t="s">
        <v>26</v>
      </c>
      <c r="B1178" s="5" t="s">
        <v>118</v>
      </c>
      <c r="C1178" s="38" t="s">
        <v>2104</v>
      </c>
      <c r="D1178" s="6">
        <v>4</v>
      </c>
      <c r="E1178" s="7">
        <v>3</v>
      </c>
      <c r="F1178" s="6">
        <v>609.16000000000008</v>
      </c>
      <c r="G1178" s="33" t="str">
        <f t="shared" si="36"/>
        <v>Versace1001124827/07/2021</v>
      </c>
      <c r="H1178" t="str">
        <f t="shared" si="37"/>
        <v>1001124827/07/2021</v>
      </c>
    </row>
    <row r="1179" spans="1:8" x14ac:dyDescent="0.35">
      <c r="A1179" s="5" t="s">
        <v>26</v>
      </c>
      <c r="B1179" s="5" t="s">
        <v>118</v>
      </c>
      <c r="C1179" s="38" t="s">
        <v>2105</v>
      </c>
      <c r="D1179" s="6">
        <v>4</v>
      </c>
      <c r="E1179" s="7">
        <v>3</v>
      </c>
      <c r="F1179" s="6">
        <v>2900.01</v>
      </c>
      <c r="G1179" s="33" t="str">
        <f t="shared" si="36"/>
        <v>Versace1001124828/07/2021</v>
      </c>
      <c r="H1179" t="str">
        <f t="shared" si="37"/>
        <v>1001124828/07/2021</v>
      </c>
    </row>
    <row r="1180" spans="1:8" x14ac:dyDescent="0.35">
      <c r="A1180" s="5" t="s">
        <v>26</v>
      </c>
      <c r="B1180" s="5" t="s">
        <v>118</v>
      </c>
      <c r="C1180" s="38" t="s">
        <v>2106</v>
      </c>
      <c r="D1180" s="6">
        <v>-2</v>
      </c>
      <c r="E1180" s="7">
        <v>-2</v>
      </c>
      <c r="F1180" s="6">
        <v>-1658.3400000000001</v>
      </c>
      <c r="G1180" s="33" t="str">
        <f t="shared" si="36"/>
        <v>Versace1001124829/07/2021</v>
      </c>
      <c r="H1180" t="str">
        <f t="shared" si="37"/>
        <v>1001124829/07/2021</v>
      </c>
    </row>
    <row r="1181" spans="1:8" x14ac:dyDescent="0.35">
      <c r="A1181" s="5" t="s">
        <v>26</v>
      </c>
      <c r="B1181" s="5" t="s">
        <v>118</v>
      </c>
      <c r="C1181" s="38" t="s">
        <v>2178</v>
      </c>
      <c r="D1181" s="6">
        <v>1</v>
      </c>
      <c r="E1181" s="7">
        <v>1</v>
      </c>
      <c r="F1181" s="6">
        <v>412.5</v>
      </c>
      <c r="G1181" s="33" t="str">
        <f t="shared" si="36"/>
        <v>Versace1001124801/08/2021</v>
      </c>
      <c r="H1181" t="str">
        <f t="shared" si="37"/>
        <v>1001124801/08/2021</v>
      </c>
    </row>
    <row r="1182" spans="1:8" x14ac:dyDescent="0.35">
      <c r="A1182" s="5" t="s">
        <v>26</v>
      </c>
      <c r="B1182" s="5" t="s">
        <v>123</v>
      </c>
      <c r="C1182" s="38" t="s">
        <v>2181</v>
      </c>
      <c r="D1182" s="6">
        <v>1</v>
      </c>
      <c r="E1182" s="7">
        <v>1</v>
      </c>
      <c r="F1182" s="6">
        <v>1079.17</v>
      </c>
      <c r="G1182" s="33" t="str">
        <f t="shared" si="36"/>
        <v>Versace1001126804/08/2021</v>
      </c>
      <c r="H1182" t="str">
        <f t="shared" si="37"/>
        <v>1001126804/08/2021</v>
      </c>
    </row>
    <row r="1183" spans="1:8" x14ac:dyDescent="0.35">
      <c r="A1183" s="5" t="s">
        <v>26</v>
      </c>
      <c r="B1183" s="5" t="s">
        <v>2118</v>
      </c>
      <c r="C1183" s="38" t="s">
        <v>2088</v>
      </c>
      <c r="D1183" s="6">
        <v>1</v>
      </c>
      <c r="E1183" s="7">
        <v>1</v>
      </c>
      <c r="F1183" s="6">
        <v>122.92</v>
      </c>
      <c r="G1183" s="33" t="str">
        <f t="shared" si="36"/>
        <v>Versace1001141111/07/2021</v>
      </c>
      <c r="H1183" t="str">
        <f t="shared" si="37"/>
        <v>1001141111/07/2021</v>
      </c>
    </row>
    <row r="1184" spans="1:8" x14ac:dyDescent="0.35">
      <c r="A1184" s="5" t="s">
        <v>26</v>
      </c>
      <c r="B1184" s="5" t="s">
        <v>2159</v>
      </c>
      <c r="C1184" s="38" t="s">
        <v>2084</v>
      </c>
      <c r="D1184" s="6">
        <v>1</v>
      </c>
      <c r="E1184" s="7">
        <v>1</v>
      </c>
      <c r="F1184" s="6">
        <v>122.92</v>
      </c>
      <c r="G1184" s="33" t="str">
        <f t="shared" si="36"/>
        <v>Versace1001142307/07/2021</v>
      </c>
      <c r="H1184" t="str">
        <f t="shared" si="37"/>
        <v>1001142307/07/2021</v>
      </c>
    </row>
    <row r="1185" spans="1:8" x14ac:dyDescent="0.35">
      <c r="A1185" s="5" t="s">
        <v>26</v>
      </c>
      <c r="B1185" s="5" t="s">
        <v>116</v>
      </c>
      <c r="C1185" s="38" t="s">
        <v>2095</v>
      </c>
      <c r="D1185" s="6">
        <v>1</v>
      </c>
      <c r="E1185" s="7">
        <v>1</v>
      </c>
      <c r="F1185" s="6">
        <v>383.33</v>
      </c>
      <c r="G1185" s="33" t="str">
        <f t="shared" si="36"/>
        <v>Versace1001144818/07/2021</v>
      </c>
      <c r="H1185" t="str">
        <f t="shared" si="37"/>
        <v>1001144818/07/2021</v>
      </c>
    </row>
    <row r="1186" spans="1:8" x14ac:dyDescent="0.35">
      <c r="A1186" s="5" t="s">
        <v>26</v>
      </c>
      <c r="B1186" s="5" t="s">
        <v>116</v>
      </c>
      <c r="C1186" s="38" t="s">
        <v>2186</v>
      </c>
      <c r="D1186" s="6">
        <v>1</v>
      </c>
      <c r="E1186" s="7">
        <v>1</v>
      </c>
      <c r="F1186" s="6">
        <v>266.67</v>
      </c>
      <c r="G1186" s="33" t="str">
        <f t="shared" si="36"/>
        <v>Versace1001144810/08/2021</v>
      </c>
      <c r="H1186" t="str">
        <f t="shared" si="37"/>
        <v>1001144810/08/2021</v>
      </c>
    </row>
    <row r="1187" spans="1:8" x14ac:dyDescent="0.35">
      <c r="A1187" s="5" t="s">
        <v>26</v>
      </c>
      <c r="B1187" s="5" t="s">
        <v>2113</v>
      </c>
      <c r="C1187" s="38" t="s">
        <v>2093</v>
      </c>
      <c r="D1187" s="6">
        <v>1</v>
      </c>
      <c r="E1187" s="7">
        <v>1</v>
      </c>
      <c r="F1187" s="6">
        <v>62.5</v>
      </c>
      <c r="G1187" s="33" t="str">
        <f t="shared" si="36"/>
        <v>Versace1001145316/07/2021</v>
      </c>
      <c r="H1187" t="str">
        <f t="shared" si="37"/>
        <v>1001145316/07/2021</v>
      </c>
    </row>
    <row r="1188" spans="1:8" x14ac:dyDescent="0.35">
      <c r="A1188" s="5" t="s">
        <v>26</v>
      </c>
      <c r="B1188" s="5" t="s">
        <v>2113</v>
      </c>
      <c r="C1188" s="38" t="s">
        <v>2099</v>
      </c>
      <c r="D1188" s="6">
        <v>1</v>
      </c>
      <c r="E1188" s="7">
        <v>1</v>
      </c>
      <c r="F1188" s="6">
        <v>165</v>
      </c>
      <c r="G1188" s="33" t="str">
        <f t="shared" si="36"/>
        <v>Versace1001145322/07/2021</v>
      </c>
      <c r="H1188" t="str">
        <f t="shared" si="37"/>
        <v>1001145322/07/2021</v>
      </c>
    </row>
    <row r="1189" spans="1:8" x14ac:dyDescent="0.35">
      <c r="A1189" s="5" t="s">
        <v>26</v>
      </c>
      <c r="B1189" s="5" t="s">
        <v>2124</v>
      </c>
      <c r="C1189" s="38" t="s">
        <v>2186</v>
      </c>
      <c r="D1189" s="6">
        <v>1</v>
      </c>
      <c r="E1189" s="7">
        <v>1</v>
      </c>
      <c r="F1189" s="6">
        <v>496.88</v>
      </c>
      <c r="G1189" s="33" t="str">
        <f t="shared" si="36"/>
        <v>Versace1001148110/08/2021</v>
      </c>
      <c r="H1189" t="str">
        <f t="shared" si="37"/>
        <v>1001148110/08/2021</v>
      </c>
    </row>
    <row r="1190" spans="1:8" x14ac:dyDescent="0.35">
      <c r="A1190" s="5" t="s">
        <v>26</v>
      </c>
      <c r="B1190" s="5" t="s">
        <v>110</v>
      </c>
      <c r="C1190" s="38" t="s">
        <v>2099</v>
      </c>
      <c r="D1190" s="6">
        <v>1</v>
      </c>
      <c r="E1190" s="7">
        <v>1</v>
      </c>
      <c r="F1190" s="6">
        <v>165</v>
      </c>
      <c r="G1190" s="33" t="str">
        <f t="shared" si="36"/>
        <v>Versace1001158922/07/2021</v>
      </c>
      <c r="H1190" t="str">
        <f t="shared" si="37"/>
        <v>1001158922/07/2021</v>
      </c>
    </row>
    <row r="1191" spans="1:8" x14ac:dyDescent="0.35">
      <c r="A1191" s="5" t="s">
        <v>26</v>
      </c>
      <c r="B1191" s="5" t="s">
        <v>2150</v>
      </c>
      <c r="C1191" s="38" t="s">
        <v>2185</v>
      </c>
      <c r="D1191" s="6">
        <v>2</v>
      </c>
      <c r="E1191" s="7">
        <v>1</v>
      </c>
      <c r="F1191" s="6">
        <v>133.32999999999998</v>
      </c>
      <c r="G1191" s="33" t="str">
        <f t="shared" si="36"/>
        <v>Versace1001159408/08/2021</v>
      </c>
      <c r="H1191" t="str">
        <f t="shared" si="37"/>
        <v>1001159408/08/2021</v>
      </c>
    </row>
    <row r="1192" spans="1:8" x14ac:dyDescent="0.35">
      <c r="A1192" s="5" t="s">
        <v>26</v>
      </c>
      <c r="B1192" s="5" t="s">
        <v>120</v>
      </c>
      <c r="C1192" s="38" t="s">
        <v>2087</v>
      </c>
      <c r="D1192" s="6">
        <v>1</v>
      </c>
      <c r="E1192" s="7">
        <v>1</v>
      </c>
      <c r="F1192" s="6">
        <v>122.92</v>
      </c>
      <c r="G1192" s="33" t="str">
        <f t="shared" si="36"/>
        <v>Versace1001202410/07/2021</v>
      </c>
      <c r="H1192" t="str">
        <f t="shared" si="37"/>
        <v>1001202410/07/2021</v>
      </c>
    </row>
    <row r="1193" spans="1:8" x14ac:dyDescent="0.35">
      <c r="A1193" s="5" t="s">
        <v>26</v>
      </c>
      <c r="B1193" s="5" t="s">
        <v>120</v>
      </c>
      <c r="C1193" s="38" t="s">
        <v>2088</v>
      </c>
      <c r="D1193" s="6">
        <v>1</v>
      </c>
      <c r="E1193" s="7">
        <v>1</v>
      </c>
      <c r="F1193" s="6">
        <v>289.58</v>
      </c>
      <c r="G1193" s="33" t="str">
        <f t="shared" si="36"/>
        <v>Versace1001202411/07/2021</v>
      </c>
      <c r="H1193" t="str">
        <f t="shared" si="37"/>
        <v>1001202411/07/2021</v>
      </c>
    </row>
    <row r="1194" spans="1:8" x14ac:dyDescent="0.35">
      <c r="A1194" s="5" t="s">
        <v>26</v>
      </c>
      <c r="B1194" s="5" t="s">
        <v>120</v>
      </c>
      <c r="C1194" s="38" t="s">
        <v>2089</v>
      </c>
      <c r="D1194" s="6">
        <v>1</v>
      </c>
      <c r="E1194" s="7">
        <v>1</v>
      </c>
      <c r="F1194" s="6">
        <v>122.92</v>
      </c>
      <c r="G1194" s="33" t="str">
        <f t="shared" si="36"/>
        <v>Versace1001202412/07/2021</v>
      </c>
      <c r="H1194" t="str">
        <f t="shared" si="37"/>
        <v>1001202412/07/2021</v>
      </c>
    </row>
    <row r="1195" spans="1:8" x14ac:dyDescent="0.35">
      <c r="A1195" s="5" t="s">
        <v>26</v>
      </c>
      <c r="B1195" s="5" t="s">
        <v>119</v>
      </c>
      <c r="C1195" s="38" t="s">
        <v>2085</v>
      </c>
      <c r="D1195" s="6">
        <v>1</v>
      </c>
      <c r="E1195" s="7">
        <v>1</v>
      </c>
      <c r="F1195" s="6">
        <v>208.33</v>
      </c>
      <c r="G1195" s="33" t="str">
        <f t="shared" si="36"/>
        <v>Versace1001204008/07/2021</v>
      </c>
      <c r="H1195" t="str">
        <f t="shared" si="37"/>
        <v>1001204008/07/2021</v>
      </c>
    </row>
    <row r="1196" spans="1:8" x14ac:dyDescent="0.35">
      <c r="A1196" s="5" t="s">
        <v>26</v>
      </c>
      <c r="B1196" s="5" t="s">
        <v>119</v>
      </c>
      <c r="C1196" s="38" t="s">
        <v>2095</v>
      </c>
      <c r="D1196" s="6">
        <v>1</v>
      </c>
      <c r="E1196" s="7">
        <v>1</v>
      </c>
      <c r="F1196" s="6">
        <v>62.5</v>
      </c>
      <c r="G1196" s="33" t="str">
        <f t="shared" si="36"/>
        <v>Versace1001204018/07/2021</v>
      </c>
      <c r="H1196" t="str">
        <f t="shared" si="37"/>
        <v>1001204018/07/2021</v>
      </c>
    </row>
    <row r="1197" spans="1:8" x14ac:dyDescent="0.35">
      <c r="A1197" s="5" t="s">
        <v>26</v>
      </c>
      <c r="B1197" s="5" t="s">
        <v>119</v>
      </c>
      <c r="C1197" s="38" t="s">
        <v>2099</v>
      </c>
      <c r="D1197" s="6">
        <v>1</v>
      </c>
      <c r="E1197" s="7">
        <v>1</v>
      </c>
      <c r="F1197" s="6">
        <v>247.5</v>
      </c>
      <c r="G1197" s="33" t="str">
        <f t="shared" si="36"/>
        <v>Versace1001204022/07/2021</v>
      </c>
      <c r="H1197" t="str">
        <f t="shared" si="37"/>
        <v>1001204022/07/2021</v>
      </c>
    </row>
    <row r="1198" spans="1:8" x14ac:dyDescent="0.35">
      <c r="A1198" s="5" t="s">
        <v>25</v>
      </c>
      <c r="B1198" s="5" t="s">
        <v>2109</v>
      </c>
      <c r="C1198" s="38" t="s">
        <v>2086</v>
      </c>
      <c r="D1198" s="6">
        <v>1</v>
      </c>
      <c r="E1198" s="7">
        <v>1</v>
      </c>
      <c r="F1198" s="6">
        <v>250</v>
      </c>
      <c r="G1198" s="33" t="str">
        <f t="shared" si="36"/>
        <v>Acne1001068409/07/2021</v>
      </c>
      <c r="H1198" t="str">
        <f t="shared" si="37"/>
        <v>1001068409/07/2021</v>
      </c>
    </row>
    <row r="1199" spans="1:8" x14ac:dyDescent="0.35">
      <c r="A1199" s="5" t="s">
        <v>25</v>
      </c>
      <c r="B1199" s="5" t="s">
        <v>2110</v>
      </c>
      <c r="C1199" s="38" t="s">
        <v>2081</v>
      </c>
      <c r="D1199" s="6">
        <v>5</v>
      </c>
      <c r="E1199" s="7">
        <v>3</v>
      </c>
      <c r="F1199" s="6">
        <v>753.33</v>
      </c>
      <c r="G1199" s="33" t="str">
        <f t="shared" si="36"/>
        <v>Acne1001095904/07/2021</v>
      </c>
      <c r="H1199" t="str">
        <f t="shared" si="37"/>
        <v>1001095904/07/2021</v>
      </c>
    </row>
    <row r="1200" spans="1:8" x14ac:dyDescent="0.35">
      <c r="A1200" s="5" t="s">
        <v>25</v>
      </c>
      <c r="B1200" s="5" t="s">
        <v>2110</v>
      </c>
      <c r="C1200" s="38" t="s">
        <v>2082</v>
      </c>
      <c r="D1200" s="6">
        <v>3</v>
      </c>
      <c r="E1200" s="7">
        <v>2</v>
      </c>
      <c r="F1200" s="6">
        <v>520</v>
      </c>
      <c r="G1200" s="33" t="str">
        <f t="shared" si="36"/>
        <v>Acne1001095905/07/2021</v>
      </c>
      <c r="H1200" t="str">
        <f t="shared" si="37"/>
        <v>1001095905/07/2021</v>
      </c>
    </row>
    <row r="1201" spans="1:8" x14ac:dyDescent="0.35">
      <c r="A1201" s="5" t="s">
        <v>25</v>
      </c>
      <c r="B1201" s="5" t="s">
        <v>2110</v>
      </c>
      <c r="C1201" s="38" t="s">
        <v>2086</v>
      </c>
      <c r="D1201" s="6">
        <v>2</v>
      </c>
      <c r="E1201" s="7">
        <v>2</v>
      </c>
      <c r="F1201" s="6">
        <v>200</v>
      </c>
      <c r="G1201" s="33" t="str">
        <f t="shared" si="36"/>
        <v>Acne1001095909/07/2021</v>
      </c>
      <c r="H1201" t="str">
        <f t="shared" si="37"/>
        <v>1001095909/07/2021</v>
      </c>
    </row>
    <row r="1202" spans="1:8" x14ac:dyDescent="0.35">
      <c r="A1202" s="5" t="s">
        <v>25</v>
      </c>
      <c r="B1202" s="5" t="s">
        <v>2110</v>
      </c>
      <c r="C1202" s="38" t="s">
        <v>2087</v>
      </c>
      <c r="D1202" s="6">
        <v>1</v>
      </c>
      <c r="E1202" s="7">
        <v>1</v>
      </c>
      <c r="F1202" s="6">
        <v>250</v>
      </c>
      <c r="G1202" s="33" t="str">
        <f t="shared" si="36"/>
        <v>Acne1001095910/07/2021</v>
      </c>
      <c r="H1202" t="str">
        <f t="shared" si="37"/>
        <v>1001095910/07/2021</v>
      </c>
    </row>
    <row r="1203" spans="1:8" x14ac:dyDescent="0.35">
      <c r="A1203" s="5" t="s">
        <v>25</v>
      </c>
      <c r="B1203" s="5" t="s">
        <v>2110</v>
      </c>
      <c r="C1203" s="38" t="s">
        <v>2092</v>
      </c>
      <c r="D1203" s="6">
        <v>1</v>
      </c>
      <c r="E1203" s="7">
        <v>1</v>
      </c>
      <c r="F1203" s="6">
        <v>275</v>
      </c>
      <c r="G1203" s="33" t="str">
        <f t="shared" si="36"/>
        <v>Acne1001095915/07/2021</v>
      </c>
      <c r="H1203" t="str">
        <f t="shared" si="37"/>
        <v>1001095915/07/2021</v>
      </c>
    </row>
    <row r="1204" spans="1:8" x14ac:dyDescent="0.35">
      <c r="A1204" s="5" t="s">
        <v>25</v>
      </c>
      <c r="B1204" s="5" t="s">
        <v>2110</v>
      </c>
      <c r="C1204" s="38" t="s">
        <v>2096</v>
      </c>
      <c r="D1204" s="6">
        <v>1</v>
      </c>
      <c r="E1204" s="7">
        <v>1</v>
      </c>
      <c r="F1204" s="6">
        <v>48</v>
      </c>
      <c r="G1204" s="33" t="str">
        <f t="shared" si="36"/>
        <v>Acne1001095919/07/2021</v>
      </c>
      <c r="H1204" t="str">
        <f t="shared" si="37"/>
        <v>1001095919/07/2021</v>
      </c>
    </row>
    <row r="1205" spans="1:8" x14ac:dyDescent="0.35">
      <c r="A1205" s="5" t="s">
        <v>25</v>
      </c>
      <c r="B1205" s="5" t="s">
        <v>2110</v>
      </c>
      <c r="C1205" s="38" t="s">
        <v>2185</v>
      </c>
      <c r="D1205" s="6">
        <v>1</v>
      </c>
      <c r="E1205" s="7">
        <v>1</v>
      </c>
      <c r="F1205" s="6">
        <v>141.66999999999999</v>
      </c>
      <c r="G1205" s="33" t="str">
        <f t="shared" si="36"/>
        <v>Acne1001095908/08/2021</v>
      </c>
      <c r="H1205" t="str">
        <f t="shared" si="37"/>
        <v>1001095908/08/2021</v>
      </c>
    </row>
    <row r="1206" spans="1:8" x14ac:dyDescent="0.35">
      <c r="A1206" s="5" t="s">
        <v>25</v>
      </c>
      <c r="B1206" s="5" t="s">
        <v>2115</v>
      </c>
      <c r="C1206" s="38" t="s">
        <v>2081</v>
      </c>
      <c r="D1206" s="6">
        <v>2</v>
      </c>
      <c r="E1206" s="7">
        <v>2</v>
      </c>
      <c r="F1206" s="6">
        <v>291.66999999999996</v>
      </c>
      <c r="G1206" s="33" t="str">
        <f t="shared" si="36"/>
        <v>Acne1001121104/07/2021</v>
      </c>
      <c r="H1206" t="str">
        <f t="shared" si="37"/>
        <v>1001121104/07/2021</v>
      </c>
    </row>
    <row r="1207" spans="1:8" x14ac:dyDescent="0.35">
      <c r="A1207" s="5" t="s">
        <v>25</v>
      </c>
      <c r="B1207" s="5" t="s">
        <v>2115</v>
      </c>
      <c r="C1207" s="38" t="s">
        <v>2083</v>
      </c>
      <c r="D1207" s="6">
        <v>1</v>
      </c>
      <c r="E1207" s="7">
        <v>1</v>
      </c>
      <c r="F1207" s="6">
        <v>108.33</v>
      </c>
      <c r="G1207" s="33" t="str">
        <f t="shared" si="36"/>
        <v>Acne1001121106/07/2021</v>
      </c>
      <c r="H1207" t="str">
        <f t="shared" si="37"/>
        <v>1001121106/07/2021</v>
      </c>
    </row>
    <row r="1208" spans="1:8" x14ac:dyDescent="0.35">
      <c r="A1208" s="5" t="s">
        <v>25</v>
      </c>
      <c r="B1208" s="5" t="s">
        <v>2115</v>
      </c>
      <c r="C1208" s="38" t="s">
        <v>2085</v>
      </c>
      <c r="D1208" s="6">
        <v>1</v>
      </c>
      <c r="E1208" s="7">
        <v>1</v>
      </c>
      <c r="F1208" s="6">
        <v>166.67</v>
      </c>
      <c r="G1208" s="33" t="str">
        <f t="shared" si="36"/>
        <v>Acne1001121108/07/2021</v>
      </c>
      <c r="H1208" t="str">
        <f t="shared" si="37"/>
        <v>1001121108/07/2021</v>
      </c>
    </row>
    <row r="1209" spans="1:8" x14ac:dyDescent="0.35">
      <c r="A1209" s="5" t="s">
        <v>25</v>
      </c>
      <c r="B1209" s="5" t="s">
        <v>2115</v>
      </c>
      <c r="C1209" s="38" t="s">
        <v>2087</v>
      </c>
      <c r="D1209" s="6">
        <v>2</v>
      </c>
      <c r="E1209" s="7">
        <v>2</v>
      </c>
      <c r="F1209" s="6">
        <v>391.66999999999996</v>
      </c>
      <c r="G1209" s="33" t="str">
        <f t="shared" si="36"/>
        <v>Acne1001121110/07/2021</v>
      </c>
      <c r="H1209" t="str">
        <f t="shared" si="37"/>
        <v>1001121110/07/2021</v>
      </c>
    </row>
    <row r="1210" spans="1:8" x14ac:dyDescent="0.35">
      <c r="A1210" s="5" t="s">
        <v>25</v>
      </c>
      <c r="B1210" s="5" t="s">
        <v>2115</v>
      </c>
      <c r="C1210" s="38" t="s">
        <v>2088</v>
      </c>
      <c r="D1210" s="6">
        <v>6</v>
      </c>
      <c r="E1210" s="7">
        <v>5</v>
      </c>
      <c r="F1210" s="6">
        <v>1208.33</v>
      </c>
      <c r="G1210" s="33" t="str">
        <f t="shared" si="36"/>
        <v>Acne1001121111/07/2021</v>
      </c>
      <c r="H1210" t="str">
        <f t="shared" si="37"/>
        <v>1001121111/07/2021</v>
      </c>
    </row>
    <row r="1211" spans="1:8" x14ac:dyDescent="0.35">
      <c r="A1211" s="5" t="s">
        <v>25</v>
      </c>
      <c r="B1211" s="5" t="s">
        <v>2115</v>
      </c>
      <c r="C1211" s="38" t="s">
        <v>2092</v>
      </c>
      <c r="D1211" s="6">
        <v>4</v>
      </c>
      <c r="E1211" s="7">
        <v>3</v>
      </c>
      <c r="F1211" s="6">
        <v>558.32999999999993</v>
      </c>
      <c r="G1211" s="33" t="str">
        <f t="shared" si="36"/>
        <v>Acne1001121115/07/2021</v>
      </c>
      <c r="H1211" t="str">
        <f t="shared" si="37"/>
        <v>1001121115/07/2021</v>
      </c>
    </row>
    <row r="1212" spans="1:8" x14ac:dyDescent="0.35">
      <c r="A1212" s="5" t="s">
        <v>25</v>
      </c>
      <c r="B1212" s="5" t="s">
        <v>2115</v>
      </c>
      <c r="C1212" s="38" t="s">
        <v>2101</v>
      </c>
      <c r="D1212" s="6">
        <v>1</v>
      </c>
      <c r="E1212" s="7">
        <v>1</v>
      </c>
      <c r="F1212" s="6">
        <v>191.67</v>
      </c>
      <c r="G1212" s="33" t="str">
        <f t="shared" si="36"/>
        <v>Acne1001121124/07/2021</v>
      </c>
      <c r="H1212" t="str">
        <f t="shared" si="37"/>
        <v>1001121124/07/2021</v>
      </c>
    </row>
    <row r="1213" spans="1:8" x14ac:dyDescent="0.35">
      <c r="A1213" s="5" t="s">
        <v>25</v>
      </c>
      <c r="B1213" s="5" t="s">
        <v>2115</v>
      </c>
      <c r="C1213" s="38" t="s">
        <v>2181</v>
      </c>
      <c r="D1213" s="6">
        <v>1</v>
      </c>
      <c r="E1213" s="7">
        <v>1</v>
      </c>
      <c r="F1213" s="6">
        <v>216.67</v>
      </c>
      <c r="G1213" s="33" t="str">
        <f t="shared" si="36"/>
        <v>Acne1001121104/08/2021</v>
      </c>
      <c r="H1213" t="str">
        <f t="shared" si="37"/>
        <v>1001121104/08/2021</v>
      </c>
    </row>
    <row r="1214" spans="1:8" x14ac:dyDescent="0.35">
      <c r="A1214" s="5" t="s">
        <v>25</v>
      </c>
      <c r="B1214" s="5" t="s">
        <v>124</v>
      </c>
      <c r="C1214" s="38" t="s">
        <v>2080</v>
      </c>
      <c r="D1214" s="6">
        <v>1</v>
      </c>
      <c r="E1214" s="7">
        <v>1</v>
      </c>
      <c r="F1214" s="6">
        <v>60</v>
      </c>
      <c r="G1214" s="33" t="str">
        <f t="shared" si="36"/>
        <v>Acne1001121603/07/2021</v>
      </c>
      <c r="H1214" t="str">
        <f t="shared" si="37"/>
        <v>1001121603/07/2021</v>
      </c>
    </row>
    <row r="1215" spans="1:8" x14ac:dyDescent="0.35">
      <c r="A1215" s="5" t="s">
        <v>25</v>
      </c>
      <c r="B1215" s="5" t="s">
        <v>124</v>
      </c>
      <c r="C1215" s="38" t="s">
        <v>2081</v>
      </c>
      <c r="D1215" s="6">
        <v>1</v>
      </c>
      <c r="E1215" s="7">
        <v>1</v>
      </c>
      <c r="F1215" s="6">
        <v>250</v>
      </c>
      <c r="G1215" s="33" t="str">
        <f t="shared" si="36"/>
        <v>Acne1001121604/07/2021</v>
      </c>
      <c r="H1215" t="str">
        <f t="shared" si="37"/>
        <v>1001121604/07/2021</v>
      </c>
    </row>
    <row r="1216" spans="1:8" x14ac:dyDescent="0.35">
      <c r="A1216" s="5" t="s">
        <v>25</v>
      </c>
      <c r="B1216" s="5" t="s">
        <v>124</v>
      </c>
      <c r="C1216" s="38" t="s">
        <v>2096</v>
      </c>
      <c r="D1216" s="6">
        <v>1</v>
      </c>
      <c r="E1216" s="7">
        <v>1</v>
      </c>
      <c r="F1216" s="6">
        <v>233.33</v>
      </c>
      <c r="G1216" s="33" t="str">
        <f t="shared" si="36"/>
        <v>Acne1001121619/07/2021</v>
      </c>
      <c r="H1216" t="str">
        <f t="shared" si="37"/>
        <v>1001121619/07/2021</v>
      </c>
    </row>
    <row r="1217" spans="1:8" x14ac:dyDescent="0.35">
      <c r="A1217" s="5" t="s">
        <v>25</v>
      </c>
      <c r="B1217" s="5" t="s">
        <v>124</v>
      </c>
      <c r="C1217" s="38" t="s">
        <v>2097</v>
      </c>
      <c r="D1217" s="6">
        <v>1</v>
      </c>
      <c r="E1217" s="7">
        <v>1</v>
      </c>
      <c r="F1217" s="6">
        <v>72</v>
      </c>
      <c r="G1217" s="33" t="str">
        <f t="shared" si="36"/>
        <v>Acne1001121620/07/2021</v>
      </c>
      <c r="H1217" t="str">
        <f t="shared" si="37"/>
        <v>1001121620/07/2021</v>
      </c>
    </row>
    <row r="1218" spans="1:8" x14ac:dyDescent="0.35">
      <c r="A1218" s="5" t="s">
        <v>25</v>
      </c>
      <c r="B1218" s="5" t="s">
        <v>124</v>
      </c>
      <c r="C1218" s="38" t="s">
        <v>2098</v>
      </c>
      <c r="D1218" s="6">
        <v>1</v>
      </c>
      <c r="E1218" s="7">
        <v>1</v>
      </c>
      <c r="F1218" s="6">
        <v>48</v>
      </c>
      <c r="G1218" s="33" t="str">
        <f t="shared" si="36"/>
        <v>Acne1001121621/07/2021</v>
      </c>
      <c r="H1218" t="str">
        <f t="shared" si="37"/>
        <v>1001121621/07/2021</v>
      </c>
    </row>
    <row r="1219" spans="1:8" x14ac:dyDescent="0.35">
      <c r="A1219" s="5" t="s">
        <v>25</v>
      </c>
      <c r="B1219" s="5" t="s">
        <v>124</v>
      </c>
      <c r="C1219" s="38" t="s">
        <v>2100</v>
      </c>
      <c r="D1219" s="6">
        <v>1</v>
      </c>
      <c r="E1219" s="7">
        <v>1</v>
      </c>
      <c r="F1219" s="6">
        <v>48</v>
      </c>
      <c r="G1219" s="33" t="str">
        <f t="shared" si="36"/>
        <v>Acne1001121623/07/2021</v>
      </c>
      <c r="H1219" t="str">
        <f t="shared" si="37"/>
        <v>1001121623/07/2021</v>
      </c>
    </row>
    <row r="1220" spans="1:8" x14ac:dyDescent="0.35">
      <c r="A1220" s="5" t="s">
        <v>25</v>
      </c>
      <c r="B1220" s="5" t="s">
        <v>124</v>
      </c>
      <c r="C1220" s="38" t="s">
        <v>2103</v>
      </c>
      <c r="D1220" s="6">
        <v>1</v>
      </c>
      <c r="E1220" s="7">
        <v>1</v>
      </c>
      <c r="F1220" s="6">
        <v>141.66999999999999</v>
      </c>
      <c r="G1220" s="33" t="str">
        <f t="shared" si="36"/>
        <v>Acne1001121626/07/2021</v>
      </c>
      <c r="H1220" t="str">
        <f t="shared" si="37"/>
        <v>1001121626/07/2021</v>
      </c>
    </row>
    <row r="1221" spans="1:8" x14ac:dyDescent="0.35">
      <c r="A1221" s="5" t="s">
        <v>25</v>
      </c>
      <c r="B1221" s="5" t="s">
        <v>124</v>
      </c>
      <c r="C1221" s="38" t="s">
        <v>2104</v>
      </c>
      <c r="D1221" s="6">
        <v>2</v>
      </c>
      <c r="E1221" s="7">
        <v>2</v>
      </c>
      <c r="F1221" s="6">
        <v>281.33000000000004</v>
      </c>
      <c r="G1221" s="33" t="str">
        <f t="shared" si="36"/>
        <v>Acne1001121627/07/2021</v>
      </c>
      <c r="H1221" t="str">
        <f t="shared" si="37"/>
        <v>1001121627/07/2021</v>
      </c>
    </row>
    <row r="1222" spans="1:8" x14ac:dyDescent="0.35">
      <c r="A1222" s="5" t="s">
        <v>25</v>
      </c>
      <c r="B1222" s="5" t="s">
        <v>124</v>
      </c>
      <c r="C1222" s="38" t="s">
        <v>2108</v>
      </c>
      <c r="D1222" s="6">
        <v>3</v>
      </c>
      <c r="E1222" s="7">
        <v>2</v>
      </c>
      <c r="F1222" s="6">
        <v>341.66999999999996</v>
      </c>
      <c r="G1222" s="33" t="str">
        <f t="shared" si="36"/>
        <v>Acne1001121631/07/2021</v>
      </c>
      <c r="H1222" t="str">
        <f t="shared" si="37"/>
        <v>1001121631/07/2021</v>
      </c>
    </row>
    <row r="1223" spans="1:8" x14ac:dyDescent="0.35">
      <c r="A1223" s="5" t="s">
        <v>25</v>
      </c>
      <c r="B1223" s="5" t="s">
        <v>124</v>
      </c>
      <c r="C1223" s="38" t="s">
        <v>2180</v>
      </c>
      <c r="D1223" s="6">
        <v>2</v>
      </c>
      <c r="E1223" s="7">
        <v>2</v>
      </c>
      <c r="F1223" s="6">
        <v>358.33</v>
      </c>
      <c r="G1223" s="33" t="str">
        <f t="shared" si="36"/>
        <v>Acne1001121603/08/2021</v>
      </c>
      <c r="H1223" t="str">
        <f t="shared" si="37"/>
        <v>1001121603/08/2021</v>
      </c>
    </row>
    <row r="1224" spans="1:8" x14ac:dyDescent="0.35">
      <c r="A1224" s="5" t="s">
        <v>25</v>
      </c>
      <c r="B1224" s="5" t="s">
        <v>124</v>
      </c>
      <c r="C1224" s="38" t="s">
        <v>2184</v>
      </c>
      <c r="D1224" s="6">
        <v>1</v>
      </c>
      <c r="E1224" s="7">
        <v>1</v>
      </c>
      <c r="F1224" s="6">
        <v>175</v>
      </c>
      <c r="G1224" s="33" t="str">
        <f t="shared" ref="G1224:G1287" si="38">A1224&amp;B1224&amp;C1224</f>
        <v>Acne1001121607/08/2021</v>
      </c>
      <c r="H1224" t="str">
        <f t="shared" ref="H1224:H1287" si="39">B1224&amp;C1224</f>
        <v>1001121607/08/2021</v>
      </c>
    </row>
    <row r="1225" spans="1:8" x14ac:dyDescent="0.35">
      <c r="A1225" s="5" t="s">
        <v>25</v>
      </c>
      <c r="B1225" s="5" t="s">
        <v>118</v>
      </c>
      <c r="C1225" s="38" t="s">
        <v>2082</v>
      </c>
      <c r="D1225" s="6">
        <v>2</v>
      </c>
      <c r="E1225" s="7">
        <v>2</v>
      </c>
      <c r="F1225" s="6">
        <v>268.33</v>
      </c>
      <c r="G1225" s="33" t="str">
        <f t="shared" si="38"/>
        <v>Acne1001124805/07/2021</v>
      </c>
      <c r="H1225" t="str">
        <f t="shared" si="39"/>
        <v>1001124805/07/2021</v>
      </c>
    </row>
    <row r="1226" spans="1:8" x14ac:dyDescent="0.35">
      <c r="A1226" s="5" t="s">
        <v>25</v>
      </c>
      <c r="B1226" s="5" t="s">
        <v>118</v>
      </c>
      <c r="C1226" s="38" t="s">
        <v>2083</v>
      </c>
      <c r="D1226" s="6">
        <v>1</v>
      </c>
      <c r="E1226" s="7">
        <v>1</v>
      </c>
      <c r="F1226" s="6">
        <v>150</v>
      </c>
      <c r="G1226" s="33" t="str">
        <f t="shared" si="38"/>
        <v>Acne1001124806/07/2021</v>
      </c>
      <c r="H1226" t="str">
        <f t="shared" si="39"/>
        <v>1001124806/07/2021</v>
      </c>
    </row>
    <row r="1227" spans="1:8" x14ac:dyDescent="0.35">
      <c r="A1227" s="5" t="s">
        <v>25</v>
      </c>
      <c r="B1227" s="5" t="s">
        <v>118</v>
      </c>
      <c r="C1227" s="38" t="s">
        <v>2087</v>
      </c>
      <c r="D1227" s="6">
        <v>2</v>
      </c>
      <c r="E1227" s="7">
        <v>2</v>
      </c>
      <c r="F1227" s="6">
        <v>226.67</v>
      </c>
      <c r="G1227" s="33" t="str">
        <f t="shared" si="38"/>
        <v>Acne1001124810/07/2021</v>
      </c>
      <c r="H1227" t="str">
        <f t="shared" si="39"/>
        <v>1001124810/07/2021</v>
      </c>
    </row>
    <row r="1228" spans="1:8" x14ac:dyDescent="0.35">
      <c r="A1228" s="5" t="s">
        <v>25</v>
      </c>
      <c r="B1228" s="5" t="s">
        <v>118</v>
      </c>
      <c r="C1228" s="38" t="s">
        <v>2088</v>
      </c>
      <c r="D1228" s="6">
        <v>1</v>
      </c>
      <c r="E1228" s="7">
        <v>1</v>
      </c>
      <c r="F1228" s="6">
        <v>110</v>
      </c>
      <c r="G1228" s="33" t="str">
        <f t="shared" si="38"/>
        <v>Acne1001124811/07/2021</v>
      </c>
      <c r="H1228" t="str">
        <f t="shared" si="39"/>
        <v>1001124811/07/2021</v>
      </c>
    </row>
    <row r="1229" spans="1:8" x14ac:dyDescent="0.35">
      <c r="A1229" s="5" t="s">
        <v>25</v>
      </c>
      <c r="B1229" s="5" t="s">
        <v>118</v>
      </c>
      <c r="C1229" s="38" t="s">
        <v>2090</v>
      </c>
      <c r="D1229" s="6">
        <v>1</v>
      </c>
      <c r="E1229" s="7">
        <v>1</v>
      </c>
      <c r="F1229" s="6">
        <v>183.33</v>
      </c>
      <c r="G1229" s="33" t="str">
        <f t="shared" si="38"/>
        <v>Acne1001124813/07/2021</v>
      </c>
      <c r="H1229" t="str">
        <f t="shared" si="39"/>
        <v>1001124813/07/2021</v>
      </c>
    </row>
    <row r="1230" spans="1:8" x14ac:dyDescent="0.35">
      <c r="A1230" s="5" t="s">
        <v>25</v>
      </c>
      <c r="B1230" s="5" t="s">
        <v>118</v>
      </c>
      <c r="C1230" s="38" t="s">
        <v>2098</v>
      </c>
      <c r="D1230" s="6">
        <v>1</v>
      </c>
      <c r="E1230" s="7">
        <v>1</v>
      </c>
      <c r="F1230" s="6">
        <v>48</v>
      </c>
      <c r="G1230" s="33" t="str">
        <f t="shared" si="38"/>
        <v>Acne1001124821/07/2021</v>
      </c>
      <c r="H1230" t="str">
        <f t="shared" si="39"/>
        <v>1001124821/07/2021</v>
      </c>
    </row>
    <row r="1231" spans="1:8" x14ac:dyDescent="0.35">
      <c r="A1231" s="5" t="s">
        <v>25</v>
      </c>
      <c r="B1231" s="5" t="s">
        <v>118</v>
      </c>
      <c r="C1231" s="38" t="s">
        <v>2108</v>
      </c>
      <c r="D1231" s="6">
        <v>1</v>
      </c>
      <c r="E1231" s="7">
        <v>1</v>
      </c>
      <c r="F1231" s="6">
        <v>60</v>
      </c>
      <c r="G1231" s="33" t="str">
        <f t="shared" si="38"/>
        <v>Acne1001124831/07/2021</v>
      </c>
      <c r="H1231" t="str">
        <f t="shared" si="39"/>
        <v>1001124831/07/2021</v>
      </c>
    </row>
    <row r="1232" spans="1:8" x14ac:dyDescent="0.35">
      <c r="A1232" s="5" t="s">
        <v>25</v>
      </c>
      <c r="B1232" s="5" t="s">
        <v>2176</v>
      </c>
      <c r="C1232" s="38" t="s">
        <v>2092</v>
      </c>
      <c r="D1232" s="6">
        <v>1</v>
      </c>
      <c r="E1232" s="7">
        <v>1</v>
      </c>
      <c r="F1232" s="6">
        <v>66</v>
      </c>
      <c r="G1232" s="33" t="str">
        <f t="shared" si="38"/>
        <v>Acne1001126015/07/2021</v>
      </c>
      <c r="H1232" t="str">
        <f t="shared" si="39"/>
        <v>1001126015/07/2021</v>
      </c>
    </row>
    <row r="1233" spans="1:8" x14ac:dyDescent="0.35">
      <c r="A1233" s="5" t="s">
        <v>25</v>
      </c>
      <c r="B1233" s="5" t="s">
        <v>123</v>
      </c>
      <c r="C1233" s="38" t="s">
        <v>2079</v>
      </c>
      <c r="D1233" s="6">
        <v>1</v>
      </c>
      <c r="E1233" s="7">
        <v>1</v>
      </c>
      <c r="F1233" s="6">
        <v>425</v>
      </c>
      <c r="G1233" s="33" t="str">
        <f t="shared" si="38"/>
        <v>Acne1001126802/07/2021</v>
      </c>
      <c r="H1233" t="str">
        <f t="shared" si="39"/>
        <v>1001126802/07/2021</v>
      </c>
    </row>
    <row r="1234" spans="1:8" x14ac:dyDescent="0.35">
      <c r="A1234" s="5" t="s">
        <v>25</v>
      </c>
      <c r="B1234" s="5" t="s">
        <v>123</v>
      </c>
      <c r="C1234" s="38" t="s">
        <v>2086</v>
      </c>
      <c r="D1234" s="6">
        <v>1</v>
      </c>
      <c r="E1234" s="7">
        <v>1</v>
      </c>
      <c r="F1234" s="6">
        <v>108.33</v>
      </c>
      <c r="G1234" s="33" t="str">
        <f t="shared" si="38"/>
        <v>Acne1001126809/07/2021</v>
      </c>
      <c r="H1234" t="str">
        <f t="shared" si="39"/>
        <v>1001126809/07/2021</v>
      </c>
    </row>
    <row r="1235" spans="1:8" x14ac:dyDescent="0.35">
      <c r="A1235" s="5" t="s">
        <v>25</v>
      </c>
      <c r="B1235" s="5" t="s">
        <v>123</v>
      </c>
      <c r="C1235" s="38" t="s">
        <v>2098</v>
      </c>
      <c r="D1235" s="6">
        <v>1</v>
      </c>
      <c r="E1235" s="7">
        <v>1</v>
      </c>
      <c r="F1235" s="6">
        <v>141.66999999999999</v>
      </c>
      <c r="G1235" s="33" t="str">
        <f t="shared" si="38"/>
        <v>Acne1001126821/07/2021</v>
      </c>
      <c r="H1235" t="str">
        <f t="shared" si="39"/>
        <v>1001126821/07/2021</v>
      </c>
    </row>
    <row r="1236" spans="1:8" x14ac:dyDescent="0.35">
      <c r="A1236" s="5" t="s">
        <v>25</v>
      </c>
      <c r="B1236" s="5" t="s">
        <v>123</v>
      </c>
      <c r="C1236" s="38" t="s">
        <v>2107</v>
      </c>
      <c r="D1236" s="6">
        <v>1</v>
      </c>
      <c r="E1236" s="7">
        <v>1</v>
      </c>
      <c r="F1236" s="6">
        <v>141.66999999999999</v>
      </c>
      <c r="G1236" s="33" t="str">
        <f t="shared" si="38"/>
        <v>Acne1001126830/07/2021</v>
      </c>
      <c r="H1236" t="str">
        <f t="shared" si="39"/>
        <v>1001126830/07/2021</v>
      </c>
    </row>
    <row r="1237" spans="1:8" x14ac:dyDescent="0.35">
      <c r="A1237" s="5" t="s">
        <v>25</v>
      </c>
      <c r="B1237" s="5" t="s">
        <v>2112</v>
      </c>
      <c r="C1237" s="38" t="s">
        <v>2186</v>
      </c>
      <c r="D1237" s="6">
        <v>1</v>
      </c>
      <c r="E1237" s="7">
        <v>1</v>
      </c>
      <c r="F1237" s="6">
        <v>141.66999999999999</v>
      </c>
      <c r="G1237" s="33" t="str">
        <f t="shared" si="38"/>
        <v>Acne1001129710/08/2021</v>
      </c>
      <c r="H1237" t="str">
        <f t="shared" si="39"/>
        <v>1001129710/08/2021</v>
      </c>
    </row>
    <row r="1238" spans="1:8" x14ac:dyDescent="0.35">
      <c r="A1238" s="5" t="s">
        <v>25</v>
      </c>
      <c r="B1238" s="5" t="s">
        <v>2118</v>
      </c>
      <c r="C1238" s="38" t="s">
        <v>2089</v>
      </c>
      <c r="D1238" s="6">
        <v>1</v>
      </c>
      <c r="E1238" s="7">
        <v>1</v>
      </c>
      <c r="F1238" s="6">
        <v>90</v>
      </c>
      <c r="G1238" s="33" t="str">
        <f t="shared" si="38"/>
        <v>Acne1001141112/07/2021</v>
      </c>
      <c r="H1238" t="str">
        <f t="shared" si="39"/>
        <v>1001141112/07/2021</v>
      </c>
    </row>
    <row r="1239" spans="1:8" x14ac:dyDescent="0.35">
      <c r="A1239" s="5" t="s">
        <v>25</v>
      </c>
      <c r="B1239" s="5" t="s">
        <v>2114</v>
      </c>
      <c r="C1239" s="38" t="s">
        <v>2087</v>
      </c>
      <c r="D1239" s="6">
        <v>1</v>
      </c>
      <c r="E1239" s="7">
        <v>1</v>
      </c>
      <c r="F1239" s="6">
        <v>160</v>
      </c>
      <c r="G1239" s="33" t="str">
        <f t="shared" si="38"/>
        <v>Acne1001141510/07/2021</v>
      </c>
      <c r="H1239" t="str">
        <f t="shared" si="39"/>
        <v>1001141510/07/2021</v>
      </c>
    </row>
    <row r="1240" spans="1:8" x14ac:dyDescent="0.35">
      <c r="A1240" s="5" t="s">
        <v>25</v>
      </c>
      <c r="B1240" s="5" t="s">
        <v>116</v>
      </c>
      <c r="C1240" s="38" t="s">
        <v>2095</v>
      </c>
      <c r="D1240" s="6">
        <v>1</v>
      </c>
      <c r="E1240" s="7">
        <v>1</v>
      </c>
      <c r="F1240" s="6">
        <v>72</v>
      </c>
      <c r="G1240" s="33" t="str">
        <f t="shared" si="38"/>
        <v>Acne1001144818/07/2021</v>
      </c>
      <c r="H1240" t="str">
        <f t="shared" si="39"/>
        <v>1001144818/07/2021</v>
      </c>
    </row>
    <row r="1241" spans="1:8" x14ac:dyDescent="0.35">
      <c r="A1241" s="5" t="s">
        <v>25</v>
      </c>
      <c r="B1241" s="5" t="s">
        <v>116</v>
      </c>
      <c r="C1241" s="38" t="s">
        <v>2102</v>
      </c>
      <c r="D1241" s="6">
        <v>1</v>
      </c>
      <c r="E1241" s="7">
        <v>1</v>
      </c>
      <c r="F1241" s="6">
        <v>75</v>
      </c>
      <c r="G1241" s="33" t="str">
        <f t="shared" si="38"/>
        <v>Acne1001144825/07/2021</v>
      </c>
      <c r="H1241" t="str">
        <f t="shared" si="39"/>
        <v>1001144825/07/2021</v>
      </c>
    </row>
    <row r="1242" spans="1:8" x14ac:dyDescent="0.35">
      <c r="A1242" s="5" t="s">
        <v>25</v>
      </c>
      <c r="B1242" s="5" t="s">
        <v>2113</v>
      </c>
      <c r="C1242" s="38" t="s">
        <v>2080</v>
      </c>
      <c r="D1242" s="6">
        <v>1</v>
      </c>
      <c r="E1242" s="7">
        <v>1</v>
      </c>
      <c r="F1242" s="6">
        <v>183.33</v>
      </c>
      <c r="G1242" s="33" t="str">
        <f t="shared" si="38"/>
        <v>Acne1001145303/07/2021</v>
      </c>
      <c r="H1242" t="str">
        <f t="shared" si="39"/>
        <v>1001145303/07/2021</v>
      </c>
    </row>
    <row r="1243" spans="1:8" x14ac:dyDescent="0.35">
      <c r="A1243" s="5" t="s">
        <v>25</v>
      </c>
      <c r="B1243" s="5" t="s">
        <v>2113</v>
      </c>
      <c r="C1243" s="38" t="s">
        <v>2082</v>
      </c>
      <c r="D1243" s="6">
        <v>3</v>
      </c>
      <c r="E1243" s="7">
        <v>3</v>
      </c>
      <c r="F1243" s="6">
        <v>360</v>
      </c>
      <c r="G1243" s="33" t="str">
        <f t="shared" si="38"/>
        <v>Acne1001145305/07/2021</v>
      </c>
      <c r="H1243" t="str">
        <f t="shared" si="39"/>
        <v>1001145305/07/2021</v>
      </c>
    </row>
    <row r="1244" spans="1:8" x14ac:dyDescent="0.35">
      <c r="A1244" s="5" t="s">
        <v>25</v>
      </c>
      <c r="B1244" s="5" t="s">
        <v>2113</v>
      </c>
      <c r="C1244" s="38" t="s">
        <v>2083</v>
      </c>
      <c r="D1244" s="6">
        <v>2</v>
      </c>
      <c r="E1244" s="7">
        <v>2</v>
      </c>
      <c r="F1244" s="6">
        <v>360</v>
      </c>
      <c r="G1244" s="33" t="str">
        <f t="shared" si="38"/>
        <v>Acne1001145306/07/2021</v>
      </c>
      <c r="H1244" t="str">
        <f t="shared" si="39"/>
        <v>1001145306/07/2021</v>
      </c>
    </row>
    <row r="1245" spans="1:8" x14ac:dyDescent="0.35">
      <c r="A1245" s="5" t="s">
        <v>25</v>
      </c>
      <c r="B1245" s="5" t="s">
        <v>2113</v>
      </c>
      <c r="C1245" s="38" t="s">
        <v>2089</v>
      </c>
      <c r="D1245" s="6">
        <v>1</v>
      </c>
      <c r="E1245" s="7">
        <v>1</v>
      </c>
      <c r="F1245" s="6">
        <v>425</v>
      </c>
      <c r="G1245" s="33" t="str">
        <f t="shared" si="38"/>
        <v>Acne1001145312/07/2021</v>
      </c>
      <c r="H1245" t="str">
        <f t="shared" si="39"/>
        <v>1001145312/07/2021</v>
      </c>
    </row>
    <row r="1246" spans="1:8" x14ac:dyDescent="0.35">
      <c r="A1246" s="5" t="s">
        <v>25</v>
      </c>
      <c r="B1246" s="5" t="s">
        <v>2113</v>
      </c>
      <c r="C1246" s="38" t="s">
        <v>2095</v>
      </c>
      <c r="D1246" s="6">
        <v>1</v>
      </c>
      <c r="E1246" s="7">
        <v>1</v>
      </c>
      <c r="F1246" s="6">
        <v>156</v>
      </c>
      <c r="G1246" s="33" t="str">
        <f t="shared" si="38"/>
        <v>Acne1001145318/07/2021</v>
      </c>
      <c r="H1246" t="str">
        <f t="shared" si="39"/>
        <v>1001145318/07/2021</v>
      </c>
    </row>
    <row r="1247" spans="1:8" x14ac:dyDescent="0.35">
      <c r="A1247" s="5" t="s">
        <v>25</v>
      </c>
      <c r="B1247" s="5" t="s">
        <v>2113</v>
      </c>
      <c r="C1247" s="38" t="s">
        <v>2107</v>
      </c>
      <c r="D1247" s="6">
        <v>1</v>
      </c>
      <c r="E1247" s="7">
        <v>1</v>
      </c>
      <c r="F1247" s="6">
        <v>166.67</v>
      </c>
      <c r="G1247" s="33" t="str">
        <f t="shared" si="38"/>
        <v>Acne1001145330/07/2021</v>
      </c>
      <c r="H1247" t="str">
        <f t="shared" si="39"/>
        <v>1001145330/07/2021</v>
      </c>
    </row>
    <row r="1248" spans="1:8" x14ac:dyDescent="0.35">
      <c r="A1248" s="5" t="s">
        <v>25</v>
      </c>
      <c r="B1248" s="5" t="s">
        <v>2113</v>
      </c>
      <c r="C1248" s="38" t="s">
        <v>2203</v>
      </c>
      <c r="D1248" s="6">
        <v>1</v>
      </c>
      <c r="E1248" s="7">
        <v>1</v>
      </c>
      <c r="F1248" s="6">
        <v>141.66999999999999</v>
      </c>
      <c r="G1248" s="33" t="str">
        <f t="shared" si="38"/>
        <v>Acne1001145309/08/2021</v>
      </c>
      <c r="H1248" t="str">
        <f t="shared" si="39"/>
        <v>1001145309/08/2021</v>
      </c>
    </row>
    <row r="1249" spans="1:8" x14ac:dyDescent="0.35">
      <c r="A1249" s="5" t="s">
        <v>25</v>
      </c>
      <c r="B1249" s="5" t="s">
        <v>2124</v>
      </c>
      <c r="C1249" s="38" t="s">
        <v>2104</v>
      </c>
      <c r="D1249" s="6">
        <v>2</v>
      </c>
      <c r="E1249" s="7">
        <v>2</v>
      </c>
      <c r="F1249" s="6">
        <v>189.67</v>
      </c>
      <c r="G1249" s="33" t="str">
        <f t="shared" si="38"/>
        <v>Acne1001148127/07/2021</v>
      </c>
      <c r="H1249" t="str">
        <f t="shared" si="39"/>
        <v>1001148127/07/2021</v>
      </c>
    </row>
    <row r="1250" spans="1:8" x14ac:dyDescent="0.35">
      <c r="A1250" s="5" t="s">
        <v>25</v>
      </c>
      <c r="B1250" s="5" t="s">
        <v>2124</v>
      </c>
      <c r="C1250" s="38" t="s">
        <v>2108</v>
      </c>
      <c r="D1250" s="6">
        <v>4</v>
      </c>
      <c r="E1250" s="7">
        <v>2</v>
      </c>
      <c r="F1250" s="6">
        <v>886.67</v>
      </c>
      <c r="G1250" s="33" t="str">
        <f t="shared" si="38"/>
        <v>Acne1001148131/07/2021</v>
      </c>
      <c r="H1250" t="str">
        <f t="shared" si="39"/>
        <v>1001148131/07/2021</v>
      </c>
    </row>
    <row r="1251" spans="1:8" x14ac:dyDescent="0.35">
      <c r="A1251" s="5" t="s">
        <v>25</v>
      </c>
      <c r="B1251" s="5" t="s">
        <v>2124</v>
      </c>
      <c r="C1251" s="38" t="s">
        <v>2185</v>
      </c>
      <c r="D1251" s="6">
        <v>1</v>
      </c>
      <c r="E1251" s="7">
        <v>1</v>
      </c>
      <c r="F1251" s="6">
        <v>75</v>
      </c>
      <c r="G1251" s="33" t="str">
        <f t="shared" si="38"/>
        <v>Acne1001148108/08/2021</v>
      </c>
      <c r="H1251" t="str">
        <f t="shared" si="39"/>
        <v>1001148108/08/2021</v>
      </c>
    </row>
    <row r="1252" spans="1:8" x14ac:dyDescent="0.35">
      <c r="A1252" s="5" t="s">
        <v>25</v>
      </c>
      <c r="B1252" s="5" t="s">
        <v>2124</v>
      </c>
      <c r="C1252" s="38" t="s">
        <v>2186</v>
      </c>
      <c r="D1252" s="6">
        <v>1</v>
      </c>
      <c r="E1252" s="7">
        <v>1</v>
      </c>
      <c r="F1252" s="6">
        <v>183.33</v>
      </c>
      <c r="G1252" s="33" t="str">
        <f t="shared" si="38"/>
        <v>Acne1001148110/08/2021</v>
      </c>
      <c r="H1252" t="str">
        <f t="shared" si="39"/>
        <v>1001148110/08/2021</v>
      </c>
    </row>
    <row r="1253" spans="1:8" x14ac:dyDescent="0.35">
      <c r="A1253" s="5" t="s">
        <v>25</v>
      </c>
      <c r="B1253" s="5" t="s">
        <v>120</v>
      </c>
      <c r="C1253" s="38" t="s">
        <v>2089</v>
      </c>
      <c r="D1253" s="6">
        <v>1</v>
      </c>
      <c r="E1253" s="7">
        <v>1</v>
      </c>
      <c r="F1253" s="6">
        <v>250</v>
      </c>
      <c r="G1253" s="33" t="str">
        <f t="shared" si="38"/>
        <v>Acne1001202412/07/2021</v>
      </c>
      <c r="H1253" t="str">
        <f t="shared" si="39"/>
        <v>1001202412/07/2021</v>
      </c>
    </row>
    <row r="1254" spans="1:8" x14ac:dyDescent="0.35">
      <c r="A1254" s="5" t="s">
        <v>25</v>
      </c>
      <c r="B1254" s="5" t="s">
        <v>120</v>
      </c>
      <c r="C1254" s="38" t="s">
        <v>2099</v>
      </c>
      <c r="D1254" s="6">
        <v>1</v>
      </c>
      <c r="E1254" s="7">
        <v>1</v>
      </c>
      <c r="F1254" s="6">
        <v>75</v>
      </c>
      <c r="G1254" s="33" t="str">
        <f t="shared" si="38"/>
        <v>Acne1001202422/07/2021</v>
      </c>
      <c r="H1254" t="str">
        <f t="shared" si="39"/>
        <v>1001202422/07/2021</v>
      </c>
    </row>
    <row r="1255" spans="1:8" x14ac:dyDescent="0.35">
      <c r="A1255" s="5" t="s">
        <v>25</v>
      </c>
      <c r="B1255" s="5" t="s">
        <v>119</v>
      </c>
      <c r="C1255" s="38" t="s">
        <v>2078</v>
      </c>
      <c r="D1255" s="6">
        <v>1</v>
      </c>
      <c r="E1255" s="7">
        <v>1</v>
      </c>
      <c r="F1255" s="6">
        <v>110</v>
      </c>
      <c r="G1255" s="33" t="str">
        <f t="shared" si="38"/>
        <v>Acne1001204001/07/2021</v>
      </c>
      <c r="H1255" t="str">
        <f t="shared" si="39"/>
        <v>1001204001/07/2021</v>
      </c>
    </row>
    <row r="1256" spans="1:8" x14ac:dyDescent="0.35">
      <c r="A1256" s="5" t="s">
        <v>25</v>
      </c>
      <c r="B1256" s="5" t="s">
        <v>119</v>
      </c>
      <c r="C1256" s="38" t="s">
        <v>2079</v>
      </c>
      <c r="D1256" s="6">
        <v>1</v>
      </c>
      <c r="E1256" s="7">
        <v>1</v>
      </c>
      <c r="F1256" s="6">
        <v>60</v>
      </c>
      <c r="G1256" s="33" t="str">
        <f t="shared" si="38"/>
        <v>Acne1001204002/07/2021</v>
      </c>
      <c r="H1256" t="str">
        <f t="shared" si="39"/>
        <v>1001204002/07/2021</v>
      </c>
    </row>
    <row r="1257" spans="1:8" x14ac:dyDescent="0.35">
      <c r="A1257" s="5" t="s">
        <v>25</v>
      </c>
      <c r="B1257" s="5" t="s">
        <v>119</v>
      </c>
      <c r="C1257" s="38" t="s">
        <v>2080</v>
      </c>
      <c r="D1257" s="6">
        <v>2</v>
      </c>
      <c r="E1257" s="7">
        <v>2</v>
      </c>
      <c r="F1257" s="6">
        <v>332.41999999999996</v>
      </c>
      <c r="G1257" s="33" t="str">
        <f t="shared" si="38"/>
        <v>Acne1001204003/07/2021</v>
      </c>
      <c r="H1257" t="str">
        <f t="shared" si="39"/>
        <v>1001204003/07/2021</v>
      </c>
    </row>
    <row r="1258" spans="1:8" x14ac:dyDescent="0.35">
      <c r="A1258" s="5" t="s">
        <v>25</v>
      </c>
      <c r="B1258" s="5" t="s">
        <v>119</v>
      </c>
      <c r="C1258" s="38" t="s">
        <v>2084</v>
      </c>
      <c r="D1258" s="6">
        <v>1</v>
      </c>
      <c r="E1258" s="7">
        <v>1</v>
      </c>
      <c r="F1258" s="6">
        <v>110</v>
      </c>
      <c r="G1258" s="33" t="str">
        <f t="shared" si="38"/>
        <v>Acne1001204007/07/2021</v>
      </c>
      <c r="H1258" t="str">
        <f t="shared" si="39"/>
        <v>1001204007/07/2021</v>
      </c>
    </row>
    <row r="1259" spans="1:8" x14ac:dyDescent="0.35">
      <c r="A1259" s="5" t="s">
        <v>25</v>
      </c>
      <c r="B1259" s="5" t="s">
        <v>119</v>
      </c>
      <c r="C1259" s="38" t="s">
        <v>2085</v>
      </c>
      <c r="D1259" s="6">
        <v>3</v>
      </c>
      <c r="E1259" s="7">
        <v>3</v>
      </c>
      <c r="F1259" s="6">
        <v>345</v>
      </c>
      <c r="G1259" s="33" t="str">
        <f t="shared" si="38"/>
        <v>Acne1001204008/07/2021</v>
      </c>
      <c r="H1259" t="str">
        <f t="shared" si="39"/>
        <v>1001204008/07/2021</v>
      </c>
    </row>
    <row r="1260" spans="1:8" x14ac:dyDescent="0.35">
      <c r="A1260" s="5" t="s">
        <v>25</v>
      </c>
      <c r="B1260" s="5" t="s">
        <v>119</v>
      </c>
      <c r="C1260" s="38" t="s">
        <v>2086</v>
      </c>
      <c r="D1260" s="6">
        <v>0</v>
      </c>
      <c r="E1260" s="7">
        <v>0</v>
      </c>
      <c r="F1260" s="6">
        <v>-40</v>
      </c>
      <c r="G1260" s="33" t="str">
        <f t="shared" si="38"/>
        <v>Acne1001204009/07/2021</v>
      </c>
      <c r="H1260" t="str">
        <f t="shared" si="39"/>
        <v>1001204009/07/2021</v>
      </c>
    </row>
    <row r="1261" spans="1:8" x14ac:dyDescent="0.35">
      <c r="A1261" s="5" t="s">
        <v>25</v>
      </c>
      <c r="B1261" s="5" t="s">
        <v>119</v>
      </c>
      <c r="C1261" s="38" t="s">
        <v>2087</v>
      </c>
      <c r="D1261" s="6">
        <v>-1</v>
      </c>
      <c r="E1261" s="7">
        <v>-1</v>
      </c>
      <c r="F1261" s="6">
        <v>-165.75</v>
      </c>
      <c r="G1261" s="33" t="str">
        <f t="shared" si="38"/>
        <v>Acne1001204010/07/2021</v>
      </c>
      <c r="H1261" t="str">
        <f t="shared" si="39"/>
        <v>1001204010/07/2021</v>
      </c>
    </row>
    <row r="1262" spans="1:8" x14ac:dyDescent="0.35">
      <c r="A1262" s="5" t="s">
        <v>25</v>
      </c>
      <c r="B1262" s="5" t="s">
        <v>119</v>
      </c>
      <c r="C1262" s="38" t="s">
        <v>2090</v>
      </c>
      <c r="D1262" s="6">
        <v>1</v>
      </c>
      <c r="E1262" s="7">
        <v>1</v>
      </c>
      <c r="F1262" s="6">
        <v>75</v>
      </c>
      <c r="G1262" s="33" t="str">
        <f t="shared" si="38"/>
        <v>Acne1001204013/07/2021</v>
      </c>
      <c r="H1262" t="str">
        <f t="shared" si="39"/>
        <v>1001204013/07/2021</v>
      </c>
    </row>
    <row r="1263" spans="1:8" x14ac:dyDescent="0.35">
      <c r="A1263" s="5" t="s">
        <v>25</v>
      </c>
      <c r="B1263" s="5" t="s">
        <v>119</v>
      </c>
      <c r="C1263" s="38" t="s">
        <v>2094</v>
      </c>
      <c r="D1263" s="6">
        <v>1</v>
      </c>
      <c r="E1263" s="7">
        <v>1</v>
      </c>
      <c r="F1263" s="6">
        <v>48</v>
      </c>
      <c r="G1263" s="33" t="str">
        <f t="shared" si="38"/>
        <v>Acne1001204017/07/2021</v>
      </c>
      <c r="H1263" t="str">
        <f t="shared" si="39"/>
        <v>1001204017/07/2021</v>
      </c>
    </row>
    <row r="1264" spans="1:8" x14ac:dyDescent="0.35">
      <c r="A1264" s="5" t="s">
        <v>25</v>
      </c>
      <c r="B1264" s="5" t="s">
        <v>119</v>
      </c>
      <c r="C1264" s="38" t="s">
        <v>2095</v>
      </c>
      <c r="D1264" s="6">
        <v>1</v>
      </c>
      <c r="E1264" s="7">
        <v>1</v>
      </c>
      <c r="F1264" s="6">
        <v>48</v>
      </c>
      <c r="G1264" s="33" t="str">
        <f t="shared" si="38"/>
        <v>Acne1001204018/07/2021</v>
      </c>
      <c r="H1264" t="str">
        <f t="shared" si="39"/>
        <v>1001204018/07/2021</v>
      </c>
    </row>
    <row r="1265" spans="1:8" x14ac:dyDescent="0.35">
      <c r="A1265" s="5" t="s">
        <v>25</v>
      </c>
      <c r="B1265" s="5" t="s">
        <v>119</v>
      </c>
      <c r="C1265" s="38" t="s">
        <v>2098</v>
      </c>
      <c r="D1265" s="6">
        <v>6</v>
      </c>
      <c r="E1265" s="7">
        <v>4</v>
      </c>
      <c r="F1265" s="6">
        <v>679.33999999999992</v>
      </c>
      <c r="G1265" s="33" t="str">
        <f t="shared" si="38"/>
        <v>Acne1001204021/07/2021</v>
      </c>
      <c r="H1265" t="str">
        <f t="shared" si="39"/>
        <v>1001204021/07/2021</v>
      </c>
    </row>
    <row r="1266" spans="1:8" x14ac:dyDescent="0.35">
      <c r="A1266" s="5" t="s">
        <v>25</v>
      </c>
      <c r="B1266" s="5" t="s">
        <v>119</v>
      </c>
      <c r="C1266" s="38" t="s">
        <v>2099</v>
      </c>
      <c r="D1266" s="6">
        <v>2</v>
      </c>
      <c r="E1266" s="7">
        <v>2</v>
      </c>
      <c r="F1266" s="6">
        <v>204</v>
      </c>
      <c r="G1266" s="33" t="str">
        <f t="shared" si="38"/>
        <v>Acne1001204022/07/2021</v>
      </c>
      <c r="H1266" t="str">
        <f t="shared" si="39"/>
        <v>1001204022/07/2021</v>
      </c>
    </row>
    <row r="1267" spans="1:8" x14ac:dyDescent="0.35">
      <c r="A1267" s="5" t="s">
        <v>25</v>
      </c>
      <c r="B1267" s="5" t="s">
        <v>119</v>
      </c>
      <c r="C1267" s="38" t="s">
        <v>2102</v>
      </c>
      <c r="D1267" s="6">
        <v>1</v>
      </c>
      <c r="E1267" s="7">
        <v>1</v>
      </c>
      <c r="F1267" s="6">
        <v>48</v>
      </c>
      <c r="G1267" s="33" t="str">
        <f t="shared" si="38"/>
        <v>Acne1001204025/07/2021</v>
      </c>
      <c r="H1267" t="str">
        <f t="shared" si="39"/>
        <v>1001204025/07/2021</v>
      </c>
    </row>
    <row r="1268" spans="1:8" x14ac:dyDescent="0.35">
      <c r="A1268" s="5" t="s">
        <v>25</v>
      </c>
      <c r="B1268" s="5" t="s">
        <v>119</v>
      </c>
      <c r="C1268" s="38" t="s">
        <v>2108</v>
      </c>
      <c r="D1268" s="6">
        <v>1</v>
      </c>
      <c r="E1268" s="7">
        <v>1</v>
      </c>
      <c r="F1268" s="6">
        <v>233.33</v>
      </c>
      <c r="G1268" s="33" t="str">
        <f t="shared" si="38"/>
        <v>Acne1001204031/07/2021</v>
      </c>
      <c r="H1268" t="str">
        <f t="shared" si="39"/>
        <v>1001204031/07/2021</v>
      </c>
    </row>
    <row r="1269" spans="1:8" x14ac:dyDescent="0.35">
      <c r="A1269" s="5" t="s">
        <v>25</v>
      </c>
      <c r="B1269" s="5" t="s">
        <v>119</v>
      </c>
      <c r="C1269" s="38" t="s">
        <v>2184</v>
      </c>
      <c r="D1269" s="6">
        <v>1</v>
      </c>
      <c r="E1269" s="7">
        <v>1</v>
      </c>
      <c r="F1269" s="6">
        <v>141.66999999999999</v>
      </c>
      <c r="G1269" s="33" t="str">
        <f t="shared" si="38"/>
        <v>Acne1001204007/08/2021</v>
      </c>
      <c r="H1269" t="str">
        <f t="shared" si="39"/>
        <v>1001204007/08/2021</v>
      </c>
    </row>
    <row r="1270" spans="1:8" x14ac:dyDescent="0.35">
      <c r="A1270" s="5" t="s">
        <v>25</v>
      </c>
      <c r="B1270" s="5" t="s">
        <v>119</v>
      </c>
      <c r="C1270" s="38" t="s">
        <v>2231</v>
      </c>
      <c r="D1270" s="6">
        <v>3</v>
      </c>
      <c r="E1270" s="7">
        <v>2</v>
      </c>
      <c r="F1270" s="6">
        <v>391.65999999999997</v>
      </c>
      <c r="G1270" s="33" t="str">
        <f t="shared" si="38"/>
        <v>Acne1001204012/08/2021</v>
      </c>
      <c r="H1270" t="str">
        <f t="shared" si="39"/>
        <v>1001204012/08/2021</v>
      </c>
    </row>
    <row r="1271" spans="1:8" x14ac:dyDescent="0.35">
      <c r="A1271" s="5" t="s">
        <v>25</v>
      </c>
      <c r="B1271" s="5" t="s">
        <v>2116</v>
      </c>
      <c r="C1271" s="38" t="s">
        <v>2085</v>
      </c>
      <c r="D1271" s="6">
        <v>1</v>
      </c>
      <c r="E1271" s="7">
        <v>1</v>
      </c>
      <c r="F1271" s="6">
        <v>108.33</v>
      </c>
      <c r="G1271" s="33" t="str">
        <f t="shared" si="38"/>
        <v>Acne300000508/07/2021</v>
      </c>
      <c r="H1271" t="str">
        <f t="shared" si="39"/>
        <v>300000508/07/2021</v>
      </c>
    </row>
    <row r="1272" spans="1:8" x14ac:dyDescent="0.35">
      <c r="A1272" s="5" t="s">
        <v>27</v>
      </c>
      <c r="B1272" s="5" t="s">
        <v>2175</v>
      </c>
      <c r="C1272" s="38" t="s">
        <v>2101</v>
      </c>
      <c r="D1272" s="6">
        <v>1</v>
      </c>
      <c r="E1272" s="7">
        <v>1</v>
      </c>
      <c r="F1272" s="6">
        <v>208.33</v>
      </c>
      <c r="G1272" s="33" t="str">
        <f t="shared" si="38"/>
        <v>Balmain1001095424/07/2021</v>
      </c>
      <c r="H1272" t="str">
        <f t="shared" si="39"/>
        <v>1001095424/07/2021</v>
      </c>
    </row>
    <row r="1273" spans="1:8" x14ac:dyDescent="0.35">
      <c r="A1273" s="5" t="s">
        <v>27</v>
      </c>
      <c r="B1273" s="5" t="s">
        <v>2110</v>
      </c>
      <c r="C1273" s="38" t="s">
        <v>2087</v>
      </c>
      <c r="D1273" s="6">
        <v>1</v>
      </c>
      <c r="E1273" s="7">
        <v>1</v>
      </c>
      <c r="F1273" s="6">
        <v>195</v>
      </c>
      <c r="G1273" s="33" t="str">
        <f t="shared" si="38"/>
        <v>Balmain1001095910/07/2021</v>
      </c>
      <c r="H1273" t="str">
        <f t="shared" si="39"/>
        <v>1001095910/07/2021</v>
      </c>
    </row>
    <row r="1274" spans="1:8" x14ac:dyDescent="0.35">
      <c r="A1274" s="5" t="s">
        <v>27</v>
      </c>
      <c r="B1274" s="5" t="s">
        <v>2171</v>
      </c>
      <c r="C1274" s="38" t="s">
        <v>2084</v>
      </c>
      <c r="D1274" s="6">
        <v>1</v>
      </c>
      <c r="E1274" s="7">
        <v>1</v>
      </c>
      <c r="F1274" s="6">
        <v>208.33</v>
      </c>
      <c r="G1274" s="33" t="str">
        <f t="shared" si="38"/>
        <v>Balmain1001111407/07/2021</v>
      </c>
      <c r="H1274" t="str">
        <f t="shared" si="39"/>
        <v>1001111407/07/2021</v>
      </c>
    </row>
    <row r="1275" spans="1:8" x14ac:dyDescent="0.35">
      <c r="A1275" s="5" t="s">
        <v>27</v>
      </c>
      <c r="B1275" s="5" t="s">
        <v>2171</v>
      </c>
      <c r="C1275" s="38" t="s">
        <v>2086</v>
      </c>
      <c r="D1275" s="6">
        <v>1</v>
      </c>
      <c r="E1275" s="7">
        <v>1</v>
      </c>
      <c r="F1275" s="6">
        <v>208.33</v>
      </c>
      <c r="G1275" s="33" t="str">
        <f t="shared" si="38"/>
        <v>Balmain1001111409/07/2021</v>
      </c>
      <c r="H1275" t="str">
        <f t="shared" si="39"/>
        <v>1001111409/07/2021</v>
      </c>
    </row>
    <row r="1276" spans="1:8" x14ac:dyDescent="0.35">
      <c r="A1276" s="5" t="s">
        <v>27</v>
      </c>
      <c r="B1276" s="5" t="s">
        <v>2171</v>
      </c>
      <c r="C1276" s="38" t="s">
        <v>2091</v>
      </c>
      <c r="D1276" s="6">
        <v>1</v>
      </c>
      <c r="E1276" s="7">
        <v>1</v>
      </c>
      <c r="F1276" s="6">
        <v>208.33</v>
      </c>
      <c r="G1276" s="33" t="str">
        <f t="shared" si="38"/>
        <v>Balmain1001111414/07/2021</v>
      </c>
      <c r="H1276" t="str">
        <f t="shared" si="39"/>
        <v>1001111414/07/2021</v>
      </c>
    </row>
    <row r="1277" spans="1:8" x14ac:dyDescent="0.35">
      <c r="A1277" s="5" t="s">
        <v>27</v>
      </c>
      <c r="B1277" s="5" t="s">
        <v>2171</v>
      </c>
      <c r="C1277" s="38" t="s">
        <v>2095</v>
      </c>
      <c r="D1277" s="6">
        <v>1</v>
      </c>
      <c r="E1277" s="7">
        <v>1</v>
      </c>
      <c r="F1277" s="6">
        <v>208.33</v>
      </c>
      <c r="G1277" s="33" t="str">
        <f t="shared" si="38"/>
        <v>Balmain1001111418/07/2021</v>
      </c>
      <c r="H1277" t="str">
        <f t="shared" si="39"/>
        <v>1001111418/07/2021</v>
      </c>
    </row>
    <row r="1278" spans="1:8" x14ac:dyDescent="0.35">
      <c r="A1278" s="5" t="s">
        <v>27</v>
      </c>
      <c r="B1278" s="5" t="s">
        <v>2151</v>
      </c>
      <c r="C1278" s="38" t="s">
        <v>2080</v>
      </c>
      <c r="D1278" s="6">
        <v>1</v>
      </c>
      <c r="E1278" s="7">
        <v>1</v>
      </c>
      <c r="F1278" s="6">
        <v>208.33</v>
      </c>
      <c r="G1278" s="33" t="str">
        <f t="shared" si="38"/>
        <v>Balmain1001113903/07/2021</v>
      </c>
      <c r="H1278" t="str">
        <f t="shared" si="39"/>
        <v>1001113903/07/2021</v>
      </c>
    </row>
    <row r="1279" spans="1:8" x14ac:dyDescent="0.35">
      <c r="A1279" s="5" t="s">
        <v>27</v>
      </c>
      <c r="B1279" s="5" t="s">
        <v>2151</v>
      </c>
      <c r="C1279" s="38" t="s">
        <v>2082</v>
      </c>
      <c r="D1279" s="6">
        <v>1</v>
      </c>
      <c r="E1279" s="7">
        <v>1</v>
      </c>
      <c r="F1279" s="6">
        <v>208.33</v>
      </c>
      <c r="G1279" s="33" t="str">
        <f t="shared" si="38"/>
        <v>Balmain1001113905/07/2021</v>
      </c>
      <c r="H1279" t="str">
        <f t="shared" si="39"/>
        <v>1001113905/07/2021</v>
      </c>
    </row>
    <row r="1280" spans="1:8" x14ac:dyDescent="0.35">
      <c r="A1280" s="5" t="s">
        <v>27</v>
      </c>
      <c r="B1280" s="5" t="s">
        <v>2115</v>
      </c>
      <c r="C1280" s="38" t="s">
        <v>2080</v>
      </c>
      <c r="D1280" s="6">
        <v>1</v>
      </c>
      <c r="E1280" s="7">
        <v>1</v>
      </c>
      <c r="F1280" s="6">
        <v>741.67</v>
      </c>
      <c r="G1280" s="33" t="str">
        <f t="shared" si="38"/>
        <v>Balmain1001121103/07/2021</v>
      </c>
      <c r="H1280" t="str">
        <f t="shared" si="39"/>
        <v>1001121103/07/2021</v>
      </c>
    </row>
    <row r="1281" spans="1:8" x14ac:dyDescent="0.35">
      <c r="A1281" s="5" t="s">
        <v>27</v>
      </c>
      <c r="B1281" s="5" t="s">
        <v>2115</v>
      </c>
      <c r="C1281" s="38" t="s">
        <v>2093</v>
      </c>
      <c r="D1281" s="6">
        <v>1</v>
      </c>
      <c r="E1281" s="7">
        <v>1</v>
      </c>
      <c r="F1281" s="6">
        <v>208.33</v>
      </c>
      <c r="G1281" s="33" t="str">
        <f t="shared" si="38"/>
        <v>Balmain1001121116/07/2021</v>
      </c>
      <c r="H1281" t="str">
        <f t="shared" si="39"/>
        <v>1001121116/07/2021</v>
      </c>
    </row>
    <row r="1282" spans="1:8" x14ac:dyDescent="0.35">
      <c r="A1282" s="5" t="s">
        <v>27</v>
      </c>
      <c r="B1282" s="5" t="s">
        <v>2115</v>
      </c>
      <c r="C1282" s="38" t="s">
        <v>2101</v>
      </c>
      <c r="D1282" s="6">
        <v>1</v>
      </c>
      <c r="E1282" s="7">
        <v>1</v>
      </c>
      <c r="F1282" s="6">
        <v>276</v>
      </c>
      <c r="G1282" s="33" t="str">
        <f t="shared" si="38"/>
        <v>Balmain1001121124/07/2021</v>
      </c>
      <c r="H1282" t="str">
        <f t="shared" si="39"/>
        <v>1001121124/07/2021</v>
      </c>
    </row>
    <row r="1283" spans="1:8" x14ac:dyDescent="0.35">
      <c r="A1283" s="5" t="s">
        <v>27</v>
      </c>
      <c r="B1283" s="5" t="s">
        <v>124</v>
      </c>
      <c r="C1283" s="38" t="s">
        <v>2096</v>
      </c>
      <c r="D1283" s="6">
        <v>1</v>
      </c>
      <c r="E1283" s="7">
        <v>1</v>
      </c>
      <c r="F1283" s="6">
        <v>260</v>
      </c>
      <c r="G1283" s="33" t="str">
        <f t="shared" si="38"/>
        <v>Balmain1001121619/07/2021</v>
      </c>
      <c r="H1283" t="str">
        <f t="shared" si="39"/>
        <v>1001121619/07/2021</v>
      </c>
    </row>
    <row r="1284" spans="1:8" x14ac:dyDescent="0.35">
      <c r="A1284" s="5" t="s">
        <v>27</v>
      </c>
      <c r="B1284" s="5" t="s">
        <v>124</v>
      </c>
      <c r="C1284" s="38" t="s">
        <v>2100</v>
      </c>
      <c r="D1284" s="6">
        <v>3</v>
      </c>
      <c r="E1284" s="7">
        <v>3</v>
      </c>
      <c r="F1284" s="6">
        <v>824.33</v>
      </c>
      <c r="G1284" s="33" t="str">
        <f t="shared" si="38"/>
        <v>Balmain1001121623/07/2021</v>
      </c>
      <c r="H1284" t="str">
        <f t="shared" si="39"/>
        <v>1001121623/07/2021</v>
      </c>
    </row>
    <row r="1285" spans="1:8" x14ac:dyDescent="0.35">
      <c r="A1285" s="5" t="s">
        <v>27</v>
      </c>
      <c r="B1285" s="5" t="s">
        <v>124</v>
      </c>
      <c r="C1285" s="38" t="s">
        <v>2104</v>
      </c>
      <c r="D1285" s="6">
        <v>2</v>
      </c>
      <c r="E1285" s="7">
        <v>1</v>
      </c>
      <c r="F1285" s="6">
        <v>423.25</v>
      </c>
      <c r="G1285" s="33" t="str">
        <f t="shared" si="38"/>
        <v>Balmain1001121627/07/2021</v>
      </c>
      <c r="H1285" t="str">
        <f t="shared" si="39"/>
        <v>1001121627/07/2021</v>
      </c>
    </row>
    <row r="1286" spans="1:8" x14ac:dyDescent="0.35">
      <c r="A1286" s="5" t="s">
        <v>27</v>
      </c>
      <c r="B1286" s="5" t="s">
        <v>124</v>
      </c>
      <c r="C1286" s="38" t="s">
        <v>2183</v>
      </c>
      <c r="D1286" s="6">
        <v>1</v>
      </c>
      <c r="E1286" s="7">
        <v>1</v>
      </c>
      <c r="F1286" s="6">
        <v>208.33</v>
      </c>
      <c r="G1286" s="33" t="str">
        <f t="shared" si="38"/>
        <v>Balmain1001121606/08/2021</v>
      </c>
      <c r="H1286" t="str">
        <f t="shared" si="39"/>
        <v>1001121606/08/2021</v>
      </c>
    </row>
    <row r="1287" spans="1:8" x14ac:dyDescent="0.35">
      <c r="A1287" s="5" t="s">
        <v>27</v>
      </c>
      <c r="B1287" s="5" t="s">
        <v>2111</v>
      </c>
      <c r="C1287" s="38" t="s">
        <v>2086</v>
      </c>
      <c r="D1287" s="6">
        <v>1</v>
      </c>
      <c r="E1287" s="7">
        <v>1</v>
      </c>
      <c r="F1287" s="6">
        <v>445</v>
      </c>
      <c r="G1287" s="33" t="str">
        <f t="shared" si="38"/>
        <v>Balmain1001122309/07/2021</v>
      </c>
      <c r="H1287" t="str">
        <f t="shared" si="39"/>
        <v>1001122309/07/2021</v>
      </c>
    </row>
    <row r="1288" spans="1:8" x14ac:dyDescent="0.35">
      <c r="A1288" s="5" t="s">
        <v>27</v>
      </c>
      <c r="B1288" s="5" t="s">
        <v>2111</v>
      </c>
      <c r="C1288" s="38" t="s">
        <v>2179</v>
      </c>
      <c r="D1288" s="6">
        <v>1</v>
      </c>
      <c r="E1288" s="7">
        <v>1</v>
      </c>
      <c r="F1288" s="6">
        <v>291.67</v>
      </c>
      <c r="G1288" s="33" t="str">
        <f t="shared" ref="G1288:G1351" si="40">A1288&amp;B1288&amp;C1288</f>
        <v>Balmain1001122302/08/2021</v>
      </c>
      <c r="H1288" t="str">
        <f t="shared" ref="H1288:H1351" si="41">B1288&amp;C1288</f>
        <v>1001122302/08/2021</v>
      </c>
    </row>
    <row r="1289" spans="1:8" x14ac:dyDescent="0.35">
      <c r="A1289" s="5" t="s">
        <v>27</v>
      </c>
      <c r="B1289" s="5" t="s">
        <v>118</v>
      </c>
      <c r="C1289" s="38" t="s">
        <v>2090</v>
      </c>
      <c r="D1289" s="6">
        <v>1</v>
      </c>
      <c r="E1289" s="7">
        <v>1</v>
      </c>
      <c r="F1289" s="6">
        <v>208.33</v>
      </c>
      <c r="G1289" s="33" t="str">
        <f t="shared" si="40"/>
        <v>Balmain1001124813/07/2021</v>
      </c>
      <c r="H1289" t="str">
        <f t="shared" si="41"/>
        <v>1001124813/07/2021</v>
      </c>
    </row>
    <row r="1290" spans="1:8" x14ac:dyDescent="0.35">
      <c r="A1290" s="5" t="s">
        <v>27</v>
      </c>
      <c r="B1290" s="5" t="s">
        <v>118</v>
      </c>
      <c r="C1290" s="38" t="s">
        <v>2094</v>
      </c>
      <c r="D1290" s="6">
        <v>2</v>
      </c>
      <c r="E1290" s="7">
        <v>1</v>
      </c>
      <c r="F1290" s="6">
        <v>416.67</v>
      </c>
      <c r="G1290" s="33" t="str">
        <f t="shared" si="40"/>
        <v>Balmain1001124817/07/2021</v>
      </c>
      <c r="H1290" t="str">
        <f t="shared" si="41"/>
        <v>1001124817/07/2021</v>
      </c>
    </row>
    <row r="1291" spans="1:8" x14ac:dyDescent="0.35">
      <c r="A1291" s="5" t="s">
        <v>27</v>
      </c>
      <c r="B1291" s="5" t="s">
        <v>123</v>
      </c>
      <c r="C1291" s="38" t="s">
        <v>2086</v>
      </c>
      <c r="D1291" s="6">
        <v>2</v>
      </c>
      <c r="E1291" s="7">
        <v>2</v>
      </c>
      <c r="F1291" s="6">
        <v>416.66</v>
      </c>
      <c r="G1291" s="33" t="str">
        <f t="shared" si="40"/>
        <v>Balmain1001126809/07/2021</v>
      </c>
      <c r="H1291" t="str">
        <f t="shared" si="41"/>
        <v>1001126809/07/2021</v>
      </c>
    </row>
    <row r="1292" spans="1:8" x14ac:dyDescent="0.35">
      <c r="A1292" s="5" t="s">
        <v>27</v>
      </c>
      <c r="B1292" s="5" t="s">
        <v>123</v>
      </c>
      <c r="C1292" s="38" t="s">
        <v>2102</v>
      </c>
      <c r="D1292" s="6">
        <v>1</v>
      </c>
      <c r="E1292" s="7">
        <v>1</v>
      </c>
      <c r="F1292" s="6">
        <v>208.33</v>
      </c>
      <c r="G1292" s="33" t="str">
        <f t="shared" si="40"/>
        <v>Balmain1001126825/07/2021</v>
      </c>
      <c r="H1292" t="str">
        <f t="shared" si="41"/>
        <v>1001126825/07/2021</v>
      </c>
    </row>
    <row r="1293" spans="1:8" x14ac:dyDescent="0.35">
      <c r="A1293" s="5" t="s">
        <v>27</v>
      </c>
      <c r="B1293" s="5" t="s">
        <v>2118</v>
      </c>
      <c r="C1293" s="38" t="s">
        <v>2082</v>
      </c>
      <c r="D1293" s="6">
        <v>1</v>
      </c>
      <c r="E1293" s="7">
        <v>1</v>
      </c>
      <c r="F1293" s="6">
        <v>741.67</v>
      </c>
      <c r="G1293" s="33" t="str">
        <f t="shared" si="40"/>
        <v>Balmain1001141105/07/2021</v>
      </c>
      <c r="H1293" t="str">
        <f t="shared" si="41"/>
        <v>1001141105/07/2021</v>
      </c>
    </row>
    <row r="1294" spans="1:8" x14ac:dyDescent="0.35">
      <c r="A1294" s="5" t="s">
        <v>27</v>
      </c>
      <c r="B1294" s="5" t="s">
        <v>2114</v>
      </c>
      <c r="C1294" s="38" t="s">
        <v>2087</v>
      </c>
      <c r="D1294" s="6">
        <v>1</v>
      </c>
      <c r="E1294" s="7">
        <v>1</v>
      </c>
      <c r="F1294" s="6">
        <v>345</v>
      </c>
      <c r="G1294" s="33" t="str">
        <f t="shared" si="40"/>
        <v>Balmain1001141510/07/2021</v>
      </c>
      <c r="H1294" t="str">
        <f t="shared" si="41"/>
        <v>1001141510/07/2021</v>
      </c>
    </row>
    <row r="1295" spans="1:8" x14ac:dyDescent="0.35">
      <c r="A1295" s="5" t="s">
        <v>27</v>
      </c>
      <c r="B1295" s="5" t="s">
        <v>2114</v>
      </c>
      <c r="C1295" s="38" t="s">
        <v>2183</v>
      </c>
      <c r="D1295" s="6">
        <v>1</v>
      </c>
      <c r="E1295" s="7">
        <v>1</v>
      </c>
      <c r="F1295" s="6">
        <v>741.67</v>
      </c>
      <c r="G1295" s="33" t="str">
        <f t="shared" si="40"/>
        <v>Balmain1001141506/08/2021</v>
      </c>
      <c r="H1295" t="str">
        <f t="shared" si="41"/>
        <v>1001141506/08/2021</v>
      </c>
    </row>
    <row r="1296" spans="1:8" x14ac:dyDescent="0.35">
      <c r="A1296" s="5" t="s">
        <v>27</v>
      </c>
      <c r="B1296" s="5" t="s">
        <v>111</v>
      </c>
      <c r="C1296" s="38" t="s">
        <v>2080</v>
      </c>
      <c r="D1296" s="6">
        <v>1</v>
      </c>
      <c r="E1296" s="7">
        <v>1</v>
      </c>
      <c r="F1296" s="6">
        <v>208.33</v>
      </c>
      <c r="G1296" s="33" t="str">
        <f t="shared" si="40"/>
        <v>Balmain1001143503/07/2021</v>
      </c>
      <c r="H1296" t="str">
        <f t="shared" si="41"/>
        <v>1001143503/07/2021</v>
      </c>
    </row>
    <row r="1297" spans="1:8" x14ac:dyDescent="0.35">
      <c r="A1297" s="5" t="s">
        <v>27</v>
      </c>
      <c r="B1297" s="5" t="s">
        <v>116</v>
      </c>
      <c r="C1297" s="38" t="s">
        <v>2087</v>
      </c>
      <c r="D1297" s="6">
        <v>1</v>
      </c>
      <c r="E1297" s="7">
        <v>1</v>
      </c>
      <c r="F1297" s="6">
        <v>195</v>
      </c>
      <c r="G1297" s="33" t="str">
        <f t="shared" si="40"/>
        <v>Balmain1001144810/07/2021</v>
      </c>
      <c r="H1297" t="str">
        <f t="shared" si="41"/>
        <v>1001144810/07/2021</v>
      </c>
    </row>
    <row r="1298" spans="1:8" x14ac:dyDescent="0.35">
      <c r="A1298" s="5" t="s">
        <v>27</v>
      </c>
      <c r="B1298" s="5" t="s">
        <v>2113</v>
      </c>
      <c r="C1298" s="38" t="s">
        <v>2078</v>
      </c>
      <c r="D1298" s="6">
        <v>1</v>
      </c>
      <c r="E1298" s="7">
        <v>1</v>
      </c>
      <c r="F1298" s="6">
        <v>208.33</v>
      </c>
      <c r="G1298" s="33" t="str">
        <f t="shared" si="40"/>
        <v>Balmain1001145301/07/2021</v>
      </c>
      <c r="H1298" t="str">
        <f t="shared" si="41"/>
        <v>1001145301/07/2021</v>
      </c>
    </row>
    <row r="1299" spans="1:8" x14ac:dyDescent="0.35">
      <c r="A1299" s="5" t="s">
        <v>27</v>
      </c>
      <c r="B1299" s="5" t="s">
        <v>2113</v>
      </c>
      <c r="C1299" s="38" t="s">
        <v>2087</v>
      </c>
      <c r="D1299" s="6">
        <v>1</v>
      </c>
      <c r="E1299" s="7">
        <v>1</v>
      </c>
      <c r="F1299" s="6">
        <v>225</v>
      </c>
      <c r="G1299" s="33" t="str">
        <f t="shared" si="40"/>
        <v>Balmain1001145310/07/2021</v>
      </c>
      <c r="H1299" t="str">
        <f t="shared" si="41"/>
        <v>1001145310/07/2021</v>
      </c>
    </row>
    <row r="1300" spans="1:8" x14ac:dyDescent="0.35">
      <c r="A1300" s="5" t="s">
        <v>27</v>
      </c>
      <c r="B1300" s="5" t="s">
        <v>2113</v>
      </c>
      <c r="C1300" s="38" t="s">
        <v>2178</v>
      </c>
      <c r="D1300" s="6">
        <v>1</v>
      </c>
      <c r="E1300" s="7">
        <v>1</v>
      </c>
      <c r="F1300" s="6">
        <v>204.17</v>
      </c>
      <c r="G1300" s="33" t="str">
        <f t="shared" si="40"/>
        <v>Balmain1001145301/08/2021</v>
      </c>
      <c r="H1300" t="str">
        <f t="shared" si="41"/>
        <v>1001145301/08/2021</v>
      </c>
    </row>
    <row r="1301" spans="1:8" x14ac:dyDescent="0.35">
      <c r="A1301" s="5" t="s">
        <v>27</v>
      </c>
      <c r="B1301" s="5" t="s">
        <v>2124</v>
      </c>
      <c r="C1301" s="38" t="s">
        <v>2103</v>
      </c>
      <c r="D1301" s="6">
        <v>1</v>
      </c>
      <c r="E1301" s="7">
        <v>1</v>
      </c>
      <c r="F1301" s="6">
        <v>260</v>
      </c>
      <c r="G1301" s="33" t="str">
        <f t="shared" si="40"/>
        <v>Balmain1001148126/07/2021</v>
      </c>
      <c r="H1301" t="str">
        <f t="shared" si="41"/>
        <v>1001148126/07/2021</v>
      </c>
    </row>
    <row r="1302" spans="1:8" x14ac:dyDescent="0.35">
      <c r="A1302" s="5" t="s">
        <v>27</v>
      </c>
      <c r="B1302" s="5" t="s">
        <v>2124</v>
      </c>
      <c r="C1302" s="38" t="s">
        <v>2104</v>
      </c>
      <c r="D1302" s="6">
        <v>1</v>
      </c>
      <c r="E1302" s="7">
        <v>1</v>
      </c>
      <c r="F1302" s="6">
        <v>291.67</v>
      </c>
      <c r="G1302" s="33" t="str">
        <f t="shared" si="40"/>
        <v>Balmain1001148127/07/2021</v>
      </c>
      <c r="H1302" t="str">
        <f t="shared" si="41"/>
        <v>1001148127/07/2021</v>
      </c>
    </row>
    <row r="1303" spans="1:8" x14ac:dyDescent="0.35">
      <c r="A1303" s="5" t="s">
        <v>27</v>
      </c>
      <c r="B1303" s="5" t="s">
        <v>2124</v>
      </c>
      <c r="C1303" s="38" t="s">
        <v>2183</v>
      </c>
      <c r="D1303" s="6">
        <v>1</v>
      </c>
      <c r="E1303" s="7">
        <v>1</v>
      </c>
      <c r="F1303" s="6">
        <v>375</v>
      </c>
      <c r="G1303" s="33" t="str">
        <f t="shared" si="40"/>
        <v>Balmain1001148106/08/2021</v>
      </c>
      <c r="H1303" t="str">
        <f t="shared" si="41"/>
        <v>1001148106/08/2021</v>
      </c>
    </row>
    <row r="1304" spans="1:8" x14ac:dyDescent="0.35">
      <c r="A1304" s="5" t="s">
        <v>27</v>
      </c>
      <c r="B1304" s="5" t="s">
        <v>2124</v>
      </c>
      <c r="C1304" s="38" t="s">
        <v>2184</v>
      </c>
      <c r="D1304" s="6">
        <v>-1</v>
      </c>
      <c r="E1304" s="7">
        <v>-1</v>
      </c>
      <c r="F1304" s="6">
        <v>-375</v>
      </c>
      <c r="G1304" s="33" t="str">
        <f t="shared" si="40"/>
        <v>Balmain1001148107/08/2021</v>
      </c>
      <c r="H1304" t="str">
        <f t="shared" si="41"/>
        <v>1001148107/08/2021</v>
      </c>
    </row>
    <row r="1305" spans="1:8" x14ac:dyDescent="0.35">
      <c r="A1305" s="5" t="s">
        <v>27</v>
      </c>
      <c r="B1305" s="5" t="s">
        <v>2119</v>
      </c>
      <c r="C1305" s="38" t="s">
        <v>2108</v>
      </c>
      <c r="D1305" s="6">
        <v>2</v>
      </c>
      <c r="E1305" s="7">
        <v>1</v>
      </c>
      <c r="F1305" s="6">
        <v>620.83000000000004</v>
      </c>
      <c r="G1305" s="33" t="str">
        <f t="shared" si="40"/>
        <v>Balmain1001156731/07/2021</v>
      </c>
      <c r="H1305" t="str">
        <f t="shared" si="41"/>
        <v>1001156731/07/2021</v>
      </c>
    </row>
    <row r="1306" spans="1:8" x14ac:dyDescent="0.35">
      <c r="A1306" s="5" t="s">
        <v>27</v>
      </c>
      <c r="B1306" s="5" t="s">
        <v>2150</v>
      </c>
      <c r="C1306" s="38" t="s">
        <v>2185</v>
      </c>
      <c r="D1306" s="6">
        <v>2</v>
      </c>
      <c r="E1306" s="7">
        <v>1</v>
      </c>
      <c r="F1306" s="6">
        <v>491.66</v>
      </c>
      <c r="G1306" s="33" t="str">
        <f t="shared" si="40"/>
        <v>Balmain1001159408/08/2021</v>
      </c>
      <c r="H1306" t="str">
        <f t="shared" si="41"/>
        <v>1001159408/08/2021</v>
      </c>
    </row>
    <row r="1307" spans="1:8" x14ac:dyDescent="0.35">
      <c r="A1307" s="5" t="s">
        <v>27</v>
      </c>
      <c r="B1307" s="5" t="s">
        <v>119</v>
      </c>
      <c r="C1307" s="38" t="s">
        <v>2085</v>
      </c>
      <c r="D1307" s="6">
        <v>1</v>
      </c>
      <c r="E1307" s="7">
        <v>1</v>
      </c>
      <c r="F1307" s="6">
        <v>208.33</v>
      </c>
      <c r="G1307" s="33" t="str">
        <f t="shared" si="40"/>
        <v>Balmain1001204008/07/2021</v>
      </c>
      <c r="H1307" t="str">
        <f t="shared" si="41"/>
        <v>1001204008/07/2021</v>
      </c>
    </row>
    <row r="1308" spans="1:8" x14ac:dyDescent="0.35">
      <c r="A1308" s="5" t="s">
        <v>27</v>
      </c>
      <c r="B1308" s="5" t="s">
        <v>119</v>
      </c>
      <c r="C1308" s="38" t="s">
        <v>2088</v>
      </c>
      <c r="D1308" s="6">
        <v>1</v>
      </c>
      <c r="E1308" s="7">
        <v>1</v>
      </c>
      <c r="F1308" s="6">
        <v>225</v>
      </c>
      <c r="G1308" s="33" t="str">
        <f t="shared" si="40"/>
        <v>Balmain1001204011/07/2021</v>
      </c>
      <c r="H1308" t="str">
        <f t="shared" si="41"/>
        <v>1001204011/07/2021</v>
      </c>
    </row>
    <row r="1309" spans="1:8" x14ac:dyDescent="0.35">
      <c r="A1309" s="5" t="s">
        <v>27</v>
      </c>
      <c r="B1309" s="5" t="s">
        <v>119</v>
      </c>
      <c r="C1309" s="38" t="s">
        <v>2091</v>
      </c>
      <c r="D1309" s="6">
        <v>1</v>
      </c>
      <c r="E1309" s="7">
        <v>1</v>
      </c>
      <c r="F1309" s="6">
        <v>208.33</v>
      </c>
      <c r="G1309" s="33" t="str">
        <f t="shared" si="40"/>
        <v>Balmain1001204014/07/2021</v>
      </c>
      <c r="H1309" t="str">
        <f t="shared" si="41"/>
        <v>1001204014/07/2021</v>
      </c>
    </row>
    <row r="1310" spans="1:8" x14ac:dyDescent="0.35">
      <c r="A1310" s="5" t="s">
        <v>27</v>
      </c>
      <c r="B1310" s="5" t="s">
        <v>119</v>
      </c>
      <c r="C1310" s="38" t="s">
        <v>2095</v>
      </c>
      <c r="D1310" s="6">
        <v>3</v>
      </c>
      <c r="E1310" s="7">
        <v>3</v>
      </c>
      <c r="F1310" s="6">
        <v>848.67000000000007</v>
      </c>
      <c r="G1310" s="33" t="str">
        <f t="shared" si="40"/>
        <v>Balmain1001204018/07/2021</v>
      </c>
      <c r="H1310" t="str">
        <f t="shared" si="41"/>
        <v>1001204018/07/2021</v>
      </c>
    </row>
    <row r="1311" spans="1:8" x14ac:dyDescent="0.35">
      <c r="A1311" s="5" t="s">
        <v>27</v>
      </c>
      <c r="B1311" s="5" t="s">
        <v>119</v>
      </c>
      <c r="C1311" s="38" t="s">
        <v>2105</v>
      </c>
      <c r="D1311" s="6">
        <v>1</v>
      </c>
      <c r="E1311" s="7">
        <v>1</v>
      </c>
      <c r="F1311" s="6">
        <v>208.33</v>
      </c>
      <c r="G1311" s="33" t="str">
        <f t="shared" si="40"/>
        <v>Balmain1001204028/07/2021</v>
      </c>
      <c r="H1311" t="str">
        <f t="shared" si="41"/>
        <v>1001204028/07/2021</v>
      </c>
    </row>
    <row r="1312" spans="1:8" x14ac:dyDescent="0.35">
      <c r="A1312" s="5" t="s">
        <v>27</v>
      </c>
      <c r="B1312" s="5" t="s">
        <v>119</v>
      </c>
      <c r="C1312" s="38" t="s">
        <v>2107</v>
      </c>
      <c r="D1312" s="6">
        <v>1</v>
      </c>
      <c r="E1312" s="7">
        <v>1</v>
      </c>
      <c r="F1312" s="6">
        <v>245.83</v>
      </c>
      <c r="G1312" s="33" t="str">
        <f t="shared" si="40"/>
        <v>Balmain1001204030/07/2021</v>
      </c>
      <c r="H1312" t="str">
        <f t="shared" si="41"/>
        <v>1001204030/07/2021</v>
      </c>
    </row>
    <row r="1313" spans="1:8" x14ac:dyDescent="0.35">
      <c r="A1313" s="5" t="s">
        <v>27</v>
      </c>
      <c r="B1313" s="5" t="s">
        <v>119</v>
      </c>
      <c r="C1313" s="38" t="s">
        <v>2178</v>
      </c>
      <c r="D1313" s="6">
        <v>1</v>
      </c>
      <c r="E1313" s="7">
        <v>1</v>
      </c>
      <c r="F1313" s="6">
        <v>291.67</v>
      </c>
      <c r="G1313" s="33" t="str">
        <f t="shared" si="40"/>
        <v>Balmain1001204001/08/2021</v>
      </c>
      <c r="H1313" t="str">
        <f t="shared" si="41"/>
        <v>1001204001/08/2021</v>
      </c>
    </row>
    <row r="1314" spans="1:8" x14ac:dyDescent="0.35">
      <c r="A1314" s="5" t="s">
        <v>27</v>
      </c>
      <c r="B1314" s="5" t="s">
        <v>119</v>
      </c>
      <c r="C1314" s="38" t="s">
        <v>2181</v>
      </c>
      <c r="D1314" s="6">
        <v>1</v>
      </c>
      <c r="E1314" s="7">
        <v>1</v>
      </c>
      <c r="F1314" s="6">
        <v>270.83</v>
      </c>
      <c r="G1314" s="33" t="str">
        <f t="shared" si="40"/>
        <v>Balmain1001204004/08/2021</v>
      </c>
      <c r="H1314" t="str">
        <f t="shared" si="41"/>
        <v>1001204004/08/2021</v>
      </c>
    </row>
    <row r="1315" spans="1:8" x14ac:dyDescent="0.35">
      <c r="A1315" s="5" t="s">
        <v>27</v>
      </c>
      <c r="B1315" s="5" t="s">
        <v>2166</v>
      </c>
      <c r="C1315" s="38" t="s">
        <v>2078</v>
      </c>
      <c r="D1315" s="6">
        <v>1</v>
      </c>
      <c r="E1315" s="7">
        <v>1</v>
      </c>
      <c r="F1315" s="6">
        <v>208.33</v>
      </c>
      <c r="G1315" s="33" t="str">
        <f t="shared" si="40"/>
        <v>Balmain1001206701/07/2021</v>
      </c>
      <c r="H1315" t="str">
        <f t="shared" si="41"/>
        <v>1001206701/07/2021</v>
      </c>
    </row>
    <row r="1316" spans="1:8" x14ac:dyDescent="0.35">
      <c r="A1316" s="5" t="s">
        <v>27</v>
      </c>
      <c r="B1316" s="5" t="s">
        <v>2166</v>
      </c>
      <c r="C1316" s="38" t="s">
        <v>2084</v>
      </c>
      <c r="D1316" s="6">
        <v>1</v>
      </c>
      <c r="E1316" s="7">
        <v>1</v>
      </c>
      <c r="F1316" s="6">
        <v>208.33</v>
      </c>
      <c r="G1316" s="33" t="str">
        <f t="shared" si="40"/>
        <v>Balmain1001206707/07/2021</v>
      </c>
      <c r="H1316" t="str">
        <f t="shared" si="41"/>
        <v>1001206707/07/2021</v>
      </c>
    </row>
    <row r="1317" spans="1:8" x14ac:dyDescent="0.35">
      <c r="A1317" s="5" t="s">
        <v>28</v>
      </c>
      <c r="B1317" s="5" t="s">
        <v>2222</v>
      </c>
      <c r="C1317" s="38" t="s">
        <v>2186</v>
      </c>
      <c r="D1317" s="6">
        <v>1</v>
      </c>
      <c r="E1317" s="7">
        <v>1</v>
      </c>
      <c r="F1317" s="6">
        <v>258.33</v>
      </c>
      <c r="G1317" s="33" t="str">
        <f t="shared" si="40"/>
        <v>Bottega Veneta1001117610/08/2021</v>
      </c>
      <c r="H1317" t="str">
        <f t="shared" si="41"/>
        <v>1001117610/08/2021</v>
      </c>
    </row>
    <row r="1318" spans="1:8" x14ac:dyDescent="0.35">
      <c r="A1318" s="5" t="s">
        <v>28</v>
      </c>
      <c r="B1318" s="5" t="s">
        <v>2128</v>
      </c>
      <c r="C1318" s="38" t="s">
        <v>2080</v>
      </c>
      <c r="D1318" s="6">
        <v>1</v>
      </c>
      <c r="E1318" s="7">
        <v>1</v>
      </c>
      <c r="F1318" s="6">
        <v>612.5</v>
      </c>
      <c r="G1318" s="33" t="str">
        <f t="shared" si="40"/>
        <v>Bottega Veneta1001126203/07/2021</v>
      </c>
      <c r="H1318" t="str">
        <f t="shared" si="41"/>
        <v>1001126203/07/2021</v>
      </c>
    </row>
    <row r="1319" spans="1:8" x14ac:dyDescent="0.35">
      <c r="A1319" s="5" t="s">
        <v>28</v>
      </c>
      <c r="B1319" s="5" t="s">
        <v>2128</v>
      </c>
      <c r="C1319" s="38" t="s">
        <v>2095</v>
      </c>
      <c r="D1319" s="6">
        <v>1</v>
      </c>
      <c r="E1319" s="7">
        <v>1</v>
      </c>
      <c r="F1319" s="6">
        <v>1241.67</v>
      </c>
      <c r="G1319" s="33" t="str">
        <f t="shared" si="40"/>
        <v>Bottega Veneta1001126218/07/2021</v>
      </c>
      <c r="H1319" t="str">
        <f t="shared" si="41"/>
        <v>1001126218/07/2021</v>
      </c>
    </row>
    <row r="1320" spans="1:8" x14ac:dyDescent="0.35">
      <c r="A1320" s="5" t="s">
        <v>28</v>
      </c>
      <c r="B1320" s="5" t="s">
        <v>2128</v>
      </c>
      <c r="C1320" s="38" t="s">
        <v>2098</v>
      </c>
      <c r="D1320" s="6">
        <v>1</v>
      </c>
      <c r="E1320" s="7">
        <v>1</v>
      </c>
      <c r="F1320" s="6">
        <v>541.66999999999996</v>
      </c>
      <c r="G1320" s="33" t="str">
        <f t="shared" si="40"/>
        <v>Bottega Veneta1001126221/07/2021</v>
      </c>
      <c r="H1320" t="str">
        <f t="shared" si="41"/>
        <v>1001126221/07/2021</v>
      </c>
    </row>
    <row r="1321" spans="1:8" x14ac:dyDescent="0.35">
      <c r="A1321" s="5" t="s">
        <v>28</v>
      </c>
      <c r="B1321" s="5" t="s">
        <v>2128</v>
      </c>
      <c r="C1321" s="38" t="s">
        <v>2105</v>
      </c>
      <c r="D1321" s="6">
        <v>1</v>
      </c>
      <c r="E1321" s="7">
        <v>1</v>
      </c>
      <c r="F1321" s="6">
        <v>350</v>
      </c>
      <c r="G1321" s="33" t="str">
        <f t="shared" si="40"/>
        <v>Bottega Veneta1001126228/07/2021</v>
      </c>
      <c r="H1321" t="str">
        <f t="shared" si="41"/>
        <v>1001126228/07/2021</v>
      </c>
    </row>
    <row r="1322" spans="1:8" x14ac:dyDescent="0.35">
      <c r="A1322" s="5" t="s">
        <v>28</v>
      </c>
      <c r="B1322" s="5" t="s">
        <v>2128</v>
      </c>
      <c r="C1322" s="38" t="s">
        <v>2108</v>
      </c>
      <c r="D1322" s="6">
        <v>1</v>
      </c>
      <c r="E1322" s="7">
        <v>1</v>
      </c>
      <c r="F1322" s="6">
        <v>1375</v>
      </c>
      <c r="G1322" s="33" t="str">
        <f t="shared" si="40"/>
        <v>Bottega Veneta1001126231/07/2021</v>
      </c>
      <c r="H1322" t="str">
        <f t="shared" si="41"/>
        <v>1001126231/07/2021</v>
      </c>
    </row>
    <row r="1323" spans="1:8" x14ac:dyDescent="0.35">
      <c r="A1323" s="5" t="s">
        <v>28</v>
      </c>
      <c r="B1323" s="5" t="s">
        <v>2128</v>
      </c>
      <c r="C1323" s="38" t="s">
        <v>2178</v>
      </c>
      <c r="D1323" s="6">
        <v>1</v>
      </c>
      <c r="E1323" s="7">
        <v>1</v>
      </c>
      <c r="F1323" s="6">
        <v>408.33</v>
      </c>
      <c r="G1323" s="33" t="str">
        <f t="shared" si="40"/>
        <v>Bottega Veneta1001126201/08/2021</v>
      </c>
      <c r="H1323" t="str">
        <f t="shared" si="41"/>
        <v>1001126201/08/2021</v>
      </c>
    </row>
    <row r="1324" spans="1:8" x14ac:dyDescent="0.35">
      <c r="A1324" s="5" t="s">
        <v>28</v>
      </c>
      <c r="B1324" s="5" t="s">
        <v>2128</v>
      </c>
      <c r="C1324" s="38" t="s">
        <v>2183</v>
      </c>
      <c r="D1324" s="6">
        <v>1</v>
      </c>
      <c r="E1324" s="7">
        <v>1</v>
      </c>
      <c r="F1324" s="6">
        <v>325</v>
      </c>
      <c r="G1324" s="33" t="str">
        <f t="shared" si="40"/>
        <v>Bottega Veneta1001126206/08/2021</v>
      </c>
      <c r="H1324" t="str">
        <f t="shared" si="41"/>
        <v>1001126206/08/2021</v>
      </c>
    </row>
    <row r="1325" spans="1:8" x14ac:dyDescent="0.35">
      <c r="A1325" s="5" t="s">
        <v>28</v>
      </c>
      <c r="B1325" s="5" t="s">
        <v>2128</v>
      </c>
      <c r="C1325" s="38" t="s">
        <v>2231</v>
      </c>
      <c r="D1325" s="6">
        <v>1</v>
      </c>
      <c r="E1325" s="7">
        <v>1</v>
      </c>
      <c r="F1325" s="6">
        <v>1031.25</v>
      </c>
      <c r="G1325" s="33" t="str">
        <f t="shared" si="40"/>
        <v>Bottega Veneta1001126212/08/2021</v>
      </c>
      <c r="H1325" t="str">
        <f t="shared" si="41"/>
        <v>1001126212/08/2021</v>
      </c>
    </row>
    <row r="1326" spans="1:8" x14ac:dyDescent="0.35">
      <c r="A1326" s="5" t="s">
        <v>28</v>
      </c>
      <c r="B1326" s="5" t="s">
        <v>2133</v>
      </c>
      <c r="C1326" s="38" t="s">
        <v>2105</v>
      </c>
      <c r="D1326" s="6">
        <v>1</v>
      </c>
      <c r="E1326" s="7">
        <v>1</v>
      </c>
      <c r="F1326" s="6">
        <v>100</v>
      </c>
      <c r="G1326" s="33" t="str">
        <f t="shared" si="40"/>
        <v>Bottega Veneta1001131928/07/2021</v>
      </c>
      <c r="H1326" t="str">
        <f t="shared" si="41"/>
        <v>1001131928/07/2021</v>
      </c>
    </row>
    <row r="1327" spans="1:8" x14ac:dyDescent="0.35">
      <c r="A1327" s="5" t="s">
        <v>28</v>
      </c>
      <c r="B1327" s="5" t="s">
        <v>2152</v>
      </c>
      <c r="C1327" s="38" t="s">
        <v>2105</v>
      </c>
      <c r="D1327" s="6">
        <v>1</v>
      </c>
      <c r="E1327" s="7">
        <v>1</v>
      </c>
      <c r="F1327" s="6">
        <v>183.33</v>
      </c>
      <c r="G1327" s="33" t="str">
        <f t="shared" si="40"/>
        <v>Bottega Veneta1001137028/07/2021</v>
      </c>
      <c r="H1327" t="str">
        <f t="shared" si="41"/>
        <v>1001137028/07/2021</v>
      </c>
    </row>
    <row r="1328" spans="1:8" x14ac:dyDescent="0.35">
      <c r="A1328" s="5" t="s">
        <v>28</v>
      </c>
      <c r="B1328" s="5" t="s">
        <v>2140</v>
      </c>
      <c r="C1328" s="38" t="s">
        <v>2081</v>
      </c>
      <c r="D1328" s="6">
        <v>1</v>
      </c>
      <c r="E1328" s="7">
        <v>1</v>
      </c>
      <c r="F1328" s="6">
        <v>806.25</v>
      </c>
      <c r="G1328" s="33" t="str">
        <f t="shared" si="40"/>
        <v>Bottega Veneta1001138004/07/2021</v>
      </c>
      <c r="H1328" t="str">
        <f t="shared" si="41"/>
        <v>1001138004/07/2021</v>
      </c>
    </row>
    <row r="1329" spans="1:8" x14ac:dyDescent="0.35">
      <c r="A1329" s="5" t="s">
        <v>28</v>
      </c>
      <c r="B1329" s="5" t="s">
        <v>2223</v>
      </c>
      <c r="C1329" s="38" t="s">
        <v>2212</v>
      </c>
      <c r="D1329" s="6">
        <v>1</v>
      </c>
      <c r="E1329" s="7">
        <v>1</v>
      </c>
      <c r="F1329" s="6">
        <v>575</v>
      </c>
      <c r="G1329" s="33" t="str">
        <f t="shared" si="40"/>
        <v>Bottega Veneta1001147511/08/2021</v>
      </c>
      <c r="H1329" t="str">
        <f t="shared" si="41"/>
        <v>1001147511/08/2021</v>
      </c>
    </row>
    <row r="1330" spans="1:8" x14ac:dyDescent="0.35">
      <c r="A1330" s="5" t="s">
        <v>28</v>
      </c>
      <c r="B1330" s="5" t="s">
        <v>2130</v>
      </c>
      <c r="C1330" s="38" t="s">
        <v>2078</v>
      </c>
      <c r="D1330" s="6">
        <v>1</v>
      </c>
      <c r="E1330" s="7">
        <v>1</v>
      </c>
      <c r="F1330" s="6">
        <v>658.33</v>
      </c>
      <c r="G1330" s="33" t="str">
        <f t="shared" si="40"/>
        <v>Bottega Veneta1001149001/07/2021</v>
      </c>
      <c r="H1330" t="str">
        <f t="shared" si="41"/>
        <v>1001149001/07/2021</v>
      </c>
    </row>
    <row r="1331" spans="1:8" x14ac:dyDescent="0.35">
      <c r="A1331" s="5" t="s">
        <v>28</v>
      </c>
      <c r="B1331" s="5" t="s">
        <v>121</v>
      </c>
      <c r="C1331" s="38" t="s">
        <v>2080</v>
      </c>
      <c r="D1331" s="6">
        <v>1</v>
      </c>
      <c r="E1331" s="7">
        <v>1</v>
      </c>
      <c r="F1331" s="6">
        <v>341.67</v>
      </c>
      <c r="G1331" s="33" t="str">
        <f t="shared" si="40"/>
        <v>Bottega Veneta1001201703/07/2021</v>
      </c>
      <c r="H1331" t="str">
        <f t="shared" si="41"/>
        <v>1001201703/07/2021</v>
      </c>
    </row>
    <row r="1332" spans="1:8" x14ac:dyDescent="0.35">
      <c r="A1332" s="5" t="s">
        <v>28</v>
      </c>
      <c r="B1332" s="5" t="s">
        <v>121</v>
      </c>
      <c r="C1332" s="38" t="s">
        <v>2085</v>
      </c>
      <c r="D1332" s="6">
        <v>1</v>
      </c>
      <c r="E1332" s="7">
        <v>1</v>
      </c>
      <c r="F1332" s="6">
        <v>350</v>
      </c>
      <c r="G1332" s="33" t="str">
        <f t="shared" si="40"/>
        <v>Bottega Veneta1001201708/07/2021</v>
      </c>
      <c r="H1332" t="str">
        <f t="shared" si="41"/>
        <v>1001201708/07/2021</v>
      </c>
    </row>
    <row r="1333" spans="1:8" x14ac:dyDescent="0.35">
      <c r="A1333" s="5" t="s">
        <v>28</v>
      </c>
      <c r="B1333" s="5" t="s">
        <v>121</v>
      </c>
      <c r="C1333" s="38" t="s">
        <v>2087</v>
      </c>
      <c r="D1333" s="6">
        <v>1</v>
      </c>
      <c r="E1333" s="7">
        <v>1</v>
      </c>
      <c r="F1333" s="6">
        <v>408.33</v>
      </c>
      <c r="G1333" s="33" t="str">
        <f t="shared" si="40"/>
        <v>Bottega Veneta1001201710/07/2021</v>
      </c>
      <c r="H1333" t="str">
        <f t="shared" si="41"/>
        <v>1001201710/07/2021</v>
      </c>
    </row>
    <row r="1334" spans="1:8" x14ac:dyDescent="0.35">
      <c r="A1334" s="5" t="s">
        <v>28</v>
      </c>
      <c r="B1334" s="5" t="s">
        <v>121</v>
      </c>
      <c r="C1334" s="38" t="s">
        <v>2103</v>
      </c>
      <c r="D1334" s="6">
        <v>1</v>
      </c>
      <c r="E1334" s="7">
        <v>1</v>
      </c>
      <c r="F1334" s="6">
        <v>316.67</v>
      </c>
      <c r="G1334" s="33" t="str">
        <f t="shared" si="40"/>
        <v>Bottega Veneta1001201726/07/2021</v>
      </c>
      <c r="H1334" t="str">
        <f t="shared" si="41"/>
        <v>1001201726/07/2021</v>
      </c>
    </row>
    <row r="1335" spans="1:8" x14ac:dyDescent="0.35">
      <c r="A1335" s="5" t="s">
        <v>28</v>
      </c>
      <c r="B1335" s="5" t="s">
        <v>121</v>
      </c>
      <c r="C1335" s="38" t="s">
        <v>2108</v>
      </c>
      <c r="D1335" s="6">
        <v>1</v>
      </c>
      <c r="E1335" s="7">
        <v>1</v>
      </c>
      <c r="F1335" s="6">
        <v>341.67</v>
      </c>
      <c r="G1335" s="33" t="str">
        <f t="shared" si="40"/>
        <v>Bottega Veneta1001201731/07/2021</v>
      </c>
      <c r="H1335" t="str">
        <f t="shared" si="41"/>
        <v>1001201731/07/2021</v>
      </c>
    </row>
    <row r="1336" spans="1:8" x14ac:dyDescent="0.35">
      <c r="A1336" s="5" t="s">
        <v>28</v>
      </c>
      <c r="B1336" s="5" t="s">
        <v>2131</v>
      </c>
      <c r="C1336" s="38" t="s">
        <v>2093</v>
      </c>
      <c r="D1336" s="6">
        <v>1</v>
      </c>
      <c r="E1336" s="7">
        <v>1</v>
      </c>
      <c r="F1336" s="6">
        <v>375</v>
      </c>
      <c r="G1336" s="33" t="str">
        <f t="shared" si="40"/>
        <v>Bottega Veneta1001204216/07/2021</v>
      </c>
      <c r="H1336" t="str">
        <f t="shared" si="41"/>
        <v>1001204216/07/2021</v>
      </c>
    </row>
    <row r="1337" spans="1:8" x14ac:dyDescent="0.35">
      <c r="A1337" s="5" t="s">
        <v>28</v>
      </c>
      <c r="B1337" s="5" t="s">
        <v>2135</v>
      </c>
      <c r="C1337" s="38" t="s">
        <v>2084</v>
      </c>
      <c r="D1337" s="6">
        <v>1</v>
      </c>
      <c r="E1337" s="7">
        <v>1</v>
      </c>
      <c r="F1337" s="6">
        <v>316.67</v>
      </c>
      <c r="G1337" s="33" t="str">
        <f t="shared" si="40"/>
        <v>Bottega Veneta1001205107/07/2021</v>
      </c>
      <c r="H1337" t="str">
        <f t="shared" si="41"/>
        <v>1001205107/07/2021</v>
      </c>
    </row>
    <row r="1338" spans="1:8" x14ac:dyDescent="0.35">
      <c r="A1338" s="5" t="s">
        <v>28</v>
      </c>
      <c r="B1338" s="5" t="s">
        <v>2135</v>
      </c>
      <c r="C1338" s="38" t="s">
        <v>2096</v>
      </c>
      <c r="D1338" s="6">
        <v>1</v>
      </c>
      <c r="E1338" s="7">
        <v>1</v>
      </c>
      <c r="F1338" s="6">
        <v>275</v>
      </c>
      <c r="G1338" s="33" t="str">
        <f t="shared" si="40"/>
        <v>Bottega Veneta1001205119/07/2021</v>
      </c>
      <c r="H1338" t="str">
        <f t="shared" si="41"/>
        <v>1001205119/07/2021</v>
      </c>
    </row>
    <row r="1339" spans="1:8" x14ac:dyDescent="0.35">
      <c r="A1339" s="5" t="s">
        <v>28</v>
      </c>
      <c r="B1339" s="5" t="s">
        <v>2139</v>
      </c>
      <c r="C1339" s="38" t="s">
        <v>2104</v>
      </c>
      <c r="D1339" s="6">
        <v>1</v>
      </c>
      <c r="E1339" s="7">
        <v>1</v>
      </c>
      <c r="F1339" s="6">
        <v>1041.67</v>
      </c>
      <c r="G1339" s="33" t="str">
        <f t="shared" si="40"/>
        <v>Bottega Veneta1001215727/07/2021</v>
      </c>
      <c r="H1339" t="str">
        <f t="shared" si="41"/>
        <v>1001215727/07/2021</v>
      </c>
    </row>
    <row r="1340" spans="1:8" x14ac:dyDescent="0.35">
      <c r="A1340" s="5" t="s">
        <v>29</v>
      </c>
      <c r="B1340" s="5" t="s">
        <v>108</v>
      </c>
      <c r="C1340" s="38" t="s">
        <v>2101</v>
      </c>
      <c r="D1340" s="6">
        <v>2</v>
      </c>
      <c r="E1340" s="7">
        <v>1</v>
      </c>
      <c r="F1340" s="6">
        <v>158.34</v>
      </c>
      <c r="G1340" s="33" t="str">
        <f t="shared" si="40"/>
        <v>Anderson's124/07/2021</v>
      </c>
      <c r="H1340" t="str">
        <f t="shared" si="41"/>
        <v>124/07/2021</v>
      </c>
    </row>
    <row r="1341" spans="1:8" x14ac:dyDescent="0.35">
      <c r="A1341" s="5" t="s">
        <v>29</v>
      </c>
      <c r="B1341" s="5" t="s">
        <v>2132</v>
      </c>
      <c r="C1341" s="38" t="s">
        <v>2093</v>
      </c>
      <c r="D1341" s="6">
        <v>1</v>
      </c>
      <c r="E1341" s="7">
        <v>1</v>
      </c>
      <c r="F1341" s="6">
        <v>79.17</v>
      </c>
      <c r="G1341" s="33" t="str">
        <f t="shared" si="40"/>
        <v>Anderson's1001115916/07/2021</v>
      </c>
      <c r="H1341" t="str">
        <f t="shared" si="41"/>
        <v>1001115916/07/2021</v>
      </c>
    </row>
    <row r="1342" spans="1:8" x14ac:dyDescent="0.35">
      <c r="A1342" s="5" t="s">
        <v>29</v>
      </c>
      <c r="B1342" s="5" t="s">
        <v>2115</v>
      </c>
      <c r="C1342" s="38" t="s">
        <v>2102</v>
      </c>
      <c r="D1342" s="6">
        <v>1</v>
      </c>
      <c r="E1342" s="7">
        <v>1</v>
      </c>
      <c r="F1342" s="6">
        <v>79.17</v>
      </c>
      <c r="G1342" s="33" t="str">
        <f t="shared" si="40"/>
        <v>Anderson's1001121125/07/2021</v>
      </c>
      <c r="H1342" t="str">
        <f t="shared" si="41"/>
        <v>1001121125/07/2021</v>
      </c>
    </row>
    <row r="1343" spans="1:8" x14ac:dyDescent="0.35">
      <c r="A1343" s="5" t="s">
        <v>29</v>
      </c>
      <c r="B1343" s="5" t="s">
        <v>2128</v>
      </c>
      <c r="C1343" s="38" t="s">
        <v>2178</v>
      </c>
      <c r="D1343" s="6">
        <v>1</v>
      </c>
      <c r="E1343" s="7">
        <v>1</v>
      </c>
      <c r="F1343" s="6">
        <v>100</v>
      </c>
      <c r="G1343" s="33" t="str">
        <f t="shared" si="40"/>
        <v>Anderson's1001126201/08/2021</v>
      </c>
      <c r="H1343" t="str">
        <f t="shared" si="41"/>
        <v>1001126201/08/2021</v>
      </c>
    </row>
    <row r="1344" spans="1:8" x14ac:dyDescent="0.35">
      <c r="A1344" s="5" t="s">
        <v>29</v>
      </c>
      <c r="B1344" s="5" t="s">
        <v>2129</v>
      </c>
      <c r="C1344" s="38" t="s">
        <v>2101</v>
      </c>
      <c r="D1344" s="6">
        <v>0</v>
      </c>
      <c r="E1344" s="7">
        <v>0</v>
      </c>
      <c r="F1344" s="6">
        <v>0</v>
      </c>
      <c r="G1344" s="33" t="str">
        <f t="shared" si="40"/>
        <v>Anderson's1001127024/07/2021</v>
      </c>
      <c r="H1344" t="str">
        <f t="shared" si="41"/>
        <v>1001127024/07/2021</v>
      </c>
    </row>
    <row r="1345" spans="1:8" x14ac:dyDescent="0.35">
      <c r="A1345" s="5" t="s">
        <v>29</v>
      </c>
      <c r="B1345" s="5" t="s">
        <v>2133</v>
      </c>
      <c r="C1345" s="38" t="s">
        <v>2079</v>
      </c>
      <c r="D1345" s="6">
        <v>1</v>
      </c>
      <c r="E1345" s="7">
        <v>1</v>
      </c>
      <c r="F1345" s="6">
        <v>79.17</v>
      </c>
      <c r="G1345" s="33" t="str">
        <f t="shared" si="40"/>
        <v>Anderson's1001131902/07/2021</v>
      </c>
      <c r="H1345" t="str">
        <f t="shared" si="41"/>
        <v>1001131902/07/2021</v>
      </c>
    </row>
    <row r="1346" spans="1:8" x14ac:dyDescent="0.35">
      <c r="A1346" s="5" t="s">
        <v>29</v>
      </c>
      <c r="B1346" s="5" t="s">
        <v>2133</v>
      </c>
      <c r="C1346" s="38" t="s">
        <v>2081</v>
      </c>
      <c r="D1346" s="6">
        <v>1</v>
      </c>
      <c r="E1346" s="7">
        <v>1</v>
      </c>
      <c r="F1346" s="6">
        <v>79.17</v>
      </c>
      <c r="G1346" s="33" t="str">
        <f t="shared" si="40"/>
        <v>Anderson's1001131904/07/2021</v>
      </c>
      <c r="H1346" t="str">
        <f t="shared" si="41"/>
        <v>1001131904/07/2021</v>
      </c>
    </row>
    <row r="1347" spans="1:8" x14ac:dyDescent="0.35">
      <c r="A1347" s="5" t="s">
        <v>29</v>
      </c>
      <c r="B1347" s="5" t="s">
        <v>2133</v>
      </c>
      <c r="C1347" s="38" t="s">
        <v>2087</v>
      </c>
      <c r="D1347" s="6">
        <v>1</v>
      </c>
      <c r="E1347" s="7">
        <v>1</v>
      </c>
      <c r="F1347" s="6">
        <v>79.17</v>
      </c>
      <c r="G1347" s="33" t="str">
        <f t="shared" si="40"/>
        <v>Anderson's1001131910/07/2021</v>
      </c>
      <c r="H1347" t="str">
        <f t="shared" si="41"/>
        <v>1001131910/07/2021</v>
      </c>
    </row>
    <row r="1348" spans="1:8" x14ac:dyDescent="0.35">
      <c r="A1348" s="5" t="s">
        <v>29</v>
      </c>
      <c r="B1348" s="5" t="s">
        <v>2133</v>
      </c>
      <c r="C1348" s="38" t="s">
        <v>2089</v>
      </c>
      <c r="D1348" s="6">
        <v>1</v>
      </c>
      <c r="E1348" s="7">
        <v>1</v>
      </c>
      <c r="F1348" s="6">
        <v>82.5</v>
      </c>
      <c r="G1348" s="33" t="str">
        <f t="shared" si="40"/>
        <v>Anderson's1001131912/07/2021</v>
      </c>
      <c r="H1348" t="str">
        <f t="shared" si="41"/>
        <v>1001131912/07/2021</v>
      </c>
    </row>
    <row r="1349" spans="1:8" x14ac:dyDescent="0.35">
      <c r="A1349" s="5" t="s">
        <v>29</v>
      </c>
      <c r="B1349" s="5" t="s">
        <v>2133</v>
      </c>
      <c r="C1349" s="38" t="s">
        <v>2105</v>
      </c>
      <c r="D1349" s="6">
        <v>1</v>
      </c>
      <c r="E1349" s="7">
        <v>1</v>
      </c>
      <c r="F1349" s="6">
        <v>87.5</v>
      </c>
      <c r="G1349" s="33" t="str">
        <f t="shared" si="40"/>
        <v>Anderson's1001131928/07/2021</v>
      </c>
      <c r="H1349" t="str">
        <f t="shared" si="41"/>
        <v>1001131928/07/2021</v>
      </c>
    </row>
    <row r="1350" spans="1:8" x14ac:dyDescent="0.35">
      <c r="A1350" s="5" t="s">
        <v>29</v>
      </c>
      <c r="B1350" s="5" t="s">
        <v>2133</v>
      </c>
      <c r="C1350" s="38" t="s">
        <v>2108</v>
      </c>
      <c r="D1350" s="6">
        <v>2</v>
      </c>
      <c r="E1350" s="7">
        <v>2</v>
      </c>
      <c r="F1350" s="6">
        <v>182.5</v>
      </c>
      <c r="G1350" s="33" t="str">
        <f t="shared" si="40"/>
        <v>Anderson's1001131931/07/2021</v>
      </c>
      <c r="H1350" t="str">
        <f t="shared" si="41"/>
        <v>1001131931/07/2021</v>
      </c>
    </row>
    <row r="1351" spans="1:8" x14ac:dyDescent="0.35">
      <c r="A1351" s="5" t="s">
        <v>29</v>
      </c>
      <c r="B1351" s="5" t="s">
        <v>2133</v>
      </c>
      <c r="C1351" s="38" t="s">
        <v>2178</v>
      </c>
      <c r="D1351" s="6">
        <v>2</v>
      </c>
      <c r="E1351" s="7">
        <v>2</v>
      </c>
      <c r="F1351" s="6">
        <v>158.34</v>
      </c>
      <c r="G1351" s="33" t="str">
        <f t="shared" si="40"/>
        <v>Anderson's1001131901/08/2021</v>
      </c>
      <c r="H1351" t="str">
        <f t="shared" si="41"/>
        <v>1001131901/08/2021</v>
      </c>
    </row>
    <row r="1352" spans="1:8" x14ac:dyDescent="0.35">
      <c r="A1352" s="5" t="s">
        <v>29</v>
      </c>
      <c r="B1352" s="5" t="s">
        <v>2124</v>
      </c>
      <c r="C1352" s="38" t="s">
        <v>2104</v>
      </c>
      <c r="D1352" s="6">
        <v>1</v>
      </c>
      <c r="E1352" s="7">
        <v>1</v>
      </c>
      <c r="F1352" s="6">
        <v>79.17</v>
      </c>
      <c r="G1352" s="33" t="str">
        <f t="shared" ref="G1352:G1415" si="42">A1352&amp;B1352&amp;C1352</f>
        <v>Anderson's1001148127/07/2021</v>
      </c>
      <c r="H1352" t="str">
        <f t="shared" ref="H1352:H1415" si="43">B1352&amp;C1352</f>
        <v>1001148127/07/2021</v>
      </c>
    </row>
    <row r="1353" spans="1:8" x14ac:dyDescent="0.35">
      <c r="A1353" s="5" t="s">
        <v>29</v>
      </c>
      <c r="B1353" s="5" t="s">
        <v>2130</v>
      </c>
      <c r="C1353" s="38" t="s">
        <v>2080</v>
      </c>
      <c r="D1353" s="6">
        <v>2</v>
      </c>
      <c r="E1353" s="7">
        <v>2</v>
      </c>
      <c r="F1353" s="6">
        <v>179.17000000000002</v>
      </c>
      <c r="G1353" s="33" t="str">
        <f t="shared" si="42"/>
        <v>Anderson's1001149003/07/2021</v>
      </c>
      <c r="H1353" t="str">
        <f t="shared" si="43"/>
        <v>1001149003/07/2021</v>
      </c>
    </row>
    <row r="1354" spans="1:8" x14ac:dyDescent="0.35">
      <c r="A1354" s="5" t="s">
        <v>29</v>
      </c>
      <c r="B1354" s="5" t="s">
        <v>2130</v>
      </c>
      <c r="C1354" s="38" t="s">
        <v>2086</v>
      </c>
      <c r="D1354" s="6">
        <v>1</v>
      </c>
      <c r="E1354" s="7">
        <v>1</v>
      </c>
      <c r="F1354" s="6">
        <v>79.17</v>
      </c>
      <c r="G1354" s="33" t="str">
        <f t="shared" si="42"/>
        <v>Anderson's1001149009/07/2021</v>
      </c>
      <c r="H1354" t="str">
        <f t="shared" si="43"/>
        <v>1001149009/07/2021</v>
      </c>
    </row>
    <row r="1355" spans="1:8" x14ac:dyDescent="0.35">
      <c r="A1355" s="5" t="s">
        <v>29</v>
      </c>
      <c r="B1355" s="5" t="s">
        <v>2130</v>
      </c>
      <c r="C1355" s="38" t="s">
        <v>2087</v>
      </c>
      <c r="D1355" s="6">
        <v>1</v>
      </c>
      <c r="E1355" s="7">
        <v>1</v>
      </c>
      <c r="F1355" s="6">
        <v>100</v>
      </c>
      <c r="G1355" s="33" t="str">
        <f t="shared" si="42"/>
        <v>Anderson's1001149010/07/2021</v>
      </c>
      <c r="H1355" t="str">
        <f t="shared" si="43"/>
        <v>1001149010/07/2021</v>
      </c>
    </row>
    <row r="1356" spans="1:8" x14ac:dyDescent="0.35">
      <c r="A1356" s="5" t="s">
        <v>29</v>
      </c>
      <c r="B1356" s="5" t="s">
        <v>2130</v>
      </c>
      <c r="C1356" s="38" t="s">
        <v>2088</v>
      </c>
      <c r="D1356" s="6">
        <v>1</v>
      </c>
      <c r="E1356" s="7">
        <v>1</v>
      </c>
      <c r="F1356" s="6">
        <v>103.33</v>
      </c>
      <c r="G1356" s="33" t="str">
        <f t="shared" si="42"/>
        <v>Anderson's1001149011/07/2021</v>
      </c>
      <c r="H1356" t="str">
        <f t="shared" si="43"/>
        <v>1001149011/07/2021</v>
      </c>
    </row>
    <row r="1357" spans="1:8" x14ac:dyDescent="0.35">
      <c r="A1357" s="5" t="s">
        <v>29</v>
      </c>
      <c r="B1357" s="5" t="s">
        <v>2130</v>
      </c>
      <c r="C1357" s="38" t="s">
        <v>2093</v>
      </c>
      <c r="D1357" s="6">
        <v>2</v>
      </c>
      <c r="E1357" s="7">
        <v>2</v>
      </c>
      <c r="F1357" s="6">
        <v>161.67000000000002</v>
      </c>
      <c r="G1357" s="33" t="str">
        <f t="shared" si="42"/>
        <v>Anderson's1001149016/07/2021</v>
      </c>
      <c r="H1357" t="str">
        <f t="shared" si="43"/>
        <v>1001149016/07/2021</v>
      </c>
    </row>
    <row r="1358" spans="1:8" x14ac:dyDescent="0.35">
      <c r="A1358" s="5" t="s">
        <v>29</v>
      </c>
      <c r="B1358" s="5" t="s">
        <v>2130</v>
      </c>
      <c r="C1358" s="38" t="s">
        <v>2094</v>
      </c>
      <c r="D1358" s="6">
        <v>1</v>
      </c>
      <c r="E1358" s="7">
        <v>1</v>
      </c>
      <c r="F1358" s="6">
        <v>82.5</v>
      </c>
      <c r="G1358" s="33" t="str">
        <f t="shared" si="42"/>
        <v>Anderson's1001149017/07/2021</v>
      </c>
      <c r="H1358" t="str">
        <f t="shared" si="43"/>
        <v>1001149017/07/2021</v>
      </c>
    </row>
    <row r="1359" spans="1:8" x14ac:dyDescent="0.35">
      <c r="A1359" s="5" t="s">
        <v>29</v>
      </c>
      <c r="B1359" s="5" t="s">
        <v>2130</v>
      </c>
      <c r="C1359" s="38" t="s">
        <v>2095</v>
      </c>
      <c r="D1359" s="6">
        <v>3</v>
      </c>
      <c r="E1359" s="7">
        <v>2</v>
      </c>
      <c r="F1359" s="6">
        <v>291.67</v>
      </c>
      <c r="G1359" s="33" t="str">
        <f t="shared" si="42"/>
        <v>Anderson's1001149018/07/2021</v>
      </c>
      <c r="H1359" t="str">
        <f t="shared" si="43"/>
        <v>1001149018/07/2021</v>
      </c>
    </row>
    <row r="1360" spans="1:8" x14ac:dyDescent="0.35">
      <c r="A1360" s="5" t="s">
        <v>29</v>
      </c>
      <c r="B1360" s="5" t="s">
        <v>2130</v>
      </c>
      <c r="C1360" s="38" t="s">
        <v>2097</v>
      </c>
      <c r="D1360" s="6">
        <v>4</v>
      </c>
      <c r="E1360" s="7">
        <v>3</v>
      </c>
      <c r="F1360" s="6">
        <v>337.51000000000005</v>
      </c>
      <c r="G1360" s="33" t="str">
        <f t="shared" si="42"/>
        <v>Anderson's1001149020/07/2021</v>
      </c>
      <c r="H1360" t="str">
        <f t="shared" si="43"/>
        <v>1001149020/07/2021</v>
      </c>
    </row>
    <row r="1361" spans="1:8" x14ac:dyDescent="0.35">
      <c r="A1361" s="5" t="s">
        <v>29</v>
      </c>
      <c r="B1361" s="5" t="s">
        <v>2130</v>
      </c>
      <c r="C1361" s="38" t="s">
        <v>2098</v>
      </c>
      <c r="D1361" s="6">
        <v>1</v>
      </c>
      <c r="E1361" s="7">
        <v>1</v>
      </c>
      <c r="F1361" s="6">
        <v>100</v>
      </c>
      <c r="G1361" s="33" t="str">
        <f t="shared" si="42"/>
        <v>Anderson's1001149021/07/2021</v>
      </c>
      <c r="H1361" t="str">
        <f t="shared" si="43"/>
        <v>1001149021/07/2021</v>
      </c>
    </row>
    <row r="1362" spans="1:8" x14ac:dyDescent="0.35">
      <c r="A1362" s="5" t="s">
        <v>29</v>
      </c>
      <c r="B1362" s="5" t="s">
        <v>2130</v>
      </c>
      <c r="C1362" s="38" t="s">
        <v>2100</v>
      </c>
      <c r="D1362" s="6">
        <v>1</v>
      </c>
      <c r="E1362" s="7">
        <v>1</v>
      </c>
      <c r="F1362" s="6">
        <v>75</v>
      </c>
      <c r="G1362" s="33" t="str">
        <f t="shared" si="42"/>
        <v>Anderson's1001149023/07/2021</v>
      </c>
      <c r="H1362" t="str">
        <f t="shared" si="43"/>
        <v>1001149023/07/2021</v>
      </c>
    </row>
    <row r="1363" spans="1:8" x14ac:dyDescent="0.35">
      <c r="A1363" s="5" t="s">
        <v>29</v>
      </c>
      <c r="B1363" s="5" t="s">
        <v>2130</v>
      </c>
      <c r="C1363" s="38" t="s">
        <v>2107</v>
      </c>
      <c r="D1363" s="6">
        <v>1</v>
      </c>
      <c r="E1363" s="7">
        <v>1</v>
      </c>
      <c r="F1363" s="6">
        <v>87.5</v>
      </c>
      <c r="G1363" s="33" t="str">
        <f t="shared" si="42"/>
        <v>Anderson's1001149030/07/2021</v>
      </c>
      <c r="H1363" t="str">
        <f t="shared" si="43"/>
        <v>1001149030/07/2021</v>
      </c>
    </row>
    <row r="1364" spans="1:8" x14ac:dyDescent="0.35">
      <c r="A1364" s="5" t="s">
        <v>29</v>
      </c>
      <c r="B1364" s="5" t="s">
        <v>2130</v>
      </c>
      <c r="C1364" s="38" t="s">
        <v>2182</v>
      </c>
      <c r="D1364" s="6">
        <v>1</v>
      </c>
      <c r="E1364" s="7">
        <v>1</v>
      </c>
      <c r="F1364" s="6">
        <v>79.17</v>
      </c>
      <c r="G1364" s="33" t="str">
        <f t="shared" si="42"/>
        <v>Anderson's1001149005/08/2021</v>
      </c>
      <c r="H1364" t="str">
        <f t="shared" si="43"/>
        <v>1001149005/08/2021</v>
      </c>
    </row>
    <row r="1365" spans="1:8" x14ac:dyDescent="0.35">
      <c r="A1365" s="5" t="s">
        <v>29</v>
      </c>
      <c r="B1365" s="5" t="s">
        <v>2130</v>
      </c>
      <c r="C1365" s="38" t="s">
        <v>2183</v>
      </c>
      <c r="D1365" s="6">
        <v>1</v>
      </c>
      <c r="E1365" s="7">
        <v>1</v>
      </c>
      <c r="F1365" s="6">
        <v>79.17</v>
      </c>
      <c r="G1365" s="33" t="str">
        <f t="shared" si="42"/>
        <v>Anderson's1001149006/08/2021</v>
      </c>
      <c r="H1365" t="str">
        <f t="shared" si="43"/>
        <v>1001149006/08/2021</v>
      </c>
    </row>
    <row r="1366" spans="1:8" x14ac:dyDescent="0.35">
      <c r="A1366" s="5" t="s">
        <v>29</v>
      </c>
      <c r="B1366" s="5" t="s">
        <v>2130</v>
      </c>
      <c r="C1366" s="38" t="s">
        <v>2184</v>
      </c>
      <c r="D1366" s="6">
        <v>1</v>
      </c>
      <c r="E1366" s="7">
        <v>1</v>
      </c>
      <c r="F1366" s="6">
        <v>79.17</v>
      </c>
      <c r="G1366" s="33" t="str">
        <f t="shared" si="42"/>
        <v>Anderson's1001149007/08/2021</v>
      </c>
      <c r="H1366" t="str">
        <f t="shared" si="43"/>
        <v>1001149007/08/2021</v>
      </c>
    </row>
    <row r="1367" spans="1:8" x14ac:dyDescent="0.35">
      <c r="A1367" s="5" t="s">
        <v>29</v>
      </c>
      <c r="B1367" s="5" t="s">
        <v>2130</v>
      </c>
      <c r="C1367" s="38" t="s">
        <v>2231</v>
      </c>
      <c r="D1367" s="6">
        <v>2</v>
      </c>
      <c r="E1367" s="7">
        <v>2</v>
      </c>
      <c r="F1367" s="6">
        <v>179.17000000000002</v>
      </c>
      <c r="G1367" s="33" t="str">
        <f t="shared" si="42"/>
        <v>Anderson's1001149012/08/2021</v>
      </c>
      <c r="H1367" t="str">
        <f t="shared" si="43"/>
        <v>1001149012/08/2021</v>
      </c>
    </row>
    <row r="1368" spans="1:8" x14ac:dyDescent="0.35">
      <c r="A1368" s="5" t="s">
        <v>29</v>
      </c>
      <c r="B1368" s="5" t="s">
        <v>2150</v>
      </c>
      <c r="C1368" s="38" t="s">
        <v>2099</v>
      </c>
      <c r="D1368" s="6">
        <v>1</v>
      </c>
      <c r="E1368" s="7">
        <v>1</v>
      </c>
      <c r="F1368" s="6">
        <v>79.17</v>
      </c>
      <c r="G1368" s="33" t="str">
        <f t="shared" si="42"/>
        <v>Anderson's1001159422/07/2021</v>
      </c>
      <c r="H1368" t="str">
        <f t="shared" si="43"/>
        <v>1001159422/07/2021</v>
      </c>
    </row>
    <row r="1369" spans="1:8" x14ac:dyDescent="0.35">
      <c r="A1369" s="5" t="s">
        <v>29</v>
      </c>
      <c r="B1369" s="5" t="s">
        <v>2150</v>
      </c>
      <c r="C1369" s="38" t="s">
        <v>2108</v>
      </c>
      <c r="D1369" s="6">
        <v>1</v>
      </c>
      <c r="E1369" s="7">
        <v>1</v>
      </c>
      <c r="F1369" s="6">
        <v>116.67</v>
      </c>
      <c r="G1369" s="33" t="str">
        <f t="shared" si="42"/>
        <v>Anderson's1001159431/07/2021</v>
      </c>
      <c r="H1369" t="str">
        <f t="shared" si="43"/>
        <v>1001159431/07/2021</v>
      </c>
    </row>
    <row r="1370" spans="1:8" x14ac:dyDescent="0.35">
      <c r="A1370" s="5" t="s">
        <v>29</v>
      </c>
      <c r="B1370" s="5" t="s">
        <v>2150</v>
      </c>
      <c r="C1370" s="38" t="s">
        <v>2203</v>
      </c>
      <c r="D1370" s="6">
        <v>1</v>
      </c>
      <c r="E1370" s="7">
        <v>1</v>
      </c>
      <c r="F1370" s="6">
        <v>82.5</v>
      </c>
      <c r="G1370" s="33" t="str">
        <f t="shared" si="42"/>
        <v>Anderson's1001159409/08/2021</v>
      </c>
      <c r="H1370" t="str">
        <f t="shared" si="43"/>
        <v>1001159409/08/2021</v>
      </c>
    </row>
    <row r="1371" spans="1:8" x14ac:dyDescent="0.35">
      <c r="A1371" s="5" t="s">
        <v>29</v>
      </c>
      <c r="B1371" s="5" t="s">
        <v>2134</v>
      </c>
      <c r="C1371" s="38" t="s">
        <v>2079</v>
      </c>
      <c r="D1371" s="6">
        <v>1</v>
      </c>
      <c r="E1371" s="7">
        <v>1</v>
      </c>
      <c r="F1371" s="6">
        <v>79.17</v>
      </c>
      <c r="G1371" s="33" t="str">
        <f t="shared" si="42"/>
        <v>Anderson's1001200302/07/2021</v>
      </c>
      <c r="H1371" t="str">
        <f t="shared" si="43"/>
        <v>1001200302/07/2021</v>
      </c>
    </row>
    <row r="1372" spans="1:8" x14ac:dyDescent="0.35">
      <c r="A1372" s="5" t="s">
        <v>29</v>
      </c>
      <c r="B1372" s="5" t="s">
        <v>2134</v>
      </c>
      <c r="C1372" s="38" t="s">
        <v>2081</v>
      </c>
      <c r="D1372" s="6">
        <v>3</v>
      </c>
      <c r="E1372" s="7">
        <v>2</v>
      </c>
      <c r="F1372" s="6">
        <v>237.51</v>
      </c>
      <c r="G1372" s="33" t="str">
        <f t="shared" si="42"/>
        <v>Anderson's1001200304/07/2021</v>
      </c>
      <c r="H1372" t="str">
        <f t="shared" si="43"/>
        <v>1001200304/07/2021</v>
      </c>
    </row>
    <row r="1373" spans="1:8" x14ac:dyDescent="0.35">
      <c r="A1373" s="5" t="s">
        <v>29</v>
      </c>
      <c r="B1373" s="5" t="s">
        <v>2134</v>
      </c>
      <c r="C1373" s="38" t="s">
        <v>2088</v>
      </c>
      <c r="D1373" s="6">
        <v>4</v>
      </c>
      <c r="E1373" s="7">
        <v>1</v>
      </c>
      <c r="F1373" s="6">
        <v>320.01</v>
      </c>
      <c r="G1373" s="33" t="str">
        <f t="shared" si="42"/>
        <v>Anderson's1001200311/07/2021</v>
      </c>
      <c r="H1373" t="str">
        <f t="shared" si="43"/>
        <v>1001200311/07/2021</v>
      </c>
    </row>
    <row r="1374" spans="1:8" x14ac:dyDescent="0.35">
      <c r="A1374" s="5" t="s">
        <v>29</v>
      </c>
      <c r="B1374" s="5" t="s">
        <v>2134</v>
      </c>
      <c r="C1374" s="38" t="s">
        <v>2095</v>
      </c>
      <c r="D1374" s="6">
        <v>1</v>
      </c>
      <c r="E1374" s="7">
        <v>1</v>
      </c>
      <c r="F1374" s="6">
        <v>79.17</v>
      </c>
      <c r="G1374" s="33" t="str">
        <f t="shared" si="42"/>
        <v>Anderson's1001200318/07/2021</v>
      </c>
      <c r="H1374" t="str">
        <f t="shared" si="43"/>
        <v>1001200318/07/2021</v>
      </c>
    </row>
    <row r="1375" spans="1:8" x14ac:dyDescent="0.35">
      <c r="A1375" s="5" t="s">
        <v>29</v>
      </c>
      <c r="B1375" s="5" t="s">
        <v>2134</v>
      </c>
      <c r="C1375" s="38" t="s">
        <v>2096</v>
      </c>
      <c r="D1375" s="6">
        <v>1</v>
      </c>
      <c r="E1375" s="7">
        <v>1</v>
      </c>
      <c r="F1375" s="6">
        <v>79.17</v>
      </c>
      <c r="G1375" s="33" t="str">
        <f t="shared" si="42"/>
        <v>Anderson's1001200319/07/2021</v>
      </c>
      <c r="H1375" t="str">
        <f t="shared" si="43"/>
        <v>1001200319/07/2021</v>
      </c>
    </row>
    <row r="1376" spans="1:8" x14ac:dyDescent="0.35">
      <c r="A1376" s="5" t="s">
        <v>29</v>
      </c>
      <c r="B1376" s="5" t="s">
        <v>2134</v>
      </c>
      <c r="C1376" s="38" t="s">
        <v>2103</v>
      </c>
      <c r="D1376" s="6">
        <v>2</v>
      </c>
      <c r="E1376" s="7">
        <v>2</v>
      </c>
      <c r="F1376" s="6">
        <v>194.17000000000002</v>
      </c>
      <c r="G1376" s="33" t="str">
        <f t="shared" si="42"/>
        <v>Anderson's1001200326/07/2021</v>
      </c>
      <c r="H1376" t="str">
        <f t="shared" si="43"/>
        <v>1001200326/07/2021</v>
      </c>
    </row>
    <row r="1377" spans="1:8" x14ac:dyDescent="0.35">
      <c r="A1377" s="5" t="s">
        <v>29</v>
      </c>
      <c r="B1377" s="5" t="s">
        <v>2134</v>
      </c>
      <c r="C1377" s="38" t="s">
        <v>2179</v>
      </c>
      <c r="D1377" s="6">
        <v>1</v>
      </c>
      <c r="E1377" s="7">
        <v>1</v>
      </c>
      <c r="F1377" s="6">
        <v>100</v>
      </c>
      <c r="G1377" s="33" t="str">
        <f t="shared" si="42"/>
        <v>Anderson's1001200302/08/2021</v>
      </c>
      <c r="H1377" t="str">
        <f t="shared" si="43"/>
        <v>1001200302/08/2021</v>
      </c>
    </row>
    <row r="1378" spans="1:8" x14ac:dyDescent="0.35">
      <c r="A1378" s="5" t="s">
        <v>29</v>
      </c>
      <c r="B1378" s="5" t="s">
        <v>2134</v>
      </c>
      <c r="C1378" s="38" t="s">
        <v>2181</v>
      </c>
      <c r="D1378" s="6">
        <v>2</v>
      </c>
      <c r="E1378" s="7">
        <v>2</v>
      </c>
      <c r="F1378" s="6">
        <v>186.67000000000002</v>
      </c>
      <c r="G1378" s="33" t="str">
        <f t="shared" si="42"/>
        <v>Anderson's1001200304/08/2021</v>
      </c>
      <c r="H1378" t="str">
        <f t="shared" si="43"/>
        <v>1001200304/08/2021</v>
      </c>
    </row>
    <row r="1379" spans="1:8" x14ac:dyDescent="0.35">
      <c r="A1379" s="5" t="s">
        <v>29</v>
      </c>
      <c r="B1379" s="5" t="s">
        <v>121</v>
      </c>
      <c r="C1379" s="38" t="s">
        <v>2082</v>
      </c>
      <c r="D1379" s="6">
        <v>1</v>
      </c>
      <c r="E1379" s="7">
        <v>1</v>
      </c>
      <c r="F1379" s="6">
        <v>112.5</v>
      </c>
      <c r="G1379" s="33" t="str">
        <f t="shared" si="42"/>
        <v>Anderson's1001201705/07/2021</v>
      </c>
      <c r="H1379" t="str">
        <f t="shared" si="43"/>
        <v>1001201705/07/2021</v>
      </c>
    </row>
    <row r="1380" spans="1:8" x14ac:dyDescent="0.35">
      <c r="A1380" s="5" t="s">
        <v>29</v>
      </c>
      <c r="B1380" s="5" t="s">
        <v>121</v>
      </c>
      <c r="C1380" s="38" t="s">
        <v>2089</v>
      </c>
      <c r="D1380" s="6">
        <v>1</v>
      </c>
      <c r="E1380" s="7">
        <v>1</v>
      </c>
      <c r="F1380" s="6">
        <v>82.5</v>
      </c>
      <c r="G1380" s="33" t="str">
        <f t="shared" si="42"/>
        <v>Anderson's1001201712/07/2021</v>
      </c>
      <c r="H1380" t="str">
        <f t="shared" si="43"/>
        <v>1001201712/07/2021</v>
      </c>
    </row>
    <row r="1381" spans="1:8" x14ac:dyDescent="0.35">
      <c r="A1381" s="5" t="s">
        <v>29</v>
      </c>
      <c r="B1381" s="5" t="s">
        <v>121</v>
      </c>
      <c r="C1381" s="38" t="s">
        <v>2092</v>
      </c>
      <c r="D1381" s="6">
        <v>1</v>
      </c>
      <c r="E1381" s="7">
        <v>1</v>
      </c>
      <c r="F1381" s="6">
        <v>82.5</v>
      </c>
      <c r="G1381" s="33" t="str">
        <f t="shared" si="42"/>
        <v>Anderson's1001201715/07/2021</v>
      </c>
      <c r="H1381" t="str">
        <f t="shared" si="43"/>
        <v>1001201715/07/2021</v>
      </c>
    </row>
    <row r="1382" spans="1:8" x14ac:dyDescent="0.35">
      <c r="A1382" s="5" t="s">
        <v>29</v>
      </c>
      <c r="B1382" s="5" t="s">
        <v>121</v>
      </c>
      <c r="C1382" s="38" t="s">
        <v>2096</v>
      </c>
      <c r="D1382" s="6">
        <v>1</v>
      </c>
      <c r="E1382" s="7">
        <v>1</v>
      </c>
      <c r="F1382" s="6">
        <v>82.5</v>
      </c>
      <c r="G1382" s="33" t="str">
        <f t="shared" si="42"/>
        <v>Anderson's1001201719/07/2021</v>
      </c>
      <c r="H1382" t="str">
        <f t="shared" si="43"/>
        <v>1001201719/07/2021</v>
      </c>
    </row>
    <row r="1383" spans="1:8" x14ac:dyDescent="0.35">
      <c r="A1383" s="5" t="s">
        <v>29</v>
      </c>
      <c r="B1383" s="5" t="s">
        <v>121</v>
      </c>
      <c r="C1383" s="38" t="s">
        <v>2107</v>
      </c>
      <c r="D1383" s="6">
        <v>1</v>
      </c>
      <c r="E1383" s="7">
        <v>1</v>
      </c>
      <c r="F1383" s="6">
        <v>82.5</v>
      </c>
      <c r="G1383" s="33" t="str">
        <f t="shared" si="42"/>
        <v>Anderson's1001201730/07/2021</v>
      </c>
      <c r="H1383" t="str">
        <f t="shared" si="43"/>
        <v>1001201730/07/2021</v>
      </c>
    </row>
    <row r="1384" spans="1:8" x14ac:dyDescent="0.35">
      <c r="A1384" s="5" t="s">
        <v>29</v>
      </c>
      <c r="B1384" s="5" t="s">
        <v>119</v>
      </c>
      <c r="C1384" s="38" t="s">
        <v>2178</v>
      </c>
      <c r="D1384" s="6">
        <v>1</v>
      </c>
      <c r="E1384" s="7">
        <v>1</v>
      </c>
      <c r="F1384" s="6">
        <v>112.5</v>
      </c>
      <c r="G1384" s="33" t="str">
        <f t="shared" si="42"/>
        <v>Anderson's1001204001/08/2021</v>
      </c>
      <c r="H1384" t="str">
        <f t="shared" si="43"/>
        <v>1001204001/08/2021</v>
      </c>
    </row>
    <row r="1385" spans="1:8" x14ac:dyDescent="0.35">
      <c r="A1385" s="5" t="s">
        <v>29</v>
      </c>
      <c r="B1385" s="5" t="s">
        <v>2131</v>
      </c>
      <c r="C1385" s="38" t="s">
        <v>2080</v>
      </c>
      <c r="D1385" s="6">
        <v>1</v>
      </c>
      <c r="E1385" s="7">
        <v>1</v>
      </c>
      <c r="F1385" s="6">
        <v>79.17</v>
      </c>
      <c r="G1385" s="33" t="str">
        <f t="shared" si="42"/>
        <v>Anderson's1001204203/07/2021</v>
      </c>
      <c r="H1385" t="str">
        <f t="shared" si="43"/>
        <v>1001204203/07/2021</v>
      </c>
    </row>
    <row r="1386" spans="1:8" x14ac:dyDescent="0.35">
      <c r="A1386" s="5" t="s">
        <v>29</v>
      </c>
      <c r="B1386" s="5" t="s">
        <v>2131</v>
      </c>
      <c r="C1386" s="38" t="s">
        <v>2084</v>
      </c>
      <c r="D1386" s="6">
        <v>1</v>
      </c>
      <c r="E1386" s="7">
        <v>1</v>
      </c>
      <c r="F1386" s="6">
        <v>79.17</v>
      </c>
      <c r="G1386" s="33" t="str">
        <f t="shared" si="42"/>
        <v>Anderson's1001204207/07/2021</v>
      </c>
      <c r="H1386" t="str">
        <f t="shared" si="43"/>
        <v>1001204207/07/2021</v>
      </c>
    </row>
    <row r="1387" spans="1:8" x14ac:dyDescent="0.35">
      <c r="A1387" s="5" t="s">
        <v>29</v>
      </c>
      <c r="B1387" s="5" t="s">
        <v>2131</v>
      </c>
      <c r="C1387" s="38" t="s">
        <v>2085</v>
      </c>
      <c r="D1387" s="6">
        <v>2</v>
      </c>
      <c r="E1387" s="7">
        <v>1</v>
      </c>
      <c r="F1387" s="6">
        <v>200</v>
      </c>
      <c r="G1387" s="33" t="str">
        <f t="shared" si="42"/>
        <v>Anderson's1001204208/07/2021</v>
      </c>
      <c r="H1387" t="str">
        <f t="shared" si="43"/>
        <v>1001204208/07/2021</v>
      </c>
    </row>
    <row r="1388" spans="1:8" x14ac:dyDescent="0.35">
      <c r="A1388" s="5" t="s">
        <v>29</v>
      </c>
      <c r="B1388" s="5" t="s">
        <v>2131</v>
      </c>
      <c r="C1388" s="38" t="s">
        <v>2086</v>
      </c>
      <c r="D1388" s="6">
        <v>1</v>
      </c>
      <c r="E1388" s="7">
        <v>1</v>
      </c>
      <c r="F1388" s="6">
        <v>79.17</v>
      </c>
      <c r="G1388" s="33" t="str">
        <f t="shared" si="42"/>
        <v>Anderson's1001204209/07/2021</v>
      </c>
      <c r="H1388" t="str">
        <f t="shared" si="43"/>
        <v>1001204209/07/2021</v>
      </c>
    </row>
    <row r="1389" spans="1:8" x14ac:dyDescent="0.35">
      <c r="A1389" s="5" t="s">
        <v>29</v>
      </c>
      <c r="B1389" s="5" t="s">
        <v>2131</v>
      </c>
      <c r="C1389" s="38" t="s">
        <v>2087</v>
      </c>
      <c r="D1389" s="6">
        <v>2</v>
      </c>
      <c r="E1389" s="7">
        <v>2</v>
      </c>
      <c r="F1389" s="6">
        <v>166.67000000000002</v>
      </c>
      <c r="G1389" s="33" t="str">
        <f t="shared" si="42"/>
        <v>Anderson's1001204210/07/2021</v>
      </c>
      <c r="H1389" t="str">
        <f t="shared" si="43"/>
        <v>1001204210/07/2021</v>
      </c>
    </row>
    <row r="1390" spans="1:8" x14ac:dyDescent="0.35">
      <c r="A1390" s="5" t="s">
        <v>29</v>
      </c>
      <c r="B1390" s="5" t="s">
        <v>2131</v>
      </c>
      <c r="C1390" s="38" t="s">
        <v>2093</v>
      </c>
      <c r="D1390" s="6">
        <v>1</v>
      </c>
      <c r="E1390" s="7">
        <v>1</v>
      </c>
      <c r="F1390" s="6">
        <v>79.17</v>
      </c>
      <c r="G1390" s="33" t="str">
        <f t="shared" si="42"/>
        <v>Anderson's1001204216/07/2021</v>
      </c>
      <c r="H1390" t="str">
        <f t="shared" si="43"/>
        <v>1001204216/07/2021</v>
      </c>
    </row>
    <row r="1391" spans="1:8" x14ac:dyDescent="0.35">
      <c r="A1391" s="5" t="s">
        <v>29</v>
      </c>
      <c r="B1391" s="5" t="s">
        <v>2131</v>
      </c>
      <c r="C1391" s="38" t="s">
        <v>2098</v>
      </c>
      <c r="D1391" s="6">
        <v>1</v>
      </c>
      <c r="E1391" s="7">
        <v>1</v>
      </c>
      <c r="F1391" s="6">
        <v>82.5</v>
      </c>
      <c r="G1391" s="33" t="str">
        <f t="shared" si="42"/>
        <v>Anderson's1001204221/07/2021</v>
      </c>
      <c r="H1391" t="str">
        <f t="shared" si="43"/>
        <v>1001204221/07/2021</v>
      </c>
    </row>
    <row r="1392" spans="1:8" x14ac:dyDescent="0.35">
      <c r="A1392" s="5" t="s">
        <v>29</v>
      </c>
      <c r="B1392" s="5" t="s">
        <v>2131</v>
      </c>
      <c r="C1392" s="38" t="s">
        <v>2099</v>
      </c>
      <c r="D1392" s="6">
        <v>1</v>
      </c>
      <c r="E1392" s="7">
        <v>1</v>
      </c>
      <c r="F1392" s="6">
        <v>82.5</v>
      </c>
      <c r="G1392" s="33" t="str">
        <f t="shared" si="42"/>
        <v>Anderson's1001204222/07/2021</v>
      </c>
      <c r="H1392" t="str">
        <f t="shared" si="43"/>
        <v>1001204222/07/2021</v>
      </c>
    </row>
    <row r="1393" spans="1:8" x14ac:dyDescent="0.35">
      <c r="A1393" s="5" t="s">
        <v>29</v>
      </c>
      <c r="B1393" s="5" t="s">
        <v>2131</v>
      </c>
      <c r="C1393" s="38" t="s">
        <v>2101</v>
      </c>
      <c r="D1393" s="6">
        <v>1</v>
      </c>
      <c r="E1393" s="7">
        <v>1</v>
      </c>
      <c r="F1393" s="6">
        <v>100</v>
      </c>
      <c r="G1393" s="33" t="str">
        <f t="shared" si="42"/>
        <v>Anderson's1001204224/07/2021</v>
      </c>
      <c r="H1393" t="str">
        <f t="shared" si="43"/>
        <v>1001204224/07/2021</v>
      </c>
    </row>
    <row r="1394" spans="1:8" x14ac:dyDescent="0.35">
      <c r="A1394" s="5" t="s">
        <v>29</v>
      </c>
      <c r="B1394" s="5" t="s">
        <v>2131</v>
      </c>
      <c r="C1394" s="38" t="s">
        <v>2107</v>
      </c>
      <c r="D1394" s="6">
        <v>1</v>
      </c>
      <c r="E1394" s="7">
        <v>1</v>
      </c>
      <c r="F1394" s="6">
        <v>112.5</v>
      </c>
      <c r="G1394" s="33" t="str">
        <f t="shared" si="42"/>
        <v>Anderson's1001204230/07/2021</v>
      </c>
      <c r="H1394" t="str">
        <f t="shared" si="43"/>
        <v>1001204230/07/2021</v>
      </c>
    </row>
    <row r="1395" spans="1:8" x14ac:dyDescent="0.35">
      <c r="A1395" s="5" t="s">
        <v>29</v>
      </c>
      <c r="B1395" s="5" t="s">
        <v>2131</v>
      </c>
      <c r="C1395" s="38" t="s">
        <v>2184</v>
      </c>
      <c r="D1395" s="6">
        <v>1</v>
      </c>
      <c r="E1395" s="7">
        <v>1</v>
      </c>
      <c r="F1395" s="6">
        <v>112.5</v>
      </c>
      <c r="G1395" s="33" t="str">
        <f t="shared" si="42"/>
        <v>Anderson's1001204207/08/2021</v>
      </c>
      <c r="H1395" t="str">
        <f t="shared" si="43"/>
        <v>1001204207/08/2021</v>
      </c>
    </row>
    <row r="1396" spans="1:8" x14ac:dyDescent="0.35">
      <c r="A1396" s="5" t="s">
        <v>29</v>
      </c>
      <c r="B1396" s="5" t="s">
        <v>2135</v>
      </c>
      <c r="C1396" s="38" t="s">
        <v>2094</v>
      </c>
      <c r="D1396" s="6">
        <v>1</v>
      </c>
      <c r="E1396" s="7">
        <v>1</v>
      </c>
      <c r="F1396" s="6">
        <v>79.17</v>
      </c>
      <c r="G1396" s="33" t="str">
        <f t="shared" si="42"/>
        <v>Anderson's1001205117/07/2021</v>
      </c>
      <c r="H1396" t="str">
        <f t="shared" si="43"/>
        <v>1001205117/07/2021</v>
      </c>
    </row>
    <row r="1397" spans="1:8" x14ac:dyDescent="0.35">
      <c r="A1397" s="5" t="s">
        <v>29</v>
      </c>
      <c r="B1397" s="5" t="s">
        <v>2135</v>
      </c>
      <c r="C1397" s="38" t="s">
        <v>2101</v>
      </c>
      <c r="D1397" s="6">
        <v>1</v>
      </c>
      <c r="E1397" s="7">
        <v>1</v>
      </c>
      <c r="F1397" s="6">
        <v>112.5</v>
      </c>
      <c r="G1397" s="33" t="str">
        <f t="shared" si="42"/>
        <v>Anderson's1001205124/07/2021</v>
      </c>
      <c r="H1397" t="str">
        <f t="shared" si="43"/>
        <v>1001205124/07/2021</v>
      </c>
    </row>
    <row r="1398" spans="1:8" x14ac:dyDescent="0.35">
      <c r="A1398" s="5" t="s">
        <v>29</v>
      </c>
      <c r="B1398" s="5" t="s">
        <v>2139</v>
      </c>
      <c r="C1398" s="38" t="s">
        <v>2106</v>
      </c>
      <c r="D1398" s="6">
        <v>1</v>
      </c>
      <c r="E1398" s="7">
        <v>1</v>
      </c>
      <c r="F1398" s="6">
        <v>79.17</v>
      </c>
      <c r="G1398" s="33" t="str">
        <f t="shared" si="42"/>
        <v>Anderson's1001215729/07/2021</v>
      </c>
      <c r="H1398" t="str">
        <f t="shared" si="43"/>
        <v>1001215729/07/2021</v>
      </c>
    </row>
    <row r="1399" spans="1:8" x14ac:dyDescent="0.35">
      <c r="A1399" s="5" t="s">
        <v>29</v>
      </c>
      <c r="B1399" s="5" t="s">
        <v>2139</v>
      </c>
      <c r="C1399" s="38" t="s">
        <v>2178</v>
      </c>
      <c r="D1399" s="6">
        <v>2</v>
      </c>
      <c r="E1399" s="7">
        <v>1</v>
      </c>
      <c r="F1399" s="6">
        <v>158.34</v>
      </c>
      <c r="G1399" s="33" t="str">
        <f t="shared" si="42"/>
        <v>Anderson's1001215701/08/2021</v>
      </c>
      <c r="H1399" t="str">
        <f t="shared" si="43"/>
        <v>1001215701/08/2021</v>
      </c>
    </row>
    <row r="1400" spans="1:8" x14ac:dyDescent="0.35">
      <c r="A1400" s="5" t="s">
        <v>29</v>
      </c>
      <c r="B1400" s="5" t="s">
        <v>2139</v>
      </c>
      <c r="C1400" s="38" t="s">
        <v>2179</v>
      </c>
      <c r="D1400" s="6">
        <v>1</v>
      </c>
      <c r="E1400" s="7">
        <v>1</v>
      </c>
      <c r="F1400" s="6">
        <v>85</v>
      </c>
      <c r="G1400" s="33" t="str">
        <f t="shared" si="42"/>
        <v>Anderson's1001215702/08/2021</v>
      </c>
      <c r="H1400" t="str">
        <f t="shared" si="43"/>
        <v>1001215702/08/2021</v>
      </c>
    </row>
    <row r="1401" spans="1:8" x14ac:dyDescent="0.35">
      <c r="A1401" s="5" t="s">
        <v>29</v>
      </c>
      <c r="B1401" s="5" t="s">
        <v>2139</v>
      </c>
      <c r="C1401" s="38" t="s">
        <v>2183</v>
      </c>
      <c r="D1401" s="6">
        <v>1</v>
      </c>
      <c r="E1401" s="7">
        <v>1</v>
      </c>
      <c r="F1401" s="6">
        <v>82.5</v>
      </c>
      <c r="G1401" s="33" t="str">
        <f t="shared" si="42"/>
        <v>Anderson's1001215706/08/2021</v>
      </c>
      <c r="H1401" t="str">
        <f t="shared" si="43"/>
        <v>1001215706/08/2021</v>
      </c>
    </row>
    <row r="1402" spans="1:8" x14ac:dyDescent="0.35">
      <c r="A1402" s="5" t="s">
        <v>29</v>
      </c>
      <c r="B1402" s="5" t="s">
        <v>2139</v>
      </c>
      <c r="C1402" s="38" t="s">
        <v>2231</v>
      </c>
      <c r="D1402" s="6">
        <v>1</v>
      </c>
      <c r="E1402" s="7">
        <v>1</v>
      </c>
      <c r="F1402" s="6">
        <v>79.17</v>
      </c>
      <c r="G1402" s="33" t="str">
        <f t="shared" si="42"/>
        <v>Anderson's1001215712/08/2021</v>
      </c>
      <c r="H1402" t="str">
        <f t="shared" si="43"/>
        <v>1001215712/08/2021</v>
      </c>
    </row>
    <row r="1403" spans="1:8" x14ac:dyDescent="0.35">
      <c r="A1403" s="5" t="s">
        <v>29</v>
      </c>
      <c r="B1403" s="5" t="s">
        <v>2153</v>
      </c>
      <c r="C1403" s="38" t="s">
        <v>2098</v>
      </c>
      <c r="D1403" s="6">
        <v>1</v>
      </c>
      <c r="E1403" s="7">
        <v>1</v>
      </c>
      <c r="F1403" s="6">
        <v>79.17</v>
      </c>
      <c r="G1403" s="33" t="str">
        <f t="shared" si="42"/>
        <v>Anderson's9000003021/07/2021</v>
      </c>
      <c r="H1403" t="str">
        <f t="shared" si="43"/>
        <v>9000003021/07/2021</v>
      </c>
    </row>
    <row r="1404" spans="1:8" x14ac:dyDescent="0.35">
      <c r="A1404" s="5" t="s">
        <v>31</v>
      </c>
      <c r="B1404" s="5" t="s">
        <v>2128</v>
      </c>
      <c r="C1404" s="38" t="s">
        <v>2084</v>
      </c>
      <c r="D1404" s="6">
        <v>1</v>
      </c>
      <c r="E1404" s="7">
        <v>1</v>
      </c>
      <c r="F1404" s="6">
        <v>745.83</v>
      </c>
      <c r="G1404" s="33" t="str">
        <f t="shared" si="42"/>
        <v>Alfred Dunhill1001126207/07/2021</v>
      </c>
      <c r="H1404" t="str">
        <f t="shared" si="43"/>
        <v>1001126207/07/2021</v>
      </c>
    </row>
    <row r="1405" spans="1:8" x14ac:dyDescent="0.35">
      <c r="A1405" s="5" t="s">
        <v>31</v>
      </c>
      <c r="B1405" s="5" t="s">
        <v>2128</v>
      </c>
      <c r="C1405" s="38" t="s">
        <v>2086</v>
      </c>
      <c r="D1405" s="6">
        <v>2</v>
      </c>
      <c r="E1405" s="7">
        <v>2</v>
      </c>
      <c r="F1405" s="6">
        <v>645.83000000000004</v>
      </c>
      <c r="G1405" s="33" t="str">
        <f t="shared" si="42"/>
        <v>Alfred Dunhill1001126209/07/2021</v>
      </c>
      <c r="H1405" t="str">
        <f t="shared" si="43"/>
        <v>1001126209/07/2021</v>
      </c>
    </row>
    <row r="1406" spans="1:8" x14ac:dyDescent="0.35">
      <c r="A1406" s="5" t="s">
        <v>31</v>
      </c>
      <c r="B1406" s="5" t="s">
        <v>2128</v>
      </c>
      <c r="C1406" s="38" t="s">
        <v>2088</v>
      </c>
      <c r="D1406" s="6">
        <v>2</v>
      </c>
      <c r="E1406" s="7">
        <v>2</v>
      </c>
      <c r="F1406" s="6">
        <v>412.5</v>
      </c>
      <c r="G1406" s="33" t="str">
        <f t="shared" si="42"/>
        <v>Alfred Dunhill1001126211/07/2021</v>
      </c>
      <c r="H1406" t="str">
        <f t="shared" si="43"/>
        <v>1001126211/07/2021</v>
      </c>
    </row>
    <row r="1407" spans="1:8" x14ac:dyDescent="0.35">
      <c r="A1407" s="5" t="s">
        <v>31</v>
      </c>
      <c r="B1407" s="5" t="s">
        <v>2128</v>
      </c>
      <c r="C1407" s="38" t="s">
        <v>2091</v>
      </c>
      <c r="D1407" s="6">
        <v>2</v>
      </c>
      <c r="E1407" s="7">
        <v>2</v>
      </c>
      <c r="F1407" s="6">
        <v>288.75</v>
      </c>
      <c r="G1407" s="33" t="str">
        <f t="shared" si="42"/>
        <v>Alfred Dunhill1001126214/07/2021</v>
      </c>
      <c r="H1407" t="str">
        <f t="shared" si="43"/>
        <v>1001126214/07/2021</v>
      </c>
    </row>
    <row r="1408" spans="1:8" x14ac:dyDescent="0.35">
      <c r="A1408" s="5" t="s">
        <v>31</v>
      </c>
      <c r="B1408" s="5" t="s">
        <v>2128</v>
      </c>
      <c r="C1408" s="38" t="s">
        <v>2092</v>
      </c>
      <c r="D1408" s="6">
        <v>1</v>
      </c>
      <c r="E1408" s="7">
        <v>1</v>
      </c>
      <c r="F1408" s="6">
        <v>165</v>
      </c>
      <c r="G1408" s="33" t="str">
        <f t="shared" si="42"/>
        <v>Alfred Dunhill1001126215/07/2021</v>
      </c>
      <c r="H1408" t="str">
        <f t="shared" si="43"/>
        <v>1001126215/07/2021</v>
      </c>
    </row>
    <row r="1409" spans="1:8" x14ac:dyDescent="0.35">
      <c r="A1409" s="5" t="s">
        <v>31</v>
      </c>
      <c r="B1409" s="5" t="s">
        <v>2128</v>
      </c>
      <c r="C1409" s="38" t="s">
        <v>2095</v>
      </c>
      <c r="D1409" s="6">
        <v>1</v>
      </c>
      <c r="E1409" s="7">
        <v>1</v>
      </c>
      <c r="F1409" s="6">
        <v>165</v>
      </c>
      <c r="G1409" s="33" t="str">
        <f t="shared" si="42"/>
        <v>Alfred Dunhill1001126218/07/2021</v>
      </c>
      <c r="H1409" t="str">
        <f t="shared" si="43"/>
        <v>1001126218/07/2021</v>
      </c>
    </row>
    <row r="1410" spans="1:8" x14ac:dyDescent="0.35">
      <c r="A1410" s="5" t="s">
        <v>31</v>
      </c>
      <c r="B1410" s="5" t="s">
        <v>2128</v>
      </c>
      <c r="C1410" s="38" t="s">
        <v>2099</v>
      </c>
      <c r="D1410" s="6">
        <v>1</v>
      </c>
      <c r="E1410" s="7">
        <v>1</v>
      </c>
      <c r="F1410" s="6">
        <v>137.5</v>
      </c>
      <c r="G1410" s="33" t="str">
        <f t="shared" si="42"/>
        <v>Alfred Dunhill1001126222/07/2021</v>
      </c>
      <c r="H1410" t="str">
        <f t="shared" si="43"/>
        <v>1001126222/07/2021</v>
      </c>
    </row>
    <row r="1411" spans="1:8" x14ac:dyDescent="0.35">
      <c r="A1411" s="5" t="s">
        <v>31</v>
      </c>
      <c r="B1411" s="5" t="s">
        <v>2128</v>
      </c>
      <c r="C1411" s="38" t="s">
        <v>2101</v>
      </c>
      <c r="D1411" s="6">
        <v>1</v>
      </c>
      <c r="E1411" s="7">
        <v>1</v>
      </c>
      <c r="F1411" s="6">
        <v>165</v>
      </c>
      <c r="G1411" s="33" t="str">
        <f t="shared" si="42"/>
        <v>Alfred Dunhill1001126224/07/2021</v>
      </c>
      <c r="H1411" t="str">
        <f t="shared" si="43"/>
        <v>1001126224/07/2021</v>
      </c>
    </row>
    <row r="1412" spans="1:8" x14ac:dyDescent="0.35">
      <c r="A1412" s="5" t="s">
        <v>31</v>
      </c>
      <c r="B1412" s="5" t="s">
        <v>2128</v>
      </c>
      <c r="C1412" s="38" t="s">
        <v>2231</v>
      </c>
      <c r="D1412" s="6">
        <v>1</v>
      </c>
      <c r="E1412" s="7">
        <v>1</v>
      </c>
      <c r="F1412" s="6">
        <v>745.83</v>
      </c>
      <c r="G1412" s="33" t="str">
        <f t="shared" si="42"/>
        <v>Alfred Dunhill1001126212/08/2021</v>
      </c>
      <c r="H1412" t="str">
        <f t="shared" si="43"/>
        <v>1001126212/08/2021</v>
      </c>
    </row>
    <row r="1413" spans="1:8" x14ac:dyDescent="0.35">
      <c r="A1413" s="5" t="s">
        <v>31</v>
      </c>
      <c r="B1413" s="5" t="s">
        <v>2133</v>
      </c>
      <c r="C1413" s="38" t="s">
        <v>2086</v>
      </c>
      <c r="D1413" s="6">
        <v>1</v>
      </c>
      <c r="E1413" s="7">
        <v>1</v>
      </c>
      <c r="F1413" s="6">
        <v>206.25</v>
      </c>
      <c r="G1413" s="33" t="str">
        <f t="shared" si="42"/>
        <v>Alfred Dunhill1001131909/07/2021</v>
      </c>
      <c r="H1413" t="str">
        <f t="shared" si="43"/>
        <v>1001131909/07/2021</v>
      </c>
    </row>
    <row r="1414" spans="1:8" x14ac:dyDescent="0.35">
      <c r="A1414" s="5" t="s">
        <v>31</v>
      </c>
      <c r="B1414" s="5" t="s">
        <v>2133</v>
      </c>
      <c r="C1414" s="38" t="s">
        <v>2090</v>
      </c>
      <c r="D1414" s="6">
        <v>1</v>
      </c>
      <c r="E1414" s="7">
        <v>1</v>
      </c>
      <c r="F1414" s="6">
        <v>145.83000000000001</v>
      </c>
      <c r="G1414" s="33" t="str">
        <f t="shared" si="42"/>
        <v>Alfred Dunhill1001131913/07/2021</v>
      </c>
      <c r="H1414" t="str">
        <f t="shared" si="43"/>
        <v>1001131913/07/2021</v>
      </c>
    </row>
    <row r="1415" spans="1:8" x14ac:dyDescent="0.35">
      <c r="A1415" s="5" t="s">
        <v>31</v>
      </c>
      <c r="B1415" s="5" t="s">
        <v>2133</v>
      </c>
      <c r="C1415" s="38" t="s">
        <v>2094</v>
      </c>
      <c r="D1415" s="6">
        <v>1</v>
      </c>
      <c r="E1415" s="7">
        <v>1</v>
      </c>
      <c r="F1415" s="6">
        <v>165</v>
      </c>
      <c r="G1415" s="33" t="str">
        <f t="shared" si="42"/>
        <v>Alfred Dunhill1001131917/07/2021</v>
      </c>
      <c r="H1415" t="str">
        <f t="shared" si="43"/>
        <v>1001131917/07/2021</v>
      </c>
    </row>
    <row r="1416" spans="1:8" x14ac:dyDescent="0.35">
      <c r="A1416" s="5" t="s">
        <v>31</v>
      </c>
      <c r="B1416" s="5" t="s">
        <v>2133</v>
      </c>
      <c r="C1416" s="38" t="s">
        <v>2095</v>
      </c>
      <c r="D1416" s="6">
        <v>1</v>
      </c>
      <c r="E1416" s="7">
        <v>1</v>
      </c>
      <c r="F1416" s="6">
        <v>165</v>
      </c>
      <c r="G1416" s="33" t="str">
        <f t="shared" ref="G1416:G1479" si="44">A1416&amp;B1416&amp;C1416</f>
        <v>Alfred Dunhill1001131918/07/2021</v>
      </c>
      <c r="H1416" t="str">
        <f t="shared" ref="H1416:H1479" si="45">B1416&amp;C1416</f>
        <v>1001131918/07/2021</v>
      </c>
    </row>
    <row r="1417" spans="1:8" x14ac:dyDescent="0.35">
      <c r="A1417" s="5" t="s">
        <v>31</v>
      </c>
      <c r="B1417" s="5" t="s">
        <v>2133</v>
      </c>
      <c r="C1417" s="38" t="s">
        <v>2180</v>
      </c>
      <c r="D1417" s="6">
        <v>1</v>
      </c>
      <c r="E1417" s="7">
        <v>1</v>
      </c>
      <c r="F1417" s="6">
        <v>437.5</v>
      </c>
      <c r="G1417" s="33" t="str">
        <f t="shared" si="44"/>
        <v>Alfred Dunhill1001131903/08/2021</v>
      </c>
      <c r="H1417" t="str">
        <f t="shared" si="45"/>
        <v>1001131903/08/2021</v>
      </c>
    </row>
    <row r="1418" spans="1:8" x14ac:dyDescent="0.35">
      <c r="A1418" s="5" t="s">
        <v>31</v>
      </c>
      <c r="B1418" s="5" t="s">
        <v>2133</v>
      </c>
      <c r="C1418" s="38" t="s">
        <v>2185</v>
      </c>
      <c r="D1418" s="6">
        <v>1</v>
      </c>
      <c r="E1418" s="7">
        <v>1</v>
      </c>
      <c r="F1418" s="6">
        <v>208.33</v>
      </c>
      <c r="G1418" s="33" t="str">
        <f t="shared" si="44"/>
        <v>Alfred Dunhill1001131908/08/2021</v>
      </c>
      <c r="H1418" t="str">
        <f t="shared" si="45"/>
        <v>1001131908/08/2021</v>
      </c>
    </row>
    <row r="1419" spans="1:8" x14ac:dyDescent="0.35">
      <c r="A1419" s="5" t="s">
        <v>31</v>
      </c>
      <c r="B1419" s="5" t="s">
        <v>2130</v>
      </c>
      <c r="C1419" s="38" t="s">
        <v>2091</v>
      </c>
      <c r="D1419" s="6">
        <v>1</v>
      </c>
      <c r="E1419" s="7">
        <v>1</v>
      </c>
      <c r="F1419" s="6">
        <v>208.33</v>
      </c>
      <c r="G1419" s="33" t="str">
        <f t="shared" si="44"/>
        <v>Alfred Dunhill1001149014/07/2021</v>
      </c>
      <c r="H1419" t="str">
        <f t="shared" si="45"/>
        <v>1001149014/07/2021</v>
      </c>
    </row>
    <row r="1420" spans="1:8" x14ac:dyDescent="0.35">
      <c r="A1420" s="5" t="s">
        <v>31</v>
      </c>
      <c r="B1420" s="5" t="s">
        <v>2150</v>
      </c>
      <c r="C1420" s="38" t="s">
        <v>2101</v>
      </c>
      <c r="D1420" s="6">
        <v>1</v>
      </c>
      <c r="E1420" s="7">
        <v>1</v>
      </c>
      <c r="F1420" s="6">
        <v>229.17</v>
      </c>
      <c r="G1420" s="33" t="str">
        <f t="shared" si="44"/>
        <v>Alfred Dunhill1001159424/07/2021</v>
      </c>
      <c r="H1420" t="str">
        <f t="shared" si="45"/>
        <v>1001159424/07/2021</v>
      </c>
    </row>
    <row r="1421" spans="1:8" x14ac:dyDescent="0.35">
      <c r="A1421" s="5" t="s">
        <v>31</v>
      </c>
      <c r="B1421" s="5" t="s">
        <v>2134</v>
      </c>
      <c r="C1421" s="38" t="s">
        <v>2090</v>
      </c>
      <c r="D1421" s="6">
        <v>1</v>
      </c>
      <c r="E1421" s="7">
        <v>1</v>
      </c>
      <c r="F1421" s="6">
        <v>206.25</v>
      </c>
      <c r="G1421" s="33" t="str">
        <f t="shared" si="44"/>
        <v>Alfred Dunhill1001200313/07/2021</v>
      </c>
      <c r="H1421" t="str">
        <f t="shared" si="45"/>
        <v>1001200313/07/2021</v>
      </c>
    </row>
    <row r="1422" spans="1:8" x14ac:dyDescent="0.35">
      <c r="A1422" s="5" t="s">
        <v>31</v>
      </c>
      <c r="B1422" s="5" t="s">
        <v>2134</v>
      </c>
      <c r="C1422" s="38" t="s">
        <v>2094</v>
      </c>
      <c r="D1422" s="6">
        <v>1</v>
      </c>
      <c r="E1422" s="7">
        <v>1</v>
      </c>
      <c r="F1422" s="6">
        <v>162.5</v>
      </c>
      <c r="G1422" s="33" t="str">
        <f t="shared" si="44"/>
        <v>Alfred Dunhill1001200317/07/2021</v>
      </c>
      <c r="H1422" t="str">
        <f t="shared" si="45"/>
        <v>1001200317/07/2021</v>
      </c>
    </row>
    <row r="1423" spans="1:8" x14ac:dyDescent="0.35">
      <c r="A1423" s="5" t="s">
        <v>31</v>
      </c>
      <c r="B1423" s="5" t="s">
        <v>2134</v>
      </c>
      <c r="C1423" s="38" t="s">
        <v>2104</v>
      </c>
      <c r="D1423" s="6">
        <v>1</v>
      </c>
      <c r="E1423" s="7">
        <v>1</v>
      </c>
      <c r="F1423" s="6">
        <v>104.17</v>
      </c>
      <c r="G1423" s="33" t="str">
        <f t="shared" si="44"/>
        <v>Alfred Dunhill1001200327/07/2021</v>
      </c>
      <c r="H1423" t="str">
        <f t="shared" si="45"/>
        <v>1001200327/07/2021</v>
      </c>
    </row>
    <row r="1424" spans="1:8" x14ac:dyDescent="0.35">
      <c r="A1424" s="5" t="s">
        <v>31</v>
      </c>
      <c r="B1424" s="5" t="s">
        <v>121</v>
      </c>
      <c r="C1424" s="38" t="s">
        <v>2083</v>
      </c>
      <c r="D1424" s="6">
        <v>1</v>
      </c>
      <c r="E1424" s="7">
        <v>1</v>
      </c>
      <c r="F1424" s="6">
        <v>247.5</v>
      </c>
      <c r="G1424" s="33" t="str">
        <f t="shared" si="44"/>
        <v>Alfred Dunhill1001201706/07/2021</v>
      </c>
      <c r="H1424" t="str">
        <f t="shared" si="45"/>
        <v>1001201706/07/2021</v>
      </c>
    </row>
    <row r="1425" spans="1:8" x14ac:dyDescent="0.35">
      <c r="A1425" s="5" t="s">
        <v>31</v>
      </c>
      <c r="B1425" s="5" t="s">
        <v>121</v>
      </c>
      <c r="C1425" s="38" t="s">
        <v>2092</v>
      </c>
      <c r="D1425" s="6">
        <v>1</v>
      </c>
      <c r="E1425" s="7">
        <v>1</v>
      </c>
      <c r="F1425" s="6">
        <v>165</v>
      </c>
      <c r="G1425" s="33" t="str">
        <f t="shared" si="44"/>
        <v>Alfred Dunhill1001201715/07/2021</v>
      </c>
      <c r="H1425" t="str">
        <f t="shared" si="45"/>
        <v>1001201715/07/2021</v>
      </c>
    </row>
    <row r="1426" spans="1:8" x14ac:dyDescent="0.35">
      <c r="A1426" s="5" t="s">
        <v>31</v>
      </c>
      <c r="B1426" s="5" t="s">
        <v>121</v>
      </c>
      <c r="C1426" s="38" t="s">
        <v>2179</v>
      </c>
      <c r="D1426" s="6">
        <v>1</v>
      </c>
      <c r="E1426" s="7">
        <v>1</v>
      </c>
      <c r="F1426" s="6">
        <v>229.17</v>
      </c>
      <c r="G1426" s="33" t="str">
        <f t="shared" si="44"/>
        <v>Alfred Dunhill1001201702/08/2021</v>
      </c>
      <c r="H1426" t="str">
        <f t="shared" si="45"/>
        <v>1001201702/08/2021</v>
      </c>
    </row>
    <row r="1427" spans="1:8" x14ac:dyDescent="0.35">
      <c r="A1427" s="5" t="s">
        <v>30</v>
      </c>
      <c r="B1427" s="5" t="s">
        <v>2129</v>
      </c>
      <c r="C1427" s="38" t="s">
        <v>2106</v>
      </c>
      <c r="D1427" s="6">
        <v>1</v>
      </c>
      <c r="E1427" s="7">
        <v>1</v>
      </c>
      <c r="F1427" s="6">
        <v>83.33</v>
      </c>
      <c r="G1427" s="33" t="str">
        <f t="shared" si="44"/>
        <v>Bleu De Chauffe1001127029/07/2021</v>
      </c>
      <c r="H1427" t="str">
        <f t="shared" si="45"/>
        <v>1001127029/07/2021</v>
      </c>
    </row>
    <row r="1428" spans="1:8" x14ac:dyDescent="0.35">
      <c r="A1428" s="5" t="s">
        <v>30</v>
      </c>
      <c r="B1428" s="5" t="s">
        <v>2133</v>
      </c>
      <c r="C1428" s="38" t="s">
        <v>2083</v>
      </c>
      <c r="D1428" s="6">
        <v>1</v>
      </c>
      <c r="E1428" s="7">
        <v>1</v>
      </c>
      <c r="F1428" s="6">
        <v>58.33</v>
      </c>
      <c r="G1428" s="33" t="str">
        <f t="shared" si="44"/>
        <v>Bleu De Chauffe1001131906/07/2021</v>
      </c>
      <c r="H1428" t="str">
        <f t="shared" si="45"/>
        <v>1001131906/07/2021</v>
      </c>
    </row>
    <row r="1429" spans="1:8" x14ac:dyDescent="0.35">
      <c r="A1429" s="5" t="s">
        <v>30</v>
      </c>
      <c r="B1429" s="5" t="s">
        <v>2133</v>
      </c>
      <c r="C1429" s="38" t="s">
        <v>2097</v>
      </c>
      <c r="D1429" s="6">
        <v>2</v>
      </c>
      <c r="E1429" s="7">
        <v>1</v>
      </c>
      <c r="F1429" s="6">
        <v>845.82999999999993</v>
      </c>
      <c r="G1429" s="33" t="str">
        <f t="shared" si="44"/>
        <v>Bleu De Chauffe1001131920/07/2021</v>
      </c>
      <c r="H1429" t="str">
        <f t="shared" si="45"/>
        <v>1001131920/07/2021</v>
      </c>
    </row>
    <row r="1430" spans="1:8" x14ac:dyDescent="0.35">
      <c r="A1430" s="5" t="s">
        <v>30</v>
      </c>
      <c r="B1430" s="5" t="s">
        <v>2130</v>
      </c>
      <c r="C1430" s="38" t="s">
        <v>2078</v>
      </c>
      <c r="D1430" s="6">
        <v>1</v>
      </c>
      <c r="E1430" s="7">
        <v>1</v>
      </c>
      <c r="F1430" s="6">
        <v>312.5</v>
      </c>
      <c r="G1430" s="33" t="str">
        <f t="shared" si="44"/>
        <v>Bleu De Chauffe1001149001/07/2021</v>
      </c>
      <c r="H1430" t="str">
        <f t="shared" si="45"/>
        <v>1001149001/07/2021</v>
      </c>
    </row>
    <row r="1431" spans="1:8" x14ac:dyDescent="0.35">
      <c r="A1431" s="5" t="s">
        <v>30</v>
      </c>
      <c r="B1431" s="5" t="s">
        <v>2130</v>
      </c>
      <c r="C1431" s="38" t="s">
        <v>2079</v>
      </c>
      <c r="D1431" s="6">
        <v>2</v>
      </c>
      <c r="E1431" s="7">
        <v>2</v>
      </c>
      <c r="F1431" s="6">
        <v>604.17000000000007</v>
      </c>
      <c r="G1431" s="33" t="str">
        <f t="shared" si="44"/>
        <v>Bleu De Chauffe1001149002/07/2021</v>
      </c>
      <c r="H1431" t="str">
        <f t="shared" si="45"/>
        <v>1001149002/07/2021</v>
      </c>
    </row>
    <row r="1432" spans="1:8" x14ac:dyDescent="0.35">
      <c r="A1432" s="5" t="s">
        <v>30</v>
      </c>
      <c r="B1432" s="5" t="s">
        <v>2130</v>
      </c>
      <c r="C1432" s="38" t="s">
        <v>2099</v>
      </c>
      <c r="D1432" s="6">
        <v>1</v>
      </c>
      <c r="E1432" s="7">
        <v>1</v>
      </c>
      <c r="F1432" s="6">
        <v>312.5</v>
      </c>
      <c r="G1432" s="33" t="str">
        <f t="shared" si="44"/>
        <v>Bleu De Chauffe1001149022/07/2021</v>
      </c>
      <c r="H1432" t="str">
        <f t="shared" si="45"/>
        <v>1001149022/07/2021</v>
      </c>
    </row>
    <row r="1433" spans="1:8" x14ac:dyDescent="0.35">
      <c r="A1433" s="5" t="s">
        <v>30</v>
      </c>
      <c r="B1433" s="5" t="s">
        <v>2130</v>
      </c>
      <c r="C1433" s="38" t="s">
        <v>2101</v>
      </c>
      <c r="D1433" s="6">
        <v>-1</v>
      </c>
      <c r="E1433" s="7">
        <v>-1</v>
      </c>
      <c r="F1433" s="6">
        <v>-312.5</v>
      </c>
      <c r="G1433" s="33" t="str">
        <f t="shared" si="44"/>
        <v>Bleu De Chauffe1001149024/07/2021</v>
      </c>
      <c r="H1433" t="str">
        <f t="shared" si="45"/>
        <v>1001149024/07/2021</v>
      </c>
    </row>
    <row r="1434" spans="1:8" x14ac:dyDescent="0.35">
      <c r="A1434" s="5" t="s">
        <v>30</v>
      </c>
      <c r="B1434" s="5" t="s">
        <v>2130</v>
      </c>
      <c r="C1434" s="38" t="s">
        <v>2108</v>
      </c>
      <c r="D1434" s="6">
        <v>1</v>
      </c>
      <c r="E1434" s="7">
        <v>1</v>
      </c>
      <c r="F1434" s="6">
        <v>291.67</v>
      </c>
      <c r="G1434" s="33" t="str">
        <f t="shared" si="44"/>
        <v>Bleu De Chauffe1001149031/07/2021</v>
      </c>
      <c r="H1434" t="str">
        <f t="shared" si="45"/>
        <v>1001149031/07/2021</v>
      </c>
    </row>
    <row r="1435" spans="1:8" x14ac:dyDescent="0.35">
      <c r="A1435" s="5" t="s">
        <v>30</v>
      </c>
      <c r="B1435" s="5" t="s">
        <v>2130</v>
      </c>
      <c r="C1435" s="38" t="s">
        <v>2182</v>
      </c>
      <c r="D1435" s="6">
        <v>1</v>
      </c>
      <c r="E1435" s="7">
        <v>1</v>
      </c>
      <c r="F1435" s="6">
        <v>308.33</v>
      </c>
      <c r="G1435" s="33" t="str">
        <f t="shared" si="44"/>
        <v>Bleu De Chauffe1001149005/08/2021</v>
      </c>
      <c r="H1435" t="str">
        <f t="shared" si="45"/>
        <v>1001149005/08/2021</v>
      </c>
    </row>
    <row r="1436" spans="1:8" x14ac:dyDescent="0.35">
      <c r="A1436" s="5" t="s">
        <v>30</v>
      </c>
      <c r="B1436" s="5" t="s">
        <v>2130</v>
      </c>
      <c r="C1436" s="38" t="s">
        <v>2184</v>
      </c>
      <c r="D1436" s="6">
        <v>1</v>
      </c>
      <c r="E1436" s="7">
        <v>1</v>
      </c>
      <c r="F1436" s="6">
        <v>312.5</v>
      </c>
      <c r="G1436" s="33" t="str">
        <f t="shared" si="44"/>
        <v>Bleu De Chauffe1001149007/08/2021</v>
      </c>
      <c r="H1436" t="str">
        <f t="shared" si="45"/>
        <v>1001149007/08/2021</v>
      </c>
    </row>
    <row r="1437" spans="1:8" x14ac:dyDescent="0.35">
      <c r="A1437" s="5" t="s">
        <v>30</v>
      </c>
      <c r="B1437" s="5" t="s">
        <v>2150</v>
      </c>
      <c r="C1437" s="38" t="s">
        <v>2088</v>
      </c>
      <c r="D1437" s="6">
        <v>1</v>
      </c>
      <c r="E1437" s="7">
        <v>1</v>
      </c>
      <c r="F1437" s="6">
        <v>308.33</v>
      </c>
      <c r="G1437" s="33" t="str">
        <f t="shared" si="44"/>
        <v>Bleu De Chauffe1001159411/07/2021</v>
      </c>
      <c r="H1437" t="str">
        <f t="shared" si="45"/>
        <v>1001159411/07/2021</v>
      </c>
    </row>
    <row r="1438" spans="1:8" x14ac:dyDescent="0.35">
      <c r="A1438" s="5" t="s">
        <v>30</v>
      </c>
      <c r="B1438" s="5" t="s">
        <v>2150</v>
      </c>
      <c r="C1438" s="38" t="s">
        <v>2089</v>
      </c>
      <c r="D1438" s="6">
        <v>1</v>
      </c>
      <c r="E1438" s="7">
        <v>1</v>
      </c>
      <c r="F1438" s="6">
        <v>54.17</v>
      </c>
      <c r="G1438" s="33" t="str">
        <f t="shared" si="44"/>
        <v>Bleu De Chauffe1001159412/07/2021</v>
      </c>
      <c r="H1438" t="str">
        <f t="shared" si="45"/>
        <v>1001159412/07/2021</v>
      </c>
    </row>
    <row r="1439" spans="1:8" x14ac:dyDescent="0.35">
      <c r="A1439" s="5" t="s">
        <v>30</v>
      </c>
      <c r="B1439" s="5" t="s">
        <v>2134</v>
      </c>
      <c r="C1439" s="38" t="s">
        <v>2088</v>
      </c>
      <c r="D1439" s="6">
        <v>1</v>
      </c>
      <c r="E1439" s="7">
        <v>1</v>
      </c>
      <c r="F1439" s="6">
        <v>291.67</v>
      </c>
      <c r="G1439" s="33" t="str">
        <f t="shared" si="44"/>
        <v>Bleu De Chauffe1001200311/07/2021</v>
      </c>
      <c r="H1439" t="str">
        <f t="shared" si="45"/>
        <v>1001200311/07/2021</v>
      </c>
    </row>
    <row r="1440" spans="1:8" x14ac:dyDescent="0.35">
      <c r="A1440" s="5" t="s">
        <v>30</v>
      </c>
      <c r="B1440" s="5" t="s">
        <v>2134</v>
      </c>
      <c r="C1440" s="38" t="s">
        <v>2101</v>
      </c>
      <c r="D1440" s="6">
        <v>1</v>
      </c>
      <c r="E1440" s="7">
        <v>1</v>
      </c>
      <c r="F1440" s="6">
        <v>537.5</v>
      </c>
      <c r="G1440" s="33" t="str">
        <f t="shared" si="44"/>
        <v>Bleu De Chauffe1001200324/07/2021</v>
      </c>
      <c r="H1440" t="str">
        <f t="shared" si="45"/>
        <v>1001200324/07/2021</v>
      </c>
    </row>
    <row r="1441" spans="1:8" x14ac:dyDescent="0.35">
      <c r="A1441" s="5" t="s">
        <v>30</v>
      </c>
      <c r="B1441" s="5" t="s">
        <v>2134</v>
      </c>
      <c r="C1441" s="38" t="s">
        <v>2102</v>
      </c>
      <c r="D1441" s="6">
        <v>1</v>
      </c>
      <c r="E1441" s="7">
        <v>1</v>
      </c>
      <c r="F1441" s="6">
        <v>412.5</v>
      </c>
      <c r="G1441" s="33" t="str">
        <f t="shared" si="44"/>
        <v>Bleu De Chauffe1001200325/07/2021</v>
      </c>
      <c r="H1441" t="str">
        <f t="shared" si="45"/>
        <v>1001200325/07/2021</v>
      </c>
    </row>
    <row r="1442" spans="1:8" x14ac:dyDescent="0.35">
      <c r="A1442" s="5" t="s">
        <v>30</v>
      </c>
      <c r="B1442" s="5" t="s">
        <v>121</v>
      </c>
      <c r="C1442" s="38" t="s">
        <v>2090</v>
      </c>
      <c r="D1442" s="6">
        <v>1</v>
      </c>
      <c r="E1442" s="7">
        <v>1</v>
      </c>
      <c r="F1442" s="6">
        <v>58.33</v>
      </c>
      <c r="G1442" s="33" t="str">
        <f t="shared" si="44"/>
        <v>Bleu De Chauffe1001201713/07/2021</v>
      </c>
      <c r="H1442" t="str">
        <f t="shared" si="45"/>
        <v>1001201713/07/2021</v>
      </c>
    </row>
    <row r="1443" spans="1:8" x14ac:dyDescent="0.35">
      <c r="A1443" s="5" t="s">
        <v>30</v>
      </c>
      <c r="B1443" s="5" t="s">
        <v>2131</v>
      </c>
      <c r="C1443" s="38" t="s">
        <v>2080</v>
      </c>
      <c r="D1443" s="6">
        <v>1</v>
      </c>
      <c r="E1443" s="7">
        <v>1</v>
      </c>
      <c r="F1443" s="6">
        <v>437.5</v>
      </c>
      <c r="G1443" s="33" t="str">
        <f t="shared" si="44"/>
        <v>Bleu De Chauffe1001204203/07/2021</v>
      </c>
      <c r="H1443" t="str">
        <f t="shared" si="45"/>
        <v>1001204203/07/2021</v>
      </c>
    </row>
    <row r="1444" spans="1:8" x14ac:dyDescent="0.35">
      <c r="A1444" s="5" t="s">
        <v>30</v>
      </c>
      <c r="B1444" s="5" t="s">
        <v>2131</v>
      </c>
      <c r="C1444" s="38" t="s">
        <v>2085</v>
      </c>
      <c r="D1444" s="6">
        <v>1</v>
      </c>
      <c r="E1444" s="7">
        <v>1</v>
      </c>
      <c r="F1444" s="6">
        <v>437.5</v>
      </c>
      <c r="G1444" s="33" t="str">
        <f t="shared" si="44"/>
        <v>Bleu De Chauffe1001204208/07/2021</v>
      </c>
      <c r="H1444" t="str">
        <f t="shared" si="45"/>
        <v>1001204208/07/2021</v>
      </c>
    </row>
    <row r="1445" spans="1:8" x14ac:dyDescent="0.35">
      <c r="A1445" s="5" t="s">
        <v>30</v>
      </c>
      <c r="B1445" s="5" t="s">
        <v>2131</v>
      </c>
      <c r="C1445" s="38" t="s">
        <v>2100</v>
      </c>
      <c r="D1445" s="6">
        <v>1</v>
      </c>
      <c r="E1445" s="7">
        <v>1</v>
      </c>
      <c r="F1445" s="6">
        <v>308.33</v>
      </c>
      <c r="G1445" s="33" t="str">
        <f t="shared" si="44"/>
        <v>Bleu De Chauffe1001204223/07/2021</v>
      </c>
      <c r="H1445" t="str">
        <f t="shared" si="45"/>
        <v>1001204223/07/2021</v>
      </c>
    </row>
    <row r="1446" spans="1:8" x14ac:dyDescent="0.35">
      <c r="A1446" s="5" t="s">
        <v>30</v>
      </c>
      <c r="B1446" s="5" t="s">
        <v>2131</v>
      </c>
      <c r="C1446" s="38" t="s">
        <v>2101</v>
      </c>
      <c r="D1446" s="6">
        <v>1</v>
      </c>
      <c r="E1446" s="7">
        <v>1</v>
      </c>
      <c r="F1446" s="6">
        <v>83.33</v>
      </c>
      <c r="G1446" s="33" t="str">
        <f t="shared" si="44"/>
        <v>Bleu De Chauffe1001204224/07/2021</v>
      </c>
      <c r="H1446" t="str">
        <f t="shared" si="45"/>
        <v>1001204224/07/2021</v>
      </c>
    </row>
    <row r="1447" spans="1:8" x14ac:dyDescent="0.35">
      <c r="A1447" s="5" t="s">
        <v>30</v>
      </c>
      <c r="B1447" s="5" t="s">
        <v>2135</v>
      </c>
      <c r="C1447" s="38" t="s">
        <v>2094</v>
      </c>
      <c r="D1447" s="6">
        <v>1</v>
      </c>
      <c r="E1447" s="7">
        <v>1</v>
      </c>
      <c r="F1447" s="6">
        <v>75</v>
      </c>
      <c r="G1447" s="33" t="str">
        <f t="shared" si="44"/>
        <v>Bleu De Chauffe1001205117/07/2021</v>
      </c>
      <c r="H1447" t="str">
        <f t="shared" si="45"/>
        <v>1001205117/07/2021</v>
      </c>
    </row>
    <row r="1448" spans="1:8" x14ac:dyDescent="0.35">
      <c r="A1448" s="5" t="s">
        <v>33</v>
      </c>
      <c r="B1448" s="5" t="s">
        <v>2132</v>
      </c>
      <c r="C1448" s="38" t="s">
        <v>2084</v>
      </c>
      <c r="D1448" s="6">
        <v>1</v>
      </c>
      <c r="E1448" s="7">
        <v>1</v>
      </c>
      <c r="F1448" s="6">
        <v>162.5</v>
      </c>
      <c r="G1448" s="33" t="str">
        <f t="shared" si="44"/>
        <v>Bally1001115907/07/2021</v>
      </c>
      <c r="H1448" t="str">
        <f t="shared" si="45"/>
        <v>1001115907/07/2021</v>
      </c>
    </row>
    <row r="1449" spans="1:8" x14ac:dyDescent="0.35">
      <c r="A1449" s="5" t="s">
        <v>33</v>
      </c>
      <c r="B1449" s="5" t="s">
        <v>2128</v>
      </c>
      <c r="C1449" s="38" t="s">
        <v>2183</v>
      </c>
      <c r="D1449" s="6">
        <v>1</v>
      </c>
      <c r="E1449" s="7">
        <v>1</v>
      </c>
      <c r="F1449" s="6">
        <v>81.25</v>
      </c>
      <c r="G1449" s="33" t="str">
        <f t="shared" si="44"/>
        <v>Bally1001126206/08/2021</v>
      </c>
      <c r="H1449" t="str">
        <f t="shared" si="45"/>
        <v>1001126206/08/2021</v>
      </c>
    </row>
    <row r="1450" spans="1:8" x14ac:dyDescent="0.35">
      <c r="A1450" s="5" t="s">
        <v>33</v>
      </c>
      <c r="B1450" s="5" t="s">
        <v>2129</v>
      </c>
      <c r="C1450" s="38" t="s">
        <v>2080</v>
      </c>
      <c r="D1450" s="6">
        <v>1</v>
      </c>
      <c r="E1450" s="7">
        <v>1</v>
      </c>
      <c r="F1450" s="6">
        <v>288.75</v>
      </c>
      <c r="G1450" s="33" t="str">
        <f t="shared" si="44"/>
        <v>Bally1001127003/07/2021</v>
      </c>
      <c r="H1450" t="str">
        <f t="shared" si="45"/>
        <v>1001127003/07/2021</v>
      </c>
    </row>
    <row r="1451" spans="1:8" x14ac:dyDescent="0.35">
      <c r="A1451" s="5" t="s">
        <v>33</v>
      </c>
      <c r="B1451" s="5" t="s">
        <v>2129</v>
      </c>
      <c r="C1451" s="38" t="s">
        <v>2093</v>
      </c>
      <c r="D1451" s="6">
        <v>1</v>
      </c>
      <c r="E1451" s="7">
        <v>1</v>
      </c>
      <c r="F1451" s="6">
        <v>270.83</v>
      </c>
      <c r="G1451" s="33" t="str">
        <f t="shared" si="44"/>
        <v>Bally1001127016/07/2021</v>
      </c>
      <c r="H1451" t="str">
        <f t="shared" si="45"/>
        <v>1001127016/07/2021</v>
      </c>
    </row>
    <row r="1452" spans="1:8" x14ac:dyDescent="0.35">
      <c r="A1452" s="5" t="s">
        <v>33</v>
      </c>
      <c r="B1452" s="5" t="s">
        <v>2129</v>
      </c>
      <c r="C1452" s="38" t="s">
        <v>2101</v>
      </c>
      <c r="D1452" s="6">
        <v>1</v>
      </c>
      <c r="E1452" s="7">
        <v>1</v>
      </c>
      <c r="F1452" s="6">
        <v>130</v>
      </c>
      <c r="G1452" s="33" t="str">
        <f t="shared" si="44"/>
        <v>Bally1001127024/07/2021</v>
      </c>
      <c r="H1452" t="str">
        <f t="shared" si="45"/>
        <v>1001127024/07/2021</v>
      </c>
    </row>
    <row r="1453" spans="1:8" x14ac:dyDescent="0.35">
      <c r="A1453" s="5" t="s">
        <v>33</v>
      </c>
      <c r="B1453" s="5" t="s">
        <v>2133</v>
      </c>
      <c r="C1453" s="38" t="s">
        <v>2079</v>
      </c>
      <c r="D1453" s="6">
        <v>1</v>
      </c>
      <c r="E1453" s="7">
        <v>1</v>
      </c>
      <c r="F1453" s="6">
        <v>375</v>
      </c>
      <c r="G1453" s="33" t="str">
        <f t="shared" si="44"/>
        <v>Bally1001131902/07/2021</v>
      </c>
      <c r="H1453" t="str">
        <f t="shared" si="45"/>
        <v>1001131902/07/2021</v>
      </c>
    </row>
    <row r="1454" spans="1:8" x14ac:dyDescent="0.35">
      <c r="A1454" s="5" t="s">
        <v>33</v>
      </c>
      <c r="B1454" s="5" t="s">
        <v>2133</v>
      </c>
      <c r="C1454" s="38" t="s">
        <v>2091</v>
      </c>
      <c r="D1454" s="6">
        <v>1</v>
      </c>
      <c r="E1454" s="7">
        <v>1</v>
      </c>
      <c r="F1454" s="6">
        <v>78</v>
      </c>
      <c r="G1454" s="33" t="str">
        <f t="shared" si="44"/>
        <v>Bally1001131914/07/2021</v>
      </c>
      <c r="H1454" t="str">
        <f t="shared" si="45"/>
        <v>1001131914/07/2021</v>
      </c>
    </row>
    <row r="1455" spans="1:8" x14ac:dyDescent="0.35">
      <c r="A1455" s="5" t="s">
        <v>33</v>
      </c>
      <c r="B1455" s="5" t="s">
        <v>2130</v>
      </c>
      <c r="C1455" s="38" t="s">
        <v>2078</v>
      </c>
      <c r="D1455" s="6">
        <v>1</v>
      </c>
      <c r="E1455" s="7">
        <v>1</v>
      </c>
      <c r="F1455" s="6">
        <v>187.5</v>
      </c>
      <c r="G1455" s="33" t="str">
        <f t="shared" si="44"/>
        <v>Bally1001149001/07/2021</v>
      </c>
      <c r="H1455" t="str">
        <f t="shared" si="45"/>
        <v>1001149001/07/2021</v>
      </c>
    </row>
    <row r="1456" spans="1:8" x14ac:dyDescent="0.35">
      <c r="A1456" s="5" t="s">
        <v>33</v>
      </c>
      <c r="B1456" s="5" t="s">
        <v>2130</v>
      </c>
      <c r="C1456" s="38" t="s">
        <v>2094</v>
      </c>
      <c r="D1456" s="6">
        <v>2</v>
      </c>
      <c r="E1456" s="7">
        <v>2</v>
      </c>
      <c r="F1456" s="6">
        <v>236</v>
      </c>
      <c r="G1456" s="33" t="str">
        <f t="shared" si="44"/>
        <v>Bally1001149017/07/2021</v>
      </c>
      <c r="H1456" t="str">
        <f t="shared" si="45"/>
        <v>1001149017/07/2021</v>
      </c>
    </row>
    <row r="1457" spans="1:8" x14ac:dyDescent="0.35">
      <c r="A1457" s="5" t="s">
        <v>33</v>
      </c>
      <c r="B1457" s="5" t="s">
        <v>2130</v>
      </c>
      <c r="C1457" s="38" t="s">
        <v>2101</v>
      </c>
      <c r="D1457" s="6">
        <v>1</v>
      </c>
      <c r="E1457" s="7">
        <v>1</v>
      </c>
      <c r="F1457" s="6">
        <v>158</v>
      </c>
      <c r="G1457" s="33" t="str">
        <f t="shared" si="44"/>
        <v>Bally1001149024/07/2021</v>
      </c>
      <c r="H1457" t="str">
        <f t="shared" si="45"/>
        <v>1001149024/07/2021</v>
      </c>
    </row>
    <row r="1458" spans="1:8" x14ac:dyDescent="0.35">
      <c r="A1458" s="5" t="s">
        <v>33</v>
      </c>
      <c r="B1458" s="5" t="s">
        <v>2130</v>
      </c>
      <c r="C1458" s="38" t="s">
        <v>2104</v>
      </c>
      <c r="D1458" s="6">
        <v>1</v>
      </c>
      <c r="E1458" s="7">
        <v>1</v>
      </c>
      <c r="F1458" s="6">
        <v>180</v>
      </c>
      <c r="G1458" s="33" t="str">
        <f t="shared" si="44"/>
        <v>Bally1001149027/07/2021</v>
      </c>
      <c r="H1458" t="str">
        <f t="shared" si="45"/>
        <v>1001149027/07/2021</v>
      </c>
    </row>
    <row r="1459" spans="1:8" x14ac:dyDescent="0.35">
      <c r="A1459" s="5" t="s">
        <v>33</v>
      </c>
      <c r="B1459" s="5" t="s">
        <v>2130</v>
      </c>
      <c r="C1459" s="38" t="s">
        <v>2183</v>
      </c>
      <c r="D1459" s="6">
        <v>1</v>
      </c>
      <c r="E1459" s="7">
        <v>1</v>
      </c>
      <c r="F1459" s="6">
        <v>375</v>
      </c>
      <c r="G1459" s="33" t="str">
        <f t="shared" si="44"/>
        <v>Bally1001149006/08/2021</v>
      </c>
      <c r="H1459" t="str">
        <f t="shared" si="45"/>
        <v>1001149006/08/2021</v>
      </c>
    </row>
    <row r="1460" spans="1:8" x14ac:dyDescent="0.35">
      <c r="A1460" s="5" t="s">
        <v>33</v>
      </c>
      <c r="B1460" s="5" t="s">
        <v>2147</v>
      </c>
      <c r="C1460" s="38" t="s">
        <v>2079</v>
      </c>
      <c r="D1460" s="6">
        <v>0</v>
      </c>
      <c r="E1460" s="7">
        <v>0</v>
      </c>
      <c r="F1460" s="6">
        <v>0</v>
      </c>
      <c r="G1460" s="33" t="str">
        <f t="shared" si="44"/>
        <v>Bally1001161802/07/2021</v>
      </c>
      <c r="H1460" t="str">
        <f t="shared" si="45"/>
        <v>1001161802/07/2021</v>
      </c>
    </row>
    <row r="1461" spans="1:8" x14ac:dyDescent="0.35">
      <c r="A1461" s="5" t="s">
        <v>33</v>
      </c>
      <c r="B1461" s="5" t="s">
        <v>2134</v>
      </c>
      <c r="C1461" s="38" t="s">
        <v>2086</v>
      </c>
      <c r="D1461" s="6">
        <v>1</v>
      </c>
      <c r="E1461" s="7">
        <v>1</v>
      </c>
      <c r="F1461" s="6">
        <v>197.5</v>
      </c>
      <c r="G1461" s="33" t="str">
        <f t="shared" si="44"/>
        <v>Bally1001200309/07/2021</v>
      </c>
      <c r="H1461" t="str">
        <f t="shared" si="45"/>
        <v>1001200309/07/2021</v>
      </c>
    </row>
    <row r="1462" spans="1:8" x14ac:dyDescent="0.35">
      <c r="A1462" s="5" t="s">
        <v>33</v>
      </c>
      <c r="B1462" s="5" t="s">
        <v>2134</v>
      </c>
      <c r="C1462" s="38" t="s">
        <v>2091</v>
      </c>
      <c r="D1462" s="6">
        <v>1</v>
      </c>
      <c r="E1462" s="7">
        <v>1</v>
      </c>
      <c r="F1462" s="6">
        <v>150</v>
      </c>
      <c r="G1462" s="33" t="str">
        <f t="shared" si="44"/>
        <v>Bally1001200314/07/2021</v>
      </c>
      <c r="H1462" t="str">
        <f t="shared" si="45"/>
        <v>1001200314/07/2021</v>
      </c>
    </row>
    <row r="1463" spans="1:8" x14ac:dyDescent="0.35">
      <c r="A1463" s="5" t="s">
        <v>33</v>
      </c>
      <c r="B1463" s="5" t="s">
        <v>2134</v>
      </c>
      <c r="C1463" s="38" t="s">
        <v>2094</v>
      </c>
      <c r="D1463" s="6">
        <v>1</v>
      </c>
      <c r="E1463" s="7">
        <v>1</v>
      </c>
      <c r="F1463" s="6">
        <v>180</v>
      </c>
      <c r="G1463" s="33" t="str">
        <f t="shared" si="44"/>
        <v>Bally1001200317/07/2021</v>
      </c>
      <c r="H1463" t="str">
        <f t="shared" si="45"/>
        <v>1001200317/07/2021</v>
      </c>
    </row>
    <row r="1464" spans="1:8" x14ac:dyDescent="0.35">
      <c r="A1464" s="5" t="s">
        <v>33</v>
      </c>
      <c r="B1464" s="5" t="s">
        <v>2134</v>
      </c>
      <c r="C1464" s="38" t="s">
        <v>2096</v>
      </c>
      <c r="D1464" s="6">
        <v>1</v>
      </c>
      <c r="E1464" s="7">
        <v>1</v>
      </c>
      <c r="F1464" s="6">
        <v>78</v>
      </c>
      <c r="G1464" s="33" t="str">
        <f t="shared" si="44"/>
        <v>Bally1001200319/07/2021</v>
      </c>
      <c r="H1464" t="str">
        <f t="shared" si="45"/>
        <v>1001200319/07/2021</v>
      </c>
    </row>
    <row r="1465" spans="1:8" x14ac:dyDescent="0.35">
      <c r="A1465" s="5" t="s">
        <v>33</v>
      </c>
      <c r="B1465" s="5" t="s">
        <v>2134</v>
      </c>
      <c r="C1465" s="38" t="s">
        <v>2105</v>
      </c>
      <c r="D1465" s="6">
        <v>1</v>
      </c>
      <c r="E1465" s="7">
        <v>1</v>
      </c>
      <c r="F1465" s="6">
        <v>81.25</v>
      </c>
      <c r="G1465" s="33" t="str">
        <f t="shared" si="44"/>
        <v>Bally1001200328/07/2021</v>
      </c>
      <c r="H1465" t="str">
        <f t="shared" si="45"/>
        <v>1001200328/07/2021</v>
      </c>
    </row>
    <row r="1466" spans="1:8" x14ac:dyDescent="0.35">
      <c r="A1466" s="5" t="s">
        <v>33</v>
      </c>
      <c r="B1466" s="5" t="s">
        <v>2134</v>
      </c>
      <c r="C1466" s="38" t="s">
        <v>2178</v>
      </c>
      <c r="D1466" s="6">
        <v>1</v>
      </c>
      <c r="E1466" s="7">
        <v>1</v>
      </c>
      <c r="F1466" s="6">
        <v>270.83</v>
      </c>
      <c r="G1466" s="33" t="str">
        <f t="shared" si="44"/>
        <v>Bally1001200301/08/2021</v>
      </c>
      <c r="H1466" t="str">
        <f t="shared" si="45"/>
        <v>1001200301/08/2021</v>
      </c>
    </row>
    <row r="1467" spans="1:8" x14ac:dyDescent="0.35">
      <c r="A1467" s="5" t="s">
        <v>33</v>
      </c>
      <c r="B1467" s="5" t="s">
        <v>2134</v>
      </c>
      <c r="C1467" s="38" t="s">
        <v>2183</v>
      </c>
      <c r="D1467" s="6">
        <v>1</v>
      </c>
      <c r="E1467" s="7">
        <v>1</v>
      </c>
      <c r="F1467" s="6">
        <v>81.25</v>
      </c>
      <c r="G1467" s="33" t="str">
        <f t="shared" si="44"/>
        <v>Bally1001200306/08/2021</v>
      </c>
      <c r="H1467" t="str">
        <f t="shared" si="45"/>
        <v>1001200306/08/2021</v>
      </c>
    </row>
    <row r="1468" spans="1:8" x14ac:dyDescent="0.35">
      <c r="A1468" s="5" t="s">
        <v>33</v>
      </c>
      <c r="B1468" s="5" t="s">
        <v>121</v>
      </c>
      <c r="C1468" s="38" t="s">
        <v>2088</v>
      </c>
      <c r="D1468" s="6">
        <v>1</v>
      </c>
      <c r="E1468" s="7">
        <v>1</v>
      </c>
      <c r="F1468" s="6">
        <v>187.5</v>
      </c>
      <c r="G1468" s="33" t="str">
        <f t="shared" si="44"/>
        <v>Bally1001201711/07/2021</v>
      </c>
      <c r="H1468" t="str">
        <f t="shared" si="45"/>
        <v>1001201711/07/2021</v>
      </c>
    </row>
    <row r="1469" spans="1:8" x14ac:dyDescent="0.35">
      <c r="A1469" s="5" t="s">
        <v>33</v>
      </c>
      <c r="B1469" s="5" t="s">
        <v>121</v>
      </c>
      <c r="C1469" s="38" t="s">
        <v>2092</v>
      </c>
      <c r="D1469" s="6">
        <v>1</v>
      </c>
      <c r="E1469" s="7">
        <v>1</v>
      </c>
      <c r="F1469" s="6">
        <v>164</v>
      </c>
      <c r="G1469" s="33" t="str">
        <f t="shared" si="44"/>
        <v>Bally1001201715/07/2021</v>
      </c>
      <c r="H1469" t="str">
        <f t="shared" si="45"/>
        <v>1001201715/07/2021</v>
      </c>
    </row>
    <row r="1470" spans="1:8" x14ac:dyDescent="0.35">
      <c r="A1470" s="5" t="s">
        <v>33</v>
      </c>
      <c r="B1470" s="5" t="s">
        <v>2131</v>
      </c>
      <c r="C1470" s="38" t="s">
        <v>2186</v>
      </c>
      <c r="D1470" s="6">
        <v>1</v>
      </c>
      <c r="E1470" s="7">
        <v>1</v>
      </c>
      <c r="F1470" s="6">
        <v>270.83</v>
      </c>
      <c r="G1470" s="33" t="str">
        <f t="shared" si="44"/>
        <v>Bally1001204210/08/2021</v>
      </c>
      <c r="H1470" t="str">
        <f t="shared" si="45"/>
        <v>1001204210/08/2021</v>
      </c>
    </row>
    <row r="1471" spans="1:8" x14ac:dyDescent="0.35">
      <c r="A1471" s="5" t="s">
        <v>33</v>
      </c>
      <c r="B1471" s="5" t="s">
        <v>2135</v>
      </c>
      <c r="C1471" s="38" t="s">
        <v>2100</v>
      </c>
      <c r="D1471" s="6">
        <v>1</v>
      </c>
      <c r="E1471" s="7">
        <v>1</v>
      </c>
      <c r="F1471" s="6">
        <v>130</v>
      </c>
      <c r="G1471" s="33" t="str">
        <f t="shared" si="44"/>
        <v>Bally1001205123/07/2021</v>
      </c>
      <c r="H1471" t="str">
        <f t="shared" si="45"/>
        <v>1001205123/07/2021</v>
      </c>
    </row>
    <row r="1472" spans="1:8" x14ac:dyDescent="0.35">
      <c r="A1472" s="5" t="s">
        <v>33</v>
      </c>
      <c r="B1472" s="5" t="s">
        <v>2139</v>
      </c>
      <c r="C1472" s="38" t="s">
        <v>2203</v>
      </c>
      <c r="D1472" s="6">
        <v>1</v>
      </c>
      <c r="E1472" s="7">
        <v>1</v>
      </c>
      <c r="F1472" s="6">
        <v>375.83</v>
      </c>
      <c r="G1472" s="33" t="str">
        <f t="shared" si="44"/>
        <v>Bally1001215709/08/2021</v>
      </c>
      <c r="H1472" t="str">
        <f t="shared" si="45"/>
        <v>1001215709/08/2021</v>
      </c>
    </row>
    <row r="1473" spans="1:8" x14ac:dyDescent="0.35">
      <c r="A1473" s="5" t="s">
        <v>32</v>
      </c>
      <c r="B1473" s="5" t="s">
        <v>2110</v>
      </c>
      <c r="C1473" s="38" t="s">
        <v>2092</v>
      </c>
      <c r="D1473" s="6">
        <v>2</v>
      </c>
      <c r="E1473" s="7">
        <v>1</v>
      </c>
      <c r="F1473" s="6">
        <v>36</v>
      </c>
      <c r="G1473" s="33" t="str">
        <f t="shared" si="44"/>
        <v>Smythson1001095915/07/2021</v>
      </c>
      <c r="H1473" t="str">
        <f t="shared" si="45"/>
        <v>1001095915/07/2021</v>
      </c>
    </row>
    <row r="1474" spans="1:8" x14ac:dyDescent="0.35">
      <c r="A1474" s="5" t="s">
        <v>32</v>
      </c>
      <c r="B1474" s="5" t="s">
        <v>2149</v>
      </c>
      <c r="C1474" s="38" t="s">
        <v>2099</v>
      </c>
      <c r="D1474" s="6">
        <v>1</v>
      </c>
      <c r="E1474" s="7">
        <v>1</v>
      </c>
      <c r="F1474" s="6">
        <v>57.33</v>
      </c>
      <c r="G1474" s="33" t="str">
        <f t="shared" si="44"/>
        <v>Smythson1001123622/07/2021</v>
      </c>
      <c r="H1474" t="str">
        <f t="shared" si="45"/>
        <v>1001123622/07/2021</v>
      </c>
    </row>
    <row r="1475" spans="1:8" x14ac:dyDescent="0.35">
      <c r="A1475" s="5" t="s">
        <v>32</v>
      </c>
      <c r="B1475" s="5" t="s">
        <v>123</v>
      </c>
      <c r="C1475" s="38" t="s">
        <v>2102</v>
      </c>
      <c r="D1475" s="6">
        <v>1</v>
      </c>
      <c r="E1475" s="7">
        <v>1</v>
      </c>
      <c r="F1475" s="6">
        <v>51.67</v>
      </c>
      <c r="G1475" s="33" t="str">
        <f t="shared" si="44"/>
        <v>Smythson1001126825/07/2021</v>
      </c>
      <c r="H1475" t="str">
        <f t="shared" si="45"/>
        <v>1001126825/07/2021</v>
      </c>
    </row>
    <row r="1476" spans="1:8" x14ac:dyDescent="0.35">
      <c r="A1476" s="5" t="s">
        <v>32</v>
      </c>
      <c r="B1476" s="5" t="s">
        <v>2129</v>
      </c>
      <c r="C1476" s="38" t="s">
        <v>2081</v>
      </c>
      <c r="D1476" s="6">
        <v>1</v>
      </c>
      <c r="E1476" s="7">
        <v>1</v>
      </c>
      <c r="F1476" s="6">
        <v>127.5</v>
      </c>
      <c r="G1476" s="33" t="str">
        <f t="shared" si="44"/>
        <v>Smythson1001127004/07/2021</v>
      </c>
      <c r="H1476" t="str">
        <f t="shared" si="45"/>
        <v>1001127004/07/2021</v>
      </c>
    </row>
    <row r="1477" spans="1:8" x14ac:dyDescent="0.35">
      <c r="A1477" s="5" t="s">
        <v>32</v>
      </c>
      <c r="B1477" s="5" t="s">
        <v>2129</v>
      </c>
      <c r="C1477" s="38" t="s">
        <v>2082</v>
      </c>
      <c r="D1477" s="6">
        <v>1</v>
      </c>
      <c r="E1477" s="7">
        <v>1</v>
      </c>
      <c r="F1477" s="6">
        <v>107.92</v>
      </c>
      <c r="G1477" s="33" t="str">
        <f t="shared" si="44"/>
        <v>Smythson1001127005/07/2021</v>
      </c>
      <c r="H1477" t="str">
        <f t="shared" si="45"/>
        <v>1001127005/07/2021</v>
      </c>
    </row>
    <row r="1478" spans="1:8" x14ac:dyDescent="0.35">
      <c r="A1478" s="5" t="s">
        <v>32</v>
      </c>
      <c r="B1478" s="5" t="s">
        <v>2129</v>
      </c>
      <c r="C1478" s="38" t="s">
        <v>2094</v>
      </c>
      <c r="D1478" s="6">
        <v>1</v>
      </c>
      <c r="E1478" s="7">
        <v>1</v>
      </c>
      <c r="F1478" s="6">
        <v>120.83</v>
      </c>
      <c r="G1478" s="33" t="str">
        <f t="shared" si="44"/>
        <v>Smythson1001127017/07/2021</v>
      </c>
      <c r="H1478" t="str">
        <f t="shared" si="45"/>
        <v>1001127017/07/2021</v>
      </c>
    </row>
    <row r="1479" spans="1:8" x14ac:dyDescent="0.35">
      <c r="A1479" s="5" t="s">
        <v>32</v>
      </c>
      <c r="B1479" s="5" t="s">
        <v>2129</v>
      </c>
      <c r="C1479" s="38" t="s">
        <v>2102</v>
      </c>
      <c r="D1479" s="6">
        <v>1</v>
      </c>
      <c r="E1479" s="7">
        <v>1</v>
      </c>
      <c r="F1479" s="6">
        <v>24</v>
      </c>
      <c r="G1479" s="33" t="str">
        <f t="shared" si="44"/>
        <v>Smythson1001127025/07/2021</v>
      </c>
      <c r="H1479" t="str">
        <f t="shared" si="45"/>
        <v>1001127025/07/2021</v>
      </c>
    </row>
    <row r="1480" spans="1:8" x14ac:dyDescent="0.35">
      <c r="A1480" s="5" t="s">
        <v>32</v>
      </c>
      <c r="B1480" s="5" t="s">
        <v>2133</v>
      </c>
      <c r="C1480" s="38" t="s">
        <v>2081</v>
      </c>
      <c r="D1480" s="6">
        <v>1</v>
      </c>
      <c r="E1480" s="7">
        <v>1</v>
      </c>
      <c r="F1480" s="6">
        <v>312.5</v>
      </c>
      <c r="G1480" s="33" t="str">
        <f t="shared" ref="G1480:G1488" si="46">A1480&amp;B1480&amp;C1480</f>
        <v>Smythson1001131904/07/2021</v>
      </c>
      <c r="H1480" t="str">
        <f t="shared" ref="H1480:H1488" si="47">B1480&amp;C1480</f>
        <v>1001131904/07/2021</v>
      </c>
    </row>
    <row r="1481" spans="1:8" x14ac:dyDescent="0.35">
      <c r="A1481" s="5" t="s">
        <v>32</v>
      </c>
      <c r="B1481" s="5" t="s">
        <v>2133</v>
      </c>
      <c r="C1481" s="38" t="s">
        <v>2102</v>
      </c>
      <c r="D1481" s="6">
        <v>3</v>
      </c>
      <c r="E1481" s="7">
        <v>1</v>
      </c>
      <c r="F1481" s="6">
        <v>227.32999999999998</v>
      </c>
      <c r="G1481" s="33" t="str">
        <f t="shared" si="46"/>
        <v>Smythson1001131925/07/2021</v>
      </c>
      <c r="H1481" t="str">
        <f t="shared" si="47"/>
        <v>1001131925/07/2021</v>
      </c>
    </row>
    <row r="1482" spans="1:8" x14ac:dyDescent="0.35">
      <c r="A1482" s="5" t="s">
        <v>32</v>
      </c>
      <c r="B1482" s="5" t="s">
        <v>2140</v>
      </c>
      <c r="C1482" s="38" t="s">
        <v>2089</v>
      </c>
      <c r="D1482" s="6">
        <v>1</v>
      </c>
      <c r="E1482" s="7">
        <v>1</v>
      </c>
      <c r="F1482" s="6">
        <v>71.67</v>
      </c>
      <c r="G1482" s="33" t="str">
        <f t="shared" si="46"/>
        <v>Smythson1001138012/07/2021</v>
      </c>
      <c r="H1482" t="str">
        <f t="shared" si="47"/>
        <v>1001138012/07/2021</v>
      </c>
    </row>
    <row r="1483" spans="1:8" x14ac:dyDescent="0.35">
      <c r="A1483" s="5" t="s">
        <v>32</v>
      </c>
      <c r="B1483" s="5" t="s">
        <v>2177</v>
      </c>
      <c r="C1483" s="38" t="s">
        <v>2081</v>
      </c>
      <c r="D1483" s="6">
        <v>1</v>
      </c>
      <c r="E1483" s="7">
        <v>1</v>
      </c>
      <c r="F1483" s="6">
        <v>127.5</v>
      </c>
      <c r="G1483" s="33" t="str">
        <f t="shared" si="46"/>
        <v>Smythson1001139304/07/2021</v>
      </c>
      <c r="H1483" t="str">
        <f t="shared" si="47"/>
        <v>1001139304/07/2021</v>
      </c>
    </row>
    <row r="1484" spans="1:8" x14ac:dyDescent="0.35">
      <c r="A1484" s="5" t="s">
        <v>32</v>
      </c>
      <c r="B1484" s="5" t="s">
        <v>2130</v>
      </c>
      <c r="C1484" s="38" t="s">
        <v>2085</v>
      </c>
      <c r="D1484" s="6">
        <v>1</v>
      </c>
      <c r="E1484" s="7">
        <v>1</v>
      </c>
      <c r="F1484" s="6">
        <v>71.67</v>
      </c>
      <c r="G1484" s="33" t="str">
        <f t="shared" si="46"/>
        <v>Smythson1001149008/07/2021</v>
      </c>
      <c r="H1484" t="str">
        <f t="shared" si="47"/>
        <v>1001149008/07/2021</v>
      </c>
    </row>
    <row r="1485" spans="1:8" x14ac:dyDescent="0.35">
      <c r="A1485" s="5" t="s">
        <v>32</v>
      </c>
      <c r="B1485" s="5" t="s">
        <v>2130</v>
      </c>
      <c r="C1485" s="38" t="s">
        <v>2086</v>
      </c>
      <c r="D1485" s="6">
        <v>1</v>
      </c>
      <c r="E1485" s="7">
        <v>1</v>
      </c>
      <c r="F1485" s="6">
        <v>71.67</v>
      </c>
      <c r="G1485" s="33" t="str">
        <f t="shared" si="46"/>
        <v>Smythson1001149009/07/2021</v>
      </c>
      <c r="H1485" t="str">
        <f t="shared" si="47"/>
        <v>1001149009/07/2021</v>
      </c>
    </row>
    <row r="1486" spans="1:8" x14ac:dyDescent="0.35">
      <c r="A1486" s="5" t="s">
        <v>32</v>
      </c>
      <c r="B1486" s="5" t="s">
        <v>2130</v>
      </c>
      <c r="C1486" s="38" t="s">
        <v>2087</v>
      </c>
      <c r="D1486" s="6">
        <v>1</v>
      </c>
      <c r="E1486" s="7">
        <v>1</v>
      </c>
      <c r="F1486" s="6">
        <v>154.16999999999999</v>
      </c>
      <c r="G1486" s="33" t="str">
        <f t="shared" si="46"/>
        <v>Smythson1001149010/07/2021</v>
      </c>
      <c r="H1486" t="str">
        <f t="shared" si="47"/>
        <v>1001149010/07/2021</v>
      </c>
    </row>
    <row r="1487" spans="1:8" x14ac:dyDescent="0.35">
      <c r="A1487" s="5" t="s">
        <v>32</v>
      </c>
      <c r="B1487" s="5" t="s">
        <v>2130</v>
      </c>
      <c r="C1487" s="38" t="s">
        <v>2088</v>
      </c>
      <c r="D1487" s="6">
        <v>1</v>
      </c>
      <c r="E1487" s="7">
        <v>1</v>
      </c>
      <c r="F1487" s="6">
        <v>71.67</v>
      </c>
      <c r="G1487" s="33" t="str">
        <f t="shared" si="46"/>
        <v>Smythson1001149011/07/2021</v>
      </c>
      <c r="H1487" t="str">
        <f t="shared" si="47"/>
        <v>1001149011/07/2021</v>
      </c>
    </row>
    <row r="1488" spans="1:8" x14ac:dyDescent="0.35">
      <c r="A1488" s="5" t="s">
        <v>32</v>
      </c>
      <c r="B1488" s="5" t="s">
        <v>2130</v>
      </c>
      <c r="C1488" s="38" t="s">
        <v>2091</v>
      </c>
      <c r="D1488" s="6">
        <v>1</v>
      </c>
      <c r="E1488" s="7">
        <v>1</v>
      </c>
      <c r="F1488" s="6">
        <v>57.33</v>
      </c>
      <c r="G1488" s="33" t="str">
        <f t="shared" si="46"/>
        <v>Smythson1001149014/07/2021</v>
      </c>
      <c r="H1488" t="str">
        <f t="shared" si="47"/>
        <v>1001149014/07/2021</v>
      </c>
    </row>
    <row r="1489" spans="1:8" x14ac:dyDescent="0.35">
      <c r="A1489" s="5" t="s">
        <v>32</v>
      </c>
      <c r="B1489" s="5" t="s">
        <v>2130</v>
      </c>
      <c r="C1489" s="38" t="s">
        <v>2094</v>
      </c>
      <c r="D1489" s="6">
        <v>1</v>
      </c>
      <c r="E1489" s="7">
        <v>1</v>
      </c>
      <c r="F1489" s="6">
        <v>57.33</v>
      </c>
      <c r="G1489" s="33" t="str">
        <f t="shared" ref="G1489:G1508" si="48">A1489&amp;B1489&amp;C1489</f>
        <v>Smythson1001149017/07/2021</v>
      </c>
      <c r="H1489" t="str">
        <f t="shared" ref="H1489:H1508" si="49">B1489&amp;C1489</f>
        <v>1001149017/07/2021</v>
      </c>
    </row>
    <row r="1490" spans="1:8" x14ac:dyDescent="0.35">
      <c r="A1490" s="5" t="s">
        <v>32</v>
      </c>
      <c r="B1490" s="5" t="s">
        <v>2130</v>
      </c>
      <c r="C1490" s="38" t="s">
        <v>2097</v>
      </c>
      <c r="D1490" s="6">
        <v>1</v>
      </c>
      <c r="E1490" s="7">
        <v>1</v>
      </c>
      <c r="F1490" s="6">
        <v>179.17</v>
      </c>
      <c r="G1490" s="33" t="str">
        <f t="shared" si="48"/>
        <v>Smythson1001149020/07/2021</v>
      </c>
      <c r="H1490" t="str">
        <f t="shared" si="49"/>
        <v>1001149020/07/2021</v>
      </c>
    </row>
    <row r="1491" spans="1:8" x14ac:dyDescent="0.35">
      <c r="A1491" s="5" t="s">
        <v>32</v>
      </c>
      <c r="B1491" s="5" t="s">
        <v>2130</v>
      </c>
      <c r="C1491" s="38" t="s">
        <v>2186</v>
      </c>
      <c r="D1491" s="6">
        <v>1</v>
      </c>
      <c r="E1491" s="7">
        <v>1</v>
      </c>
      <c r="F1491" s="6">
        <v>179.17</v>
      </c>
      <c r="G1491" s="33" t="str">
        <f t="shared" si="48"/>
        <v>Smythson1001149010/08/2021</v>
      </c>
      <c r="H1491" t="str">
        <f t="shared" si="49"/>
        <v>1001149010/08/2021</v>
      </c>
    </row>
    <row r="1492" spans="1:8" x14ac:dyDescent="0.35">
      <c r="A1492" s="5" t="s">
        <v>32</v>
      </c>
      <c r="B1492" s="5" t="s">
        <v>2150</v>
      </c>
      <c r="C1492" s="38" t="s">
        <v>2088</v>
      </c>
      <c r="D1492" s="6">
        <v>1</v>
      </c>
      <c r="E1492" s="7">
        <v>1</v>
      </c>
      <c r="F1492" s="6">
        <v>30</v>
      </c>
      <c r="G1492" s="33" t="str">
        <f t="shared" si="48"/>
        <v>Smythson1001159411/07/2021</v>
      </c>
      <c r="H1492" t="str">
        <f t="shared" si="49"/>
        <v>1001159411/07/2021</v>
      </c>
    </row>
    <row r="1493" spans="1:8" x14ac:dyDescent="0.35">
      <c r="A1493" s="5" t="s">
        <v>32</v>
      </c>
      <c r="B1493" s="5" t="s">
        <v>2150</v>
      </c>
      <c r="C1493" s="38" t="s">
        <v>2094</v>
      </c>
      <c r="D1493" s="6">
        <v>2</v>
      </c>
      <c r="E1493" s="7">
        <v>2</v>
      </c>
      <c r="F1493" s="6">
        <v>109</v>
      </c>
      <c r="G1493" s="33" t="str">
        <f t="shared" si="48"/>
        <v>Smythson1001159417/07/2021</v>
      </c>
      <c r="H1493" t="str">
        <f t="shared" si="49"/>
        <v>1001159417/07/2021</v>
      </c>
    </row>
    <row r="1494" spans="1:8" x14ac:dyDescent="0.35">
      <c r="A1494" s="5" t="s">
        <v>32</v>
      </c>
      <c r="B1494" s="5" t="s">
        <v>2150</v>
      </c>
      <c r="C1494" s="38" t="s">
        <v>2101</v>
      </c>
      <c r="D1494" s="6">
        <v>1</v>
      </c>
      <c r="E1494" s="7">
        <v>1</v>
      </c>
      <c r="F1494" s="6">
        <v>85</v>
      </c>
      <c r="G1494" s="33" t="str">
        <f t="shared" si="48"/>
        <v>Smythson1001159424/07/2021</v>
      </c>
      <c r="H1494" t="str">
        <f t="shared" si="49"/>
        <v>1001159424/07/2021</v>
      </c>
    </row>
    <row r="1495" spans="1:8" x14ac:dyDescent="0.35">
      <c r="A1495" s="5" t="s">
        <v>32</v>
      </c>
      <c r="B1495" s="5" t="s">
        <v>2150</v>
      </c>
      <c r="C1495" s="38" t="s">
        <v>2103</v>
      </c>
      <c r="D1495" s="6">
        <v>1</v>
      </c>
      <c r="E1495" s="7">
        <v>1</v>
      </c>
      <c r="F1495" s="6">
        <v>179.17</v>
      </c>
      <c r="G1495" s="33" t="str">
        <f t="shared" si="48"/>
        <v>Smythson1001159426/07/2021</v>
      </c>
      <c r="H1495" t="str">
        <f t="shared" si="49"/>
        <v>1001159426/07/2021</v>
      </c>
    </row>
    <row r="1496" spans="1:8" x14ac:dyDescent="0.35">
      <c r="A1496" s="5" t="s">
        <v>32</v>
      </c>
      <c r="B1496" s="5" t="s">
        <v>2150</v>
      </c>
      <c r="C1496" s="38" t="s">
        <v>2203</v>
      </c>
      <c r="D1496" s="6">
        <v>1</v>
      </c>
      <c r="E1496" s="7">
        <v>1</v>
      </c>
      <c r="F1496" s="6">
        <v>195.83</v>
      </c>
      <c r="G1496" s="33" t="str">
        <f t="shared" si="48"/>
        <v>Smythson1001159409/08/2021</v>
      </c>
      <c r="H1496" t="str">
        <f t="shared" si="49"/>
        <v>1001159409/08/2021</v>
      </c>
    </row>
    <row r="1497" spans="1:8" x14ac:dyDescent="0.35">
      <c r="A1497" s="5" t="s">
        <v>32</v>
      </c>
      <c r="B1497" s="5" t="s">
        <v>2134</v>
      </c>
      <c r="C1497" s="38" t="s">
        <v>2083</v>
      </c>
      <c r="D1497" s="6">
        <v>3</v>
      </c>
      <c r="E1497" s="7">
        <v>1</v>
      </c>
      <c r="F1497" s="6">
        <v>315.83000000000004</v>
      </c>
      <c r="G1497" s="33" t="str">
        <f t="shared" si="48"/>
        <v>Smythson1001200306/07/2021</v>
      </c>
      <c r="H1497" t="str">
        <f t="shared" si="49"/>
        <v>1001200306/07/2021</v>
      </c>
    </row>
    <row r="1498" spans="1:8" x14ac:dyDescent="0.35">
      <c r="A1498" s="5" t="s">
        <v>32</v>
      </c>
      <c r="B1498" s="5" t="s">
        <v>2134</v>
      </c>
      <c r="C1498" s="38" t="s">
        <v>2102</v>
      </c>
      <c r="D1498" s="6">
        <v>2</v>
      </c>
      <c r="E1498" s="7">
        <v>1</v>
      </c>
      <c r="F1498" s="6">
        <v>142.32999999999998</v>
      </c>
      <c r="G1498" s="33" t="str">
        <f t="shared" si="48"/>
        <v>Smythson1001200325/07/2021</v>
      </c>
      <c r="H1498" t="str">
        <f t="shared" si="49"/>
        <v>1001200325/07/2021</v>
      </c>
    </row>
    <row r="1499" spans="1:8" x14ac:dyDescent="0.35">
      <c r="A1499" s="5" t="s">
        <v>32</v>
      </c>
      <c r="B1499" s="5" t="s">
        <v>2134</v>
      </c>
      <c r="C1499" s="38" t="s">
        <v>2104</v>
      </c>
      <c r="D1499" s="6">
        <v>1</v>
      </c>
      <c r="E1499" s="7">
        <v>1</v>
      </c>
      <c r="F1499" s="6">
        <v>195.83</v>
      </c>
      <c r="G1499" s="33" t="str">
        <f t="shared" si="48"/>
        <v>Smythson1001200327/07/2021</v>
      </c>
      <c r="H1499" t="str">
        <f t="shared" si="49"/>
        <v>1001200327/07/2021</v>
      </c>
    </row>
    <row r="1500" spans="1:8" x14ac:dyDescent="0.35">
      <c r="A1500" s="5" t="s">
        <v>32</v>
      </c>
      <c r="B1500" s="5" t="s">
        <v>121</v>
      </c>
      <c r="C1500" s="38" t="s">
        <v>2080</v>
      </c>
      <c r="D1500" s="6">
        <v>3</v>
      </c>
      <c r="E1500" s="7">
        <v>3</v>
      </c>
      <c r="F1500" s="6">
        <v>197.5</v>
      </c>
      <c r="G1500" s="33" t="str">
        <f t="shared" si="48"/>
        <v>Smythson1001201703/07/2021</v>
      </c>
      <c r="H1500" t="str">
        <f t="shared" si="49"/>
        <v>1001201703/07/2021</v>
      </c>
    </row>
    <row r="1501" spans="1:8" x14ac:dyDescent="0.35">
      <c r="A1501" s="5" t="s">
        <v>32</v>
      </c>
      <c r="B1501" s="5" t="s">
        <v>121</v>
      </c>
      <c r="C1501" s="38" t="s">
        <v>2087</v>
      </c>
      <c r="D1501" s="6">
        <v>1</v>
      </c>
      <c r="E1501" s="7">
        <v>1</v>
      </c>
      <c r="F1501" s="6">
        <v>154.16999999999999</v>
      </c>
      <c r="G1501" s="33" t="str">
        <f t="shared" si="48"/>
        <v>Smythson1001201710/07/2021</v>
      </c>
      <c r="H1501" t="str">
        <f t="shared" si="49"/>
        <v>1001201710/07/2021</v>
      </c>
    </row>
    <row r="1502" spans="1:8" x14ac:dyDescent="0.35">
      <c r="A1502" s="5" t="s">
        <v>32</v>
      </c>
      <c r="B1502" s="5" t="s">
        <v>121</v>
      </c>
      <c r="C1502" s="38" t="s">
        <v>2089</v>
      </c>
      <c r="D1502" s="6">
        <v>1</v>
      </c>
      <c r="E1502" s="7">
        <v>1</v>
      </c>
      <c r="F1502" s="6">
        <v>71.67</v>
      </c>
      <c r="G1502" s="33" t="str">
        <f t="shared" si="48"/>
        <v>Smythson1001201712/07/2021</v>
      </c>
      <c r="H1502" t="str">
        <f t="shared" si="49"/>
        <v>1001201712/07/2021</v>
      </c>
    </row>
    <row r="1503" spans="1:8" x14ac:dyDescent="0.35">
      <c r="A1503" s="5" t="s">
        <v>32</v>
      </c>
      <c r="B1503" s="5" t="s">
        <v>2131</v>
      </c>
      <c r="C1503" s="38" t="s">
        <v>2087</v>
      </c>
      <c r="D1503" s="6">
        <v>1</v>
      </c>
      <c r="E1503" s="7">
        <v>1</v>
      </c>
      <c r="F1503" s="6">
        <v>260.42</v>
      </c>
      <c r="G1503" s="33" t="str">
        <f t="shared" si="48"/>
        <v>Smythson1001204210/07/2021</v>
      </c>
      <c r="H1503" t="str">
        <f t="shared" si="49"/>
        <v>1001204210/07/2021</v>
      </c>
    </row>
    <row r="1504" spans="1:8" x14ac:dyDescent="0.35">
      <c r="A1504" s="5" t="s">
        <v>32</v>
      </c>
      <c r="B1504" s="5" t="s">
        <v>2131</v>
      </c>
      <c r="C1504" s="38" t="s">
        <v>2088</v>
      </c>
      <c r="D1504" s="6">
        <v>1</v>
      </c>
      <c r="E1504" s="7">
        <v>1</v>
      </c>
      <c r="F1504" s="6">
        <v>71.67</v>
      </c>
      <c r="G1504" s="33" t="str">
        <f t="shared" si="48"/>
        <v>Smythson1001204211/07/2021</v>
      </c>
      <c r="H1504" t="str">
        <f t="shared" si="49"/>
        <v>1001204211/07/2021</v>
      </c>
    </row>
    <row r="1505" spans="1:8" x14ac:dyDescent="0.35">
      <c r="A1505" s="5" t="s">
        <v>32</v>
      </c>
      <c r="B1505" s="5" t="s">
        <v>2131</v>
      </c>
      <c r="C1505" s="38" t="s">
        <v>2091</v>
      </c>
      <c r="D1505" s="6">
        <v>1</v>
      </c>
      <c r="E1505" s="7">
        <v>1</v>
      </c>
      <c r="F1505" s="6">
        <v>57.33</v>
      </c>
      <c r="G1505" s="33" t="str">
        <f t="shared" si="48"/>
        <v>Smythson1001204214/07/2021</v>
      </c>
      <c r="H1505" t="str">
        <f t="shared" si="49"/>
        <v>1001204214/07/2021</v>
      </c>
    </row>
    <row r="1506" spans="1:8" x14ac:dyDescent="0.35">
      <c r="A1506" s="5" t="s">
        <v>32</v>
      </c>
      <c r="B1506" s="5" t="s">
        <v>2131</v>
      </c>
      <c r="C1506" s="38" t="s">
        <v>2093</v>
      </c>
      <c r="D1506" s="6">
        <v>1</v>
      </c>
      <c r="E1506" s="7">
        <v>1</v>
      </c>
      <c r="F1506" s="6">
        <v>85</v>
      </c>
      <c r="G1506" s="33" t="str">
        <f t="shared" si="48"/>
        <v>Smythson1001204216/07/2021</v>
      </c>
      <c r="H1506" t="str">
        <f t="shared" si="49"/>
        <v>1001204216/07/2021</v>
      </c>
    </row>
    <row r="1507" spans="1:8" x14ac:dyDescent="0.35">
      <c r="A1507" s="5" t="s">
        <v>32</v>
      </c>
      <c r="B1507" s="5" t="s">
        <v>2131</v>
      </c>
      <c r="C1507" s="38" t="s">
        <v>2097</v>
      </c>
      <c r="D1507" s="6">
        <v>1</v>
      </c>
      <c r="E1507" s="7">
        <v>1</v>
      </c>
      <c r="F1507" s="6">
        <v>85</v>
      </c>
      <c r="G1507" s="33" t="str">
        <f t="shared" si="48"/>
        <v>Smythson1001204220/07/2021</v>
      </c>
      <c r="H1507" t="str">
        <f t="shared" si="49"/>
        <v>1001204220/07/2021</v>
      </c>
    </row>
    <row r="1508" spans="1:8" x14ac:dyDescent="0.35">
      <c r="A1508" s="5" t="s">
        <v>32</v>
      </c>
      <c r="B1508" s="5" t="s">
        <v>2135</v>
      </c>
      <c r="C1508" s="38" t="s">
        <v>2080</v>
      </c>
      <c r="D1508" s="6">
        <v>1</v>
      </c>
      <c r="E1508" s="7">
        <v>1</v>
      </c>
      <c r="F1508" s="6">
        <v>35</v>
      </c>
      <c r="G1508" s="33" t="str">
        <f t="shared" si="48"/>
        <v>Smythson1001205103/07/2021</v>
      </c>
      <c r="H1508" t="str">
        <f t="shared" si="49"/>
        <v>1001205103/07/2021</v>
      </c>
    </row>
    <row r="1509" spans="1:8" x14ac:dyDescent="0.35">
      <c r="A1509" s="5" t="s">
        <v>34</v>
      </c>
      <c r="B1509" s="5"/>
      <c r="C1509" s="5"/>
      <c r="D1509" s="6">
        <v>2622</v>
      </c>
      <c r="E1509" s="7">
        <v>2127</v>
      </c>
      <c r="F1509" s="6">
        <v>505838.02999999956</v>
      </c>
    </row>
    <row r="1510" spans="1:8" x14ac:dyDescent="0.35">
      <c r="A1510" s="3"/>
      <c r="B1510" s="3"/>
      <c r="C1510" s="3"/>
      <c r="D1510" s="3"/>
    </row>
    <row r="1511" spans="1:8" x14ac:dyDescent="0.35">
      <c r="A1511" s="3"/>
      <c r="B1511" s="3"/>
      <c r="C1511" s="3"/>
      <c r="D1511" s="3"/>
    </row>
    <row r="1512" spans="1:8" x14ac:dyDescent="0.35">
      <c r="A1512" s="3"/>
      <c r="B1512" s="3"/>
      <c r="C1512" s="3"/>
      <c r="D1512" s="3"/>
    </row>
    <row r="1513" spans="1:8" x14ac:dyDescent="0.35">
      <c r="A1513" s="3"/>
      <c r="B1513" s="3"/>
      <c r="C1513" s="3"/>
      <c r="D1513" s="3"/>
    </row>
    <row r="1514" spans="1:8" x14ac:dyDescent="0.35">
      <c r="A1514" s="3"/>
      <c r="B1514" s="3"/>
      <c r="C1514" s="3"/>
      <c r="D1514" s="3"/>
    </row>
    <row r="1515" spans="1:8" x14ac:dyDescent="0.35">
      <c r="A1515" s="3"/>
      <c r="B1515" s="3"/>
      <c r="C1515" s="3"/>
      <c r="D1515" s="3"/>
    </row>
    <row r="1516" spans="1:8" x14ac:dyDescent="0.35">
      <c r="A1516" s="3"/>
      <c r="B1516" s="3"/>
      <c r="C1516" s="3"/>
      <c r="D1516" s="3"/>
    </row>
    <row r="1517" spans="1:8" x14ac:dyDescent="0.35">
      <c r="A1517" s="3"/>
      <c r="B1517" s="3"/>
      <c r="C1517" s="3"/>
      <c r="D1517" s="3"/>
    </row>
    <row r="1518" spans="1:8" x14ac:dyDescent="0.35">
      <c r="A1518" s="3"/>
      <c r="B1518" s="3"/>
      <c r="C1518" s="3"/>
      <c r="D1518" s="3"/>
    </row>
    <row r="1519" spans="1:8" x14ac:dyDescent="0.35">
      <c r="A1519" s="3"/>
      <c r="B1519" s="3"/>
      <c r="C1519" s="3"/>
      <c r="D1519" s="3"/>
    </row>
    <row r="1520" spans="1:8" x14ac:dyDescent="0.35">
      <c r="A1520" s="3"/>
      <c r="B1520" s="3"/>
      <c r="C1520" s="3"/>
      <c r="D1520" s="3"/>
    </row>
    <row r="1521" spans="1:4" x14ac:dyDescent="0.35">
      <c r="A1521" s="3"/>
      <c r="B1521" s="3"/>
      <c r="C1521" s="3"/>
      <c r="D1521" s="3"/>
    </row>
    <row r="1522" spans="1:4" x14ac:dyDescent="0.35">
      <c r="A1522" s="3"/>
      <c r="B1522" s="3"/>
      <c r="C1522" s="3"/>
      <c r="D1522" s="3"/>
    </row>
    <row r="1523" spans="1:4" x14ac:dyDescent="0.35">
      <c r="A1523" s="3"/>
      <c r="B1523" s="3"/>
      <c r="C1523" s="3"/>
      <c r="D1523" s="3"/>
    </row>
    <row r="1524" spans="1:4" x14ac:dyDescent="0.35">
      <c r="A1524" s="3"/>
      <c r="B1524" s="3"/>
      <c r="C1524" s="3"/>
      <c r="D1524" s="3"/>
    </row>
    <row r="1525" spans="1:4" x14ac:dyDescent="0.35">
      <c r="A1525" s="3"/>
      <c r="B1525" s="3"/>
      <c r="C1525" s="3"/>
      <c r="D1525" s="3"/>
    </row>
    <row r="1526" spans="1:4" x14ac:dyDescent="0.35">
      <c r="A1526" s="3"/>
      <c r="B1526" s="3"/>
      <c r="C1526" s="3"/>
      <c r="D1526" s="3"/>
    </row>
    <row r="1527" spans="1:4" x14ac:dyDescent="0.35">
      <c r="A1527" s="3"/>
      <c r="B1527" s="3"/>
      <c r="C1527" s="3"/>
      <c r="D1527" s="3"/>
    </row>
    <row r="1528" spans="1:4" x14ac:dyDescent="0.35">
      <c r="A1528" s="3"/>
      <c r="B1528" s="3"/>
      <c r="C1528" s="3"/>
      <c r="D1528" s="3"/>
    </row>
    <row r="1529" spans="1:4" x14ac:dyDescent="0.35">
      <c r="A1529" s="3"/>
      <c r="B1529" s="3"/>
      <c r="C1529" s="3"/>
      <c r="D1529" s="3"/>
    </row>
    <row r="1530" spans="1:4" x14ac:dyDescent="0.35">
      <c r="A1530" s="3"/>
      <c r="B1530" s="3"/>
      <c r="C1530" s="3"/>
      <c r="D1530" s="3"/>
    </row>
    <row r="1531" spans="1:4" x14ac:dyDescent="0.35">
      <c r="A1531" s="3"/>
      <c r="B1531" s="3"/>
      <c r="C1531" s="3"/>
      <c r="D1531" s="3"/>
    </row>
    <row r="1532" spans="1:4" x14ac:dyDescent="0.35">
      <c r="A1532" s="3"/>
      <c r="B1532" s="3"/>
      <c r="C1532" s="3"/>
      <c r="D1532" s="3"/>
    </row>
    <row r="1533" spans="1:4" x14ac:dyDescent="0.35">
      <c r="A1533" s="3"/>
      <c r="B1533" s="3"/>
      <c r="C1533" s="3"/>
      <c r="D1533" s="3"/>
    </row>
    <row r="1534" spans="1:4" x14ac:dyDescent="0.35">
      <c r="A1534" s="3"/>
      <c r="B1534" s="3"/>
      <c r="C1534" s="3"/>
      <c r="D1534" s="3"/>
    </row>
    <row r="1535" spans="1:4" x14ac:dyDescent="0.35">
      <c r="A1535" s="3"/>
      <c r="B1535" s="3"/>
      <c r="C1535" s="3"/>
      <c r="D1535" s="3"/>
    </row>
    <row r="1536" spans="1:4" x14ac:dyDescent="0.35">
      <c r="A1536" s="3"/>
      <c r="B1536" s="3"/>
      <c r="C1536" s="3"/>
      <c r="D1536" s="3"/>
    </row>
    <row r="1537" spans="1:4" x14ac:dyDescent="0.35">
      <c r="A1537" s="3"/>
      <c r="B1537" s="3"/>
      <c r="C1537" s="3"/>
      <c r="D1537" s="3"/>
    </row>
    <row r="1538" spans="1:4" x14ac:dyDescent="0.35">
      <c r="A1538" s="3"/>
      <c r="B1538" s="3"/>
      <c r="C1538" s="3"/>
      <c r="D1538" s="3"/>
    </row>
    <row r="1539" spans="1:4" x14ac:dyDescent="0.35">
      <c r="A1539" s="3"/>
      <c r="B1539" s="3"/>
      <c r="C1539" s="3"/>
      <c r="D1539" s="3"/>
    </row>
    <row r="1540" spans="1:4" x14ac:dyDescent="0.35">
      <c r="A1540" s="3"/>
      <c r="B1540" s="3"/>
      <c r="C1540" s="3"/>
      <c r="D1540" s="3"/>
    </row>
    <row r="1541" spans="1:4" x14ac:dyDescent="0.35">
      <c r="A1541" s="3"/>
      <c r="B1541" s="3"/>
      <c r="C1541" s="3"/>
      <c r="D1541" s="3"/>
    </row>
    <row r="1542" spans="1:4" x14ac:dyDescent="0.35">
      <c r="A1542" s="3"/>
      <c r="B1542" s="3"/>
      <c r="C1542" s="3"/>
      <c r="D1542" s="3"/>
    </row>
    <row r="1543" spans="1:4" x14ac:dyDescent="0.35">
      <c r="A1543" s="3"/>
      <c r="B1543" s="3"/>
      <c r="C1543" s="3"/>
      <c r="D1543" s="3"/>
    </row>
    <row r="1544" spans="1:4" x14ac:dyDescent="0.35">
      <c r="A1544" s="3"/>
      <c r="B1544" s="3"/>
      <c r="C1544" s="3"/>
      <c r="D1544" s="3"/>
    </row>
    <row r="1545" spans="1:4" x14ac:dyDescent="0.35">
      <c r="A1545" s="3"/>
      <c r="B1545" s="3"/>
      <c r="C1545" s="3"/>
      <c r="D1545" s="3"/>
    </row>
    <row r="1546" spans="1:4" x14ac:dyDescent="0.35">
      <c r="A1546" s="3"/>
      <c r="B1546" s="3"/>
      <c r="C1546" s="3"/>
      <c r="D1546" s="3"/>
    </row>
    <row r="1547" spans="1:4" x14ac:dyDescent="0.35">
      <c r="A1547" s="3"/>
      <c r="B1547" s="3"/>
      <c r="C1547" s="3"/>
      <c r="D1547" s="3"/>
    </row>
    <row r="1548" spans="1:4" x14ac:dyDescent="0.35">
      <c r="A1548" s="3"/>
      <c r="B1548" s="3"/>
      <c r="C1548" s="3"/>
      <c r="D1548" s="3"/>
    </row>
    <row r="1549" spans="1:4" x14ac:dyDescent="0.35">
      <c r="A1549" s="3"/>
      <c r="B1549" s="3"/>
      <c r="C1549" s="3"/>
      <c r="D1549" s="3"/>
    </row>
    <row r="1550" spans="1:4" x14ac:dyDescent="0.35">
      <c r="A1550" s="3"/>
      <c r="B1550" s="3"/>
      <c r="C1550" s="3"/>
      <c r="D1550" s="3"/>
    </row>
    <row r="1551" spans="1:4" x14ac:dyDescent="0.35">
      <c r="A1551" s="3"/>
      <c r="B1551" s="3"/>
      <c r="C1551" s="3"/>
      <c r="D1551" s="3"/>
    </row>
    <row r="1552" spans="1:4" x14ac:dyDescent="0.35">
      <c r="A1552" s="3"/>
      <c r="B1552" s="3"/>
      <c r="C1552" s="3"/>
      <c r="D1552" s="3"/>
    </row>
    <row r="1553" spans="1:4" x14ac:dyDescent="0.35">
      <c r="A1553" s="3"/>
      <c r="B1553" s="3"/>
      <c r="C1553" s="3"/>
      <c r="D1553" s="3"/>
    </row>
    <row r="1554" spans="1:4" x14ac:dyDescent="0.35">
      <c r="A1554" s="3"/>
      <c r="B1554" s="3"/>
      <c r="C1554" s="3"/>
      <c r="D1554" s="3"/>
    </row>
    <row r="1555" spans="1:4" x14ac:dyDescent="0.35">
      <c r="A1555" s="3"/>
      <c r="B1555" s="3"/>
      <c r="C1555" s="3"/>
      <c r="D1555" s="3"/>
    </row>
    <row r="1556" spans="1:4" x14ac:dyDescent="0.35">
      <c r="A1556" s="3"/>
      <c r="B1556" s="3"/>
      <c r="C1556" s="3"/>
      <c r="D1556" s="3"/>
    </row>
    <row r="1557" spans="1:4" x14ac:dyDescent="0.35">
      <c r="A1557" s="3"/>
      <c r="B1557" s="3"/>
      <c r="C1557" s="3"/>
      <c r="D1557" s="3"/>
    </row>
    <row r="1558" spans="1:4" x14ac:dyDescent="0.35">
      <c r="A1558" s="3"/>
      <c r="B1558" s="3"/>
      <c r="C1558" s="3"/>
      <c r="D1558" s="3"/>
    </row>
    <row r="1559" spans="1:4" x14ac:dyDescent="0.35">
      <c r="A1559" s="3"/>
      <c r="B1559" s="3"/>
      <c r="C1559" s="3"/>
      <c r="D1559" s="3"/>
    </row>
    <row r="1560" spans="1:4" x14ac:dyDescent="0.35">
      <c r="A1560" s="3"/>
      <c r="B1560" s="3"/>
      <c r="C1560" s="3"/>
      <c r="D1560" s="3"/>
    </row>
    <row r="1561" spans="1:4" x14ac:dyDescent="0.35">
      <c r="A1561" s="3"/>
      <c r="B1561" s="3"/>
      <c r="C1561" s="3"/>
      <c r="D1561" s="3"/>
    </row>
    <row r="1562" spans="1:4" x14ac:dyDescent="0.35">
      <c r="A1562" s="3"/>
      <c r="B1562" s="3"/>
      <c r="C1562" s="3"/>
      <c r="D1562" s="3"/>
    </row>
    <row r="1563" spans="1:4" x14ac:dyDescent="0.35">
      <c r="A1563" s="3"/>
      <c r="B1563" s="3"/>
      <c r="C1563" s="3"/>
      <c r="D1563" s="3"/>
    </row>
    <row r="1564" spans="1:4" x14ac:dyDescent="0.35">
      <c r="A1564" s="3"/>
      <c r="B1564" s="3"/>
      <c r="C1564" s="3"/>
      <c r="D1564" s="3"/>
    </row>
    <row r="1565" spans="1:4" x14ac:dyDescent="0.35">
      <c r="A1565" s="3"/>
      <c r="B1565" s="3"/>
      <c r="C1565" s="3"/>
      <c r="D1565" s="3"/>
    </row>
    <row r="1566" spans="1:4" x14ac:dyDescent="0.35">
      <c r="A1566" s="3"/>
      <c r="B1566" s="3"/>
      <c r="C1566" s="3"/>
      <c r="D1566" s="3"/>
    </row>
    <row r="1567" spans="1:4" x14ac:dyDescent="0.35">
      <c r="A1567" s="3"/>
      <c r="B1567" s="3"/>
      <c r="C1567" s="3"/>
      <c r="D1567" s="3"/>
    </row>
    <row r="1568" spans="1:4" x14ac:dyDescent="0.35">
      <c r="A1568" s="3"/>
      <c r="B1568" s="3"/>
      <c r="C1568" s="3"/>
      <c r="D1568" s="3"/>
    </row>
    <row r="1569" spans="1:4" x14ac:dyDescent="0.35">
      <c r="A1569" s="3"/>
      <c r="B1569" s="3"/>
      <c r="C1569" s="3"/>
      <c r="D1569" s="3"/>
    </row>
    <row r="1570" spans="1:4" x14ac:dyDescent="0.35">
      <c r="A1570" s="3"/>
      <c r="B1570" s="3"/>
      <c r="C1570" s="3"/>
      <c r="D1570" s="3"/>
    </row>
    <row r="1571" spans="1:4" x14ac:dyDescent="0.35">
      <c r="A1571" s="3"/>
      <c r="B1571" s="3"/>
      <c r="C1571" s="3"/>
      <c r="D1571" s="3"/>
    </row>
    <row r="1572" spans="1:4" x14ac:dyDescent="0.35">
      <c r="A1572" s="3"/>
      <c r="B1572" s="3"/>
      <c r="C1572" s="3"/>
      <c r="D1572" s="3"/>
    </row>
    <row r="1573" spans="1:4" x14ac:dyDescent="0.35">
      <c r="A1573" s="3"/>
      <c r="B1573" s="3"/>
      <c r="C1573" s="3"/>
      <c r="D1573" s="3"/>
    </row>
    <row r="1574" spans="1:4" x14ac:dyDescent="0.35">
      <c r="A1574" s="3"/>
      <c r="B1574" s="3"/>
      <c r="C1574" s="3"/>
      <c r="D1574" s="3"/>
    </row>
    <row r="1575" spans="1:4" x14ac:dyDescent="0.35">
      <c r="A1575" s="3"/>
      <c r="B1575" s="3"/>
      <c r="C1575" s="3"/>
      <c r="D1575" s="3"/>
    </row>
    <row r="1576" spans="1:4" x14ac:dyDescent="0.35">
      <c r="A1576" s="3"/>
      <c r="B1576" s="3"/>
      <c r="C1576" s="3"/>
      <c r="D1576" s="3"/>
    </row>
    <row r="1577" spans="1:4" x14ac:dyDescent="0.35">
      <c r="A1577" s="3"/>
      <c r="B1577" s="3"/>
      <c r="C1577" s="3"/>
      <c r="D1577" s="3"/>
    </row>
    <row r="1578" spans="1:4" x14ac:dyDescent="0.35">
      <c r="A1578" s="3"/>
      <c r="B1578" s="3"/>
      <c r="C1578" s="3"/>
      <c r="D1578" s="3"/>
    </row>
    <row r="1579" spans="1:4" x14ac:dyDescent="0.35">
      <c r="A1579" s="3"/>
      <c r="B1579" s="3"/>
      <c r="C1579" s="3"/>
      <c r="D1579" s="3"/>
    </row>
    <row r="1580" spans="1:4" x14ac:dyDescent="0.35">
      <c r="A1580" s="3"/>
      <c r="B1580" s="3"/>
      <c r="C1580" s="3"/>
      <c r="D1580" s="3"/>
    </row>
    <row r="1581" spans="1:4" x14ac:dyDescent="0.35">
      <c r="A1581" s="3"/>
      <c r="B1581" s="3"/>
      <c r="C1581" s="3"/>
      <c r="D1581" s="3"/>
    </row>
    <row r="1582" spans="1:4" x14ac:dyDescent="0.35">
      <c r="A1582" s="3"/>
      <c r="B1582" s="3"/>
      <c r="C1582" s="3"/>
      <c r="D1582" s="3"/>
    </row>
    <row r="1583" spans="1:4" x14ac:dyDescent="0.35">
      <c r="A1583" s="3"/>
      <c r="B1583" s="3"/>
      <c r="C1583" s="3"/>
      <c r="D1583" s="3"/>
    </row>
    <row r="1584" spans="1:4" x14ac:dyDescent="0.35">
      <c r="A1584" s="3"/>
      <c r="B1584" s="3"/>
      <c r="C1584" s="3"/>
      <c r="D1584" s="3"/>
    </row>
    <row r="1585" spans="1:4" x14ac:dyDescent="0.35">
      <c r="A1585" s="3"/>
      <c r="B1585" s="3"/>
      <c r="C1585" s="3"/>
      <c r="D1585" s="3"/>
    </row>
    <row r="1586" spans="1:4" x14ac:dyDescent="0.35">
      <c r="A1586" s="3"/>
      <c r="B1586" s="3"/>
      <c r="C1586" s="3"/>
      <c r="D1586" s="3"/>
    </row>
    <row r="1587" spans="1:4" x14ac:dyDescent="0.35">
      <c r="A1587" s="3"/>
      <c r="B1587" s="3"/>
      <c r="C1587" s="3"/>
      <c r="D1587" s="3"/>
    </row>
    <row r="1588" spans="1:4" x14ac:dyDescent="0.35">
      <c r="A1588" s="3"/>
      <c r="B1588" s="3"/>
      <c r="C1588" s="3"/>
      <c r="D1588" s="3"/>
    </row>
    <row r="1589" spans="1:4" x14ac:dyDescent="0.35">
      <c r="A1589" s="3"/>
      <c r="B1589" s="3"/>
      <c r="C1589" s="3"/>
      <c r="D1589" s="3"/>
    </row>
    <row r="1590" spans="1:4" x14ac:dyDescent="0.35">
      <c r="A1590" s="3"/>
      <c r="B1590" s="3"/>
      <c r="C1590" s="3"/>
      <c r="D1590" s="3"/>
    </row>
    <row r="1591" spans="1:4" x14ac:dyDescent="0.35">
      <c r="A1591" s="3"/>
      <c r="B1591" s="3"/>
      <c r="C1591" s="3"/>
      <c r="D1591" s="3"/>
    </row>
    <row r="1592" spans="1:4" x14ac:dyDescent="0.35">
      <c r="A1592" s="3"/>
      <c r="B1592" s="3"/>
      <c r="C1592" s="3"/>
      <c r="D1592" s="3"/>
    </row>
    <row r="1593" spans="1:4" x14ac:dyDescent="0.35">
      <c r="A1593" s="3"/>
      <c r="B1593" s="3"/>
      <c r="C1593" s="3"/>
      <c r="D1593" s="3"/>
    </row>
    <row r="1594" spans="1:4" x14ac:dyDescent="0.35">
      <c r="A1594" s="3"/>
      <c r="B1594" s="3"/>
      <c r="C1594" s="3"/>
      <c r="D1594" s="3"/>
    </row>
    <row r="1595" spans="1:4" x14ac:dyDescent="0.35">
      <c r="A1595" s="3"/>
      <c r="B1595" s="3"/>
      <c r="C1595" s="3"/>
      <c r="D1595" s="3"/>
    </row>
    <row r="1596" spans="1:4" x14ac:dyDescent="0.35">
      <c r="A1596" s="3"/>
      <c r="B1596" s="3"/>
      <c r="C1596" s="3"/>
      <c r="D1596" s="3"/>
    </row>
    <row r="1597" spans="1:4" x14ac:dyDescent="0.35">
      <c r="A1597" s="3"/>
      <c r="B1597" s="3"/>
      <c r="C1597" s="3"/>
      <c r="D1597" s="3"/>
    </row>
    <row r="1598" spans="1:4" x14ac:dyDescent="0.35">
      <c r="A1598" s="3"/>
      <c r="B1598" s="3"/>
      <c r="C1598" s="3"/>
      <c r="D1598" s="3"/>
    </row>
    <row r="1599" spans="1:4" x14ac:dyDescent="0.35">
      <c r="A1599" s="3"/>
      <c r="B1599" s="3"/>
      <c r="C1599" s="3"/>
      <c r="D1599" s="3"/>
    </row>
    <row r="1600" spans="1:4" x14ac:dyDescent="0.35">
      <c r="A1600" s="3"/>
      <c r="B1600" s="3"/>
      <c r="C1600" s="3"/>
      <c r="D1600" s="3"/>
    </row>
    <row r="1601" spans="1:4" x14ac:dyDescent="0.35">
      <c r="A1601" s="3"/>
      <c r="B1601" s="3"/>
      <c r="C1601" s="3"/>
      <c r="D1601" s="3"/>
    </row>
    <row r="1602" spans="1:4" x14ac:dyDescent="0.35">
      <c r="A1602" s="3"/>
      <c r="B1602" s="3"/>
      <c r="C1602" s="3"/>
      <c r="D1602" s="3"/>
    </row>
    <row r="1603" spans="1:4" x14ac:dyDescent="0.35">
      <c r="A1603" s="3"/>
      <c r="B1603" s="3"/>
      <c r="C1603" s="3"/>
      <c r="D1603" s="3"/>
    </row>
    <row r="1604" spans="1:4" x14ac:dyDescent="0.35">
      <c r="A1604" s="3"/>
      <c r="B1604" s="3"/>
      <c r="C1604" s="3"/>
      <c r="D1604" s="3"/>
    </row>
    <row r="1605" spans="1:4" x14ac:dyDescent="0.35">
      <c r="A1605" s="3"/>
      <c r="B1605" s="3"/>
      <c r="C1605" s="3"/>
      <c r="D1605" s="3"/>
    </row>
    <row r="1606" spans="1:4" x14ac:dyDescent="0.35">
      <c r="A1606" s="3"/>
      <c r="B1606" s="3"/>
      <c r="C1606" s="3"/>
      <c r="D1606" s="3"/>
    </row>
    <row r="1607" spans="1:4" x14ac:dyDescent="0.35">
      <c r="A1607" s="3"/>
      <c r="B1607" s="3"/>
      <c r="C1607" s="3"/>
      <c r="D1607" s="3"/>
    </row>
    <row r="1608" spans="1:4" x14ac:dyDescent="0.35">
      <c r="A1608" s="3"/>
      <c r="B1608" s="3"/>
      <c r="C1608" s="3"/>
      <c r="D1608" s="3"/>
    </row>
    <row r="1609" spans="1:4" x14ac:dyDescent="0.35">
      <c r="A1609" s="3"/>
      <c r="B1609" s="3"/>
      <c r="C1609" s="3"/>
      <c r="D1609" s="3"/>
    </row>
    <row r="1610" spans="1:4" x14ac:dyDescent="0.35">
      <c r="A1610" s="3"/>
      <c r="B1610" s="3"/>
      <c r="C1610" s="3"/>
      <c r="D1610" s="3"/>
    </row>
    <row r="1611" spans="1:4" x14ac:dyDescent="0.35">
      <c r="A1611" s="3"/>
      <c r="B1611" s="3"/>
      <c r="C1611" s="3"/>
      <c r="D1611" s="3"/>
    </row>
    <row r="1612" spans="1:4" x14ac:dyDescent="0.35">
      <c r="A1612" s="3"/>
      <c r="B1612" s="3"/>
      <c r="C1612" s="3"/>
      <c r="D1612" s="3"/>
    </row>
    <row r="1613" spans="1:4" x14ac:dyDescent="0.35">
      <c r="A1613" s="3"/>
      <c r="B1613" s="3"/>
      <c r="C1613" s="3"/>
      <c r="D1613" s="3"/>
    </row>
    <row r="1614" spans="1:4" x14ac:dyDescent="0.35">
      <c r="A1614" s="3"/>
      <c r="B1614" s="3"/>
      <c r="C1614" s="3"/>
      <c r="D1614" s="3"/>
    </row>
    <row r="1615" spans="1:4" x14ac:dyDescent="0.35">
      <c r="A1615" s="3"/>
      <c r="B1615" s="3"/>
      <c r="C1615" s="3"/>
      <c r="D1615" s="3"/>
    </row>
    <row r="1616" spans="1:4" x14ac:dyDescent="0.35">
      <c r="A1616" s="3"/>
      <c r="B1616" s="3"/>
      <c r="C1616" s="3"/>
      <c r="D1616" s="3"/>
    </row>
    <row r="1617" spans="1:4" x14ac:dyDescent="0.35">
      <c r="A1617" s="3"/>
      <c r="B1617" s="3"/>
      <c r="C1617" s="3"/>
      <c r="D1617" s="3"/>
    </row>
    <row r="1618" spans="1:4" x14ac:dyDescent="0.35">
      <c r="A1618" s="3"/>
      <c r="B1618" s="3"/>
      <c r="C1618" s="3"/>
      <c r="D1618" s="3"/>
    </row>
    <row r="1619" spans="1:4" x14ac:dyDescent="0.35">
      <c r="A1619" s="3"/>
      <c r="B1619" s="3"/>
      <c r="C1619" s="3"/>
      <c r="D1619" s="3"/>
    </row>
    <row r="1620" spans="1:4" x14ac:dyDescent="0.35">
      <c r="A1620" s="3"/>
      <c r="B1620" s="3"/>
      <c r="C1620" s="3"/>
      <c r="D1620" s="3"/>
    </row>
    <row r="1621" spans="1:4" x14ac:dyDescent="0.35">
      <c r="A1621" s="3"/>
      <c r="B1621" s="3"/>
      <c r="C1621" s="3"/>
      <c r="D1621" s="3"/>
    </row>
    <row r="1622" spans="1:4" x14ac:dyDescent="0.35">
      <c r="A1622" s="3"/>
      <c r="B1622" s="3"/>
      <c r="C1622" s="3"/>
      <c r="D1622" s="3"/>
    </row>
    <row r="1623" spans="1:4" x14ac:dyDescent="0.35">
      <c r="A1623" s="3"/>
      <c r="B1623" s="3"/>
      <c r="C1623" s="3"/>
      <c r="D1623" s="3"/>
    </row>
    <row r="1624" spans="1:4" x14ac:dyDescent="0.35">
      <c r="A1624" s="3"/>
      <c r="B1624" s="3"/>
      <c r="C1624" s="3"/>
      <c r="D1624" s="3"/>
    </row>
    <row r="1625" spans="1:4" x14ac:dyDescent="0.35">
      <c r="A1625" s="3"/>
      <c r="B1625" s="3"/>
      <c r="C1625" s="3"/>
      <c r="D1625" s="3"/>
    </row>
    <row r="1626" spans="1:4" x14ac:dyDescent="0.35">
      <c r="A1626" s="3"/>
      <c r="B1626" s="3"/>
      <c r="C1626" s="3"/>
      <c r="D1626" s="3"/>
    </row>
    <row r="1627" spans="1:4" x14ac:dyDescent="0.35">
      <c r="A1627" s="3"/>
      <c r="B1627" s="3"/>
      <c r="C1627" s="3"/>
      <c r="D1627" s="3"/>
    </row>
    <row r="1628" spans="1:4" x14ac:dyDescent="0.35">
      <c r="A1628" s="3"/>
      <c r="B1628" s="3"/>
      <c r="C1628" s="3"/>
      <c r="D1628" s="3"/>
    </row>
    <row r="1629" spans="1:4" x14ac:dyDescent="0.35">
      <c r="A1629" s="3"/>
      <c r="B1629" s="3"/>
      <c r="C1629" s="3"/>
      <c r="D1629" s="3"/>
    </row>
    <row r="1630" spans="1:4" x14ac:dyDescent="0.35">
      <c r="A1630" s="3"/>
      <c r="B1630" s="3"/>
      <c r="C1630" s="3"/>
      <c r="D1630" s="3"/>
    </row>
    <row r="1631" spans="1:4" x14ac:dyDescent="0.35">
      <c r="A1631" s="3"/>
      <c r="B1631" s="3"/>
      <c r="C1631" s="3"/>
      <c r="D1631" s="3"/>
    </row>
    <row r="1632" spans="1:4" x14ac:dyDescent="0.35">
      <c r="A1632" s="3"/>
      <c r="B1632" s="3"/>
      <c r="C1632" s="3"/>
      <c r="D1632" s="3"/>
    </row>
    <row r="1633" spans="1:4" x14ac:dyDescent="0.35">
      <c r="A1633" s="3"/>
      <c r="B1633" s="3"/>
      <c r="C1633" s="3"/>
      <c r="D1633" s="3"/>
    </row>
    <row r="1634" spans="1:4" x14ac:dyDescent="0.35">
      <c r="A1634" s="3"/>
      <c r="B1634" s="3"/>
      <c r="C1634" s="3"/>
      <c r="D1634" s="3"/>
    </row>
    <row r="1635" spans="1:4" x14ac:dyDescent="0.35">
      <c r="A1635" s="3"/>
      <c r="B1635" s="3"/>
      <c r="C1635" s="3"/>
      <c r="D1635" s="3"/>
    </row>
    <row r="1636" spans="1:4" x14ac:dyDescent="0.35">
      <c r="A1636" s="3"/>
      <c r="B1636" s="3"/>
      <c r="C1636" s="3"/>
      <c r="D1636" s="3"/>
    </row>
    <row r="1637" spans="1:4" x14ac:dyDescent="0.35">
      <c r="A1637" s="3"/>
      <c r="B1637" s="3"/>
      <c r="C1637" s="3"/>
      <c r="D1637" s="3"/>
    </row>
    <row r="1638" spans="1:4" x14ac:dyDescent="0.35">
      <c r="A1638" s="3"/>
      <c r="B1638" s="3"/>
      <c r="C1638" s="3"/>
      <c r="D1638" s="3"/>
    </row>
    <row r="1639" spans="1:4" x14ac:dyDescent="0.35">
      <c r="A1639" s="3"/>
      <c r="B1639" s="3"/>
      <c r="C1639" s="3"/>
      <c r="D1639" s="3"/>
    </row>
    <row r="1640" spans="1:4" x14ac:dyDescent="0.35">
      <c r="A1640" s="3"/>
      <c r="B1640" s="3"/>
      <c r="C1640" s="3"/>
      <c r="D1640" s="3"/>
    </row>
    <row r="1641" spans="1:4" x14ac:dyDescent="0.35">
      <c r="A1641" s="3"/>
      <c r="B1641" s="3"/>
      <c r="C1641" s="3"/>
      <c r="D1641" s="3"/>
    </row>
    <row r="1642" spans="1:4" x14ac:dyDescent="0.35">
      <c r="A1642" s="3"/>
      <c r="B1642" s="3"/>
      <c r="C1642" s="3"/>
      <c r="D1642" s="3"/>
    </row>
    <row r="1643" spans="1:4" x14ac:dyDescent="0.35">
      <c r="A1643" s="3"/>
      <c r="B1643" s="3"/>
      <c r="C1643" s="3"/>
      <c r="D1643" s="3"/>
    </row>
    <row r="1644" spans="1:4" x14ac:dyDescent="0.35">
      <c r="A1644" s="3"/>
      <c r="B1644" s="3"/>
      <c r="C1644" s="3"/>
      <c r="D1644" s="3"/>
    </row>
    <row r="1645" spans="1:4" x14ac:dyDescent="0.35">
      <c r="A1645" s="3"/>
      <c r="B1645" s="3"/>
      <c r="C1645" s="3"/>
      <c r="D1645" s="3"/>
    </row>
    <row r="1646" spans="1:4" x14ac:dyDescent="0.35">
      <c r="A1646" s="3"/>
      <c r="B1646" s="3"/>
      <c r="C1646" s="3"/>
      <c r="D1646" s="3"/>
    </row>
    <row r="1647" spans="1:4" x14ac:dyDescent="0.35">
      <c r="A1647" s="3"/>
      <c r="B1647" s="3"/>
      <c r="C1647" s="3"/>
      <c r="D1647" s="3"/>
    </row>
    <row r="1648" spans="1:4" x14ac:dyDescent="0.35">
      <c r="A1648" s="3"/>
      <c r="B1648" s="3"/>
      <c r="C1648" s="3"/>
      <c r="D1648" s="3"/>
    </row>
    <row r="1649" spans="1:4" x14ac:dyDescent="0.35">
      <c r="A1649" s="3"/>
      <c r="B1649" s="3"/>
      <c r="C1649" s="3"/>
      <c r="D1649" s="3"/>
    </row>
    <row r="1650" spans="1:4" x14ac:dyDescent="0.35">
      <c r="A1650" s="3"/>
      <c r="B1650" s="3"/>
      <c r="C1650" s="3"/>
      <c r="D1650" s="3"/>
    </row>
    <row r="1651" spans="1:4" x14ac:dyDescent="0.35">
      <c r="A1651" s="3"/>
      <c r="B1651" s="3"/>
      <c r="C1651" s="3"/>
      <c r="D1651" s="3"/>
    </row>
    <row r="1652" spans="1:4" x14ac:dyDescent="0.35">
      <c r="A1652" s="3"/>
      <c r="B1652" s="3"/>
      <c r="C1652" s="3"/>
      <c r="D1652" s="3"/>
    </row>
    <row r="1653" spans="1:4" x14ac:dyDescent="0.35">
      <c r="A1653" s="3"/>
      <c r="B1653" s="3"/>
      <c r="C1653" s="3"/>
      <c r="D1653" s="3"/>
    </row>
    <row r="1654" spans="1:4" x14ac:dyDescent="0.35">
      <c r="A1654" s="3"/>
      <c r="B1654" s="3"/>
      <c r="C1654" s="3"/>
      <c r="D1654" s="3"/>
    </row>
    <row r="1655" spans="1:4" x14ac:dyDescent="0.35">
      <c r="A1655" s="3"/>
      <c r="B1655" s="3"/>
      <c r="C1655" s="3"/>
      <c r="D1655" s="3"/>
    </row>
    <row r="1656" spans="1:4" x14ac:dyDescent="0.35">
      <c r="A1656" s="3"/>
      <c r="B1656" s="3"/>
      <c r="C1656" s="3"/>
      <c r="D1656" s="3"/>
    </row>
    <row r="1657" spans="1:4" x14ac:dyDescent="0.35">
      <c r="A1657" s="3"/>
      <c r="B1657" s="3"/>
      <c r="C1657" s="3"/>
      <c r="D1657" s="3"/>
    </row>
    <row r="1658" spans="1:4" x14ac:dyDescent="0.35">
      <c r="A1658" s="3"/>
      <c r="B1658" s="3"/>
      <c r="C1658" s="3"/>
      <c r="D1658" s="3"/>
    </row>
    <row r="1659" spans="1:4" x14ac:dyDescent="0.35">
      <c r="A1659" s="3"/>
      <c r="B1659" s="3"/>
      <c r="C1659" s="3"/>
      <c r="D1659" s="3"/>
    </row>
    <row r="1660" spans="1:4" x14ac:dyDescent="0.35">
      <c r="A1660" s="3"/>
      <c r="B1660" s="3"/>
      <c r="C1660" s="3"/>
      <c r="D1660" s="3"/>
    </row>
    <row r="1661" spans="1:4" x14ac:dyDescent="0.35">
      <c r="A1661" s="3"/>
      <c r="B1661" s="3"/>
      <c r="C1661" s="3"/>
      <c r="D1661" s="3"/>
    </row>
    <row r="1662" spans="1:4" x14ac:dyDescent="0.35">
      <c r="A1662" s="3"/>
      <c r="B1662" s="3"/>
      <c r="C1662" s="3"/>
      <c r="D1662" s="3"/>
    </row>
    <row r="1663" spans="1:4" x14ac:dyDescent="0.35">
      <c r="A1663" s="3"/>
      <c r="B1663" s="3"/>
      <c r="C1663" s="3"/>
      <c r="D1663" s="3"/>
    </row>
    <row r="1664" spans="1:4" x14ac:dyDescent="0.35">
      <c r="A1664" s="3"/>
      <c r="B1664" s="3"/>
      <c r="C1664" s="3"/>
      <c r="D1664" s="3"/>
    </row>
    <row r="1665" spans="1:4" x14ac:dyDescent="0.35">
      <c r="A1665" s="3"/>
      <c r="B1665" s="3"/>
      <c r="C1665" s="3"/>
      <c r="D1665" s="3"/>
    </row>
    <row r="1666" spans="1:4" x14ac:dyDescent="0.35">
      <c r="A1666" s="3"/>
      <c r="B1666" s="3"/>
      <c r="C1666" s="3"/>
      <c r="D1666" s="3"/>
    </row>
    <row r="1667" spans="1:4" x14ac:dyDescent="0.35">
      <c r="A1667" s="3"/>
      <c r="B1667" s="3"/>
      <c r="C1667" s="3"/>
      <c r="D1667" s="3"/>
    </row>
    <row r="1668" spans="1:4" x14ac:dyDescent="0.35">
      <c r="A1668" s="3"/>
      <c r="B1668" s="3"/>
      <c r="C1668" s="3"/>
      <c r="D1668" s="3"/>
    </row>
    <row r="1669" spans="1:4" x14ac:dyDescent="0.35">
      <c r="A1669" s="3"/>
      <c r="B1669" s="3"/>
      <c r="C1669" s="3"/>
      <c r="D1669" s="3"/>
    </row>
    <row r="1670" spans="1:4" x14ac:dyDescent="0.35">
      <c r="A1670" s="3"/>
      <c r="B1670" s="3"/>
      <c r="C1670" s="3"/>
      <c r="D1670" s="3"/>
    </row>
    <row r="1671" spans="1:4" x14ac:dyDescent="0.35">
      <c r="A1671" s="3"/>
      <c r="B1671" s="3"/>
      <c r="C1671" s="3"/>
      <c r="D1671" s="3"/>
    </row>
    <row r="1672" spans="1:4" x14ac:dyDescent="0.35">
      <c r="A1672" s="3"/>
      <c r="B1672" s="3"/>
      <c r="C1672" s="3"/>
      <c r="D1672" s="3"/>
    </row>
    <row r="1673" spans="1:4" x14ac:dyDescent="0.35">
      <c r="A1673" s="3"/>
      <c r="B1673" s="3"/>
      <c r="C1673" s="3"/>
      <c r="D1673" s="3"/>
    </row>
    <row r="1674" spans="1:4" x14ac:dyDescent="0.35">
      <c r="A1674" s="3"/>
      <c r="B1674" s="3"/>
      <c r="C1674" s="3"/>
      <c r="D1674" s="3"/>
    </row>
    <row r="1675" spans="1:4" x14ac:dyDescent="0.35">
      <c r="A1675" s="3"/>
      <c r="B1675" s="3"/>
      <c r="C1675" s="3"/>
      <c r="D1675" s="3"/>
    </row>
    <row r="1676" spans="1:4" x14ac:dyDescent="0.35">
      <c r="A1676" s="3"/>
      <c r="B1676" s="3"/>
      <c r="C1676" s="3"/>
      <c r="D1676" s="3"/>
    </row>
    <row r="1677" spans="1:4" x14ac:dyDescent="0.35">
      <c r="A1677" s="3"/>
      <c r="B1677" s="3"/>
      <c r="C1677" s="3"/>
      <c r="D1677" s="3"/>
    </row>
    <row r="1678" spans="1:4" x14ac:dyDescent="0.35">
      <c r="A1678" s="3"/>
      <c r="B1678" s="3"/>
      <c r="C1678" s="3"/>
      <c r="D1678" s="3"/>
    </row>
    <row r="1679" spans="1:4" x14ac:dyDescent="0.35">
      <c r="A1679" s="3"/>
      <c r="B1679" s="3"/>
      <c r="C1679" s="3"/>
      <c r="D1679" s="3"/>
    </row>
    <row r="1680" spans="1:4" x14ac:dyDescent="0.35">
      <c r="A1680" s="3"/>
      <c r="B1680" s="3"/>
      <c r="C1680" s="3"/>
      <c r="D1680" s="3"/>
    </row>
    <row r="1681" spans="1:4" x14ac:dyDescent="0.35">
      <c r="A1681" s="3"/>
      <c r="B1681" s="3"/>
      <c r="C1681" s="3"/>
      <c r="D1681" s="3"/>
    </row>
    <row r="1682" spans="1:4" x14ac:dyDescent="0.35">
      <c r="A1682" s="3"/>
      <c r="B1682" s="3"/>
      <c r="C1682" s="3"/>
      <c r="D1682" s="3"/>
    </row>
    <row r="1683" spans="1:4" x14ac:dyDescent="0.35">
      <c r="A1683" s="3"/>
      <c r="B1683" s="3"/>
      <c r="C1683" s="3"/>
      <c r="D1683" s="3"/>
    </row>
    <row r="1684" spans="1:4" x14ac:dyDescent="0.35">
      <c r="A1684" s="3"/>
      <c r="B1684" s="3"/>
      <c r="C1684" s="3"/>
      <c r="D1684" s="3"/>
    </row>
    <row r="1685" spans="1:4" x14ac:dyDescent="0.35">
      <c r="A1685" s="3"/>
      <c r="B1685" s="3"/>
      <c r="C1685" s="3"/>
      <c r="D1685" s="3"/>
    </row>
    <row r="1686" spans="1:4" x14ac:dyDescent="0.35">
      <c r="A1686" s="3"/>
      <c r="B1686" s="3"/>
      <c r="C1686" s="3"/>
      <c r="D1686" s="3"/>
    </row>
    <row r="1687" spans="1:4" x14ac:dyDescent="0.35">
      <c r="A1687" s="3"/>
      <c r="B1687" s="3"/>
      <c r="C1687" s="3"/>
      <c r="D1687" s="3"/>
    </row>
    <row r="1688" spans="1:4" x14ac:dyDescent="0.35">
      <c r="A1688" s="3"/>
      <c r="B1688" s="3"/>
      <c r="C1688" s="3"/>
      <c r="D1688" s="3"/>
    </row>
    <row r="1689" spans="1:4" x14ac:dyDescent="0.35">
      <c r="A1689" s="3"/>
      <c r="B1689" s="3"/>
      <c r="C1689" s="3"/>
      <c r="D1689" s="3"/>
    </row>
    <row r="1690" spans="1:4" x14ac:dyDescent="0.35">
      <c r="A1690" s="3"/>
      <c r="B1690" s="3"/>
      <c r="C1690" s="3"/>
      <c r="D1690" s="3"/>
    </row>
    <row r="1691" spans="1:4" x14ac:dyDescent="0.35">
      <c r="A1691" s="3"/>
      <c r="B1691" s="3"/>
      <c r="C1691" s="3"/>
      <c r="D1691" s="3"/>
    </row>
    <row r="1692" spans="1:4" x14ac:dyDescent="0.35">
      <c r="A1692" s="3"/>
      <c r="B1692" s="3"/>
      <c r="C1692" s="3"/>
      <c r="D1692" s="3"/>
    </row>
    <row r="1693" spans="1:4" x14ac:dyDescent="0.35">
      <c r="A1693" s="3"/>
      <c r="B1693" s="3"/>
      <c r="C1693" s="3"/>
      <c r="D1693" s="3"/>
    </row>
    <row r="1694" spans="1:4" x14ac:dyDescent="0.35">
      <c r="A1694" s="3"/>
      <c r="B1694" s="3"/>
      <c r="C1694" s="3"/>
      <c r="D1694" s="3"/>
    </row>
    <row r="1695" spans="1:4" x14ac:dyDescent="0.35">
      <c r="A1695" s="3"/>
      <c r="B1695" s="3"/>
      <c r="C1695" s="3"/>
      <c r="D1695" s="3"/>
    </row>
    <row r="1696" spans="1:4" x14ac:dyDescent="0.35">
      <c r="A1696" s="3"/>
      <c r="B1696" s="3"/>
      <c r="C1696" s="3"/>
      <c r="D1696" s="3"/>
    </row>
    <row r="1697" spans="1:4" x14ac:dyDescent="0.35">
      <c r="A1697" s="3"/>
      <c r="B1697" s="3"/>
      <c r="C1697" s="3"/>
      <c r="D1697" s="3"/>
    </row>
    <row r="1698" spans="1:4" x14ac:dyDescent="0.35">
      <c r="A1698" s="3"/>
      <c r="B1698" s="3"/>
      <c r="C1698" s="3"/>
      <c r="D1698" s="3"/>
    </row>
    <row r="1699" spans="1:4" x14ac:dyDescent="0.35">
      <c r="A1699" s="3"/>
      <c r="B1699" s="3"/>
      <c r="C1699" s="3"/>
      <c r="D1699" s="3"/>
    </row>
    <row r="1700" spans="1:4" x14ac:dyDescent="0.35">
      <c r="A1700" s="3"/>
      <c r="B1700" s="3"/>
      <c r="C1700" s="3"/>
      <c r="D1700" s="3"/>
    </row>
    <row r="1701" spans="1:4" x14ac:dyDescent="0.35">
      <c r="A1701" s="3"/>
      <c r="B1701" s="3"/>
      <c r="C1701" s="3"/>
      <c r="D1701" s="3"/>
    </row>
    <row r="1702" spans="1:4" x14ac:dyDescent="0.35">
      <c r="A1702" s="3"/>
      <c r="B1702" s="3"/>
      <c r="C1702" s="3"/>
      <c r="D1702" s="3"/>
    </row>
    <row r="1703" spans="1:4" x14ac:dyDescent="0.35">
      <c r="A1703" s="3"/>
      <c r="B1703" s="3"/>
      <c r="C1703" s="3"/>
      <c r="D1703" s="3"/>
    </row>
    <row r="1704" spans="1:4" x14ac:dyDescent="0.35">
      <c r="A1704" s="3"/>
      <c r="B1704" s="3"/>
      <c r="C1704" s="3"/>
      <c r="D1704" s="3"/>
    </row>
    <row r="1705" spans="1:4" x14ac:dyDescent="0.35">
      <c r="A1705" s="3"/>
      <c r="B1705" s="3"/>
      <c r="C1705" s="3"/>
      <c r="D1705" s="3"/>
    </row>
    <row r="1706" spans="1:4" x14ac:dyDescent="0.35">
      <c r="A1706" s="3"/>
      <c r="B1706" s="3"/>
      <c r="C1706" s="3"/>
      <c r="D1706" s="3"/>
    </row>
    <row r="1707" spans="1:4" x14ac:dyDescent="0.35">
      <c r="A1707" s="3"/>
      <c r="B1707" s="3"/>
      <c r="C1707" s="3"/>
      <c r="D1707" s="3"/>
    </row>
    <row r="1708" spans="1:4" x14ac:dyDescent="0.35">
      <c r="A1708" s="3"/>
      <c r="B1708" s="3"/>
      <c r="C1708" s="3"/>
      <c r="D1708" s="3"/>
    </row>
    <row r="1709" spans="1:4" x14ac:dyDescent="0.35">
      <c r="A1709" s="3"/>
      <c r="B1709" s="3"/>
      <c r="C1709" s="3"/>
      <c r="D1709" s="3"/>
    </row>
    <row r="1710" spans="1:4" x14ac:dyDescent="0.35">
      <c r="A1710" s="3"/>
      <c r="B1710" s="3"/>
      <c r="C1710" s="3"/>
      <c r="D1710" s="3"/>
    </row>
    <row r="1711" spans="1:4" x14ac:dyDescent="0.35">
      <c r="A1711" s="3"/>
      <c r="B1711" s="3"/>
      <c r="C1711" s="3"/>
      <c r="D1711" s="3"/>
    </row>
    <row r="1712" spans="1:4" x14ac:dyDescent="0.35">
      <c r="A1712" s="3"/>
      <c r="B1712" s="3"/>
      <c r="C1712" s="3"/>
      <c r="D1712" s="3"/>
    </row>
    <row r="1713" spans="1:4" x14ac:dyDescent="0.35">
      <c r="A1713" s="3"/>
      <c r="B1713" s="3"/>
      <c r="C1713" s="3"/>
      <c r="D1713" s="3"/>
    </row>
    <row r="1714" spans="1:4" x14ac:dyDescent="0.35">
      <c r="A1714" s="3"/>
      <c r="B1714" s="3"/>
      <c r="C1714" s="3"/>
      <c r="D1714" s="3"/>
    </row>
    <row r="1715" spans="1:4" x14ac:dyDescent="0.35">
      <c r="A1715" s="3"/>
      <c r="B1715" s="3"/>
      <c r="C1715" s="3"/>
      <c r="D1715" s="3"/>
    </row>
    <row r="1716" spans="1:4" x14ac:dyDescent="0.35">
      <c r="A1716" s="3"/>
      <c r="B1716" s="3"/>
      <c r="C1716" s="3"/>
      <c r="D1716" s="3"/>
    </row>
    <row r="1717" spans="1:4" x14ac:dyDescent="0.35">
      <c r="A1717" s="3"/>
      <c r="B1717" s="3"/>
      <c r="C1717" s="3"/>
      <c r="D1717" s="3"/>
    </row>
    <row r="1718" spans="1:4" x14ac:dyDescent="0.35">
      <c r="A1718" s="3"/>
      <c r="B1718" s="3"/>
      <c r="C1718" s="3"/>
      <c r="D1718" s="3"/>
    </row>
    <row r="1719" spans="1:4" x14ac:dyDescent="0.35">
      <c r="A1719" s="3"/>
      <c r="B1719" s="3"/>
      <c r="C1719" s="3"/>
      <c r="D1719" s="3"/>
    </row>
    <row r="1720" spans="1:4" x14ac:dyDescent="0.35">
      <c r="A1720" s="3"/>
      <c r="B1720" s="3"/>
      <c r="C1720" s="3"/>
      <c r="D1720" s="3"/>
    </row>
    <row r="1721" spans="1:4" x14ac:dyDescent="0.35">
      <c r="A1721" s="3"/>
      <c r="B1721" s="3"/>
      <c r="C1721" s="3"/>
      <c r="D1721" s="3"/>
    </row>
    <row r="1722" spans="1:4" x14ac:dyDescent="0.35">
      <c r="A1722" s="3"/>
      <c r="B1722" s="3"/>
      <c r="C1722" s="3"/>
      <c r="D1722" s="3"/>
    </row>
    <row r="1723" spans="1:4" x14ac:dyDescent="0.35">
      <c r="A1723" s="3"/>
      <c r="B1723" s="3"/>
      <c r="C1723" s="3"/>
      <c r="D1723" s="3"/>
    </row>
    <row r="1724" spans="1:4" x14ac:dyDescent="0.35">
      <c r="A1724" s="3"/>
      <c r="B1724" s="3"/>
      <c r="C1724" s="3"/>
      <c r="D1724" s="3"/>
    </row>
    <row r="1725" spans="1:4" x14ac:dyDescent="0.35">
      <c r="A1725" s="3"/>
      <c r="B1725" s="3"/>
      <c r="C1725" s="3"/>
      <c r="D1725" s="3"/>
    </row>
    <row r="1726" spans="1:4" x14ac:dyDescent="0.35">
      <c r="A1726" s="3"/>
      <c r="B1726" s="3"/>
      <c r="C1726" s="3"/>
      <c r="D1726" s="3"/>
    </row>
    <row r="1727" spans="1:4" x14ac:dyDescent="0.35">
      <c r="A1727" s="3"/>
      <c r="B1727" s="3"/>
      <c r="C1727" s="3"/>
      <c r="D1727" s="3"/>
    </row>
    <row r="1728" spans="1:4" x14ac:dyDescent="0.35">
      <c r="A1728" s="3"/>
      <c r="B1728" s="3"/>
      <c r="C1728" s="3"/>
      <c r="D1728" s="3"/>
    </row>
    <row r="1729" spans="1:4" x14ac:dyDescent="0.35">
      <c r="A1729" s="3"/>
      <c r="B1729" s="3"/>
      <c r="C1729" s="3"/>
      <c r="D1729" s="3"/>
    </row>
    <row r="1730" spans="1:4" x14ac:dyDescent="0.35">
      <c r="A1730" s="3"/>
      <c r="B1730" s="3"/>
      <c r="C1730" s="3"/>
      <c r="D1730" s="3"/>
    </row>
    <row r="1731" spans="1:4" x14ac:dyDescent="0.35">
      <c r="A1731" s="3"/>
      <c r="B1731" s="3"/>
      <c r="C1731" s="3"/>
      <c r="D1731" s="3"/>
    </row>
    <row r="1732" spans="1:4" x14ac:dyDescent="0.35">
      <c r="A1732" s="3"/>
      <c r="B1732" s="3"/>
      <c r="C1732" s="3"/>
      <c r="D1732" s="3"/>
    </row>
    <row r="1733" spans="1:4" x14ac:dyDescent="0.35">
      <c r="A1733" s="3"/>
      <c r="B1733" s="3"/>
      <c r="C1733" s="3"/>
      <c r="D1733" s="3"/>
    </row>
    <row r="1734" spans="1:4" x14ac:dyDescent="0.35">
      <c r="A1734" s="3"/>
      <c r="B1734" s="3"/>
      <c r="C1734" s="3"/>
      <c r="D1734" s="3"/>
    </row>
    <row r="1735" spans="1:4" x14ac:dyDescent="0.35">
      <c r="A1735" s="3"/>
      <c r="B1735" s="3"/>
      <c r="C1735" s="3"/>
      <c r="D1735" s="3"/>
    </row>
    <row r="1736" spans="1:4" x14ac:dyDescent="0.35">
      <c r="A1736" s="3"/>
      <c r="B1736" s="3"/>
      <c r="C1736" s="3"/>
      <c r="D1736" s="3"/>
    </row>
    <row r="1737" spans="1:4" x14ac:dyDescent="0.35">
      <c r="A1737" s="3"/>
      <c r="B1737" s="3"/>
      <c r="C1737" s="3"/>
      <c r="D1737" s="3"/>
    </row>
    <row r="1738" spans="1:4" x14ac:dyDescent="0.35">
      <c r="A1738" s="3"/>
      <c r="B1738" s="3"/>
      <c r="C1738" s="3"/>
      <c r="D1738" s="3"/>
    </row>
    <row r="1739" spans="1:4" x14ac:dyDescent="0.35">
      <c r="A1739" s="3"/>
      <c r="B1739" s="3"/>
      <c r="C1739" s="3"/>
      <c r="D1739" s="3"/>
    </row>
    <row r="1740" spans="1:4" x14ac:dyDescent="0.35">
      <c r="A1740" s="3"/>
      <c r="B1740" s="3"/>
      <c r="C1740" s="3"/>
      <c r="D1740" s="3"/>
    </row>
    <row r="1741" spans="1:4" x14ac:dyDescent="0.35">
      <c r="A1741" s="3"/>
      <c r="B1741" s="3"/>
      <c r="C1741" s="3"/>
      <c r="D1741" s="3"/>
    </row>
    <row r="1742" spans="1:4" x14ac:dyDescent="0.35">
      <c r="A1742" s="3"/>
      <c r="B1742" s="3"/>
      <c r="C1742" s="3"/>
      <c r="D1742" s="3"/>
    </row>
    <row r="1743" spans="1:4" x14ac:dyDescent="0.35">
      <c r="A1743" s="3"/>
      <c r="B1743" s="3"/>
      <c r="C1743" s="3"/>
      <c r="D1743" s="3"/>
    </row>
    <row r="1744" spans="1:4" x14ac:dyDescent="0.35">
      <c r="A1744" s="3"/>
      <c r="B1744" s="3"/>
      <c r="C1744" s="3"/>
      <c r="D1744" s="3"/>
    </row>
    <row r="1745" spans="1:4" x14ac:dyDescent="0.35">
      <c r="A1745" s="3"/>
      <c r="B1745" s="3"/>
      <c r="C1745" s="3"/>
      <c r="D1745" s="3"/>
    </row>
    <row r="1746" spans="1:4" x14ac:dyDescent="0.35">
      <c r="A1746" s="3"/>
      <c r="B1746" s="3"/>
      <c r="C1746" s="3"/>
      <c r="D1746" s="3"/>
    </row>
    <row r="1747" spans="1:4" x14ac:dyDescent="0.35">
      <c r="A1747" s="3"/>
      <c r="B1747" s="3"/>
      <c r="C1747" s="3"/>
      <c r="D1747" s="3"/>
    </row>
    <row r="1748" spans="1:4" x14ac:dyDescent="0.35">
      <c r="A1748" s="3"/>
      <c r="B1748" s="3"/>
      <c r="C1748" s="3"/>
      <c r="D1748" s="3"/>
    </row>
    <row r="1749" spans="1:4" x14ac:dyDescent="0.35">
      <c r="A1749" s="3"/>
      <c r="B1749" s="3"/>
      <c r="C1749" s="3"/>
      <c r="D1749" s="3"/>
    </row>
    <row r="1750" spans="1:4" x14ac:dyDescent="0.35">
      <c r="A1750" s="3"/>
      <c r="B1750" s="3"/>
      <c r="C1750" s="3"/>
      <c r="D1750" s="3"/>
    </row>
    <row r="1751" spans="1:4" x14ac:dyDescent="0.35">
      <c r="A1751" s="3"/>
      <c r="B1751" s="3"/>
      <c r="C1751" s="3"/>
      <c r="D1751" s="3"/>
    </row>
    <row r="1752" spans="1:4" x14ac:dyDescent="0.35">
      <c r="A1752" s="3"/>
      <c r="B1752" s="3"/>
      <c r="C1752" s="3"/>
      <c r="D1752" s="3"/>
    </row>
    <row r="1753" spans="1:4" x14ac:dyDescent="0.35">
      <c r="A1753" s="3"/>
      <c r="B1753" s="3"/>
      <c r="C1753" s="3"/>
      <c r="D1753" s="3"/>
    </row>
    <row r="1754" spans="1:4" x14ac:dyDescent="0.35">
      <c r="A1754" s="3"/>
      <c r="B1754" s="3"/>
      <c r="C1754" s="3"/>
      <c r="D1754" s="3"/>
    </row>
    <row r="1755" spans="1:4" x14ac:dyDescent="0.35">
      <c r="A1755" s="3"/>
      <c r="B1755" s="3"/>
      <c r="C1755" s="3"/>
      <c r="D1755" s="3"/>
    </row>
    <row r="1756" spans="1:4" x14ac:dyDescent="0.35">
      <c r="A1756" s="3"/>
      <c r="B1756" s="3"/>
      <c r="C1756" s="3"/>
      <c r="D1756" s="3"/>
    </row>
    <row r="1757" spans="1:4" x14ac:dyDescent="0.35">
      <c r="A1757" s="3"/>
      <c r="B1757" s="3"/>
      <c r="C1757" s="3"/>
      <c r="D1757" s="3"/>
    </row>
    <row r="1758" spans="1:4" x14ac:dyDescent="0.35">
      <c r="A1758" s="3"/>
      <c r="B1758" s="3"/>
      <c r="C1758" s="3"/>
      <c r="D1758" s="3"/>
    </row>
    <row r="1759" spans="1:4" x14ac:dyDescent="0.35">
      <c r="A1759" s="3"/>
      <c r="B1759" s="3"/>
      <c r="C1759" s="3"/>
      <c r="D1759" s="3"/>
    </row>
    <row r="1760" spans="1:4" x14ac:dyDescent="0.35">
      <c r="A1760" s="3"/>
      <c r="B1760" s="3"/>
      <c r="C1760" s="3"/>
      <c r="D1760" s="3"/>
    </row>
    <row r="1761" spans="1:4" x14ac:dyDescent="0.35">
      <c r="A1761" s="3"/>
      <c r="B1761" s="3"/>
      <c r="C1761" s="3"/>
      <c r="D1761" s="3"/>
    </row>
    <row r="1762" spans="1:4" x14ac:dyDescent="0.35">
      <c r="A1762" s="3"/>
      <c r="B1762" s="3"/>
      <c r="C1762" s="3"/>
      <c r="D1762" s="3"/>
    </row>
    <row r="1763" spans="1:4" x14ac:dyDescent="0.35">
      <c r="A1763" s="3"/>
      <c r="B1763" s="3"/>
      <c r="C1763" s="3"/>
      <c r="D1763" s="3"/>
    </row>
    <row r="1764" spans="1:4" x14ac:dyDescent="0.35">
      <c r="A1764" s="3"/>
      <c r="B1764" s="3"/>
      <c r="C1764" s="3"/>
      <c r="D1764" s="3"/>
    </row>
    <row r="1765" spans="1:4" x14ac:dyDescent="0.35">
      <c r="A1765" s="3"/>
      <c r="B1765" s="3"/>
      <c r="C1765" s="3"/>
      <c r="D1765" s="3"/>
    </row>
    <row r="1766" spans="1:4" x14ac:dyDescent="0.35">
      <c r="A1766" s="3"/>
      <c r="B1766" s="3"/>
      <c r="C1766" s="3"/>
      <c r="D1766" s="3"/>
    </row>
    <row r="1767" spans="1:4" x14ac:dyDescent="0.35">
      <c r="A1767" s="3"/>
      <c r="B1767" s="3"/>
      <c r="C1767" s="3"/>
      <c r="D1767" s="3"/>
    </row>
    <row r="1768" spans="1:4" x14ac:dyDescent="0.35">
      <c r="A1768" s="3"/>
      <c r="B1768" s="3"/>
      <c r="C1768" s="3"/>
      <c r="D1768" s="3"/>
    </row>
    <row r="1769" spans="1:4" x14ac:dyDescent="0.35">
      <c r="A1769" s="3"/>
      <c r="B1769" s="3"/>
      <c r="C1769" s="3"/>
      <c r="D1769" s="3"/>
    </row>
    <row r="1770" spans="1:4" x14ac:dyDescent="0.35">
      <c r="A1770" s="3"/>
      <c r="B1770" s="3"/>
      <c r="C1770" s="3"/>
      <c r="D1770" s="3"/>
    </row>
    <row r="1771" spans="1:4" x14ac:dyDescent="0.35">
      <c r="A1771" s="3"/>
      <c r="B1771" s="3"/>
      <c r="C1771" s="3"/>
      <c r="D1771" s="3"/>
    </row>
    <row r="1772" spans="1:4" x14ac:dyDescent="0.35">
      <c r="A1772" s="3"/>
      <c r="B1772" s="3"/>
      <c r="C1772" s="3"/>
      <c r="D1772" s="3"/>
    </row>
    <row r="1773" spans="1:4" x14ac:dyDescent="0.35">
      <c r="A1773" s="3"/>
      <c r="B1773" s="3"/>
      <c r="C1773" s="3"/>
      <c r="D1773" s="3"/>
    </row>
    <row r="1774" spans="1:4" x14ac:dyDescent="0.35">
      <c r="A1774" s="3"/>
      <c r="B1774" s="3"/>
      <c r="C1774" s="3"/>
      <c r="D1774" s="3"/>
    </row>
    <row r="1775" spans="1:4" x14ac:dyDescent="0.35">
      <c r="A1775" s="3"/>
      <c r="B1775" s="3"/>
      <c r="C1775" s="3"/>
      <c r="D1775" s="3"/>
    </row>
    <row r="1776" spans="1:4" x14ac:dyDescent="0.35">
      <c r="A1776" s="3"/>
      <c r="B1776" s="3"/>
      <c r="C1776" s="3"/>
      <c r="D1776" s="3"/>
    </row>
    <row r="1777" spans="1:4" x14ac:dyDescent="0.35">
      <c r="A1777" s="3"/>
      <c r="B1777" s="3"/>
      <c r="C1777" s="3"/>
      <c r="D1777" s="3"/>
    </row>
    <row r="1778" spans="1:4" x14ac:dyDescent="0.35">
      <c r="A1778" s="3"/>
      <c r="B1778" s="3"/>
      <c r="C1778" s="3"/>
      <c r="D1778" s="3"/>
    </row>
    <row r="1779" spans="1:4" x14ac:dyDescent="0.35">
      <c r="A1779" s="3"/>
      <c r="B1779" s="3"/>
      <c r="C1779" s="3"/>
      <c r="D1779" s="3"/>
    </row>
    <row r="1780" spans="1:4" x14ac:dyDescent="0.35">
      <c r="A1780" s="3"/>
      <c r="B1780" s="3"/>
      <c r="C1780" s="3"/>
      <c r="D1780" s="3"/>
    </row>
    <row r="1781" spans="1:4" x14ac:dyDescent="0.35">
      <c r="A1781" s="3"/>
      <c r="B1781" s="3"/>
      <c r="C1781" s="3"/>
      <c r="D1781" s="3"/>
    </row>
    <row r="1782" spans="1:4" x14ac:dyDescent="0.35">
      <c r="A1782" s="3"/>
      <c r="B1782" s="3"/>
      <c r="C1782" s="3"/>
      <c r="D1782" s="3"/>
    </row>
    <row r="1783" spans="1:4" x14ac:dyDescent="0.35">
      <c r="A1783" s="3"/>
      <c r="B1783" s="3"/>
      <c r="C1783" s="3"/>
      <c r="D1783" s="3"/>
    </row>
    <row r="1784" spans="1:4" x14ac:dyDescent="0.35">
      <c r="A1784" s="3"/>
      <c r="B1784" s="3"/>
      <c r="C1784" s="3"/>
      <c r="D1784" s="3"/>
    </row>
    <row r="1785" spans="1:4" x14ac:dyDescent="0.35">
      <c r="A1785" s="3"/>
      <c r="B1785" s="3"/>
      <c r="C1785" s="3"/>
      <c r="D1785" s="3"/>
    </row>
    <row r="1786" spans="1:4" x14ac:dyDescent="0.35">
      <c r="A1786" s="3"/>
      <c r="B1786" s="3"/>
      <c r="C1786" s="3"/>
      <c r="D1786" s="3"/>
    </row>
    <row r="1787" spans="1:4" x14ac:dyDescent="0.35">
      <c r="A1787" s="3"/>
      <c r="B1787" s="3"/>
      <c r="C1787" s="3"/>
      <c r="D1787" s="3"/>
    </row>
    <row r="1788" spans="1:4" x14ac:dyDescent="0.35">
      <c r="A1788" s="3"/>
      <c r="B1788" s="3"/>
      <c r="C1788" s="3"/>
      <c r="D1788" s="3"/>
    </row>
    <row r="1789" spans="1:4" x14ac:dyDescent="0.35">
      <c r="A1789" s="3"/>
      <c r="B1789" s="3"/>
      <c r="C1789" s="3"/>
      <c r="D1789" s="3"/>
    </row>
    <row r="1790" spans="1:4" x14ac:dyDescent="0.35">
      <c r="A1790" s="3"/>
      <c r="B1790" s="3"/>
      <c r="C1790" s="3"/>
      <c r="D1790" s="3"/>
    </row>
    <row r="1791" spans="1:4" x14ac:dyDescent="0.35">
      <c r="A1791" s="3"/>
      <c r="B1791" s="3"/>
      <c r="C1791" s="3"/>
      <c r="D1791" s="3"/>
    </row>
    <row r="1792" spans="1:4" x14ac:dyDescent="0.35">
      <c r="A1792" s="3"/>
      <c r="B1792" s="3"/>
      <c r="C1792" s="3"/>
      <c r="D1792" s="3"/>
    </row>
    <row r="1793" spans="1:4" x14ac:dyDescent="0.35">
      <c r="A1793" s="3"/>
      <c r="B1793" s="3"/>
      <c r="C1793" s="3"/>
      <c r="D1793" s="3"/>
    </row>
    <row r="1794" spans="1:4" x14ac:dyDescent="0.35">
      <c r="A1794" s="3"/>
      <c r="B1794" s="3"/>
      <c r="C1794" s="3"/>
      <c r="D1794" s="3"/>
    </row>
    <row r="1795" spans="1:4" x14ac:dyDescent="0.35">
      <c r="A1795" s="3"/>
      <c r="B1795" s="3"/>
      <c r="C1795" s="3"/>
      <c r="D1795" s="3"/>
    </row>
    <row r="1796" spans="1:4" x14ac:dyDescent="0.35">
      <c r="A1796" s="3"/>
      <c r="B1796" s="3"/>
      <c r="C1796" s="3"/>
      <c r="D1796" s="3"/>
    </row>
    <row r="1797" spans="1:4" x14ac:dyDescent="0.35">
      <c r="A1797" s="3"/>
      <c r="B1797" s="3"/>
      <c r="C1797" s="3"/>
      <c r="D1797" s="3"/>
    </row>
    <row r="1798" spans="1:4" x14ac:dyDescent="0.35">
      <c r="A1798" s="3"/>
      <c r="B1798" s="3"/>
      <c r="C1798" s="3"/>
      <c r="D1798" s="3"/>
    </row>
    <row r="1799" spans="1:4" x14ac:dyDescent="0.35">
      <c r="A1799" s="3"/>
      <c r="B1799" s="3"/>
      <c r="C1799" s="3"/>
      <c r="D1799" s="3"/>
    </row>
    <row r="1800" spans="1:4" x14ac:dyDescent="0.35">
      <c r="A1800" s="3"/>
      <c r="B1800" s="3"/>
      <c r="C1800" s="3"/>
      <c r="D1800" s="3"/>
    </row>
    <row r="1801" spans="1:4" x14ac:dyDescent="0.35">
      <c r="A1801" s="3"/>
      <c r="B1801" s="3"/>
      <c r="C1801" s="3"/>
      <c r="D1801" s="3"/>
    </row>
    <row r="1802" spans="1:4" x14ac:dyDescent="0.35">
      <c r="A1802" s="3"/>
      <c r="B1802" s="3"/>
      <c r="C1802" s="3"/>
      <c r="D1802" s="3"/>
    </row>
    <row r="1803" spans="1:4" x14ac:dyDescent="0.35">
      <c r="A1803" s="3"/>
      <c r="B1803" s="3"/>
      <c r="C1803" s="3"/>
      <c r="D1803" s="3"/>
    </row>
    <row r="1804" spans="1:4" x14ac:dyDescent="0.35">
      <c r="A1804" s="3"/>
      <c r="B1804" s="3"/>
      <c r="C1804" s="3"/>
      <c r="D1804" s="3"/>
    </row>
    <row r="1805" spans="1:4" x14ac:dyDescent="0.35">
      <c r="A1805" s="3"/>
      <c r="B1805" s="3"/>
      <c r="C1805" s="3"/>
      <c r="D1805" s="3"/>
    </row>
    <row r="1806" spans="1:4" x14ac:dyDescent="0.35">
      <c r="A1806" s="3"/>
      <c r="B1806" s="3"/>
      <c r="C1806" s="3"/>
      <c r="D1806" s="3"/>
    </row>
    <row r="1807" spans="1:4" x14ac:dyDescent="0.35">
      <c r="A1807" s="3"/>
      <c r="B1807" s="3"/>
      <c r="C1807" s="3"/>
      <c r="D1807" s="3"/>
    </row>
    <row r="1808" spans="1:4" x14ac:dyDescent="0.35">
      <c r="A1808" s="3"/>
      <c r="B1808" s="3"/>
      <c r="C1808" s="3"/>
      <c r="D1808" s="3"/>
    </row>
    <row r="1809" spans="1:4" x14ac:dyDescent="0.35">
      <c r="A1809" s="3"/>
      <c r="B1809" s="3"/>
      <c r="C1809" s="3"/>
      <c r="D1809" s="3"/>
    </row>
    <row r="1810" spans="1:4" x14ac:dyDescent="0.35">
      <c r="A1810" s="3"/>
      <c r="B1810" s="3"/>
      <c r="C1810" s="3"/>
      <c r="D1810" s="3"/>
    </row>
    <row r="1811" spans="1:4" x14ac:dyDescent="0.35">
      <c r="A1811" s="3"/>
      <c r="B1811" s="3"/>
      <c r="C1811" s="3"/>
      <c r="D1811" s="3"/>
    </row>
    <row r="1812" spans="1:4" x14ac:dyDescent="0.35">
      <c r="A1812" s="3"/>
      <c r="B1812" s="3"/>
      <c r="C1812" s="3"/>
      <c r="D1812" s="3"/>
    </row>
    <row r="1813" spans="1:4" x14ac:dyDescent="0.35">
      <c r="A1813" s="3"/>
      <c r="B1813" s="3"/>
      <c r="C1813" s="3"/>
      <c r="D1813" s="3"/>
    </row>
    <row r="1814" spans="1:4" x14ac:dyDescent="0.35">
      <c r="A1814" s="3"/>
      <c r="B1814" s="3"/>
      <c r="C1814" s="3"/>
      <c r="D1814" s="3"/>
    </row>
    <row r="1815" spans="1:4" x14ac:dyDescent="0.35">
      <c r="A1815" s="3"/>
      <c r="B1815" s="3"/>
      <c r="C1815" s="3"/>
      <c r="D1815" s="3"/>
    </row>
    <row r="1816" spans="1:4" x14ac:dyDescent="0.35">
      <c r="A1816" s="3"/>
      <c r="B1816" s="3"/>
      <c r="C1816" s="3"/>
      <c r="D1816" s="3"/>
    </row>
    <row r="1817" spans="1:4" x14ac:dyDescent="0.35">
      <c r="A1817" s="3"/>
      <c r="B1817" s="3"/>
      <c r="C1817" s="3"/>
      <c r="D1817" s="3"/>
    </row>
    <row r="1818" spans="1:4" x14ac:dyDescent="0.35">
      <c r="A1818" s="3"/>
      <c r="B1818" s="3"/>
      <c r="C1818" s="3"/>
      <c r="D1818" s="3"/>
    </row>
    <row r="1819" spans="1:4" x14ac:dyDescent="0.35">
      <c r="A1819" s="3"/>
      <c r="B1819" s="3"/>
      <c r="C1819" s="3"/>
      <c r="D1819" s="3"/>
    </row>
    <row r="1820" spans="1:4" x14ac:dyDescent="0.35">
      <c r="A1820" s="3"/>
      <c r="B1820" s="3"/>
      <c r="C1820" s="3"/>
      <c r="D1820" s="3"/>
    </row>
    <row r="1821" spans="1:4" x14ac:dyDescent="0.35">
      <c r="A1821" s="3"/>
      <c r="B1821" s="3"/>
      <c r="C1821" s="3"/>
      <c r="D1821" s="3"/>
    </row>
    <row r="1822" spans="1:4" x14ac:dyDescent="0.35">
      <c r="A1822" s="3"/>
      <c r="B1822" s="3"/>
      <c r="C1822" s="3"/>
      <c r="D1822" s="3"/>
    </row>
    <row r="1823" spans="1:4" x14ac:dyDescent="0.35">
      <c r="A1823" s="3"/>
      <c r="B1823" s="3"/>
      <c r="C1823" s="3"/>
      <c r="D1823" s="3"/>
    </row>
    <row r="1824" spans="1:4" x14ac:dyDescent="0.35">
      <c r="A1824" s="3"/>
      <c r="B1824" s="3"/>
      <c r="C1824" s="3"/>
      <c r="D1824" s="3"/>
    </row>
    <row r="1825" spans="1:4" x14ac:dyDescent="0.35">
      <c r="A1825" s="3"/>
      <c r="B1825" s="3"/>
      <c r="C1825" s="3"/>
      <c r="D1825" s="3"/>
    </row>
    <row r="1826" spans="1:4" x14ac:dyDescent="0.35">
      <c r="A1826" s="3"/>
      <c r="B1826" s="3"/>
      <c r="C1826" s="3"/>
      <c r="D1826" s="3"/>
    </row>
    <row r="1827" spans="1:4" x14ac:dyDescent="0.35">
      <c r="A1827" s="3"/>
      <c r="B1827" s="3"/>
      <c r="C1827" s="3"/>
      <c r="D1827" s="3"/>
    </row>
    <row r="1828" spans="1:4" x14ac:dyDescent="0.35">
      <c r="A1828" s="3"/>
      <c r="B1828" s="3"/>
      <c r="C1828" s="3"/>
      <c r="D1828" s="3"/>
    </row>
    <row r="1829" spans="1:4" x14ac:dyDescent="0.35">
      <c r="A1829" s="3"/>
      <c r="B1829" s="3"/>
      <c r="C1829" s="3"/>
      <c r="D1829" s="3"/>
    </row>
    <row r="1830" spans="1:4" x14ac:dyDescent="0.35">
      <c r="A1830" s="3"/>
      <c r="B1830" s="3"/>
      <c r="C1830" s="3"/>
      <c r="D1830" s="3"/>
    </row>
    <row r="1831" spans="1:4" x14ac:dyDescent="0.35">
      <c r="A1831" s="3"/>
      <c r="B1831" s="3"/>
      <c r="C1831" s="3"/>
      <c r="D1831" s="3"/>
    </row>
    <row r="1832" spans="1:4" x14ac:dyDescent="0.35">
      <c r="A1832" s="3"/>
      <c r="B1832" s="3"/>
      <c r="C1832" s="3"/>
      <c r="D1832" s="3"/>
    </row>
    <row r="1833" spans="1:4" x14ac:dyDescent="0.35">
      <c r="A1833" s="3"/>
      <c r="B1833" s="3"/>
      <c r="C1833" s="3"/>
      <c r="D1833" s="3"/>
    </row>
    <row r="1834" spans="1:4" x14ac:dyDescent="0.35">
      <c r="A1834" s="3"/>
      <c r="B1834" s="3"/>
      <c r="C1834" s="3"/>
      <c r="D1834" s="3"/>
    </row>
    <row r="1835" spans="1:4" x14ac:dyDescent="0.35">
      <c r="A1835" s="3"/>
      <c r="B1835" s="3"/>
      <c r="C1835" s="3"/>
      <c r="D1835" s="3"/>
    </row>
    <row r="1836" spans="1:4" x14ac:dyDescent="0.35">
      <c r="A1836" s="3"/>
      <c r="B1836" s="3"/>
      <c r="C1836" s="3"/>
      <c r="D1836" s="3"/>
    </row>
    <row r="1837" spans="1:4" x14ac:dyDescent="0.35">
      <c r="A1837" s="3"/>
      <c r="B1837" s="3"/>
      <c r="C1837" s="3"/>
      <c r="D1837" s="3"/>
    </row>
    <row r="1838" spans="1:4" x14ac:dyDescent="0.35">
      <c r="A1838" s="3"/>
      <c r="B1838" s="3"/>
      <c r="C1838" s="3"/>
      <c r="D1838" s="3"/>
    </row>
    <row r="1839" spans="1:4" x14ac:dyDescent="0.35">
      <c r="A1839" s="3"/>
      <c r="B1839" s="3"/>
      <c r="C1839" s="3"/>
      <c r="D1839" s="3"/>
    </row>
    <row r="1840" spans="1:4" x14ac:dyDescent="0.35">
      <c r="A1840" s="3"/>
      <c r="B1840" s="3"/>
      <c r="C1840" s="3"/>
      <c r="D1840" s="3"/>
    </row>
    <row r="1841" spans="1:4" x14ac:dyDescent="0.35">
      <c r="A1841" s="3"/>
      <c r="B1841" s="3"/>
      <c r="C1841" s="3"/>
      <c r="D1841" s="3"/>
    </row>
    <row r="1842" spans="1:4" x14ac:dyDescent="0.35">
      <c r="A1842" s="3"/>
      <c r="B1842" s="3"/>
      <c r="C1842" s="3"/>
      <c r="D1842" s="3"/>
    </row>
    <row r="1843" spans="1:4" x14ac:dyDescent="0.35">
      <c r="A1843" s="3"/>
      <c r="B1843" s="3"/>
      <c r="C1843" s="3"/>
      <c r="D1843" s="3"/>
    </row>
    <row r="1844" spans="1:4" x14ac:dyDescent="0.35">
      <c r="A1844" s="3"/>
      <c r="B1844" s="3"/>
      <c r="C1844" s="3"/>
      <c r="D1844" s="3"/>
    </row>
    <row r="1845" spans="1:4" x14ac:dyDescent="0.35">
      <c r="A1845" s="3"/>
      <c r="B1845" s="3"/>
      <c r="C1845" s="3"/>
      <c r="D1845" s="3"/>
    </row>
    <row r="1846" spans="1:4" x14ac:dyDescent="0.35">
      <c r="A1846" s="3"/>
      <c r="B1846" s="3"/>
      <c r="C1846" s="3"/>
      <c r="D1846" s="3"/>
    </row>
    <row r="1847" spans="1:4" x14ac:dyDescent="0.35">
      <c r="A1847" s="3"/>
      <c r="B1847" s="3"/>
      <c r="C1847" s="3"/>
      <c r="D1847" s="3"/>
    </row>
    <row r="1848" spans="1:4" x14ac:dyDescent="0.35">
      <c r="A1848" s="3"/>
      <c r="B1848" s="3"/>
      <c r="C1848" s="3"/>
      <c r="D1848" s="3"/>
    </row>
    <row r="1849" spans="1:4" x14ac:dyDescent="0.35">
      <c r="A1849" s="3"/>
      <c r="B1849" s="3"/>
      <c r="C1849" s="3"/>
      <c r="D1849" s="3"/>
    </row>
    <row r="1850" spans="1:4" x14ac:dyDescent="0.35">
      <c r="A1850" s="3"/>
      <c r="B1850" s="3"/>
      <c r="C1850" s="3"/>
      <c r="D1850" s="3"/>
    </row>
    <row r="1851" spans="1:4" x14ac:dyDescent="0.35">
      <c r="A1851" s="3"/>
      <c r="B1851" s="3"/>
      <c r="C1851" s="3"/>
      <c r="D1851" s="3"/>
    </row>
    <row r="1852" spans="1:4" x14ac:dyDescent="0.35">
      <c r="A1852" s="3"/>
      <c r="B1852" s="3"/>
      <c r="C1852" s="3"/>
      <c r="D1852" s="3"/>
    </row>
    <row r="1853" spans="1:4" x14ac:dyDescent="0.35">
      <c r="A1853" s="3"/>
      <c r="B1853" s="3"/>
      <c r="C1853" s="3"/>
      <c r="D1853" s="3"/>
    </row>
    <row r="1854" spans="1:4" x14ac:dyDescent="0.35">
      <c r="A1854" s="3"/>
      <c r="B1854" s="3"/>
      <c r="C1854" s="3"/>
      <c r="D1854" s="3"/>
    </row>
    <row r="1855" spans="1:4" x14ac:dyDescent="0.35">
      <c r="A1855" s="3"/>
      <c r="B1855" s="3"/>
      <c r="C1855" s="3"/>
      <c r="D1855" s="3"/>
    </row>
    <row r="1856" spans="1:4" x14ac:dyDescent="0.35">
      <c r="A1856" s="3"/>
      <c r="B1856" s="3"/>
      <c r="C1856" s="3"/>
      <c r="D1856" s="3"/>
    </row>
    <row r="1857" spans="1:4" x14ac:dyDescent="0.35">
      <c r="A1857" s="3"/>
      <c r="B1857" s="3"/>
      <c r="C1857" s="3"/>
      <c r="D1857" s="3"/>
    </row>
    <row r="1858" spans="1:4" x14ac:dyDescent="0.35">
      <c r="A1858" s="3"/>
      <c r="B1858" s="3"/>
      <c r="C1858" s="3"/>
      <c r="D1858" s="3"/>
    </row>
    <row r="1859" spans="1:4" x14ac:dyDescent="0.35">
      <c r="A1859" s="3"/>
      <c r="B1859" s="3"/>
      <c r="C1859" s="3"/>
      <c r="D1859" s="3"/>
    </row>
    <row r="1860" spans="1:4" x14ac:dyDescent="0.35">
      <c r="A1860" s="3"/>
      <c r="B1860" s="3"/>
      <c r="C1860" s="3"/>
      <c r="D1860" s="3"/>
    </row>
    <row r="1861" spans="1:4" x14ac:dyDescent="0.35">
      <c r="A1861" s="3"/>
      <c r="B1861" s="3"/>
      <c r="C1861" s="3"/>
      <c r="D1861" s="3"/>
    </row>
    <row r="1862" spans="1:4" x14ac:dyDescent="0.35">
      <c r="A1862" s="3"/>
      <c r="B1862" s="3"/>
      <c r="C1862" s="3"/>
      <c r="D1862" s="3"/>
    </row>
    <row r="1863" spans="1:4" x14ac:dyDescent="0.35">
      <c r="A1863" s="3"/>
      <c r="B1863" s="3"/>
      <c r="C1863" s="3"/>
      <c r="D1863" s="3"/>
    </row>
    <row r="1864" spans="1:4" x14ac:dyDescent="0.35">
      <c r="A1864" s="3"/>
      <c r="B1864" s="3"/>
      <c r="C1864" s="3"/>
      <c r="D1864" s="3"/>
    </row>
    <row r="1865" spans="1:4" x14ac:dyDescent="0.35">
      <c r="A1865" s="3"/>
      <c r="B1865" s="3"/>
      <c r="C1865" s="3"/>
      <c r="D1865" s="3"/>
    </row>
    <row r="1866" spans="1:4" x14ac:dyDescent="0.35">
      <c r="A1866" s="3"/>
      <c r="B1866" s="3"/>
      <c r="C1866" s="3"/>
      <c r="D1866" s="3"/>
    </row>
    <row r="1867" spans="1:4" x14ac:dyDescent="0.35">
      <c r="A1867" s="3"/>
      <c r="B1867" s="3"/>
      <c r="C1867" s="3"/>
      <c r="D1867" s="3"/>
    </row>
    <row r="1868" spans="1:4" x14ac:dyDescent="0.35">
      <c r="A1868" s="3"/>
      <c r="B1868" s="3"/>
      <c r="C1868" s="3"/>
      <c r="D1868" s="3"/>
    </row>
    <row r="1869" spans="1:4" x14ac:dyDescent="0.35">
      <c r="A1869" s="3"/>
      <c r="B1869" s="3"/>
      <c r="C1869" s="3"/>
      <c r="D1869" s="3"/>
    </row>
    <row r="1870" spans="1:4" x14ac:dyDescent="0.35">
      <c r="A1870" s="3"/>
      <c r="B1870" s="3"/>
      <c r="C1870" s="3"/>
      <c r="D1870" s="3"/>
    </row>
    <row r="1871" spans="1:4" x14ac:dyDescent="0.35">
      <c r="A1871" s="3"/>
      <c r="B1871" s="3"/>
      <c r="C1871" s="3"/>
      <c r="D1871" s="3"/>
    </row>
    <row r="1872" spans="1:4" x14ac:dyDescent="0.35">
      <c r="A1872" s="3"/>
      <c r="B1872" s="3"/>
      <c r="C1872" s="3"/>
      <c r="D1872" s="3"/>
    </row>
    <row r="1873" spans="1:4" x14ac:dyDescent="0.35">
      <c r="A1873" s="3"/>
      <c r="B1873" s="3"/>
      <c r="C1873" s="3"/>
      <c r="D1873" s="3"/>
    </row>
    <row r="1874" spans="1:4" x14ac:dyDescent="0.35">
      <c r="A1874" s="3"/>
      <c r="B1874" s="3"/>
      <c r="C1874" s="3"/>
      <c r="D1874" s="3"/>
    </row>
    <row r="1875" spans="1:4" x14ac:dyDescent="0.35">
      <c r="A1875" s="3"/>
      <c r="B1875" s="3"/>
      <c r="C1875" s="3"/>
      <c r="D1875" s="3"/>
    </row>
    <row r="1876" spans="1:4" x14ac:dyDescent="0.35">
      <c r="A1876" s="3"/>
      <c r="B1876" s="3"/>
      <c r="C1876" s="3"/>
      <c r="D1876" s="3"/>
    </row>
    <row r="1877" spans="1:4" x14ac:dyDescent="0.35">
      <c r="A1877" s="3"/>
      <c r="B1877" s="3"/>
      <c r="C1877" s="3"/>
      <c r="D1877" s="3"/>
    </row>
    <row r="1878" spans="1:4" x14ac:dyDescent="0.35">
      <c r="A1878" s="3"/>
      <c r="B1878" s="3"/>
      <c r="C1878" s="3"/>
      <c r="D1878" s="3"/>
    </row>
    <row r="1879" spans="1:4" x14ac:dyDescent="0.35">
      <c r="A1879" s="3"/>
      <c r="B1879" s="3"/>
      <c r="C1879" s="3"/>
      <c r="D1879" s="3"/>
    </row>
    <row r="1880" spans="1:4" x14ac:dyDescent="0.35">
      <c r="A1880" s="3"/>
      <c r="B1880" s="3"/>
      <c r="C1880" s="3"/>
      <c r="D1880" s="3"/>
    </row>
    <row r="1881" spans="1:4" x14ac:dyDescent="0.35">
      <c r="A1881" s="3"/>
      <c r="B1881" s="3"/>
      <c r="C1881" s="3"/>
      <c r="D1881" s="3"/>
    </row>
    <row r="1882" spans="1:4" x14ac:dyDescent="0.35">
      <c r="A1882" s="3"/>
      <c r="B1882" s="3"/>
      <c r="C1882" s="3"/>
      <c r="D1882" s="3"/>
    </row>
    <row r="1883" spans="1:4" x14ac:dyDescent="0.35">
      <c r="A1883" s="3"/>
      <c r="B1883" s="3"/>
      <c r="C1883" s="3"/>
      <c r="D1883" s="3"/>
    </row>
    <row r="1884" spans="1:4" x14ac:dyDescent="0.35">
      <c r="A1884" s="3"/>
      <c r="B1884" s="3"/>
      <c r="C1884" s="3"/>
      <c r="D1884" s="3"/>
    </row>
    <row r="1885" spans="1:4" x14ac:dyDescent="0.35">
      <c r="A1885" s="3"/>
      <c r="B1885" s="3"/>
      <c r="C1885" s="3"/>
      <c r="D1885" s="3"/>
    </row>
    <row r="1886" spans="1:4" x14ac:dyDescent="0.35">
      <c r="A1886" s="3"/>
      <c r="B1886" s="3"/>
      <c r="C1886" s="3"/>
      <c r="D1886" s="3"/>
    </row>
    <row r="1887" spans="1:4" x14ac:dyDescent="0.35">
      <c r="A1887" s="3"/>
      <c r="B1887" s="3"/>
      <c r="C1887" s="3"/>
      <c r="D1887" s="3"/>
    </row>
    <row r="1888" spans="1:4" x14ac:dyDescent="0.35">
      <c r="A1888" s="3"/>
      <c r="B1888" s="3"/>
      <c r="C1888" s="3"/>
      <c r="D1888" s="3"/>
    </row>
    <row r="1889" spans="1:4" x14ac:dyDescent="0.35">
      <c r="A1889" s="3"/>
      <c r="B1889" s="3"/>
      <c r="C1889" s="3"/>
      <c r="D1889" s="3"/>
    </row>
    <row r="1890" spans="1:4" x14ac:dyDescent="0.35">
      <c r="A1890" s="3"/>
      <c r="B1890" s="3"/>
      <c r="C1890" s="3"/>
      <c r="D1890" s="3"/>
    </row>
    <row r="1891" spans="1:4" x14ac:dyDescent="0.35">
      <c r="A1891" s="3"/>
      <c r="B1891" s="3"/>
      <c r="C1891" s="3"/>
      <c r="D1891" s="3"/>
    </row>
    <row r="1892" spans="1:4" x14ac:dyDescent="0.35">
      <c r="A1892" s="3"/>
      <c r="B1892" s="3"/>
      <c r="C1892" s="3"/>
      <c r="D1892" s="3"/>
    </row>
    <row r="1893" spans="1:4" x14ac:dyDescent="0.35">
      <c r="A1893" s="3"/>
      <c r="B1893" s="3"/>
      <c r="C1893" s="3"/>
      <c r="D1893" s="3"/>
    </row>
    <row r="1894" spans="1:4" x14ac:dyDescent="0.35">
      <c r="A1894" s="3"/>
      <c r="B1894" s="3"/>
      <c r="C1894" s="3"/>
      <c r="D1894" s="3"/>
    </row>
    <row r="1895" spans="1:4" x14ac:dyDescent="0.35">
      <c r="A1895" s="3"/>
      <c r="B1895" s="3"/>
      <c r="C1895" s="3"/>
      <c r="D1895" s="3"/>
    </row>
    <row r="1896" spans="1:4" x14ac:dyDescent="0.35">
      <c r="A1896" s="3"/>
      <c r="B1896" s="3"/>
      <c r="C1896" s="3"/>
      <c r="D1896" s="3"/>
    </row>
    <row r="1897" spans="1:4" x14ac:dyDescent="0.35">
      <c r="A1897" s="3"/>
      <c r="B1897" s="3"/>
      <c r="C1897" s="3"/>
      <c r="D1897" s="3"/>
    </row>
    <row r="1898" spans="1:4" x14ac:dyDescent="0.35">
      <c r="A1898" s="3"/>
      <c r="B1898" s="3"/>
      <c r="C1898" s="3"/>
      <c r="D1898" s="3"/>
    </row>
    <row r="1899" spans="1:4" x14ac:dyDescent="0.35">
      <c r="A1899" s="3"/>
      <c r="B1899" s="3"/>
      <c r="C1899" s="3"/>
      <c r="D1899" s="3"/>
    </row>
    <row r="1900" spans="1:4" x14ac:dyDescent="0.35">
      <c r="A1900" s="3"/>
      <c r="B1900" s="3"/>
      <c r="C1900" s="3"/>
      <c r="D1900" s="3"/>
    </row>
    <row r="1901" spans="1:4" x14ac:dyDescent="0.35">
      <c r="A1901" s="3"/>
      <c r="B1901" s="3"/>
      <c r="C1901" s="3"/>
      <c r="D1901" s="3"/>
    </row>
    <row r="1902" spans="1:4" x14ac:dyDescent="0.35">
      <c r="A1902" s="3"/>
      <c r="B1902" s="3"/>
      <c r="C1902" s="3"/>
      <c r="D1902" s="3"/>
    </row>
    <row r="1903" spans="1:4" x14ac:dyDescent="0.35">
      <c r="A1903" s="3"/>
      <c r="B1903" s="3"/>
      <c r="C1903" s="3"/>
      <c r="D1903" s="3"/>
    </row>
    <row r="1904" spans="1:4" x14ac:dyDescent="0.35">
      <c r="A1904" s="3"/>
      <c r="B1904" s="3"/>
      <c r="C1904" s="3"/>
      <c r="D1904" s="3"/>
    </row>
    <row r="1905" spans="1:4" x14ac:dyDescent="0.35">
      <c r="A1905" s="3"/>
      <c r="B1905" s="3"/>
      <c r="C1905" s="3"/>
      <c r="D1905" s="3"/>
    </row>
    <row r="1906" spans="1:4" x14ac:dyDescent="0.35">
      <c r="A1906" s="3"/>
      <c r="B1906" s="3"/>
      <c r="C1906" s="3"/>
      <c r="D1906" s="3"/>
    </row>
    <row r="1907" spans="1:4" x14ac:dyDescent="0.35">
      <c r="A1907" s="3"/>
      <c r="B1907" s="3"/>
      <c r="C1907" s="3"/>
      <c r="D1907" s="3"/>
    </row>
    <row r="1908" spans="1:4" x14ac:dyDescent="0.35">
      <c r="A1908" s="3"/>
      <c r="B1908" s="3"/>
      <c r="C1908" s="3"/>
      <c r="D1908" s="3"/>
    </row>
    <row r="1909" spans="1:4" x14ac:dyDescent="0.35">
      <c r="A1909" s="3"/>
      <c r="B1909" s="3"/>
      <c r="C1909" s="3"/>
      <c r="D1909" s="3"/>
    </row>
    <row r="1910" spans="1:4" x14ac:dyDescent="0.35">
      <c r="A1910" s="3"/>
      <c r="B1910" s="3"/>
      <c r="C1910" s="3"/>
      <c r="D1910" s="3"/>
    </row>
    <row r="1911" spans="1:4" x14ac:dyDescent="0.35">
      <c r="A1911" s="3"/>
      <c r="B1911" s="3"/>
      <c r="C1911" s="3"/>
      <c r="D1911" s="3"/>
    </row>
    <row r="1912" spans="1:4" x14ac:dyDescent="0.35">
      <c r="A1912" s="3"/>
      <c r="B1912" s="3"/>
      <c r="C1912" s="3"/>
      <c r="D1912" s="3"/>
    </row>
    <row r="1913" spans="1:4" x14ac:dyDescent="0.35">
      <c r="A1913" s="3"/>
      <c r="B1913" s="3"/>
      <c r="C1913" s="3"/>
      <c r="D1913" s="3"/>
    </row>
    <row r="1914" spans="1:4" x14ac:dyDescent="0.35">
      <c r="A1914" s="3"/>
      <c r="B1914" s="3"/>
      <c r="C1914" s="3"/>
      <c r="D1914" s="3"/>
    </row>
    <row r="1915" spans="1:4" x14ac:dyDescent="0.35">
      <c r="A1915" s="3"/>
      <c r="B1915" s="3"/>
      <c r="C1915" s="3"/>
      <c r="D1915" s="3"/>
    </row>
    <row r="1916" spans="1:4" x14ac:dyDescent="0.35">
      <c r="A1916" s="3"/>
      <c r="B1916" s="3"/>
      <c r="C1916" s="3"/>
      <c r="D1916" s="3"/>
    </row>
    <row r="1917" spans="1:4" x14ac:dyDescent="0.35">
      <c r="A1917" s="3"/>
      <c r="B1917" s="3"/>
      <c r="C1917" s="3"/>
      <c r="D1917" s="3"/>
    </row>
    <row r="1918" spans="1:4" x14ac:dyDescent="0.35">
      <c r="A1918" s="3"/>
      <c r="B1918" s="3"/>
      <c r="C1918" s="3"/>
      <c r="D1918" s="3"/>
    </row>
    <row r="1919" spans="1:4" x14ac:dyDescent="0.35">
      <c r="A1919" s="3"/>
      <c r="B1919" s="3"/>
      <c r="C1919" s="3"/>
      <c r="D1919" s="3"/>
    </row>
    <row r="1920" spans="1:4" x14ac:dyDescent="0.35">
      <c r="A1920" s="3"/>
      <c r="B1920" s="3"/>
      <c r="C1920" s="3"/>
      <c r="D1920" s="3"/>
    </row>
    <row r="1921" spans="1:4" x14ac:dyDescent="0.35">
      <c r="A1921" s="3"/>
      <c r="B1921" s="3"/>
      <c r="C1921" s="3"/>
      <c r="D1921" s="3"/>
    </row>
    <row r="1922" spans="1:4" x14ac:dyDescent="0.35">
      <c r="A1922" s="3"/>
      <c r="B1922" s="3"/>
      <c r="C1922" s="3"/>
      <c r="D1922" s="3"/>
    </row>
    <row r="1923" spans="1:4" x14ac:dyDescent="0.35">
      <c r="A1923" s="3"/>
      <c r="B1923" s="3"/>
      <c r="C1923" s="3"/>
      <c r="D1923" s="3"/>
    </row>
    <row r="1924" spans="1:4" x14ac:dyDescent="0.35">
      <c r="A1924" s="3"/>
      <c r="B1924" s="3"/>
      <c r="C1924" s="3"/>
      <c r="D1924" s="3"/>
    </row>
    <row r="1925" spans="1:4" x14ac:dyDescent="0.35">
      <c r="A1925" s="3"/>
      <c r="B1925" s="3"/>
      <c r="C1925" s="3"/>
      <c r="D1925" s="3"/>
    </row>
    <row r="1926" spans="1:4" x14ac:dyDescent="0.35">
      <c r="A1926" s="3"/>
      <c r="B1926" s="3"/>
      <c r="C1926" s="3"/>
      <c r="D1926" s="3"/>
    </row>
    <row r="1927" spans="1:4" x14ac:dyDescent="0.35">
      <c r="A1927" s="3"/>
      <c r="B1927" s="3"/>
      <c r="C1927" s="3"/>
      <c r="D1927" s="3"/>
    </row>
    <row r="1928" spans="1:4" x14ac:dyDescent="0.35">
      <c r="A1928" s="3"/>
      <c r="B1928" s="3"/>
      <c r="C1928" s="3"/>
      <c r="D1928" s="3"/>
    </row>
    <row r="1929" spans="1:4" x14ac:dyDescent="0.35">
      <c r="A1929" s="3"/>
      <c r="B1929" s="3"/>
      <c r="C1929" s="3"/>
      <c r="D1929" s="3"/>
    </row>
    <row r="1930" spans="1:4" x14ac:dyDescent="0.35">
      <c r="A1930" s="3"/>
      <c r="B1930" s="3"/>
      <c r="C1930" s="3"/>
      <c r="D1930" s="3"/>
    </row>
    <row r="1931" spans="1:4" x14ac:dyDescent="0.35">
      <c r="A1931" s="3"/>
      <c r="B1931" s="3"/>
      <c r="C1931" s="3"/>
      <c r="D1931" s="3"/>
    </row>
    <row r="1932" spans="1:4" x14ac:dyDescent="0.35">
      <c r="A1932" s="3"/>
      <c r="B1932" s="3"/>
      <c r="C1932" s="3"/>
      <c r="D1932" s="3"/>
    </row>
    <row r="1933" spans="1:4" x14ac:dyDescent="0.35">
      <c r="A1933" s="3"/>
      <c r="B1933" s="3"/>
      <c r="C1933" s="3"/>
      <c r="D1933" s="3"/>
    </row>
    <row r="1934" spans="1:4" x14ac:dyDescent="0.35">
      <c r="A1934" s="3"/>
      <c r="B1934" s="3"/>
      <c r="C1934" s="3"/>
      <c r="D1934" s="3"/>
    </row>
    <row r="1935" spans="1:4" x14ac:dyDescent="0.35">
      <c r="A1935" s="3"/>
      <c r="B1935" s="3"/>
      <c r="C1935" s="3"/>
      <c r="D1935" s="3"/>
    </row>
    <row r="1936" spans="1:4" x14ac:dyDescent="0.35">
      <c r="A1936" s="3"/>
      <c r="B1936" s="3"/>
      <c r="C1936" s="3"/>
      <c r="D1936" s="3"/>
    </row>
    <row r="1937" spans="1:4" x14ac:dyDescent="0.35">
      <c r="A1937" s="3"/>
      <c r="B1937" s="3"/>
      <c r="C1937" s="3"/>
      <c r="D1937" s="3"/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D6AC-B7D2-4D8C-BD84-F2AEB7263810}">
  <dimension ref="A1:O37"/>
  <sheetViews>
    <sheetView workbookViewId="0">
      <selection activeCell="I3" sqref="I3"/>
    </sheetView>
  </sheetViews>
  <sheetFormatPr defaultRowHeight="14.5" x14ac:dyDescent="0.35"/>
  <cols>
    <col min="1" max="1" width="8.7265625" style="34"/>
    <col min="2" max="2" width="10.453125" style="34" customWidth="1"/>
    <col min="3" max="3" width="10.453125" style="34" bestFit="1" customWidth="1"/>
    <col min="4" max="5" width="18.6328125" style="34" customWidth="1"/>
    <col min="6" max="6" width="7.81640625" style="34" bestFit="1" customWidth="1"/>
    <col min="7" max="7" width="12.453125" style="34" bestFit="1" customWidth="1"/>
    <col min="8" max="8" width="10.453125" style="34" bestFit="1" customWidth="1"/>
    <col min="9" max="9" width="23.1796875" style="34" bestFit="1" customWidth="1"/>
    <col min="10" max="10" width="9.453125" style="34" bestFit="1" customWidth="1"/>
    <col min="11" max="11" width="8.7265625" style="34"/>
    <col min="12" max="12" width="11.453125" style="34" bestFit="1" customWidth="1"/>
    <col min="13" max="13" width="21.26953125" style="34" bestFit="1" customWidth="1"/>
    <col min="14" max="15" width="11.453125" style="34" bestFit="1" customWidth="1"/>
    <col min="16" max="16384" width="8.7265625" style="34"/>
  </cols>
  <sheetData>
    <row r="1" spans="1:15" ht="15" thickBot="1" x14ac:dyDescent="0.4">
      <c r="A1" s="34" t="s">
        <v>2187</v>
      </c>
      <c r="F1" s="34">
        <v>8</v>
      </c>
      <c r="H1" s="34" t="s">
        <v>2224</v>
      </c>
      <c r="I1" s="47" t="s">
        <v>2250</v>
      </c>
      <c r="J1" s="47">
        <f>VLOOKUP($I$1,DATA!$I:$K,3,0)</f>
        <v>10011155</v>
      </c>
    </row>
    <row r="3" spans="1:15" x14ac:dyDescent="0.35">
      <c r="A3" s="34" t="s">
        <v>2200</v>
      </c>
      <c r="C3" s="34">
        <v>2021</v>
      </c>
      <c r="H3" s="34" t="s">
        <v>107</v>
      </c>
      <c r="I3" s="37">
        <f>SUM(H7:H37)</f>
        <v>2387.4900000000002</v>
      </c>
      <c r="K3" s="34" t="s">
        <v>2205</v>
      </c>
      <c r="L3" s="41">
        <v>20000</v>
      </c>
    </row>
    <row r="6" spans="1:15" ht="15.5" x14ac:dyDescent="0.35">
      <c r="A6" s="31" t="s">
        <v>2201</v>
      </c>
      <c r="B6" s="31"/>
      <c r="C6" s="31" t="s">
        <v>2202</v>
      </c>
      <c r="F6" s="31" t="s">
        <v>10</v>
      </c>
      <c r="G6" s="31" t="s">
        <v>11</v>
      </c>
      <c r="H6" s="32" t="s">
        <v>12</v>
      </c>
      <c r="I6" s="32" t="s">
        <v>2206</v>
      </c>
      <c r="J6" s="32" t="s">
        <v>2207</v>
      </c>
      <c r="K6" s="32" t="s">
        <v>2208</v>
      </c>
      <c r="L6" s="32" t="s">
        <v>2210</v>
      </c>
      <c r="M6" s="32" t="s">
        <v>2211</v>
      </c>
    </row>
    <row r="7" spans="1:15" x14ac:dyDescent="0.35">
      <c r="A7" s="34">
        <v>1</v>
      </c>
      <c r="B7" s="36">
        <f t="shared" ref="B7:B35" si="0">DATE(AnneeCalendrier,NumMOIS,A7)</f>
        <v>44409</v>
      </c>
      <c r="C7" s="35">
        <f t="shared" ref="C7:C35" si="1">DATE($C$3,$F$1,A7)</f>
        <v>44409</v>
      </c>
      <c r="D7" s="36" t="str">
        <f>$J$1&amp;TEXT(B7,"jj/mm/aaaa")</f>
        <v>1001115501/08/2021</v>
      </c>
      <c r="E7" s="36" t="str">
        <f>$J$1&amp;TEXT(C7,"jjjj")</f>
        <v>10011155dimanche</v>
      </c>
      <c r="F7" s="34">
        <f>IFERROR(_xlfn.XLOOKUP($D7,DATA_BRAND!$H:$H,DATA_BRAND!$D:$D,,0),0)</f>
        <v>0</v>
      </c>
      <c r="G7" s="34">
        <f>IFERROR(_xlfn.XLOOKUP($D7,DATA_BRAND!$H:$H,DATA_BRAND!$E:$E,,0),0)</f>
        <v>0</v>
      </c>
      <c r="H7" s="37">
        <f>IFERROR(_xlfn.XLOOKUP($D7,DATA_BRAND!$H:$H,DATA_BRAND!$F:$F,,0),0)</f>
        <v>0</v>
      </c>
      <c r="I7" s="42">
        <f>H7</f>
        <v>0</v>
      </c>
      <c r="J7" s="42">
        <f>$L$3-I7</f>
        <v>20000</v>
      </c>
      <c r="K7" s="39">
        <f>I7/$L$3</f>
        <v>0</v>
      </c>
      <c r="L7" s="41">
        <f>($J7/($A$37-A7))</f>
        <v>666.66666666666663</v>
      </c>
      <c r="M7" s="37">
        <f>H7*(IF(OR(NumMOIS=1,NumMOIS=3,NumMOIS=5,NumMOIS=7,NumMOIS=8,NumMOIS=10,NumMOIS=12),31,30))</f>
        <v>0</v>
      </c>
    </row>
    <row r="8" spans="1:15" x14ac:dyDescent="0.35">
      <c r="A8" s="34">
        <v>2</v>
      </c>
      <c r="B8" s="36">
        <f t="shared" si="0"/>
        <v>44410</v>
      </c>
      <c r="C8" s="35">
        <f t="shared" si="1"/>
        <v>44410</v>
      </c>
      <c r="D8" s="36" t="str">
        <f t="shared" ref="D8:D37" si="2">$J$1&amp;TEXT(B8,"jj/mm/aaaa")</f>
        <v>1001115502/08/2021</v>
      </c>
      <c r="E8" s="36" t="str">
        <f t="shared" ref="E8:E37" si="3">$J$1&amp;TEXT(C8,"jjjj")</f>
        <v>10011155lundi</v>
      </c>
      <c r="F8" s="34">
        <f>IFERROR(_xlfn.XLOOKUP($D8,DATA_BRAND!$H:$H,DATA_BRAND!$D:$D,,0),0)</f>
        <v>0</v>
      </c>
      <c r="G8" s="34">
        <f>IFERROR(_xlfn.XLOOKUP($D8,DATA_BRAND!$H:$H,DATA_BRAND!$E:$E,,0),0)</f>
        <v>0</v>
      </c>
      <c r="H8" s="37">
        <f>IFERROR(_xlfn.XLOOKUP($D8,DATA_BRAND!$H:$H,DATA_BRAND!$F:$F,,0),0)</f>
        <v>0</v>
      </c>
      <c r="I8" s="42">
        <f>I7+H8</f>
        <v>0</v>
      </c>
      <c r="J8" s="42">
        <f t="shared" ref="J8:J36" si="4">$L$3-I8</f>
        <v>20000</v>
      </c>
      <c r="K8" s="39">
        <f t="shared" ref="K8:K36" si="5">I8/$L$3</f>
        <v>0</v>
      </c>
      <c r="L8" s="41">
        <f t="shared" ref="L8:L36" si="6">($J8/($A$37-A8))</f>
        <v>689.65517241379314</v>
      </c>
      <c r="M8" s="37">
        <f>AVERAGE($H$7:$H8)*(IF(OR(NumMOIS=1,NumMOIS=3,NumMOIS=5,NumMOIS=7,NumMOIS=8,NumMOIS=10,NumMOIS=12),31,30))</f>
        <v>0</v>
      </c>
      <c r="N8" s="41"/>
      <c r="O8" s="41"/>
    </row>
    <row r="9" spans="1:15" x14ac:dyDescent="0.35">
      <c r="A9" s="34">
        <v>3</v>
      </c>
      <c r="B9" s="36">
        <f t="shared" si="0"/>
        <v>44411</v>
      </c>
      <c r="C9" s="35">
        <f t="shared" si="1"/>
        <v>44411</v>
      </c>
      <c r="D9" s="36" t="str">
        <f t="shared" si="2"/>
        <v>1001115503/08/2021</v>
      </c>
      <c r="E9" s="36" t="str">
        <f t="shared" si="3"/>
        <v>10011155mardi</v>
      </c>
      <c r="F9" s="34">
        <f>IFERROR(_xlfn.XLOOKUP($D9,DATA_BRAND!$H:$H,DATA_BRAND!$D:$D,,0),0)</f>
        <v>0</v>
      </c>
      <c r="G9" s="34">
        <f>IFERROR(_xlfn.XLOOKUP($D9,DATA_BRAND!$H:$H,DATA_BRAND!$E:$E,,0),0)</f>
        <v>0</v>
      </c>
      <c r="H9" s="37">
        <f>IFERROR(_xlfn.XLOOKUP($D9,DATA_BRAND!$H:$H,DATA_BRAND!$F:$F,,0),0)</f>
        <v>0</v>
      </c>
      <c r="I9" s="42">
        <f>I8+H9</f>
        <v>0</v>
      </c>
      <c r="J9" s="42">
        <f t="shared" si="4"/>
        <v>20000</v>
      </c>
      <c r="K9" s="39">
        <f t="shared" si="5"/>
        <v>0</v>
      </c>
      <c r="L9" s="41">
        <f t="shared" si="6"/>
        <v>714.28571428571433</v>
      </c>
      <c r="M9" s="37">
        <f>AVERAGE($H$7:$H9)*(IF(OR(NumMOIS=1,NumMOIS=3,NumMOIS=5,NumMOIS=7,NumMOIS=8,NumMOIS=10,NumMOIS=12),31,30))</f>
        <v>0</v>
      </c>
    </row>
    <row r="10" spans="1:15" x14ac:dyDescent="0.35">
      <c r="A10" s="34">
        <v>4</v>
      </c>
      <c r="B10" s="36">
        <f t="shared" si="0"/>
        <v>44412</v>
      </c>
      <c r="C10" s="35">
        <f t="shared" si="1"/>
        <v>44412</v>
      </c>
      <c r="D10" s="36" t="str">
        <f t="shared" si="2"/>
        <v>1001115504/08/2021</v>
      </c>
      <c r="E10" s="36" t="str">
        <f t="shared" si="3"/>
        <v>10011155mercredi</v>
      </c>
      <c r="F10" s="34">
        <f>IFERROR(_xlfn.XLOOKUP($D10,DATA_BRAND!$H:$H,DATA_BRAND!$D:$D,,0),0)</f>
        <v>0</v>
      </c>
      <c r="G10" s="34">
        <f>IFERROR(_xlfn.XLOOKUP($D10,DATA_BRAND!$H:$H,DATA_BRAND!$E:$E,,0),0)</f>
        <v>0</v>
      </c>
      <c r="H10" s="37">
        <f>IFERROR(_xlfn.XLOOKUP($D10,DATA_BRAND!$H:$H,DATA_BRAND!$F:$F,,0),0)</f>
        <v>0</v>
      </c>
      <c r="I10" s="42">
        <f t="shared" ref="I10:I36" si="7">I9+H10</f>
        <v>0</v>
      </c>
      <c r="J10" s="42">
        <f t="shared" si="4"/>
        <v>20000</v>
      </c>
      <c r="K10" s="39">
        <f t="shared" si="5"/>
        <v>0</v>
      </c>
      <c r="L10" s="41">
        <f t="shared" si="6"/>
        <v>740.74074074074076</v>
      </c>
      <c r="M10" s="37">
        <f>AVERAGE($H$7:$H10)*(IF(OR(NumMOIS=1,NumMOIS=3,NumMOIS=5,NumMOIS=7,NumMOIS=8,NumMOIS=10,NumMOIS=12),31,30))</f>
        <v>0</v>
      </c>
    </row>
    <row r="11" spans="1:15" x14ac:dyDescent="0.35">
      <c r="A11" s="34">
        <v>5</v>
      </c>
      <c r="B11" s="36">
        <f t="shared" si="0"/>
        <v>44413</v>
      </c>
      <c r="C11" s="35">
        <f t="shared" si="1"/>
        <v>44413</v>
      </c>
      <c r="D11" s="36" t="str">
        <f t="shared" si="2"/>
        <v>1001115505/08/2021</v>
      </c>
      <c r="E11" s="36" t="str">
        <f t="shared" si="3"/>
        <v>10011155jeudi</v>
      </c>
      <c r="F11" s="34">
        <f>IFERROR(_xlfn.XLOOKUP($D11,DATA_BRAND!$H:$H,DATA_BRAND!$D:$D,,0),0)</f>
        <v>1</v>
      </c>
      <c r="G11" s="34">
        <f>IFERROR(_xlfn.XLOOKUP($D11,DATA_BRAND!$H:$H,DATA_BRAND!$E:$E,,0),0)</f>
        <v>1</v>
      </c>
      <c r="H11" s="37">
        <f>IFERROR(_xlfn.XLOOKUP($D11,DATA_BRAND!$H:$H,DATA_BRAND!$F:$F,,0),0)</f>
        <v>179.17</v>
      </c>
      <c r="I11" s="42">
        <f t="shared" si="7"/>
        <v>179.17</v>
      </c>
      <c r="J11" s="42">
        <f t="shared" si="4"/>
        <v>19820.830000000002</v>
      </c>
      <c r="K11" s="39">
        <f t="shared" si="5"/>
        <v>8.9584999999999994E-3</v>
      </c>
      <c r="L11" s="41">
        <f t="shared" si="6"/>
        <v>762.3396153846154</v>
      </c>
      <c r="M11" s="37">
        <f>AVERAGE($H$7:$H11)*(IF(OR(NumMOIS=1,NumMOIS=3,NumMOIS=5,NumMOIS=7,NumMOIS=8,NumMOIS=10,NumMOIS=12),31,30))</f>
        <v>1110.8539999999998</v>
      </c>
    </row>
    <row r="12" spans="1:15" x14ac:dyDescent="0.35">
      <c r="A12" s="34">
        <v>6</v>
      </c>
      <c r="B12" s="36">
        <f t="shared" si="0"/>
        <v>44414</v>
      </c>
      <c r="C12" s="35">
        <f t="shared" si="1"/>
        <v>44414</v>
      </c>
      <c r="D12" s="36" t="str">
        <f t="shared" si="2"/>
        <v>1001115506/08/2021</v>
      </c>
      <c r="E12" s="36" t="str">
        <f t="shared" si="3"/>
        <v>10011155vendredi</v>
      </c>
      <c r="F12" s="34">
        <f>IFERROR(_xlfn.XLOOKUP($D12,DATA_BRAND!$H:$H,DATA_BRAND!$D:$D,,0),0)</f>
        <v>0</v>
      </c>
      <c r="G12" s="34">
        <f>IFERROR(_xlfn.XLOOKUP($D12,DATA_BRAND!$H:$H,DATA_BRAND!$E:$E,,0),0)</f>
        <v>0</v>
      </c>
      <c r="H12" s="37">
        <f>IFERROR(_xlfn.XLOOKUP($D12,DATA_BRAND!$H:$H,DATA_BRAND!$F:$F,,0),0)</f>
        <v>0</v>
      </c>
      <c r="I12" s="42">
        <f t="shared" si="7"/>
        <v>179.17</v>
      </c>
      <c r="J12" s="42">
        <f t="shared" si="4"/>
        <v>19820.830000000002</v>
      </c>
      <c r="K12" s="39">
        <f t="shared" si="5"/>
        <v>8.9584999999999994E-3</v>
      </c>
      <c r="L12" s="41">
        <f t="shared" si="6"/>
        <v>792.83320000000003</v>
      </c>
      <c r="M12" s="37">
        <f>AVERAGE($H$7:$H12)*(IF(OR(NumMOIS=1,NumMOIS=3,NumMOIS=5,NumMOIS=7,NumMOIS=8,NumMOIS=10,NumMOIS=12),31,30))</f>
        <v>925.71166666666659</v>
      </c>
    </row>
    <row r="13" spans="1:15" x14ac:dyDescent="0.35">
      <c r="A13" s="34">
        <v>7</v>
      </c>
      <c r="B13" s="36">
        <f t="shared" si="0"/>
        <v>44415</v>
      </c>
      <c r="C13" s="35">
        <f t="shared" si="1"/>
        <v>44415</v>
      </c>
      <c r="D13" s="36" t="str">
        <f t="shared" si="2"/>
        <v>1001115507/08/2021</v>
      </c>
      <c r="E13" s="36" t="str">
        <f t="shared" si="3"/>
        <v>10011155samedi</v>
      </c>
      <c r="F13" s="34">
        <f>IFERROR(_xlfn.XLOOKUP($D13,DATA_BRAND!$H:$H,DATA_BRAND!$D:$D,,0),0)</f>
        <v>1</v>
      </c>
      <c r="G13" s="34">
        <f>IFERROR(_xlfn.XLOOKUP($D13,DATA_BRAND!$H:$H,DATA_BRAND!$E:$E,,0),0)</f>
        <v>1</v>
      </c>
      <c r="H13" s="37">
        <f>IFERROR(_xlfn.XLOOKUP($D13,DATA_BRAND!$H:$H,DATA_BRAND!$F:$F,,0),0)</f>
        <v>158.33000000000001</v>
      </c>
      <c r="I13" s="42">
        <f t="shared" si="7"/>
        <v>337.5</v>
      </c>
      <c r="J13" s="42">
        <f t="shared" si="4"/>
        <v>19662.5</v>
      </c>
      <c r="K13" s="39">
        <f t="shared" si="5"/>
        <v>1.6875000000000001E-2</v>
      </c>
      <c r="L13" s="41">
        <f t="shared" si="6"/>
        <v>819.27083333333337</v>
      </c>
      <c r="M13" s="37">
        <f>AVERAGE($H$7:$H13)*(IF(OR(NumMOIS=1,NumMOIS=3,NumMOIS=5,NumMOIS=7,NumMOIS=8,NumMOIS=10,NumMOIS=12),31,30))</f>
        <v>1494.6428571428571</v>
      </c>
    </row>
    <row r="14" spans="1:15" x14ac:dyDescent="0.35">
      <c r="A14" s="34">
        <v>8</v>
      </c>
      <c r="B14" s="36">
        <f t="shared" si="0"/>
        <v>44416</v>
      </c>
      <c r="C14" s="35">
        <f t="shared" si="1"/>
        <v>44416</v>
      </c>
      <c r="D14" s="36" t="str">
        <f t="shared" si="2"/>
        <v>1001115508/08/2021</v>
      </c>
      <c r="E14" s="36" t="str">
        <f t="shared" si="3"/>
        <v>10011155dimanche</v>
      </c>
      <c r="F14" s="34">
        <f>IFERROR(_xlfn.XLOOKUP($D14,DATA_BRAND!$H:$H,DATA_BRAND!$D:$D,,0),0)</f>
        <v>1</v>
      </c>
      <c r="G14" s="34">
        <f>IFERROR(_xlfn.XLOOKUP($D14,DATA_BRAND!$H:$H,DATA_BRAND!$E:$E,,0),0)</f>
        <v>1</v>
      </c>
      <c r="H14" s="37">
        <f>IFERROR(_xlfn.XLOOKUP($D14,DATA_BRAND!$H:$H,DATA_BRAND!$F:$F,,0),0)</f>
        <v>658.33</v>
      </c>
      <c r="I14" s="42">
        <f t="shared" si="7"/>
        <v>995.83</v>
      </c>
      <c r="J14" s="42">
        <f t="shared" si="4"/>
        <v>19004.169999999998</v>
      </c>
      <c r="K14" s="39">
        <f t="shared" si="5"/>
        <v>4.9791500000000002E-2</v>
      </c>
      <c r="L14" s="41">
        <f t="shared" si="6"/>
        <v>826.2682608695651</v>
      </c>
      <c r="M14" s="37">
        <f>AVERAGE($H$7:$H14)*(IF(OR(NumMOIS=1,NumMOIS=3,NumMOIS=5,NumMOIS=7,NumMOIS=8,NumMOIS=10,NumMOIS=12),31,30))</f>
        <v>3858.8412499999999</v>
      </c>
    </row>
    <row r="15" spans="1:15" x14ac:dyDescent="0.35">
      <c r="A15" s="34">
        <v>9</v>
      </c>
      <c r="B15" s="36">
        <f t="shared" si="0"/>
        <v>44417</v>
      </c>
      <c r="C15" s="35">
        <f t="shared" si="1"/>
        <v>44417</v>
      </c>
      <c r="D15" s="36" t="str">
        <f t="shared" si="2"/>
        <v>1001115509/08/2021</v>
      </c>
      <c r="E15" s="36" t="str">
        <f t="shared" si="3"/>
        <v>10011155lundi</v>
      </c>
      <c r="F15" s="34">
        <f>IFERROR(_xlfn.XLOOKUP($D15,DATA_BRAND!$H:$H,DATA_BRAND!$D:$D,,0),0)</f>
        <v>0</v>
      </c>
      <c r="G15" s="34">
        <f>IFERROR(_xlfn.XLOOKUP($D15,DATA_BRAND!$H:$H,DATA_BRAND!$E:$E,,0),0)</f>
        <v>0</v>
      </c>
      <c r="H15" s="37">
        <f>IFERROR(_xlfn.XLOOKUP($D15,DATA_BRAND!$H:$H,DATA_BRAND!$F:$F,,0),0)</f>
        <v>0</v>
      </c>
      <c r="I15" s="42">
        <f t="shared" si="7"/>
        <v>995.83</v>
      </c>
      <c r="J15" s="42">
        <f t="shared" si="4"/>
        <v>19004.169999999998</v>
      </c>
      <c r="K15" s="39">
        <f t="shared" si="5"/>
        <v>4.9791500000000002E-2</v>
      </c>
      <c r="L15" s="41">
        <f t="shared" si="6"/>
        <v>863.82590909090902</v>
      </c>
      <c r="M15" s="37">
        <f>AVERAGE($H$7:$H15)*(IF(OR(NumMOIS=1,NumMOIS=3,NumMOIS=5,NumMOIS=7,NumMOIS=8,NumMOIS=10,NumMOIS=12),31,30))</f>
        <v>3430.0811111111111</v>
      </c>
    </row>
    <row r="16" spans="1:15" x14ac:dyDescent="0.35">
      <c r="A16" s="34">
        <v>10</v>
      </c>
      <c r="B16" s="36">
        <f t="shared" si="0"/>
        <v>44418</v>
      </c>
      <c r="C16" s="35">
        <f t="shared" si="1"/>
        <v>44418</v>
      </c>
      <c r="D16" s="36" t="str">
        <f t="shared" si="2"/>
        <v>1001115510/08/2021</v>
      </c>
      <c r="E16" s="36" t="str">
        <f t="shared" si="3"/>
        <v>10011155mardi</v>
      </c>
      <c r="F16" s="34">
        <f>IFERROR(_xlfn.XLOOKUP($D16,DATA_BRAND!$H:$H,DATA_BRAND!$D:$D,,0),0)</f>
        <v>0</v>
      </c>
      <c r="G16" s="34">
        <f>IFERROR(_xlfn.XLOOKUP($D16,DATA_BRAND!$H:$H,DATA_BRAND!$E:$E,,0),0)</f>
        <v>0</v>
      </c>
      <c r="H16" s="37">
        <f>IFERROR(_xlfn.XLOOKUP($D16,DATA_BRAND!$H:$H,DATA_BRAND!$F:$F,,0),0)</f>
        <v>0</v>
      </c>
      <c r="I16" s="42">
        <f t="shared" si="7"/>
        <v>995.83</v>
      </c>
      <c r="J16" s="42">
        <f t="shared" si="4"/>
        <v>19004.169999999998</v>
      </c>
      <c r="K16" s="39">
        <f t="shared" si="5"/>
        <v>4.9791500000000002E-2</v>
      </c>
      <c r="L16" s="41">
        <f t="shared" si="6"/>
        <v>904.96047619047613</v>
      </c>
      <c r="M16" s="37">
        <f>AVERAGE($H$7:$H16)*(IF(OR(NumMOIS=1,NumMOIS=3,NumMOIS=5,NumMOIS=7,NumMOIS=8,NumMOIS=10,NumMOIS=12),31,30))</f>
        <v>3087.0729999999999</v>
      </c>
    </row>
    <row r="17" spans="1:13" x14ac:dyDescent="0.35">
      <c r="A17" s="34">
        <v>11</v>
      </c>
      <c r="B17" s="36">
        <f t="shared" si="0"/>
        <v>44419</v>
      </c>
      <c r="C17" s="35">
        <f t="shared" si="1"/>
        <v>44419</v>
      </c>
      <c r="D17" s="36" t="str">
        <f t="shared" si="2"/>
        <v>1001115511/08/2021</v>
      </c>
      <c r="E17" s="36" t="str">
        <f t="shared" si="3"/>
        <v>10011155mercredi</v>
      </c>
      <c r="F17" s="34">
        <f>IFERROR(_xlfn.XLOOKUP($D17,DATA_BRAND!$H:$H,DATA_BRAND!$D:$D,,0),0)</f>
        <v>2</v>
      </c>
      <c r="G17" s="34">
        <f>IFERROR(_xlfn.XLOOKUP($D17,DATA_BRAND!$H:$H,DATA_BRAND!$E:$E,,0),0)</f>
        <v>2</v>
      </c>
      <c r="H17" s="37">
        <f>IFERROR(_xlfn.XLOOKUP($D17,DATA_BRAND!$H:$H,DATA_BRAND!$F:$F,,0),0)</f>
        <v>933.33</v>
      </c>
      <c r="I17" s="42">
        <f t="shared" si="7"/>
        <v>1929.16</v>
      </c>
      <c r="J17" s="42">
        <f t="shared" si="4"/>
        <v>18070.84</v>
      </c>
      <c r="K17" s="39">
        <f t="shared" si="5"/>
        <v>9.6458000000000002E-2</v>
      </c>
      <c r="L17" s="41">
        <f t="shared" si="6"/>
        <v>903.54200000000003</v>
      </c>
      <c r="M17" s="37">
        <f>AVERAGE($H$7:$H17)*(IF(OR(NumMOIS=1,NumMOIS=3,NumMOIS=5,NumMOIS=7,NumMOIS=8,NumMOIS=10,NumMOIS=12),31,30))</f>
        <v>5436.7236363636366</v>
      </c>
    </row>
    <row r="18" spans="1:13" x14ac:dyDescent="0.35">
      <c r="A18" s="34">
        <v>12</v>
      </c>
      <c r="B18" s="36">
        <f t="shared" si="0"/>
        <v>44420</v>
      </c>
      <c r="C18" s="35">
        <f t="shared" si="1"/>
        <v>44420</v>
      </c>
      <c r="D18" s="36" t="str">
        <f t="shared" si="2"/>
        <v>1001115512/08/2021</v>
      </c>
      <c r="E18" s="36" t="str">
        <f t="shared" si="3"/>
        <v>10011155jeudi</v>
      </c>
      <c r="F18" s="34">
        <f>IFERROR(_xlfn.XLOOKUP($D18,DATA_BRAND!$H:$H,DATA_BRAND!$D:$D,,0),0)</f>
        <v>2</v>
      </c>
      <c r="G18" s="34">
        <f>IFERROR(_xlfn.XLOOKUP($D18,DATA_BRAND!$H:$H,DATA_BRAND!$E:$E,,0),0)</f>
        <v>1</v>
      </c>
      <c r="H18" s="37">
        <f>IFERROR(_xlfn.XLOOKUP($D18,DATA_BRAND!$H:$H,DATA_BRAND!$F:$F,,0),0)</f>
        <v>458.33000000000004</v>
      </c>
      <c r="I18" s="42">
        <f t="shared" si="7"/>
        <v>2387.4900000000002</v>
      </c>
      <c r="J18" s="42">
        <f t="shared" si="4"/>
        <v>17612.509999999998</v>
      </c>
      <c r="K18" s="39">
        <f t="shared" si="5"/>
        <v>0.11937450000000001</v>
      </c>
      <c r="L18" s="41">
        <f t="shared" si="6"/>
        <v>926.97421052631569</v>
      </c>
      <c r="M18" s="37">
        <f>AVERAGE($H$7:$H18)*(IF(OR(NumMOIS=1,NumMOIS=3,NumMOIS=5,NumMOIS=7,NumMOIS=8,NumMOIS=10,NumMOIS=12),31,30))</f>
        <v>6167.6824999999999</v>
      </c>
    </row>
    <row r="19" spans="1:13" x14ac:dyDescent="0.35">
      <c r="A19" s="34">
        <v>13</v>
      </c>
      <c r="B19" s="36">
        <f t="shared" si="0"/>
        <v>44421</v>
      </c>
      <c r="C19" s="35">
        <f t="shared" si="1"/>
        <v>44421</v>
      </c>
      <c r="D19" s="36" t="str">
        <f t="shared" si="2"/>
        <v>1001115513/08/2021</v>
      </c>
      <c r="E19" s="36" t="str">
        <f t="shared" si="3"/>
        <v>10011155vendredi</v>
      </c>
      <c r="F19" s="34">
        <f>IFERROR(_xlfn.XLOOKUP($D19,DATA_BRAND!$H:$H,DATA_BRAND!$D:$D,,0),0)</f>
        <v>0</v>
      </c>
      <c r="G19" s="34">
        <f>IFERROR(_xlfn.XLOOKUP($D19,DATA_BRAND!$H:$H,DATA_BRAND!$E:$E,,0),0)</f>
        <v>0</v>
      </c>
      <c r="H19" s="37">
        <f>IFERROR(_xlfn.XLOOKUP($D19,DATA_BRAND!$H:$H,DATA_BRAND!$F:$F,,0),0)</f>
        <v>0</v>
      </c>
      <c r="I19" s="42">
        <f t="shared" si="7"/>
        <v>2387.4900000000002</v>
      </c>
      <c r="J19" s="42">
        <f t="shared" si="4"/>
        <v>17612.509999999998</v>
      </c>
      <c r="K19" s="39">
        <f t="shared" si="5"/>
        <v>0.11937450000000001</v>
      </c>
      <c r="L19" s="41">
        <f t="shared" si="6"/>
        <v>978.47277777777765</v>
      </c>
      <c r="M19" s="37">
        <f>AVERAGE($H$7:$H19)*(IF(OR(NumMOIS=1,NumMOIS=3,NumMOIS=5,NumMOIS=7,NumMOIS=8,NumMOIS=10,NumMOIS=12),31,30))</f>
        <v>5693.2453846153858</v>
      </c>
    </row>
    <row r="20" spans="1:13" x14ac:dyDescent="0.35">
      <c r="A20" s="34">
        <v>14</v>
      </c>
      <c r="B20" s="36">
        <f t="shared" si="0"/>
        <v>44422</v>
      </c>
      <c r="C20" s="35">
        <f t="shared" si="1"/>
        <v>44422</v>
      </c>
      <c r="D20" s="36" t="str">
        <f t="shared" si="2"/>
        <v>1001115514/08/2021</v>
      </c>
      <c r="E20" s="36" t="str">
        <f t="shared" si="3"/>
        <v>10011155samedi</v>
      </c>
      <c r="F20" s="34">
        <f>IFERROR(_xlfn.XLOOKUP($D20,DATA_BRAND!$H:$H,DATA_BRAND!$D:$D,,0),0)</f>
        <v>0</v>
      </c>
      <c r="G20" s="34">
        <f>IFERROR(_xlfn.XLOOKUP($D20,DATA_BRAND!$H:$H,DATA_BRAND!$E:$E,,0),0)</f>
        <v>0</v>
      </c>
      <c r="H20" s="37">
        <f>IFERROR(_xlfn.XLOOKUP($D20,DATA_BRAND!$H:$H,DATA_BRAND!$F:$F,,0),0)</f>
        <v>0</v>
      </c>
      <c r="I20" s="42">
        <f t="shared" si="7"/>
        <v>2387.4900000000002</v>
      </c>
      <c r="J20" s="42">
        <f t="shared" si="4"/>
        <v>17612.509999999998</v>
      </c>
      <c r="K20" s="39">
        <f t="shared" si="5"/>
        <v>0.11937450000000001</v>
      </c>
      <c r="L20" s="41">
        <f t="shared" si="6"/>
        <v>1036.03</v>
      </c>
      <c r="M20" s="37">
        <f>AVERAGE($H$7:$H20)*(IF(OR(NumMOIS=1,NumMOIS=3,NumMOIS=5,NumMOIS=7,NumMOIS=8,NumMOIS=10,NumMOIS=12),31,30))</f>
        <v>5286.5850000000009</v>
      </c>
    </row>
    <row r="21" spans="1:13" x14ac:dyDescent="0.35">
      <c r="A21" s="34">
        <v>15</v>
      </c>
      <c r="B21" s="36">
        <f t="shared" si="0"/>
        <v>44423</v>
      </c>
      <c r="C21" s="35">
        <f t="shared" si="1"/>
        <v>44423</v>
      </c>
      <c r="D21" s="36" t="str">
        <f t="shared" si="2"/>
        <v>1001115515/08/2021</v>
      </c>
      <c r="E21" s="36" t="str">
        <f t="shared" si="3"/>
        <v>10011155dimanche</v>
      </c>
      <c r="F21" s="34">
        <f>IFERROR(_xlfn.XLOOKUP($D21,DATA_BRAND!$H:$H,DATA_BRAND!$D:$D,,0),0)</f>
        <v>0</v>
      </c>
      <c r="G21" s="34">
        <f>IFERROR(_xlfn.XLOOKUP($D21,DATA_BRAND!$H:$H,DATA_BRAND!$E:$E,,0),0)</f>
        <v>0</v>
      </c>
      <c r="H21" s="37">
        <f>IFERROR(_xlfn.XLOOKUP($D21,DATA_BRAND!$H:$H,DATA_BRAND!$F:$F,,0),0)</f>
        <v>0</v>
      </c>
      <c r="I21" s="42">
        <f t="shared" si="7"/>
        <v>2387.4900000000002</v>
      </c>
      <c r="J21" s="42">
        <f t="shared" si="4"/>
        <v>17612.509999999998</v>
      </c>
      <c r="K21" s="39">
        <f t="shared" si="5"/>
        <v>0.11937450000000001</v>
      </c>
      <c r="L21" s="41">
        <f t="shared" si="6"/>
        <v>1100.7818749999999</v>
      </c>
      <c r="M21" s="37">
        <f>AVERAGE($H$7:$H21)*(IF(OR(NumMOIS=1,NumMOIS=3,NumMOIS=5,NumMOIS=7,NumMOIS=8,NumMOIS=10,NumMOIS=12),31,30))</f>
        <v>4934.1460000000006</v>
      </c>
    </row>
    <row r="22" spans="1:13" x14ac:dyDescent="0.35">
      <c r="A22" s="34">
        <v>16</v>
      </c>
      <c r="B22" s="36">
        <f t="shared" si="0"/>
        <v>44424</v>
      </c>
      <c r="C22" s="35">
        <f t="shared" si="1"/>
        <v>44424</v>
      </c>
      <c r="D22" s="36" t="str">
        <f t="shared" si="2"/>
        <v>1001115516/08/2021</v>
      </c>
      <c r="E22" s="36" t="str">
        <f t="shared" si="3"/>
        <v>10011155lundi</v>
      </c>
      <c r="F22" s="34">
        <f>IFERROR(_xlfn.XLOOKUP($D22,DATA_BRAND!$H:$H,DATA_BRAND!$D:$D,,0),0)</f>
        <v>0</v>
      </c>
      <c r="G22" s="34">
        <f>IFERROR(_xlfn.XLOOKUP($D22,DATA_BRAND!$H:$H,DATA_BRAND!$E:$E,,0),0)</f>
        <v>0</v>
      </c>
      <c r="H22" s="37">
        <f>IFERROR(_xlfn.XLOOKUP($D22,DATA_BRAND!$H:$H,DATA_BRAND!$F:$F,,0),0)</f>
        <v>0</v>
      </c>
      <c r="I22" s="42">
        <f t="shared" si="7"/>
        <v>2387.4900000000002</v>
      </c>
      <c r="J22" s="42">
        <f t="shared" si="4"/>
        <v>17612.509999999998</v>
      </c>
      <c r="K22" s="39">
        <f t="shared" si="5"/>
        <v>0.11937450000000001</v>
      </c>
      <c r="L22" s="41">
        <f t="shared" si="6"/>
        <v>1174.1673333333333</v>
      </c>
      <c r="M22" s="37">
        <f>AVERAGE($H$7:$H22)*(IF(OR(NumMOIS=1,NumMOIS=3,NumMOIS=5,NumMOIS=7,NumMOIS=8,NumMOIS=10,NumMOIS=12),31,30))</f>
        <v>4625.7618750000001</v>
      </c>
    </row>
    <row r="23" spans="1:13" x14ac:dyDescent="0.35">
      <c r="A23" s="34">
        <v>17</v>
      </c>
      <c r="B23" s="36">
        <f t="shared" si="0"/>
        <v>44425</v>
      </c>
      <c r="C23" s="35">
        <f t="shared" si="1"/>
        <v>44425</v>
      </c>
      <c r="D23" s="36" t="str">
        <f t="shared" si="2"/>
        <v>1001115517/08/2021</v>
      </c>
      <c r="E23" s="36" t="str">
        <f t="shared" si="3"/>
        <v>10011155mardi</v>
      </c>
      <c r="F23" s="34">
        <f>IFERROR(_xlfn.XLOOKUP($D23,DATA_BRAND!$H:$H,DATA_BRAND!$D:$D,,0),0)</f>
        <v>0</v>
      </c>
      <c r="G23" s="34">
        <f>IFERROR(_xlfn.XLOOKUP($D23,DATA_BRAND!$H:$H,DATA_BRAND!$E:$E,,0),0)</f>
        <v>0</v>
      </c>
      <c r="H23" s="37">
        <f>IFERROR(_xlfn.XLOOKUP($D23,DATA_BRAND!$H:$H,DATA_BRAND!$F:$F,,0),0)</f>
        <v>0</v>
      </c>
      <c r="I23" s="42">
        <f t="shared" si="7"/>
        <v>2387.4900000000002</v>
      </c>
      <c r="J23" s="42">
        <f t="shared" si="4"/>
        <v>17612.509999999998</v>
      </c>
      <c r="K23" s="39">
        <f t="shared" si="5"/>
        <v>0.11937450000000001</v>
      </c>
      <c r="L23" s="41">
        <f t="shared" si="6"/>
        <v>1258.0364285714284</v>
      </c>
      <c r="M23" s="37">
        <f>AVERAGE($H$7:$H23)*(IF(OR(NumMOIS=1,NumMOIS=3,NumMOIS=5,NumMOIS=7,NumMOIS=8,NumMOIS=10,NumMOIS=12),31,30))</f>
        <v>4353.6582352941186</v>
      </c>
    </row>
    <row r="24" spans="1:13" x14ac:dyDescent="0.35">
      <c r="A24" s="34">
        <v>18</v>
      </c>
      <c r="B24" s="36">
        <f t="shared" si="0"/>
        <v>44426</v>
      </c>
      <c r="C24" s="35">
        <f t="shared" si="1"/>
        <v>44426</v>
      </c>
      <c r="D24" s="36" t="str">
        <f t="shared" si="2"/>
        <v>1001115518/08/2021</v>
      </c>
      <c r="E24" s="36" t="str">
        <f t="shared" si="3"/>
        <v>10011155mercredi</v>
      </c>
      <c r="F24" s="34">
        <f>IFERROR(_xlfn.XLOOKUP($D24,DATA_BRAND!$H:$H,DATA_BRAND!$D:$D,,0),0)</f>
        <v>0</v>
      </c>
      <c r="G24" s="34">
        <f>IFERROR(_xlfn.XLOOKUP($D24,DATA_BRAND!$H:$H,DATA_BRAND!$E:$E,,0),0)</f>
        <v>0</v>
      </c>
      <c r="H24" s="37">
        <f>IFERROR(_xlfn.XLOOKUP($D24,DATA_BRAND!$H:$H,DATA_BRAND!$F:$F,,0),0)</f>
        <v>0</v>
      </c>
      <c r="I24" s="42">
        <f t="shared" si="7"/>
        <v>2387.4900000000002</v>
      </c>
      <c r="J24" s="42">
        <f t="shared" si="4"/>
        <v>17612.509999999998</v>
      </c>
      <c r="K24" s="39">
        <f t="shared" si="5"/>
        <v>0.11937450000000001</v>
      </c>
      <c r="L24" s="41">
        <f t="shared" si="6"/>
        <v>1354.8084615384614</v>
      </c>
      <c r="M24" s="37">
        <f>AVERAGE($H$7:$H24)*(IF(OR(NumMOIS=1,NumMOIS=3,NumMOIS=5,NumMOIS=7,NumMOIS=8,NumMOIS=10,NumMOIS=12),31,30))</f>
        <v>4111.7883333333339</v>
      </c>
    </row>
    <row r="25" spans="1:13" x14ac:dyDescent="0.35">
      <c r="A25" s="34">
        <v>19</v>
      </c>
      <c r="B25" s="36">
        <f t="shared" si="0"/>
        <v>44427</v>
      </c>
      <c r="C25" s="35">
        <f t="shared" si="1"/>
        <v>44427</v>
      </c>
      <c r="D25" s="36" t="str">
        <f t="shared" si="2"/>
        <v>1001115519/08/2021</v>
      </c>
      <c r="E25" s="36" t="str">
        <f t="shared" si="3"/>
        <v>10011155jeudi</v>
      </c>
      <c r="F25" s="34">
        <f>IFERROR(_xlfn.XLOOKUP($D25,DATA_BRAND!$H:$H,DATA_BRAND!$D:$D,,0),0)</f>
        <v>0</v>
      </c>
      <c r="G25" s="34">
        <f>IFERROR(_xlfn.XLOOKUP($D25,DATA_BRAND!$H:$H,DATA_BRAND!$E:$E,,0),0)</f>
        <v>0</v>
      </c>
      <c r="H25" s="37">
        <f>IFERROR(_xlfn.XLOOKUP($D25,DATA_BRAND!$H:$H,DATA_BRAND!$F:$F,,0),0)</f>
        <v>0</v>
      </c>
      <c r="I25" s="42">
        <f t="shared" si="7"/>
        <v>2387.4900000000002</v>
      </c>
      <c r="J25" s="42">
        <f t="shared" si="4"/>
        <v>17612.509999999998</v>
      </c>
      <c r="K25" s="39">
        <f t="shared" si="5"/>
        <v>0.11937450000000001</v>
      </c>
      <c r="L25" s="41">
        <f t="shared" si="6"/>
        <v>1467.7091666666665</v>
      </c>
      <c r="M25" s="37">
        <f>AVERAGE($H$7:$H25)*(IF(OR(NumMOIS=1,NumMOIS=3,NumMOIS=5,NumMOIS=7,NumMOIS=8,NumMOIS=10,NumMOIS=12),31,30))</f>
        <v>3895.3784210526319</v>
      </c>
    </row>
    <row r="26" spans="1:13" x14ac:dyDescent="0.35">
      <c r="A26" s="34">
        <v>20</v>
      </c>
      <c r="B26" s="36">
        <f t="shared" si="0"/>
        <v>44428</v>
      </c>
      <c r="C26" s="35">
        <f t="shared" si="1"/>
        <v>44428</v>
      </c>
      <c r="D26" s="36" t="str">
        <f t="shared" si="2"/>
        <v>1001115520/08/2021</v>
      </c>
      <c r="E26" s="36" t="str">
        <f t="shared" si="3"/>
        <v>10011155vendredi</v>
      </c>
      <c r="F26" s="34">
        <f>IFERROR(_xlfn.XLOOKUP($D26,DATA_BRAND!$H:$H,DATA_BRAND!$D:$D,,0),0)</f>
        <v>0</v>
      </c>
      <c r="G26" s="34">
        <f>IFERROR(_xlfn.XLOOKUP($D26,DATA_BRAND!$H:$H,DATA_BRAND!$E:$E,,0),0)</f>
        <v>0</v>
      </c>
      <c r="H26" s="37">
        <f>IFERROR(_xlfn.XLOOKUP($D26,DATA_BRAND!$H:$H,DATA_BRAND!$F:$F,,0),0)</f>
        <v>0</v>
      </c>
      <c r="I26" s="42">
        <f t="shared" si="7"/>
        <v>2387.4900000000002</v>
      </c>
      <c r="J26" s="42">
        <f t="shared" si="4"/>
        <v>17612.509999999998</v>
      </c>
      <c r="K26" s="39">
        <f t="shared" si="5"/>
        <v>0.11937450000000001</v>
      </c>
      <c r="L26" s="41">
        <f t="shared" si="6"/>
        <v>1601.1372727272726</v>
      </c>
      <c r="M26" s="37">
        <f>AVERAGE($H$7:$H26)*(IF(OR(NumMOIS=1,NumMOIS=3,NumMOIS=5,NumMOIS=7,NumMOIS=8,NumMOIS=10,NumMOIS=12),31,30))</f>
        <v>3700.6095000000005</v>
      </c>
    </row>
    <row r="27" spans="1:13" x14ac:dyDescent="0.35">
      <c r="A27" s="34">
        <v>21</v>
      </c>
      <c r="B27" s="36">
        <f t="shared" si="0"/>
        <v>44429</v>
      </c>
      <c r="C27" s="35">
        <f t="shared" si="1"/>
        <v>44429</v>
      </c>
      <c r="D27" s="36" t="str">
        <f t="shared" si="2"/>
        <v>1001115521/08/2021</v>
      </c>
      <c r="E27" s="36" t="str">
        <f t="shared" si="3"/>
        <v>10011155samedi</v>
      </c>
      <c r="F27" s="34">
        <f>IFERROR(_xlfn.XLOOKUP($D27,DATA_BRAND!$H:$H,DATA_BRAND!$D:$D,,0),0)</f>
        <v>0</v>
      </c>
      <c r="G27" s="34">
        <f>IFERROR(_xlfn.XLOOKUP($D27,DATA_BRAND!$H:$H,DATA_BRAND!$E:$E,,0),0)</f>
        <v>0</v>
      </c>
      <c r="H27" s="37">
        <f>IFERROR(_xlfn.XLOOKUP($D27,DATA_BRAND!$H:$H,DATA_BRAND!$F:$F,,0),0)</f>
        <v>0</v>
      </c>
      <c r="I27" s="42">
        <f t="shared" si="7"/>
        <v>2387.4900000000002</v>
      </c>
      <c r="J27" s="42">
        <f t="shared" si="4"/>
        <v>17612.509999999998</v>
      </c>
      <c r="K27" s="39">
        <f t="shared" si="5"/>
        <v>0.11937450000000001</v>
      </c>
      <c r="L27" s="41">
        <f t="shared" si="6"/>
        <v>1761.2509999999997</v>
      </c>
      <c r="M27" s="37">
        <f>AVERAGE($H$7:$H27)*(IF(OR(NumMOIS=1,NumMOIS=3,NumMOIS=5,NumMOIS=7,NumMOIS=8,NumMOIS=10,NumMOIS=12),31,30))</f>
        <v>3524.3900000000003</v>
      </c>
    </row>
    <row r="28" spans="1:13" x14ac:dyDescent="0.35">
      <c r="A28" s="34">
        <v>22</v>
      </c>
      <c r="B28" s="36">
        <f t="shared" si="0"/>
        <v>44430</v>
      </c>
      <c r="C28" s="35">
        <f t="shared" si="1"/>
        <v>44430</v>
      </c>
      <c r="D28" s="36" t="str">
        <f t="shared" si="2"/>
        <v>1001115522/08/2021</v>
      </c>
      <c r="E28" s="36" t="str">
        <f t="shared" si="3"/>
        <v>10011155dimanche</v>
      </c>
      <c r="F28" s="34">
        <f>IFERROR(_xlfn.XLOOKUP($D28,DATA_BRAND!$H:$H,DATA_BRAND!$D:$D,,0),0)</f>
        <v>0</v>
      </c>
      <c r="G28" s="34">
        <f>IFERROR(_xlfn.XLOOKUP($D28,DATA_BRAND!$H:$H,DATA_BRAND!$E:$E,,0),0)</f>
        <v>0</v>
      </c>
      <c r="H28" s="37">
        <f>IFERROR(_xlfn.XLOOKUP($D28,DATA_BRAND!$H:$H,DATA_BRAND!$F:$F,,0),0)</f>
        <v>0</v>
      </c>
      <c r="I28" s="42">
        <f t="shared" si="7"/>
        <v>2387.4900000000002</v>
      </c>
      <c r="J28" s="42">
        <f t="shared" si="4"/>
        <v>17612.509999999998</v>
      </c>
      <c r="K28" s="39">
        <f t="shared" si="5"/>
        <v>0.11937450000000001</v>
      </c>
      <c r="L28" s="41">
        <f t="shared" si="6"/>
        <v>1956.9455555555553</v>
      </c>
      <c r="M28" s="37">
        <f>AVERAGE($H$7:$H28)*(IF(OR(NumMOIS=1,NumMOIS=3,NumMOIS=5,NumMOIS=7,NumMOIS=8,NumMOIS=10,NumMOIS=12),31,30))</f>
        <v>3364.1904545454549</v>
      </c>
    </row>
    <row r="29" spans="1:13" x14ac:dyDescent="0.35">
      <c r="A29" s="34">
        <v>23</v>
      </c>
      <c r="B29" s="36">
        <f t="shared" si="0"/>
        <v>44431</v>
      </c>
      <c r="C29" s="35">
        <f t="shared" si="1"/>
        <v>44431</v>
      </c>
      <c r="D29" s="36" t="str">
        <f t="shared" si="2"/>
        <v>1001115523/08/2021</v>
      </c>
      <c r="E29" s="36" t="str">
        <f t="shared" si="3"/>
        <v>10011155lundi</v>
      </c>
      <c r="F29" s="34">
        <f>IFERROR(_xlfn.XLOOKUP($D29,DATA_BRAND!$H:$H,DATA_BRAND!$D:$D,,0),0)</f>
        <v>0</v>
      </c>
      <c r="G29" s="34">
        <f>IFERROR(_xlfn.XLOOKUP($D29,DATA_BRAND!$H:$H,DATA_BRAND!$E:$E,,0),0)</f>
        <v>0</v>
      </c>
      <c r="H29" s="37">
        <f>IFERROR(_xlfn.XLOOKUP($D29,DATA_BRAND!$H:$H,DATA_BRAND!$F:$F,,0),0)</f>
        <v>0</v>
      </c>
      <c r="I29" s="42">
        <f t="shared" si="7"/>
        <v>2387.4900000000002</v>
      </c>
      <c r="J29" s="42">
        <f t="shared" si="4"/>
        <v>17612.509999999998</v>
      </c>
      <c r="K29" s="39">
        <f t="shared" si="5"/>
        <v>0.11937450000000001</v>
      </c>
      <c r="L29" s="41">
        <f t="shared" si="6"/>
        <v>2201.5637499999998</v>
      </c>
      <c r="M29" s="37">
        <f>AVERAGE($H$7:$H29)*(IF(OR(NumMOIS=1,NumMOIS=3,NumMOIS=5,NumMOIS=7,NumMOIS=8,NumMOIS=10,NumMOIS=12),31,30))</f>
        <v>3217.9213043478267</v>
      </c>
    </row>
    <row r="30" spans="1:13" x14ac:dyDescent="0.35">
      <c r="A30" s="34">
        <v>24</v>
      </c>
      <c r="B30" s="36">
        <f t="shared" si="0"/>
        <v>44432</v>
      </c>
      <c r="C30" s="35">
        <f t="shared" si="1"/>
        <v>44432</v>
      </c>
      <c r="D30" s="36" t="str">
        <f t="shared" si="2"/>
        <v>1001115524/08/2021</v>
      </c>
      <c r="E30" s="36" t="str">
        <f t="shared" si="3"/>
        <v>10011155mardi</v>
      </c>
      <c r="F30" s="34">
        <f>IFERROR(_xlfn.XLOOKUP($D30,DATA_BRAND!$H:$H,DATA_BRAND!$D:$D,,0),0)</f>
        <v>0</v>
      </c>
      <c r="G30" s="34">
        <f>IFERROR(_xlfn.XLOOKUP($D30,DATA_BRAND!$H:$H,DATA_BRAND!$E:$E,,0),0)</f>
        <v>0</v>
      </c>
      <c r="H30" s="37">
        <f>IFERROR(_xlfn.XLOOKUP($D30,DATA_BRAND!$H:$H,DATA_BRAND!$F:$F,,0),0)</f>
        <v>0</v>
      </c>
      <c r="I30" s="42">
        <f t="shared" si="7"/>
        <v>2387.4900000000002</v>
      </c>
      <c r="J30" s="42">
        <f t="shared" si="4"/>
        <v>17612.509999999998</v>
      </c>
      <c r="K30" s="39">
        <f t="shared" si="5"/>
        <v>0.11937450000000001</v>
      </c>
      <c r="L30" s="41">
        <f t="shared" si="6"/>
        <v>2516.0728571428567</v>
      </c>
      <c r="M30" s="37">
        <f>AVERAGE($H$7:$H30)*(IF(OR(NumMOIS=1,NumMOIS=3,NumMOIS=5,NumMOIS=7,NumMOIS=8,NumMOIS=10,NumMOIS=12),31,30))</f>
        <v>3083.8412499999999</v>
      </c>
    </row>
    <row r="31" spans="1:13" x14ac:dyDescent="0.35">
      <c r="A31" s="34">
        <v>25</v>
      </c>
      <c r="B31" s="36">
        <f t="shared" si="0"/>
        <v>44433</v>
      </c>
      <c r="C31" s="35">
        <f t="shared" si="1"/>
        <v>44433</v>
      </c>
      <c r="D31" s="36" t="str">
        <f t="shared" si="2"/>
        <v>1001115525/08/2021</v>
      </c>
      <c r="E31" s="36" t="str">
        <f t="shared" si="3"/>
        <v>10011155mercredi</v>
      </c>
      <c r="F31" s="34">
        <f>IFERROR(_xlfn.XLOOKUP($D31,DATA_BRAND!$H:$H,DATA_BRAND!$D:$D,,0),0)</f>
        <v>0</v>
      </c>
      <c r="G31" s="34">
        <f>IFERROR(_xlfn.XLOOKUP($D31,DATA_BRAND!$H:$H,DATA_BRAND!$E:$E,,0),0)</f>
        <v>0</v>
      </c>
      <c r="H31" s="37">
        <f>IFERROR(_xlfn.XLOOKUP($D31,DATA_BRAND!$H:$H,DATA_BRAND!$F:$F,,0),0)</f>
        <v>0</v>
      </c>
      <c r="I31" s="42">
        <f t="shared" si="7"/>
        <v>2387.4900000000002</v>
      </c>
      <c r="J31" s="42">
        <f t="shared" si="4"/>
        <v>17612.509999999998</v>
      </c>
      <c r="K31" s="39">
        <f t="shared" si="5"/>
        <v>0.11937450000000001</v>
      </c>
      <c r="L31" s="41">
        <f t="shared" si="6"/>
        <v>2935.4183333333331</v>
      </c>
      <c r="M31" s="37">
        <f>AVERAGE($H$7:$H31)*(IF(OR(NumMOIS=1,NumMOIS=3,NumMOIS=5,NumMOIS=7,NumMOIS=8,NumMOIS=10,NumMOIS=12),31,30))</f>
        <v>2960.4876000000004</v>
      </c>
    </row>
    <row r="32" spans="1:13" x14ac:dyDescent="0.35">
      <c r="A32" s="34">
        <v>26</v>
      </c>
      <c r="B32" s="36">
        <f t="shared" si="0"/>
        <v>44434</v>
      </c>
      <c r="C32" s="35">
        <f t="shared" si="1"/>
        <v>44434</v>
      </c>
      <c r="D32" s="36" t="str">
        <f t="shared" si="2"/>
        <v>1001115526/08/2021</v>
      </c>
      <c r="E32" s="36" t="str">
        <f t="shared" si="3"/>
        <v>10011155jeudi</v>
      </c>
      <c r="F32" s="34">
        <f>IFERROR(_xlfn.XLOOKUP($D32,DATA_BRAND!$H:$H,DATA_BRAND!$D:$D,,0),0)</f>
        <v>0</v>
      </c>
      <c r="G32" s="34">
        <f>IFERROR(_xlfn.XLOOKUP($D32,DATA_BRAND!$H:$H,DATA_BRAND!$E:$E,,0),0)</f>
        <v>0</v>
      </c>
      <c r="H32" s="37">
        <f>IFERROR(_xlfn.XLOOKUP($D32,DATA_BRAND!$H:$H,DATA_BRAND!$F:$F,,0),0)</f>
        <v>0</v>
      </c>
      <c r="I32" s="42">
        <f t="shared" si="7"/>
        <v>2387.4900000000002</v>
      </c>
      <c r="J32" s="42">
        <f t="shared" si="4"/>
        <v>17612.509999999998</v>
      </c>
      <c r="K32" s="39">
        <f t="shared" si="5"/>
        <v>0.11937450000000001</v>
      </c>
      <c r="L32" s="41">
        <f t="shared" si="6"/>
        <v>3522.5019999999995</v>
      </c>
      <c r="M32" s="37">
        <f>AVERAGE($H$7:$H32)*(IF(OR(NumMOIS=1,NumMOIS=3,NumMOIS=5,NumMOIS=7,NumMOIS=8,NumMOIS=10,NumMOIS=12),31,30))</f>
        <v>2846.6226923076929</v>
      </c>
    </row>
    <row r="33" spans="1:14" x14ac:dyDescent="0.35">
      <c r="A33" s="34">
        <v>27</v>
      </c>
      <c r="B33" s="36">
        <f t="shared" si="0"/>
        <v>44435</v>
      </c>
      <c r="C33" s="35">
        <f t="shared" si="1"/>
        <v>44435</v>
      </c>
      <c r="D33" s="36" t="str">
        <f t="shared" si="2"/>
        <v>1001115527/08/2021</v>
      </c>
      <c r="E33" s="36" t="str">
        <f t="shared" si="3"/>
        <v>10011155vendredi</v>
      </c>
      <c r="F33" s="34">
        <f>IFERROR(_xlfn.XLOOKUP($D33,DATA_BRAND!$H:$H,DATA_BRAND!$D:$D,,0),0)</f>
        <v>0</v>
      </c>
      <c r="G33" s="34">
        <f>IFERROR(_xlfn.XLOOKUP($D33,DATA_BRAND!$H:$H,DATA_BRAND!$E:$E,,0),0)</f>
        <v>0</v>
      </c>
      <c r="H33" s="37">
        <f>IFERROR(_xlfn.XLOOKUP($D33,DATA_BRAND!$H:$H,DATA_BRAND!$F:$F,,0),0)</f>
        <v>0</v>
      </c>
      <c r="I33" s="42">
        <f t="shared" si="7"/>
        <v>2387.4900000000002</v>
      </c>
      <c r="J33" s="42">
        <f t="shared" si="4"/>
        <v>17612.509999999998</v>
      </c>
      <c r="K33" s="39">
        <f t="shared" si="5"/>
        <v>0.11937450000000001</v>
      </c>
      <c r="L33" s="41">
        <f t="shared" si="6"/>
        <v>4403.1274999999996</v>
      </c>
      <c r="M33" s="37">
        <f>AVERAGE($H$7:$H33)*(IF(OR(NumMOIS=1,NumMOIS=3,NumMOIS=5,NumMOIS=7,NumMOIS=8,NumMOIS=10,NumMOIS=12),31,30))</f>
        <v>2741.1922222222224</v>
      </c>
    </row>
    <row r="34" spans="1:14" x14ac:dyDescent="0.35">
      <c r="A34" s="34">
        <v>28</v>
      </c>
      <c r="B34" s="36">
        <f t="shared" si="0"/>
        <v>44436</v>
      </c>
      <c r="C34" s="35">
        <f t="shared" si="1"/>
        <v>44436</v>
      </c>
      <c r="D34" s="36" t="str">
        <f t="shared" si="2"/>
        <v>1001115528/08/2021</v>
      </c>
      <c r="E34" s="36" t="str">
        <f t="shared" si="3"/>
        <v>10011155samedi</v>
      </c>
      <c r="F34" s="34">
        <f>IFERROR(_xlfn.XLOOKUP($D34,DATA_BRAND!$H:$H,DATA_BRAND!$D:$D,,0),0)</f>
        <v>0</v>
      </c>
      <c r="G34" s="34">
        <f>IFERROR(_xlfn.XLOOKUP($D34,DATA_BRAND!$H:$H,DATA_BRAND!$E:$E,,0),0)</f>
        <v>0</v>
      </c>
      <c r="H34" s="37">
        <f>IFERROR(_xlfn.XLOOKUP($D34,DATA_BRAND!$H:$H,DATA_BRAND!$F:$F,,0),0)</f>
        <v>0</v>
      </c>
      <c r="I34" s="42">
        <f t="shared" si="7"/>
        <v>2387.4900000000002</v>
      </c>
      <c r="J34" s="42">
        <f t="shared" si="4"/>
        <v>17612.509999999998</v>
      </c>
      <c r="K34" s="39">
        <f t="shared" si="5"/>
        <v>0.11937450000000001</v>
      </c>
      <c r="L34" s="41">
        <f t="shared" si="6"/>
        <v>5870.8366666666661</v>
      </c>
      <c r="M34" s="37">
        <f>AVERAGE($H$7:$H34)*(IF(OR(NumMOIS=1,NumMOIS=3,NumMOIS=5,NumMOIS=7,NumMOIS=8,NumMOIS=10,NumMOIS=12),31,30))</f>
        <v>2643.2925000000005</v>
      </c>
    </row>
    <row r="35" spans="1:14" x14ac:dyDescent="0.35">
      <c r="A35" s="34">
        <f>IF(NumMOIS&lt;&gt;2,A34+1,IF(OR(MOD(AnneeCalendrier,400)=0,AND(MOD(AnneeCalendrier,4)=0,MOD(AnneeCalendrier,100)&lt;&gt;0)),A34+1,""))</f>
        <v>29</v>
      </c>
      <c r="B35" s="36">
        <f t="shared" si="0"/>
        <v>44437</v>
      </c>
      <c r="C35" s="35">
        <f t="shared" si="1"/>
        <v>44437</v>
      </c>
      <c r="D35" s="36" t="str">
        <f t="shared" si="2"/>
        <v>1001115529/08/2021</v>
      </c>
      <c r="E35" s="36" t="str">
        <f t="shared" si="3"/>
        <v>10011155dimanche</v>
      </c>
      <c r="F35" s="34">
        <f>IFERROR(_xlfn.XLOOKUP($D35,DATA_BRAND!$H:$H,DATA_BRAND!$D:$D,,0),0)</f>
        <v>0</v>
      </c>
      <c r="G35" s="34">
        <f>IFERROR(_xlfn.XLOOKUP($D35,DATA_BRAND!$H:$H,DATA_BRAND!$E:$E,,0),0)</f>
        <v>0</v>
      </c>
      <c r="H35" s="37">
        <f>IFERROR(_xlfn.XLOOKUP($D35,DATA_BRAND!$H:$H,DATA_BRAND!$F:$F,,0),0)</f>
        <v>0</v>
      </c>
      <c r="I35" s="42">
        <f t="shared" si="7"/>
        <v>2387.4900000000002</v>
      </c>
      <c r="J35" s="42">
        <f t="shared" si="4"/>
        <v>17612.509999999998</v>
      </c>
      <c r="K35" s="39">
        <f t="shared" si="5"/>
        <v>0.11937450000000001</v>
      </c>
      <c r="L35" s="41">
        <f t="shared" si="6"/>
        <v>8806.2549999999992</v>
      </c>
      <c r="M35" s="37">
        <f>AVERAGE($H$7:$H35)*(IF(OR(NumMOIS=1,NumMOIS=3,NumMOIS=5,NumMOIS=7,NumMOIS=8,NumMOIS=10,NumMOIS=12),31,30))</f>
        <v>2552.1444827586211</v>
      </c>
    </row>
    <row r="36" spans="1:14" x14ac:dyDescent="0.35">
      <c r="A36" s="34">
        <f>IF(NumMOIS&lt;&gt;2,A34+2,"")</f>
        <v>30</v>
      </c>
      <c r="B36" s="36">
        <f>IF(NumMOIS&lt;&gt;2,B34+2,"")</f>
        <v>44438</v>
      </c>
      <c r="C36" s="34" t="str">
        <f>IF(NumMOIS&lt;&gt;2,TEXT(WEEKDAY(DATE(AnneeCalendrier,NumMOIS,A36),1),"jjjj"),"")</f>
        <v>lundi</v>
      </c>
      <c r="D36" s="36" t="str">
        <f t="shared" si="2"/>
        <v>1001115530/08/2021</v>
      </c>
      <c r="E36" s="36" t="str">
        <f t="shared" si="3"/>
        <v>10011155lundi</v>
      </c>
      <c r="F36" s="34">
        <f>IFERROR(_xlfn.XLOOKUP($D36,DATA_BRAND!$H:$H,DATA_BRAND!$D:$D,,0),0)</f>
        <v>0</v>
      </c>
      <c r="G36" s="34">
        <f>IFERROR(_xlfn.XLOOKUP($D36,DATA_BRAND!$H:$H,DATA_BRAND!$E:$E,,0),0)</f>
        <v>0</v>
      </c>
      <c r="H36" s="37">
        <f>IFERROR(_xlfn.XLOOKUP($D36,DATA_BRAND!$H:$H,DATA_BRAND!$F:$F,,0),0)</f>
        <v>0</v>
      </c>
      <c r="I36" s="42">
        <f t="shared" si="7"/>
        <v>2387.4900000000002</v>
      </c>
      <c r="J36" s="42">
        <f t="shared" si="4"/>
        <v>17612.509999999998</v>
      </c>
      <c r="K36" s="39">
        <f t="shared" si="5"/>
        <v>0.11937450000000001</v>
      </c>
      <c r="L36" s="41">
        <f t="shared" si="6"/>
        <v>17612.509999999998</v>
      </c>
      <c r="M36" s="37">
        <f>AVERAGE($H$7:$H36)*(IF(OR(NumMOIS=1,NumMOIS=3,NumMOIS=5,NumMOIS=7,NumMOIS=8,NumMOIS=10,NumMOIS=12),31,30))</f>
        <v>2467.0730000000003</v>
      </c>
    </row>
    <row r="37" spans="1:14" x14ac:dyDescent="0.35">
      <c r="A37" s="34">
        <f>IF(OR(NumMOIS=1,NumMOIS=3,NumMOIS=5,NumMOIS=7,NumMOIS=8,NumMOIS=10,NumMOIS=12),A34+3,"")</f>
        <v>31</v>
      </c>
      <c r="B37" s="36">
        <f>IF(OR(NumMOIS=1,NumMOIS=3,NumMOIS=5,NumMOIS=7,NumMOIS=8,NumMOIS=10,NumMOIS=12),B34+3,"")</f>
        <v>44439</v>
      </c>
      <c r="C37" s="36" t="str">
        <f>IF(OR(NumMOIS=2,NumMOIS=4,NumMOIS=6,NumMOIS=9,NumMOIS=11),"",TEXT(WEEKDAY(DATE(AnneeCalendrier,NumMOIS,A37),1),"jjjj"))</f>
        <v>mardi</v>
      </c>
      <c r="D37" s="36" t="str">
        <f t="shared" si="2"/>
        <v>1001115531/08/2021</v>
      </c>
      <c r="E37" s="36" t="str">
        <f t="shared" si="3"/>
        <v>10011155mardi</v>
      </c>
      <c r="F37" s="34">
        <f>IFERROR(_xlfn.XLOOKUP($D37,DATA_BRAND!$H:$H,DATA_BRAND!$D:$D,,0),0)</f>
        <v>0</v>
      </c>
      <c r="G37" s="34">
        <f>IFERROR(_xlfn.XLOOKUP($D37,DATA_BRAND!$H:$H,DATA_BRAND!$E:$E,,0),0)</f>
        <v>0</v>
      </c>
      <c r="H37" s="37">
        <f>IFERROR(_xlfn.XLOOKUP($D37,DATA_BRAND!$H:$H,DATA_BRAND!$F:$F,,0),0)</f>
        <v>0</v>
      </c>
      <c r="I37" s="42">
        <f>IF(OR(NumMOIS=2,NumMOIS=4,NumMOIS=6,NumMOIS=9,NumMOIS=11),"",I36+H37)</f>
        <v>2387.4900000000002</v>
      </c>
      <c r="J37" s="42">
        <f>IF(OR(NumMOIS=2,NumMOIS=4,NumMOIS=6,NumMOIS=9,NumMOIS=11),"",$L$3-I37)</f>
        <v>17612.509999999998</v>
      </c>
      <c r="K37" s="39">
        <f>IF(OR(NumMOIS=2,NumMOIS=4,NumMOIS=6,NumMOIS=9,NumMOIS=11),"",I37/$L$3)</f>
        <v>0.11937450000000001</v>
      </c>
      <c r="L37" s="41" t="e">
        <f>IF(OR(NumMOIS=2,NumMOIS=4,NumMOIS=6,NumMOIS=9,NumMOIS=11),"",$J37/($A$37-A37))</f>
        <v>#DIV/0!</v>
      </c>
      <c r="M37" s="37">
        <f>IF(OR(NumMOIS=2,NumMOIS=4,NumMOIS=6,NumMOIS=9,NumMOIS=11),"",AVERAGE($H$7:$H37)*(IF(OR(NumMOIS=1,NumMOIS=3,NumMOIS=5,NumMOIS=7,NumMOIS=8,NumMOIS=10,NumMOIS=12),31,30)))</f>
        <v>2387.4900000000002</v>
      </c>
      <c r="N37" s="41"/>
    </row>
  </sheetData>
  <conditionalFormatting sqref="B35:C35">
    <cfRule type="containsErrors" dxfId="19" priority="2">
      <formula>ISERROR(B35)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>
                <anchor moveWithCells="1">
                  <from>
                    <xdr:col>2</xdr:col>
                    <xdr:colOff>50800</xdr:colOff>
                    <xdr:row>0</xdr:row>
                    <xdr:rowOff>0</xdr:rowOff>
                  </from>
                  <to>
                    <xdr:col>3</xdr:col>
                    <xdr:colOff>469900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6BF2124-E035-4EB8-B551-61A731E5E16F}">
            <xm:f>VLOOKUP($J$1,DATA!$K$2:$L$37,2,0)=$C7</xm:f>
            <x14:dxf>
              <fill>
                <patternFill>
                  <bgColor theme="0" tint="-0.24994659260841701"/>
                </patternFill>
              </fill>
            </x14:dxf>
          </x14:cfRule>
          <xm:sqref>C7:C37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1160764-6320-4438-9823-365979EAF83D}">
          <x14:formula1>
            <xm:f>DATA!$C$2:$C$5</xm:f>
          </x14:formula1>
          <xm:sqref>C3</xm:sqref>
        </x14:dataValidation>
        <x14:dataValidation type="list" allowBlank="1" showInputMessage="1" showErrorMessage="1" xr:uid="{589E46D3-B949-435A-A629-EB7CACD52382}">
          <x14:formula1>
            <xm:f>DATA!$I$2:$I$37</xm:f>
          </x14:formula1>
          <xm:sqref>I1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02BD-53B5-4811-8D23-7B1D9E59F0AA}">
  <dimension ref="A1:L37"/>
  <sheetViews>
    <sheetView tabSelected="1" workbookViewId="0">
      <selection activeCell="J7" sqref="J7"/>
    </sheetView>
  </sheetViews>
  <sheetFormatPr defaultRowHeight="14.5" x14ac:dyDescent="0.35"/>
  <cols>
    <col min="1" max="1" width="8.7265625" style="34"/>
    <col min="2" max="2" width="10.453125" style="34" bestFit="1" customWidth="1"/>
    <col min="3" max="3" width="12.54296875" style="34" hidden="1" customWidth="1"/>
    <col min="4" max="4" width="7.81640625" style="34" bestFit="1" customWidth="1"/>
    <col min="5" max="5" width="12.453125" style="34" bestFit="1" customWidth="1"/>
    <col min="6" max="6" width="10.90625" style="34" customWidth="1"/>
    <col min="7" max="7" width="15.90625" style="34" hidden="1" customWidth="1"/>
    <col min="8" max="8" width="8.7265625" style="34" hidden="1" customWidth="1"/>
    <col min="9" max="9" width="8.7265625" style="34"/>
    <col min="10" max="10" width="23.1796875" style="34" bestFit="1" customWidth="1"/>
    <col min="11" max="11" width="10.453125" style="34" bestFit="1" customWidth="1"/>
    <col min="12" max="16384" width="8.7265625" style="34"/>
  </cols>
  <sheetData>
    <row r="1" spans="1:12" ht="15" thickBot="1" x14ac:dyDescent="0.4">
      <c r="A1" s="34" t="s">
        <v>2187</v>
      </c>
      <c r="D1" s="34">
        <v>7</v>
      </c>
      <c r="I1" s="34" t="s">
        <v>2224</v>
      </c>
      <c r="J1" s="47" t="s">
        <v>2251</v>
      </c>
      <c r="K1" s="47">
        <f>VLOOKUP($J$1,DATA!$I:$K,3,0)</f>
        <v>10010985</v>
      </c>
    </row>
    <row r="3" spans="1:12" x14ac:dyDescent="0.35">
      <c r="A3" s="34" t="s">
        <v>2200</v>
      </c>
      <c r="B3" s="34">
        <v>2021</v>
      </c>
      <c r="G3" s="37"/>
    </row>
    <row r="5" spans="1:12" x14ac:dyDescent="0.35">
      <c r="H5" s="34">
        <v>5</v>
      </c>
      <c r="J5" s="34">
        <v>8</v>
      </c>
    </row>
    <row r="6" spans="1:12" ht="15.5" x14ac:dyDescent="0.35">
      <c r="A6" s="31" t="s">
        <v>2201</v>
      </c>
      <c r="B6" s="31" t="s">
        <v>2202</v>
      </c>
      <c r="D6" s="31" t="s">
        <v>10</v>
      </c>
      <c r="E6" s="31" t="s">
        <v>11</v>
      </c>
      <c r="F6" s="32" t="s">
        <v>2209</v>
      </c>
      <c r="I6" s="34" t="s">
        <v>2209</v>
      </c>
      <c r="K6" s="34" t="s">
        <v>2202</v>
      </c>
      <c r="L6" s="34" t="s">
        <v>2204</v>
      </c>
    </row>
    <row r="7" spans="1:12" x14ac:dyDescent="0.35">
      <c r="A7" s="34">
        <v>1</v>
      </c>
      <c r="B7" s="35">
        <f>DATE($B$3,$D$1,A7)</f>
        <v>44378</v>
      </c>
      <c r="C7" s="36" t="str">
        <f>$K$1&amp;TEXT(B7,"jj/mm/aaaa")</f>
        <v>1001098501/07/2021</v>
      </c>
      <c r="D7" s="34">
        <f>IFERROR(_xlfn.XLOOKUP($C7,DATA_BRAND!$H:$H,DATA_BRAND!$D:$D,,0),0)</f>
        <v>0</v>
      </c>
      <c r="E7" s="34">
        <f>IFERROR(_xlfn.XLOOKUP($C7,DATA_BRAND!$H:$H,DATA_BRAND!$E:$E,,0),0)</f>
        <v>0</v>
      </c>
      <c r="F7" s="37">
        <f>IFERROR(_xlfn.XLOOKUP($C7,DATA_BRAND!$H:$H,DATA_BRAND!$F:$F,,0),0)</f>
        <v>0</v>
      </c>
      <c r="G7" s="36">
        <f>DATE($B$3,$J$5,A7)</f>
        <v>44409</v>
      </c>
      <c r="H7" s="36" t="str">
        <f>$K$1&amp;TEXT(G7,"jj/mm/aaaa")</f>
        <v>1001098501/08/2021</v>
      </c>
      <c r="I7" s="37">
        <f>IFERROR(_xlfn.XLOOKUP($H7,DATA_BRAND!$H:$H,DATA_BRAND!$F:$F,,0),0)</f>
        <v>0</v>
      </c>
      <c r="J7" s="40">
        <f>IF(ISERROR(OR((I7-F7)/F7,(F7-I7)/F7&lt;0)),0,(I7-F7)/F7)</f>
        <v>0</v>
      </c>
      <c r="K7" s="35">
        <f>G7</f>
        <v>44409</v>
      </c>
      <c r="L7" s="37">
        <f>(F7+I7)/2</f>
        <v>0</v>
      </c>
    </row>
    <row r="8" spans="1:12" x14ac:dyDescent="0.35">
      <c r="A8" s="34">
        <v>2</v>
      </c>
      <c r="B8" s="35">
        <f t="shared" ref="B8:B37" si="0">DATE($B$3,$D$1,A8)</f>
        <v>44379</v>
      </c>
      <c r="C8" s="36" t="str">
        <f t="shared" ref="C8:C37" si="1">$K$1&amp;TEXT(B8,"jj/mm/aaaa")</f>
        <v>1001098502/07/2021</v>
      </c>
      <c r="D8" s="34">
        <f>IFERROR(_xlfn.XLOOKUP($C8,DATA_BRAND!$H:$H,DATA_BRAND!$D:$D,,0),0)</f>
        <v>1</v>
      </c>
      <c r="E8" s="34">
        <f>IFERROR(_xlfn.XLOOKUP($C8,DATA_BRAND!$H:$H,DATA_BRAND!$E:$E,,0),0)</f>
        <v>1</v>
      </c>
      <c r="F8" s="37">
        <f>IFERROR(_xlfn.XLOOKUP($C8,DATA_BRAND!$H:$H,DATA_BRAND!$F:$F,,0),0)</f>
        <v>245.83</v>
      </c>
      <c r="G8" s="36">
        <f t="shared" ref="G8:G37" si="2">DATE($B$3,$J$5,A8)</f>
        <v>44410</v>
      </c>
      <c r="H8" s="36" t="str">
        <f t="shared" ref="H8:H37" si="3">$K$1&amp;TEXT(G8,"jj/mm/aaaa")</f>
        <v>1001098502/08/2021</v>
      </c>
      <c r="I8" s="37">
        <f>IFERROR(_xlfn.XLOOKUP($H8,DATA_BRAND!$H:$H,DATA_BRAND!$F:$F,,0),0)</f>
        <v>0</v>
      </c>
      <c r="J8" s="40">
        <f t="shared" ref="J8:J37" si="4">IF(ISERROR(OR((I8-F8)/F8,(F8-I8)/F8&lt;0)),0,(I8-F8)/F8)</f>
        <v>-1</v>
      </c>
      <c r="K8" s="35">
        <f t="shared" ref="K8:K37" si="5">G8</f>
        <v>44410</v>
      </c>
      <c r="L8" s="37">
        <f t="shared" ref="L8:L37" si="6">(F8+I8)/2</f>
        <v>122.91500000000001</v>
      </c>
    </row>
    <row r="9" spans="1:12" x14ac:dyDescent="0.35">
      <c r="A9" s="34">
        <v>3</v>
      </c>
      <c r="B9" s="35">
        <f t="shared" si="0"/>
        <v>44380</v>
      </c>
      <c r="C9" s="36" t="str">
        <f t="shared" si="1"/>
        <v>1001098503/07/2021</v>
      </c>
      <c r="D9" s="34">
        <f>IFERROR(_xlfn.XLOOKUP($C9,DATA_BRAND!$H:$H,DATA_BRAND!$D:$D,,0),0)</f>
        <v>1</v>
      </c>
      <c r="E9" s="34">
        <f>IFERROR(_xlfn.XLOOKUP($C9,DATA_BRAND!$H:$H,DATA_BRAND!$E:$E,,0),0)</f>
        <v>1</v>
      </c>
      <c r="F9" s="37">
        <f>IFERROR(_xlfn.XLOOKUP($C9,DATA_BRAND!$H:$H,DATA_BRAND!$F:$F,,0),0)</f>
        <v>245.83</v>
      </c>
      <c r="G9" s="36">
        <f t="shared" si="2"/>
        <v>44411</v>
      </c>
      <c r="H9" s="36" t="str">
        <f t="shared" si="3"/>
        <v>1001098503/08/2021</v>
      </c>
      <c r="I9" s="37">
        <f>IFERROR(_xlfn.XLOOKUP($H9,DATA_BRAND!$H:$H,DATA_BRAND!$F:$F,,0),0)</f>
        <v>0</v>
      </c>
      <c r="J9" s="40">
        <f t="shared" si="4"/>
        <v>-1</v>
      </c>
      <c r="K9" s="35">
        <f t="shared" si="5"/>
        <v>44411</v>
      </c>
      <c r="L9" s="37">
        <f t="shared" si="6"/>
        <v>122.91500000000001</v>
      </c>
    </row>
    <row r="10" spans="1:12" x14ac:dyDescent="0.35">
      <c r="A10" s="34">
        <v>4</v>
      </c>
      <c r="B10" s="35">
        <f t="shared" si="0"/>
        <v>44381</v>
      </c>
      <c r="C10" s="36" t="str">
        <f t="shared" si="1"/>
        <v>1001098504/07/2021</v>
      </c>
      <c r="D10" s="34">
        <f>IFERROR(_xlfn.XLOOKUP($C10,DATA_BRAND!$H:$H,DATA_BRAND!$D:$D,,0),0)</f>
        <v>0</v>
      </c>
      <c r="E10" s="34">
        <f>IFERROR(_xlfn.XLOOKUP($C10,DATA_BRAND!$H:$H,DATA_BRAND!$E:$E,,0),0)</f>
        <v>0</v>
      </c>
      <c r="F10" s="37">
        <f>IFERROR(_xlfn.XLOOKUP($C10,DATA_BRAND!$H:$H,DATA_BRAND!$F:$F,,0),0)</f>
        <v>0</v>
      </c>
      <c r="G10" s="36">
        <f t="shared" si="2"/>
        <v>44412</v>
      </c>
      <c r="H10" s="36" t="str">
        <f t="shared" si="3"/>
        <v>1001098504/08/2021</v>
      </c>
      <c r="I10" s="37">
        <f>IFERROR(_xlfn.XLOOKUP($H10,DATA_BRAND!$H:$H,DATA_BRAND!$F:$F,,0),0)</f>
        <v>0</v>
      </c>
      <c r="J10" s="40">
        <f t="shared" si="4"/>
        <v>0</v>
      </c>
      <c r="K10" s="35">
        <f t="shared" si="5"/>
        <v>44412</v>
      </c>
      <c r="L10" s="37">
        <f t="shared" si="6"/>
        <v>0</v>
      </c>
    </row>
    <row r="11" spans="1:12" x14ac:dyDescent="0.35">
      <c r="A11" s="34">
        <v>5</v>
      </c>
      <c r="B11" s="35">
        <f t="shared" si="0"/>
        <v>44382</v>
      </c>
      <c r="C11" s="36" t="str">
        <f t="shared" si="1"/>
        <v>1001098505/07/2021</v>
      </c>
      <c r="D11" s="34">
        <f>IFERROR(_xlfn.XLOOKUP($C11,DATA_BRAND!$H:$H,DATA_BRAND!$D:$D,,0),0)</f>
        <v>0</v>
      </c>
      <c r="E11" s="34">
        <f>IFERROR(_xlfn.XLOOKUP($C11,DATA_BRAND!$H:$H,DATA_BRAND!$E:$E,,0),0)</f>
        <v>0</v>
      </c>
      <c r="F11" s="37">
        <f>IFERROR(_xlfn.XLOOKUP($C11,DATA_BRAND!$H:$H,DATA_BRAND!$F:$F,,0),0)</f>
        <v>0</v>
      </c>
      <c r="G11" s="36">
        <f t="shared" si="2"/>
        <v>44413</v>
      </c>
      <c r="H11" s="36" t="str">
        <f t="shared" si="3"/>
        <v>1001098505/08/2021</v>
      </c>
      <c r="I11" s="37">
        <f>IFERROR(_xlfn.XLOOKUP($H11,DATA_BRAND!$H:$H,DATA_BRAND!$F:$F,,0),0)</f>
        <v>0</v>
      </c>
      <c r="J11" s="40">
        <f t="shared" si="4"/>
        <v>0</v>
      </c>
      <c r="K11" s="35">
        <f t="shared" si="5"/>
        <v>44413</v>
      </c>
      <c r="L11" s="37">
        <f t="shared" si="6"/>
        <v>0</v>
      </c>
    </row>
    <row r="12" spans="1:12" x14ac:dyDescent="0.35">
      <c r="A12" s="34">
        <v>6</v>
      </c>
      <c r="B12" s="35">
        <f t="shared" si="0"/>
        <v>44383</v>
      </c>
      <c r="C12" s="36" t="str">
        <f t="shared" si="1"/>
        <v>1001098506/07/2021</v>
      </c>
      <c r="D12" s="34">
        <f>IFERROR(_xlfn.XLOOKUP($C12,DATA_BRAND!$H:$H,DATA_BRAND!$D:$D,,0),0)</f>
        <v>0</v>
      </c>
      <c r="E12" s="34">
        <f>IFERROR(_xlfn.XLOOKUP($C12,DATA_BRAND!$H:$H,DATA_BRAND!$E:$E,,0),0)</f>
        <v>0</v>
      </c>
      <c r="F12" s="37">
        <f>IFERROR(_xlfn.XLOOKUP($C12,DATA_BRAND!$H:$H,DATA_BRAND!$F:$F,,0),0)</f>
        <v>0</v>
      </c>
      <c r="G12" s="36">
        <f t="shared" si="2"/>
        <v>44414</v>
      </c>
      <c r="H12" s="36" t="str">
        <f t="shared" si="3"/>
        <v>1001098506/08/2021</v>
      </c>
      <c r="I12" s="37">
        <f>IFERROR(_xlfn.XLOOKUP($H12,DATA_BRAND!$H:$H,DATA_BRAND!$F:$F,,0),0)</f>
        <v>1175</v>
      </c>
      <c r="J12" s="40">
        <f t="shared" si="4"/>
        <v>0</v>
      </c>
      <c r="K12" s="35">
        <f t="shared" si="5"/>
        <v>44414</v>
      </c>
      <c r="L12" s="37">
        <f t="shared" si="6"/>
        <v>587.5</v>
      </c>
    </row>
    <row r="13" spans="1:12" x14ac:dyDescent="0.35">
      <c r="A13" s="34">
        <v>7</v>
      </c>
      <c r="B13" s="35">
        <f t="shared" si="0"/>
        <v>44384</v>
      </c>
      <c r="C13" s="36" t="str">
        <f t="shared" si="1"/>
        <v>1001098507/07/2021</v>
      </c>
      <c r="D13" s="34">
        <f>IFERROR(_xlfn.XLOOKUP($C13,DATA_BRAND!$H:$H,DATA_BRAND!$D:$D,,0),0)</f>
        <v>0</v>
      </c>
      <c r="E13" s="34">
        <f>IFERROR(_xlfn.XLOOKUP($C13,DATA_BRAND!$H:$H,DATA_BRAND!$E:$E,,0),0)</f>
        <v>0</v>
      </c>
      <c r="F13" s="37">
        <f>IFERROR(_xlfn.XLOOKUP($C13,DATA_BRAND!$H:$H,DATA_BRAND!$F:$F,,0),0)</f>
        <v>0</v>
      </c>
      <c r="G13" s="36">
        <f t="shared" si="2"/>
        <v>44415</v>
      </c>
      <c r="H13" s="36" t="str">
        <f t="shared" si="3"/>
        <v>1001098507/08/2021</v>
      </c>
      <c r="I13" s="37">
        <f>IFERROR(_xlfn.XLOOKUP($H13,DATA_BRAND!$H:$H,DATA_BRAND!$F:$F,,0),0)</f>
        <v>458.33</v>
      </c>
      <c r="J13" s="40">
        <f t="shared" si="4"/>
        <v>0</v>
      </c>
      <c r="K13" s="35">
        <f t="shared" si="5"/>
        <v>44415</v>
      </c>
      <c r="L13" s="37">
        <f t="shared" si="6"/>
        <v>229.16499999999999</v>
      </c>
    </row>
    <row r="14" spans="1:12" x14ac:dyDescent="0.35">
      <c r="A14" s="34">
        <v>8</v>
      </c>
      <c r="B14" s="35">
        <f t="shared" si="0"/>
        <v>44385</v>
      </c>
      <c r="C14" s="36" t="str">
        <f t="shared" si="1"/>
        <v>1001098508/07/2021</v>
      </c>
      <c r="D14" s="34">
        <f>IFERROR(_xlfn.XLOOKUP($C14,DATA_BRAND!$H:$H,DATA_BRAND!$D:$D,,0),0)</f>
        <v>0</v>
      </c>
      <c r="E14" s="34">
        <f>IFERROR(_xlfn.XLOOKUP($C14,DATA_BRAND!$H:$H,DATA_BRAND!$E:$E,,0),0)</f>
        <v>0</v>
      </c>
      <c r="F14" s="37">
        <f>IFERROR(_xlfn.XLOOKUP($C14,DATA_BRAND!$H:$H,DATA_BRAND!$F:$F,,0),0)</f>
        <v>0</v>
      </c>
      <c r="G14" s="36">
        <f t="shared" si="2"/>
        <v>44416</v>
      </c>
      <c r="H14" s="36" t="str">
        <f t="shared" si="3"/>
        <v>1001098508/08/2021</v>
      </c>
      <c r="I14" s="37">
        <f>IFERROR(_xlfn.XLOOKUP($H14,DATA_BRAND!$H:$H,DATA_BRAND!$F:$F,,0),0)</f>
        <v>402.08000000000004</v>
      </c>
      <c r="J14" s="40">
        <f t="shared" si="4"/>
        <v>0</v>
      </c>
      <c r="K14" s="35">
        <f t="shared" si="5"/>
        <v>44416</v>
      </c>
      <c r="L14" s="37">
        <f t="shared" si="6"/>
        <v>201.04000000000002</v>
      </c>
    </row>
    <row r="15" spans="1:12" x14ac:dyDescent="0.35">
      <c r="A15" s="34">
        <v>9</v>
      </c>
      <c r="B15" s="35">
        <f t="shared" si="0"/>
        <v>44386</v>
      </c>
      <c r="C15" s="36" t="str">
        <f t="shared" si="1"/>
        <v>1001098509/07/2021</v>
      </c>
      <c r="D15" s="34">
        <f>IFERROR(_xlfn.XLOOKUP($C15,DATA_BRAND!$H:$H,DATA_BRAND!$D:$D,,0),0)</f>
        <v>0</v>
      </c>
      <c r="E15" s="34">
        <f>IFERROR(_xlfn.XLOOKUP($C15,DATA_BRAND!$H:$H,DATA_BRAND!$E:$E,,0),0)</f>
        <v>0</v>
      </c>
      <c r="F15" s="37">
        <f>IFERROR(_xlfn.XLOOKUP($C15,DATA_BRAND!$H:$H,DATA_BRAND!$F:$F,,0),0)</f>
        <v>0</v>
      </c>
      <c r="G15" s="36">
        <f t="shared" si="2"/>
        <v>44417</v>
      </c>
      <c r="H15" s="36" t="str">
        <f t="shared" si="3"/>
        <v>1001098509/08/2021</v>
      </c>
      <c r="I15" s="37">
        <f>IFERROR(_xlfn.XLOOKUP($H15,DATA_BRAND!$H:$H,DATA_BRAND!$F:$F,,0),0)</f>
        <v>495.83</v>
      </c>
      <c r="J15" s="40">
        <f t="shared" si="4"/>
        <v>0</v>
      </c>
      <c r="K15" s="35">
        <f t="shared" si="5"/>
        <v>44417</v>
      </c>
      <c r="L15" s="37">
        <f t="shared" si="6"/>
        <v>247.91499999999999</v>
      </c>
    </row>
    <row r="16" spans="1:12" x14ac:dyDescent="0.35">
      <c r="A16" s="34">
        <v>10</v>
      </c>
      <c r="B16" s="35">
        <f t="shared" si="0"/>
        <v>44387</v>
      </c>
      <c r="C16" s="36" t="str">
        <f t="shared" si="1"/>
        <v>1001098510/07/2021</v>
      </c>
      <c r="D16" s="34">
        <f>IFERROR(_xlfn.XLOOKUP($C16,DATA_BRAND!$H:$H,DATA_BRAND!$D:$D,,0),0)</f>
        <v>0</v>
      </c>
      <c r="E16" s="34">
        <f>IFERROR(_xlfn.XLOOKUP($C16,DATA_BRAND!$H:$H,DATA_BRAND!$E:$E,,0),0)</f>
        <v>0</v>
      </c>
      <c r="F16" s="37">
        <f>IFERROR(_xlfn.XLOOKUP($C16,DATA_BRAND!$H:$H,DATA_BRAND!$F:$F,,0),0)</f>
        <v>0</v>
      </c>
      <c r="G16" s="36">
        <f t="shared" si="2"/>
        <v>44418</v>
      </c>
      <c r="H16" s="36" t="str">
        <f t="shared" si="3"/>
        <v>1001098510/08/2021</v>
      </c>
      <c r="I16" s="37">
        <f>IFERROR(_xlfn.XLOOKUP($H16,DATA_BRAND!$H:$H,DATA_BRAND!$F:$F,,0),0)</f>
        <v>0</v>
      </c>
      <c r="J16" s="40">
        <f t="shared" si="4"/>
        <v>0</v>
      </c>
      <c r="K16" s="35">
        <f t="shared" si="5"/>
        <v>44418</v>
      </c>
      <c r="L16" s="37">
        <f t="shared" si="6"/>
        <v>0</v>
      </c>
    </row>
    <row r="17" spans="1:12" x14ac:dyDescent="0.35">
      <c r="A17" s="34">
        <v>11</v>
      </c>
      <c r="B17" s="35">
        <f t="shared" si="0"/>
        <v>44388</v>
      </c>
      <c r="C17" s="36" t="str">
        <f t="shared" si="1"/>
        <v>1001098511/07/2021</v>
      </c>
      <c r="D17" s="34">
        <f>IFERROR(_xlfn.XLOOKUP($C17,DATA_BRAND!$H:$H,DATA_BRAND!$D:$D,,0),0)</f>
        <v>0</v>
      </c>
      <c r="E17" s="34">
        <f>IFERROR(_xlfn.XLOOKUP($C17,DATA_BRAND!$H:$H,DATA_BRAND!$E:$E,,0),0)</f>
        <v>0</v>
      </c>
      <c r="F17" s="37">
        <f>IFERROR(_xlfn.XLOOKUP($C17,DATA_BRAND!$H:$H,DATA_BRAND!$F:$F,,0),0)</f>
        <v>0</v>
      </c>
      <c r="G17" s="36">
        <f t="shared" si="2"/>
        <v>44419</v>
      </c>
      <c r="H17" s="36" t="str">
        <f t="shared" si="3"/>
        <v>1001098511/08/2021</v>
      </c>
      <c r="I17" s="37">
        <f>IFERROR(_xlfn.XLOOKUP($H17,DATA_BRAND!$H:$H,DATA_BRAND!$F:$F,,0),0)</f>
        <v>0</v>
      </c>
      <c r="J17" s="40">
        <f t="shared" si="4"/>
        <v>0</v>
      </c>
      <c r="K17" s="35">
        <f t="shared" si="5"/>
        <v>44419</v>
      </c>
      <c r="L17" s="37">
        <f t="shared" si="6"/>
        <v>0</v>
      </c>
    </row>
    <row r="18" spans="1:12" x14ac:dyDescent="0.35">
      <c r="A18" s="34">
        <v>12</v>
      </c>
      <c r="B18" s="35">
        <f t="shared" si="0"/>
        <v>44389</v>
      </c>
      <c r="C18" s="36" t="str">
        <f t="shared" si="1"/>
        <v>1001098512/07/2021</v>
      </c>
      <c r="D18" s="34">
        <f>IFERROR(_xlfn.XLOOKUP($C18,DATA_BRAND!$H:$H,DATA_BRAND!$D:$D,,0),0)</f>
        <v>1</v>
      </c>
      <c r="E18" s="34">
        <f>IFERROR(_xlfn.XLOOKUP($C18,DATA_BRAND!$H:$H,DATA_BRAND!$E:$E,,0),0)</f>
        <v>1</v>
      </c>
      <c r="F18" s="37">
        <f>IFERROR(_xlfn.XLOOKUP($C18,DATA_BRAND!$H:$H,DATA_BRAND!$F:$F,,0),0)</f>
        <v>516.66999999999996</v>
      </c>
      <c r="G18" s="36">
        <f t="shared" si="2"/>
        <v>44420</v>
      </c>
      <c r="H18" s="36" t="str">
        <f t="shared" si="3"/>
        <v>1001098512/08/2021</v>
      </c>
      <c r="I18" s="37">
        <f>IFERROR(_xlfn.XLOOKUP($H18,DATA_BRAND!$H:$H,DATA_BRAND!$F:$F,,0),0)</f>
        <v>0</v>
      </c>
      <c r="J18" s="40">
        <f t="shared" si="4"/>
        <v>-1</v>
      </c>
      <c r="K18" s="35">
        <f t="shared" si="5"/>
        <v>44420</v>
      </c>
      <c r="L18" s="37">
        <f t="shared" si="6"/>
        <v>258.33499999999998</v>
      </c>
    </row>
    <row r="19" spans="1:12" x14ac:dyDescent="0.35">
      <c r="A19" s="34">
        <v>13</v>
      </c>
      <c r="B19" s="35">
        <f t="shared" si="0"/>
        <v>44390</v>
      </c>
      <c r="C19" s="36" t="str">
        <f t="shared" si="1"/>
        <v>1001098513/07/2021</v>
      </c>
      <c r="D19" s="34">
        <f>IFERROR(_xlfn.XLOOKUP($C19,DATA_BRAND!$H:$H,DATA_BRAND!$D:$D,,0),0)</f>
        <v>0</v>
      </c>
      <c r="E19" s="34">
        <f>IFERROR(_xlfn.XLOOKUP($C19,DATA_BRAND!$H:$H,DATA_BRAND!$E:$E,,0),0)</f>
        <v>0</v>
      </c>
      <c r="F19" s="37">
        <f>IFERROR(_xlfn.XLOOKUP($C19,DATA_BRAND!$H:$H,DATA_BRAND!$F:$F,,0),0)</f>
        <v>0</v>
      </c>
      <c r="G19" s="36">
        <f t="shared" si="2"/>
        <v>44421</v>
      </c>
      <c r="H19" s="36" t="str">
        <f t="shared" si="3"/>
        <v>1001098513/08/2021</v>
      </c>
      <c r="I19" s="37">
        <f>IFERROR(_xlfn.XLOOKUP($H19,DATA_BRAND!$H:$H,DATA_BRAND!$F:$F,,0),0)</f>
        <v>0</v>
      </c>
      <c r="J19" s="40">
        <f t="shared" si="4"/>
        <v>0</v>
      </c>
      <c r="K19" s="35">
        <f t="shared" si="5"/>
        <v>44421</v>
      </c>
      <c r="L19" s="37">
        <f t="shared" si="6"/>
        <v>0</v>
      </c>
    </row>
    <row r="20" spans="1:12" x14ac:dyDescent="0.35">
      <c r="A20" s="34">
        <v>14</v>
      </c>
      <c r="B20" s="35">
        <f t="shared" si="0"/>
        <v>44391</v>
      </c>
      <c r="C20" s="36" t="str">
        <f t="shared" si="1"/>
        <v>1001098514/07/2021</v>
      </c>
      <c r="D20" s="34">
        <f>IFERROR(_xlfn.XLOOKUP($C20,DATA_BRAND!$H:$H,DATA_BRAND!$D:$D,,0),0)</f>
        <v>0</v>
      </c>
      <c r="E20" s="34">
        <f>IFERROR(_xlfn.XLOOKUP($C20,DATA_BRAND!$H:$H,DATA_BRAND!$E:$E,,0),0)</f>
        <v>0</v>
      </c>
      <c r="F20" s="37">
        <f>IFERROR(_xlfn.XLOOKUP($C20,DATA_BRAND!$H:$H,DATA_BRAND!$F:$F,,0),0)</f>
        <v>0</v>
      </c>
      <c r="G20" s="36">
        <f t="shared" si="2"/>
        <v>44422</v>
      </c>
      <c r="H20" s="36" t="str">
        <f t="shared" si="3"/>
        <v>1001098514/08/2021</v>
      </c>
      <c r="I20" s="37">
        <f>IFERROR(_xlfn.XLOOKUP($H20,DATA_BRAND!$H:$H,DATA_BRAND!$F:$F,,0),0)</f>
        <v>0</v>
      </c>
      <c r="J20" s="40">
        <f t="shared" si="4"/>
        <v>0</v>
      </c>
      <c r="K20" s="35">
        <f t="shared" si="5"/>
        <v>44422</v>
      </c>
      <c r="L20" s="37">
        <f t="shared" si="6"/>
        <v>0</v>
      </c>
    </row>
    <row r="21" spans="1:12" x14ac:dyDescent="0.35">
      <c r="A21" s="34">
        <v>15</v>
      </c>
      <c r="B21" s="35">
        <f t="shared" si="0"/>
        <v>44392</v>
      </c>
      <c r="C21" s="36" t="str">
        <f t="shared" si="1"/>
        <v>1001098515/07/2021</v>
      </c>
      <c r="D21" s="34">
        <f>IFERROR(_xlfn.XLOOKUP($C21,DATA_BRAND!$H:$H,DATA_BRAND!$D:$D,,0),0)</f>
        <v>0</v>
      </c>
      <c r="E21" s="34">
        <f>IFERROR(_xlfn.XLOOKUP($C21,DATA_BRAND!$H:$H,DATA_BRAND!$E:$E,,0),0)</f>
        <v>0</v>
      </c>
      <c r="F21" s="37">
        <f>IFERROR(_xlfn.XLOOKUP($C21,DATA_BRAND!$H:$H,DATA_BRAND!$F:$F,,0),0)</f>
        <v>0</v>
      </c>
      <c r="G21" s="36">
        <f t="shared" si="2"/>
        <v>44423</v>
      </c>
      <c r="H21" s="36" t="str">
        <f t="shared" si="3"/>
        <v>1001098515/08/2021</v>
      </c>
      <c r="I21" s="37">
        <f>IFERROR(_xlfn.XLOOKUP($H21,DATA_BRAND!$H:$H,DATA_BRAND!$F:$F,,0),0)</f>
        <v>0</v>
      </c>
      <c r="J21" s="40">
        <f t="shared" si="4"/>
        <v>0</v>
      </c>
      <c r="K21" s="35">
        <f t="shared" si="5"/>
        <v>44423</v>
      </c>
      <c r="L21" s="37">
        <f t="shared" si="6"/>
        <v>0</v>
      </c>
    </row>
    <row r="22" spans="1:12" x14ac:dyDescent="0.35">
      <c r="A22" s="34">
        <v>16</v>
      </c>
      <c r="B22" s="35">
        <f t="shared" si="0"/>
        <v>44393</v>
      </c>
      <c r="C22" s="36" t="str">
        <f t="shared" si="1"/>
        <v>1001098516/07/2021</v>
      </c>
      <c r="D22" s="34">
        <f>IFERROR(_xlfn.XLOOKUP($C22,DATA_BRAND!$H:$H,DATA_BRAND!$D:$D,,0),0)</f>
        <v>0</v>
      </c>
      <c r="E22" s="34">
        <f>IFERROR(_xlfn.XLOOKUP($C22,DATA_BRAND!$H:$H,DATA_BRAND!$E:$E,,0),0)</f>
        <v>0</v>
      </c>
      <c r="F22" s="37">
        <f>IFERROR(_xlfn.XLOOKUP($C22,DATA_BRAND!$H:$H,DATA_BRAND!$F:$F,,0),0)</f>
        <v>0</v>
      </c>
      <c r="G22" s="36">
        <f t="shared" si="2"/>
        <v>44424</v>
      </c>
      <c r="H22" s="36" t="str">
        <f t="shared" si="3"/>
        <v>1001098516/08/2021</v>
      </c>
      <c r="I22" s="37">
        <f>IFERROR(_xlfn.XLOOKUP($H22,DATA_BRAND!$H:$H,DATA_BRAND!$F:$F,,0),0)</f>
        <v>0</v>
      </c>
      <c r="J22" s="40">
        <f t="shared" si="4"/>
        <v>0</v>
      </c>
      <c r="K22" s="35">
        <f t="shared" si="5"/>
        <v>44424</v>
      </c>
      <c r="L22" s="37">
        <f t="shared" si="6"/>
        <v>0</v>
      </c>
    </row>
    <row r="23" spans="1:12" x14ac:dyDescent="0.35">
      <c r="A23" s="34">
        <v>17</v>
      </c>
      <c r="B23" s="35">
        <f t="shared" si="0"/>
        <v>44394</v>
      </c>
      <c r="C23" s="36" t="str">
        <f t="shared" si="1"/>
        <v>1001098517/07/2021</v>
      </c>
      <c r="D23" s="34">
        <f>IFERROR(_xlfn.XLOOKUP($C23,DATA_BRAND!$H:$H,DATA_BRAND!$D:$D,,0),0)</f>
        <v>1</v>
      </c>
      <c r="E23" s="34">
        <f>IFERROR(_xlfn.XLOOKUP($C23,DATA_BRAND!$H:$H,DATA_BRAND!$E:$E,,0),0)</f>
        <v>1</v>
      </c>
      <c r="F23" s="37">
        <f>IFERROR(_xlfn.XLOOKUP($C23,DATA_BRAND!$H:$H,DATA_BRAND!$F:$F,,0),0)</f>
        <v>491.67</v>
      </c>
      <c r="G23" s="36">
        <f t="shared" si="2"/>
        <v>44425</v>
      </c>
      <c r="H23" s="36" t="str">
        <f t="shared" si="3"/>
        <v>1001098517/08/2021</v>
      </c>
      <c r="I23" s="37">
        <f>IFERROR(_xlfn.XLOOKUP($H23,DATA_BRAND!$H:$H,DATA_BRAND!$F:$F,,0),0)</f>
        <v>0</v>
      </c>
      <c r="J23" s="40">
        <f t="shared" si="4"/>
        <v>-1</v>
      </c>
      <c r="K23" s="35">
        <f t="shared" si="5"/>
        <v>44425</v>
      </c>
      <c r="L23" s="37">
        <f t="shared" si="6"/>
        <v>245.83500000000001</v>
      </c>
    </row>
    <row r="24" spans="1:12" x14ac:dyDescent="0.35">
      <c r="A24" s="34">
        <v>18</v>
      </c>
      <c r="B24" s="35">
        <f t="shared" si="0"/>
        <v>44395</v>
      </c>
      <c r="C24" s="36" t="str">
        <f t="shared" si="1"/>
        <v>1001098518/07/2021</v>
      </c>
      <c r="D24" s="34">
        <f>IFERROR(_xlfn.XLOOKUP($C24,DATA_BRAND!$H:$H,DATA_BRAND!$D:$D,,0),0)</f>
        <v>2</v>
      </c>
      <c r="E24" s="34">
        <f>IFERROR(_xlfn.XLOOKUP($C24,DATA_BRAND!$H:$H,DATA_BRAND!$E:$E,,0),0)</f>
        <v>1</v>
      </c>
      <c r="F24" s="37">
        <f>IFERROR(_xlfn.XLOOKUP($C24,DATA_BRAND!$H:$H,DATA_BRAND!$F:$F,,0),0)</f>
        <v>1083.33</v>
      </c>
      <c r="G24" s="36">
        <f t="shared" si="2"/>
        <v>44426</v>
      </c>
      <c r="H24" s="36" t="str">
        <f t="shared" si="3"/>
        <v>1001098518/08/2021</v>
      </c>
      <c r="I24" s="37">
        <f>IFERROR(_xlfn.XLOOKUP($H24,DATA_BRAND!$H:$H,DATA_BRAND!$F:$F,,0),0)</f>
        <v>0</v>
      </c>
      <c r="J24" s="40">
        <f t="shared" si="4"/>
        <v>-1</v>
      </c>
      <c r="K24" s="35">
        <f t="shared" si="5"/>
        <v>44426</v>
      </c>
      <c r="L24" s="37">
        <f t="shared" si="6"/>
        <v>541.66499999999996</v>
      </c>
    </row>
    <row r="25" spans="1:12" x14ac:dyDescent="0.35">
      <c r="A25" s="34">
        <v>19</v>
      </c>
      <c r="B25" s="35">
        <f t="shared" si="0"/>
        <v>44396</v>
      </c>
      <c r="C25" s="36" t="str">
        <f t="shared" si="1"/>
        <v>1001098519/07/2021</v>
      </c>
      <c r="D25" s="34">
        <f>IFERROR(_xlfn.XLOOKUP($C25,DATA_BRAND!$H:$H,DATA_BRAND!$D:$D,,0),0)</f>
        <v>0</v>
      </c>
      <c r="E25" s="34">
        <f>IFERROR(_xlfn.XLOOKUP($C25,DATA_BRAND!$H:$H,DATA_BRAND!$E:$E,,0),0)</f>
        <v>0</v>
      </c>
      <c r="F25" s="37">
        <f>IFERROR(_xlfn.XLOOKUP($C25,DATA_BRAND!$H:$H,DATA_BRAND!$F:$F,,0),0)</f>
        <v>0</v>
      </c>
      <c r="G25" s="36">
        <f t="shared" si="2"/>
        <v>44427</v>
      </c>
      <c r="H25" s="36" t="str">
        <f t="shared" si="3"/>
        <v>1001098519/08/2021</v>
      </c>
      <c r="I25" s="37">
        <f>IFERROR(_xlfn.XLOOKUP($H25,DATA_BRAND!$H:$H,DATA_BRAND!$F:$F,,0),0)</f>
        <v>0</v>
      </c>
      <c r="J25" s="40">
        <f t="shared" si="4"/>
        <v>0</v>
      </c>
      <c r="K25" s="35">
        <f t="shared" si="5"/>
        <v>44427</v>
      </c>
      <c r="L25" s="37">
        <f t="shared" si="6"/>
        <v>0</v>
      </c>
    </row>
    <row r="26" spans="1:12" x14ac:dyDescent="0.35">
      <c r="A26" s="34">
        <v>20</v>
      </c>
      <c r="B26" s="35">
        <f t="shared" si="0"/>
        <v>44397</v>
      </c>
      <c r="C26" s="36" t="str">
        <f t="shared" si="1"/>
        <v>1001098520/07/2021</v>
      </c>
      <c r="D26" s="34">
        <f>IFERROR(_xlfn.XLOOKUP($C26,DATA_BRAND!$H:$H,DATA_BRAND!$D:$D,,0),0)</f>
        <v>0</v>
      </c>
      <c r="E26" s="34">
        <f>IFERROR(_xlfn.XLOOKUP($C26,DATA_BRAND!$H:$H,DATA_BRAND!$E:$E,,0),0)</f>
        <v>0</v>
      </c>
      <c r="F26" s="37">
        <f>IFERROR(_xlfn.XLOOKUP($C26,DATA_BRAND!$H:$H,DATA_BRAND!$F:$F,,0),0)</f>
        <v>0</v>
      </c>
      <c r="G26" s="36">
        <f t="shared" si="2"/>
        <v>44428</v>
      </c>
      <c r="H26" s="36" t="str">
        <f t="shared" si="3"/>
        <v>1001098520/08/2021</v>
      </c>
      <c r="I26" s="37">
        <f>IFERROR(_xlfn.XLOOKUP($H26,DATA_BRAND!$H:$H,DATA_BRAND!$F:$F,,0),0)</f>
        <v>0</v>
      </c>
      <c r="J26" s="40">
        <f t="shared" si="4"/>
        <v>0</v>
      </c>
      <c r="K26" s="35">
        <f t="shared" si="5"/>
        <v>44428</v>
      </c>
      <c r="L26" s="37">
        <f t="shared" si="6"/>
        <v>0</v>
      </c>
    </row>
    <row r="27" spans="1:12" x14ac:dyDescent="0.35">
      <c r="A27" s="34">
        <v>21</v>
      </c>
      <c r="B27" s="35">
        <f t="shared" si="0"/>
        <v>44398</v>
      </c>
      <c r="C27" s="36" t="str">
        <f t="shared" si="1"/>
        <v>1001098521/07/2021</v>
      </c>
      <c r="D27" s="34">
        <f>IFERROR(_xlfn.XLOOKUP($C27,DATA_BRAND!$H:$H,DATA_BRAND!$D:$D,,0),0)</f>
        <v>0</v>
      </c>
      <c r="E27" s="34">
        <f>IFERROR(_xlfn.XLOOKUP($C27,DATA_BRAND!$H:$H,DATA_BRAND!$E:$E,,0),0)</f>
        <v>0</v>
      </c>
      <c r="F27" s="37">
        <f>IFERROR(_xlfn.XLOOKUP($C27,DATA_BRAND!$H:$H,DATA_BRAND!$F:$F,,0),0)</f>
        <v>0</v>
      </c>
      <c r="G27" s="36">
        <f t="shared" si="2"/>
        <v>44429</v>
      </c>
      <c r="H27" s="36" t="str">
        <f t="shared" si="3"/>
        <v>1001098521/08/2021</v>
      </c>
      <c r="I27" s="37">
        <f>IFERROR(_xlfn.XLOOKUP($H27,DATA_BRAND!$H:$H,DATA_BRAND!$F:$F,,0),0)</f>
        <v>0</v>
      </c>
      <c r="J27" s="40">
        <f t="shared" si="4"/>
        <v>0</v>
      </c>
      <c r="K27" s="35">
        <f t="shared" si="5"/>
        <v>44429</v>
      </c>
      <c r="L27" s="37">
        <f t="shared" si="6"/>
        <v>0</v>
      </c>
    </row>
    <row r="28" spans="1:12" x14ac:dyDescent="0.35">
      <c r="A28" s="34">
        <v>22</v>
      </c>
      <c r="B28" s="35">
        <f t="shared" si="0"/>
        <v>44399</v>
      </c>
      <c r="C28" s="36" t="str">
        <f t="shared" si="1"/>
        <v>1001098522/07/2021</v>
      </c>
      <c r="D28" s="34">
        <f>IFERROR(_xlfn.XLOOKUP($C28,DATA_BRAND!$H:$H,DATA_BRAND!$D:$D,,0),0)</f>
        <v>0</v>
      </c>
      <c r="E28" s="34">
        <f>IFERROR(_xlfn.XLOOKUP($C28,DATA_BRAND!$H:$H,DATA_BRAND!$E:$E,,0),0)</f>
        <v>0</v>
      </c>
      <c r="F28" s="37">
        <f>IFERROR(_xlfn.XLOOKUP($C28,DATA_BRAND!$H:$H,DATA_BRAND!$F:$F,,0),0)</f>
        <v>0</v>
      </c>
      <c r="G28" s="36">
        <f t="shared" si="2"/>
        <v>44430</v>
      </c>
      <c r="H28" s="36" t="str">
        <f t="shared" si="3"/>
        <v>1001098522/08/2021</v>
      </c>
      <c r="I28" s="37">
        <f>IFERROR(_xlfn.XLOOKUP($H28,DATA_BRAND!$H:$H,DATA_BRAND!$F:$F,,0),0)</f>
        <v>0</v>
      </c>
      <c r="J28" s="40">
        <f t="shared" si="4"/>
        <v>0</v>
      </c>
      <c r="K28" s="35">
        <f t="shared" si="5"/>
        <v>44430</v>
      </c>
      <c r="L28" s="37">
        <f t="shared" si="6"/>
        <v>0</v>
      </c>
    </row>
    <row r="29" spans="1:12" x14ac:dyDescent="0.35">
      <c r="A29" s="34">
        <v>23</v>
      </c>
      <c r="B29" s="35">
        <f t="shared" si="0"/>
        <v>44400</v>
      </c>
      <c r="C29" s="36" t="str">
        <f t="shared" si="1"/>
        <v>1001098523/07/2021</v>
      </c>
      <c r="D29" s="34">
        <f>IFERROR(_xlfn.XLOOKUP($C29,DATA_BRAND!$H:$H,DATA_BRAND!$D:$D,,0),0)</f>
        <v>0</v>
      </c>
      <c r="E29" s="34">
        <f>IFERROR(_xlfn.XLOOKUP($C29,DATA_BRAND!$H:$H,DATA_BRAND!$E:$E,,0),0)</f>
        <v>0</v>
      </c>
      <c r="F29" s="37">
        <f>IFERROR(_xlfn.XLOOKUP($C29,DATA_BRAND!$H:$H,DATA_BRAND!$F:$F,,0),0)</f>
        <v>0</v>
      </c>
      <c r="G29" s="36">
        <f t="shared" si="2"/>
        <v>44431</v>
      </c>
      <c r="H29" s="36" t="str">
        <f t="shared" si="3"/>
        <v>1001098523/08/2021</v>
      </c>
      <c r="I29" s="37">
        <f>IFERROR(_xlfn.XLOOKUP($H29,DATA_BRAND!$H:$H,DATA_BRAND!$F:$F,,0),0)</f>
        <v>0</v>
      </c>
      <c r="J29" s="40">
        <f t="shared" si="4"/>
        <v>0</v>
      </c>
      <c r="K29" s="35">
        <f t="shared" si="5"/>
        <v>44431</v>
      </c>
      <c r="L29" s="37">
        <f t="shared" si="6"/>
        <v>0</v>
      </c>
    </row>
    <row r="30" spans="1:12" x14ac:dyDescent="0.35">
      <c r="A30" s="34">
        <v>24</v>
      </c>
      <c r="B30" s="35">
        <f t="shared" si="0"/>
        <v>44401</v>
      </c>
      <c r="C30" s="36" t="str">
        <f t="shared" si="1"/>
        <v>1001098524/07/2021</v>
      </c>
      <c r="D30" s="34">
        <f>IFERROR(_xlfn.XLOOKUP($C30,DATA_BRAND!$H:$H,DATA_BRAND!$D:$D,,0),0)</f>
        <v>0</v>
      </c>
      <c r="E30" s="34">
        <f>IFERROR(_xlfn.XLOOKUP($C30,DATA_BRAND!$H:$H,DATA_BRAND!$E:$E,,0),0)</f>
        <v>0</v>
      </c>
      <c r="F30" s="37">
        <f>IFERROR(_xlfn.XLOOKUP($C30,DATA_BRAND!$H:$H,DATA_BRAND!$F:$F,,0),0)</f>
        <v>0</v>
      </c>
      <c r="G30" s="36">
        <f t="shared" si="2"/>
        <v>44432</v>
      </c>
      <c r="H30" s="36" t="str">
        <f t="shared" si="3"/>
        <v>1001098524/08/2021</v>
      </c>
      <c r="I30" s="37">
        <f>IFERROR(_xlfn.XLOOKUP($H30,DATA_BRAND!$H:$H,DATA_BRAND!$F:$F,,0),0)</f>
        <v>0</v>
      </c>
      <c r="J30" s="40">
        <f t="shared" si="4"/>
        <v>0</v>
      </c>
      <c r="K30" s="35">
        <f t="shared" si="5"/>
        <v>44432</v>
      </c>
      <c r="L30" s="37">
        <f t="shared" si="6"/>
        <v>0</v>
      </c>
    </row>
    <row r="31" spans="1:12" x14ac:dyDescent="0.35">
      <c r="A31" s="34">
        <v>25</v>
      </c>
      <c r="B31" s="35">
        <f t="shared" si="0"/>
        <v>44402</v>
      </c>
      <c r="C31" s="36" t="str">
        <f t="shared" si="1"/>
        <v>1001098525/07/2021</v>
      </c>
      <c r="D31" s="34">
        <f>IFERROR(_xlfn.XLOOKUP($C31,DATA_BRAND!$H:$H,DATA_BRAND!$D:$D,,0),0)</f>
        <v>0</v>
      </c>
      <c r="E31" s="34">
        <f>IFERROR(_xlfn.XLOOKUP($C31,DATA_BRAND!$H:$H,DATA_BRAND!$E:$E,,0),0)</f>
        <v>0</v>
      </c>
      <c r="F31" s="37">
        <f>IFERROR(_xlfn.XLOOKUP($C31,DATA_BRAND!$H:$H,DATA_BRAND!$F:$F,,0),0)</f>
        <v>0</v>
      </c>
      <c r="G31" s="36">
        <f t="shared" si="2"/>
        <v>44433</v>
      </c>
      <c r="H31" s="36" t="str">
        <f t="shared" si="3"/>
        <v>1001098525/08/2021</v>
      </c>
      <c r="I31" s="37">
        <f>IFERROR(_xlfn.XLOOKUP($H31,DATA_BRAND!$H:$H,DATA_BRAND!$F:$F,,0),0)</f>
        <v>0</v>
      </c>
      <c r="J31" s="40">
        <f t="shared" si="4"/>
        <v>0</v>
      </c>
      <c r="K31" s="35">
        <f t="shared" si="5"/>
        <v>44433</v>
      </c>
      <c r="L31" s="37">
        <f t="shared" si="6"/>
        <v>0</v>
      </c>
    </row>
    <row r="32" spans="1:12" x14ac:dyDescent="0.35">
      <c r="A32" s="34">
        <v>26</v>
      </c>
      <c r="B32" s="35">
        <f t="shared" si="0"/>
        <v>44403</v>
      </c>
      <c r="C32" s="36" t="str">
        <f t="shared" si="1"/>
        <v>1001098526/07/2021</v>
      </c>
      <c r="D32" s="34">
        <f>IFERROR(_xlfn.XLOOKUP($C32,DATA_BRAND!$H:$H,DATA_BRAND!$D:$D,,0),0)</f>
        <v>0</v>
      </c>
      <c r="E32" s="34">
        <f>IFERROR(_xlfn.XLOOKUP($C32,DATA_BRAND!$H:$H,DATA_BRAND!$E:$E,,0),0)</f>
        <v>0</v>
      </c>
      <c r="F32" s="37">
        <f>IFERROR(_xlfn.XLOOKUP($C32,DATA_BRAND!$H:$H,DATA_BRAND!$F:$F,,0),0)</f>
        <v>0</v>
      </c>
      <c r="G32" s="36">
        <f t="shared" si="2"/>
        <v>44434</v>
      </c>
      <c r="H32" s="36" t="str">
        <f t="shared" si="3"/>
        <v>1001098526/08/2021</v>
      </c>
      <c r="I32" s="37">
        <f>IFERROR(_xlfn.XLOOKUP($H32,DATA_BRAND!$H:$H,DATA_BRAND!$F:$F,,0),0)</f>
        <v>0</v>
      </c>
      <c r="J32" s="40">
        <f t="shared" si="4"/>
        <v>0</v>
      </c>
      <c r="K32" s="35">
        <f t="shared" si="5"/>
        <v>44434</v>
      </c>
      <c r="L32" s="37">
        <f t="shared" si="6"/>
        <v>0</v>
      </c>
    </row>
    <row r="33" spans="1:12" x14ac:dyDescent="0.35">
      <c r="A33" s="34">
        <v>27</v>
      </c>
      <c r="B33" s="35">
        <f t="shared" si="0"/>
        <v>44404</v>
      </c>
      <c r="C33" s="36" t="str">
        <f t="shared" si="1"/>
        <v>1001098527/07/2021</v>
      </c>
      <c r="D33" s="34">
        <f>IFERROR(_xlfn.XLOOKUP($C33,DATA_BRAND!$H:$H,DATA_BRAND!$D:$D,,0),0)</f>
        <v>0</v>
      </c>
      <c r="E33" s="34">
        <f>IFERROR(_xlfn.XLOOKUP($C33,DATA_BRAND!$H:$H,DATA_BRAND!$E:$E,,0),0)</f>
        <v>0</v>
      </c>
      <c r="F33" s="37">
        <f>IFERROR(_xlfn.XLOOKUP($C33,DATA_BRAND!$H:$H,DATA_BRAND!$F:$F,,0),0)</f>
        <v>0</v>
      </c>
      <c r="G33" s="36">
        <f t="shared" si="2"/>
        <v>44435</v>
      </c>
      <c r="H33" s="36" t="str">
        <f t="shared" si="3"/>
        <v>1001098527/08/2021</v>
      </c>
      <c r="I33" s="37">
        <f>IFERROR(_xlfn.XLOOKUP($H33,DATA_BRAND!$H:$H,DATA_BRAND!$F:$F,,0),0)</f>
        <v>0</v>
      </c>
      <c r="J33" s="40">
        <f t="shared" si="4"/>
        <v>0</v>
      </c>
      <c r="K33" s="35">
        <f t="shared" si="5"/>
        <v>44435</v>
      </c>
      <c r="L33" s="37">
        <f t="shared" si="6"/>
        <v>0</v>
      </c>
    </row>
    <row r="34" spans="1:12" x14ac:dyDescent="0.35">
      <c r="A34" s="34">
        <v>28</v>
      </c>
      <c r="B34" s="35">
        <f t="shared" si="0"/>
        <v>44405</v>
      </c>
      <c r="C34" s="36" t="str">
        <f t="shared" si="1"/>
        <v>1001098528/07/2021</v>
      </c>
      <c r="D34" s="34">
        <f>IFERROR(_xlfn.XLOOKUP($C34,DATA_BRAND!$H:$H,DATA_BRAND!$D:$D,,0),0)</f>
        <v>0</v>
      </c>
      <c r="E34" s="34">
        <f>IFERROR(_xlfn.XLOOKUP($C34,DATA_BRAND!$H:$H,DATA_BRAND!$E:$E,,0),0)</f>
        <v>0</v>
      </c>
      <c r="F34" s="37">
        <f>IFERROR(_xlfn.XLOOKUP($C34,DATA_BRAND!$H:$H,DATA_BRAND!$F:$F,,0),0)</f>
        <v>0</v>
      </c>
      <c r="G34" s="36">
        <f t="shared" si="2"/>
        <v>44436</v>
      </c>
      <c r="H34" s="36" t="str">
        <f t="shared" si="3"/>
        <v>1001098528/08/2021</v>
      </c>
      <c r="I34" s="37">
        <f>IFERROR(_xlfn.XLOOKUP($H34,DATA_BRAND!$H:$H,DATA_BRAND!$F:$F,,0),0)</f>
        <v>0</v>
      </c>
      <c r="J34" s="40">
        <f t="shared" si="4"/>
        <v>0</v>
      </c>
      <c r="K34" s="35">
        <f t="shared" si="5"/>
        <v>44436</v>
      </c>
      <c r="L34" s="37">
        <f t="shared" si="6"/>
        <v>0</v>
      </c>
    </row>
    <row r="35" spans="1:12" x14ac:dyDescent="0.35">
      <c r="A35" s="34">
        <v>29</v>
      </c>
      <c r="B35" s="35">
        <f t="shared" si="0"/>
        <v>44406</v>
      </c>
      <c r="C35" s="36" t="str">
        <f t="shared" si="1"/>
        <v>1001098529/07/2021</v>
      </c>
      <c r="D35" s="34">
        <f>IFERROR(_xlfn.XLOOKUP($C35,DATA_BRAND!$H:$H,DATA_BRAND!$D:$D,,0),0)</f>
        <v>0</v>
      </c>
      <c r="E35" s="34">
        <f>IFERROR(_xlfn.XLOOKUP($C35,DATA_BRAND!$H:$H,DATA_BRAND!$E:$E,,0),0)</f>
        <v>0</v>
      </c>
      <c r="F35" s="37">
        <f>IFERROR(_xlfn.XLOOKUP($C35,DATA_BRAND!$H:$H,DATA_BRAND!$F:$F,,0),0)</f>
        <v>0</v>
      </c>
      <c r="G35" s="36">
        <f t="shared" si="2"/>
        <v>44437</v>
      </c>
      <c r="H35" s="36" t="str">
        <f t="shared" si="3"/>
        <v>1001098529/08/2021</v>
      </c>
      <c r="I35" s="37">
        <f>IFERROR(_xlfn.XLOOKUP($H35,DATA_BRAND!$H:$H,DATA_BRAND!$F:$F,,0),0)</f>
        <v>0</v>
      </c>
      <c r="J35" s="40">
        <f t="shared" si="4"/>
        <v>0</v>
      </c>
      <c r="K35" s="35">
        <f t="shared" si="5"/>
        <v>44437</v>
      </c>
      <c r="L35" s="37">
        <f t="shared" si="6"/>
        <v>0</v>
      </c>
    </row>
    <row r="36" spans="1:12" x14ac:dyDescent="0.35">
      <c r="A36" s="34">
        <v>30</v>
      </c>
      <c r="B36" s="35">
        <f t="shared" si="0"/>
        <v>44407</v>
      </c>
      <c r="C36" s="36" t="str">
        <f t="shared" si="1"/>
        <v>1001098530/07/2021</v>
      </c>
      <c r="D36" s="34">
        <f>IFERROR(_xlfn.XLOOKUP($C36,DATA_BRAND!$H:$H,DATA_BRAND!$D:$D,,0),0)</f>
        <v>0</v>
      </c>
      <c r="E36" s="34">
        <f>IFERROR(_xlfn.XLOOKUP($C36,DATA_BRAND!$H:$H,DATA_BRAND!$E:$E,,0),0)</f>
        <v>0</v>
      </c>
      <c r="F36" s="37">
        <f>IFERROR(_xlfn.XLOOKUP($C36,DATA_BRAND!$H:$H,DATA_BRAND!$F:$F,,0),0)</f>
        <v>0</v>
      </c>
      <c r="G36" s="36">
        <f t="shared" si="2"/>
        <v>44438</v>
      </c>
      <c r="H36" s="36" t="str">
        <f t="shared" si="3"/>
        <v>1001098530/08/2021</v>
      </c>
      <c r="I36" s="37">
        <f>IFERROR(_xlfn.XLOOKUP($H36,DATA_BRAND!$H:$H,DATA_BRAND!$F:$F,,0),0)</f>
        <v>0</v>
      </c>
      <c r="J36" s="40">
        <f t="shared" si="4"/>
        <v>0</v>
      </c>
      <c r="K36" s="35">
        <f t="shared" si="5"/>
        <v>44438</v>
      </c>
      <c r="L36" s="37">
        <f t="shared" si="6"/>
        <v>0</v>
      </c>
    </row>
    <row r="37" spans="1:12" x14ac:dyDescent="0.35">
      <c r="A37" s="34">
        <v>31</v>
      </c>
      <c r="B37" s="35">
        <f t="shared" si="0"/>
        <v>44408</v>
      </c>
      <c r="C37" s="36" t="str">
        <f t="shared" si="1"/>
        <v>1001098531/07/2021</v>
      </c>
      <c r="D37" s="34">
        <f>IFERROR(_xlfn.XLOOKUP($C37,DATA_BRAND!$H:$H,DATA_BRAND!$D:$D,,0),0)</f>
        <v>0</v>
      </c>
      <c r="E37" s="34">
        <f>IFERROR(_xlfn.XLOOKUP($C37,DATA_BRAND!$H:$H,DATA_BRAND!$E:$E,,0),0)</f>
        <v>0</v>
      </c>
      <c r="F37" s="37">
        <f>IFERROR(_xlfn.XLOOKUP($C37,DATA_BRAND!$H:$H,DATA_BRAND!$F:$F,,0),0)</f>
        <v>0</v>
      </c>
      <c r="G37" s="36">
        <f t="shared" si="2"/>
        <v>44439</v>
      </c>
      <c r="H37" s="36" t="str">
        <f t="shared" si="3"/>
        <v>1001098531/08/2021</v>
      </c>
      <c r="I37" s="37">
        <f>IFERROR(_xlfn.XLOOKUP($H37,DATA_BRAND!$H:$H,DATA_BRAND!$F:$F,,0),0)</f>
        <v>0</v>
      </c>
      <c r="J37" s="40">
        <f t="shared" si="4"/>
        <v>0</v>
      </c>
      <c r="K37" s="35">
        <f t="shared" si="5"/>
        <v>44439</v>
      </c>
      <c r="L37" s="37">
        <f t="shared" si="6"/>
        <v>0</v>
      </c>
    </row>
  </sheetData>
  <conditionalFormatting sqref="J7:J37">
    <cfRule type="dataBar" priority="2">
      <dataBar>
        <cfvo type="percent" val="0"/>
        <cfvo type="percent" val="100"/>
        <color rgb="FF63C384"/>
      </dataBar>
      <extLst>
        <ext xmlns:x14="http://schemas.microsoft.com/office/spreadsheetml/2009/9/main" uri="{B025F937-C7B1-47D3-B67F-A62EFF666E3E}">
          <x14:id>{95AC320C-1811-4D2B-AEA7-A5A8A1976F28}</x14:id>
        </ext>
      </extLst>
    </cfRule>
  </conditionalFormatting>
  <conditionalFormatting sqref="A7:F37">
    <cfRule type="expression" dxfId="17" priority="1">
      <formula>WEEKDAY($B7,2)&gt;5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Drop Down 1">
              <controlPr defaultSize="0" autoLine="0" autoPict="0">
                <anchor moveWithCells="1">
                  <from>
                    <xdr:col>1</xdr:col>
                    <xdr:colOff>50800</xdr:colOff>
                    <xdr:row>0</xdr:row>
                    <xdr:rowOff>0</xdr:rowOff>
                  </from>
                  <to>
                    <xdr:col>3</xdr:col>
                    <xdr:colOff>469900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Drop Down 2">
              <controlPr defaultSize="0" autoLine="0" autoPict="0">
                <anchor moveWithCells="1">
                  <from>
                    <xdr:col>7</xdr:col>
                    <xdr:colOff>25400</xdr:colOff>
                    <xdr:row>4</xdr:row>
                    <xdr:rowOff>6350</xdr:rowOff>
                  </from>
                  <to>
                    <xdr:col>9</xdr:col>
                    <xdr:colOff>508000</xdr:colOff>
                    <xdr:row>5</xdr:row>
                    <xdr:rowOff>31750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AC320C-1811-4D2B-AEA7-A5A8A1976F28}">
            <x14:dataBar minLength="0" maxLength="100" border="1" negativeBarBorderColorSameAsPositive="0">
              <x14:cfvo type="percent">
                <xm:f>0</xm:f>
              </x14:cfvo>
              <x14:cfvo type="percent">
                <xm:f>100</xm:f>
              </x14:cfvo>
              <x14:borderColor rgb="FF63C384"/>
              <x14:negativeFillColor rgb="FFFF0000"/>
              <x14:negativeBorderColor rgb="FFFF0000"/>
              <x14:axisColor rgb="FF000000"/>
            </x14:dataBar>
          </x14:cfRule>
          <xm:sqref>J7:J37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F1310B-1C4B-47E8-9964-03602E71EC88}">
          <x14:formula1>
            <xm:f>DATA!$C$2:$C$5</xm:f>
          </x14:formula1>
          <xm:sqref>B3</xm:sqref>
        </x14:dataValidation>
        <x14:dataValidation type="list" allowBlank="1" showInputMessage="1" showErrorMessage="1" xr:uid="{7CA761C5-442E-447D-8464-90925CDBCDEB}">
          <x14:formula1>
            <xm:f>DATA!$I$2:$I$37</xm:f>
          </x14:formula1>
          <xm:sqref>J1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A078-5BBD-4738-8465-40CCE4F6FB92}">
  <dimension ref="A1:N37"/>
  <sheetViews>
    <sheetView workbookViewId="0">
      <selection activeCell="H4" sqref="H4"/>
    </sheetView>
  </sheetViews>
  <sheetFormatPr defaultRowHeight="14.5" x14ac:dyDescent="0.35"/>
  <cols>
    <col min="1" max="1" width="8.7265625" style="34"/>
    <col min="2" max="2" width="10.453125" style="34" customWidth="1"/>
    <col min="3" max="3" width="10.453125" style="34" bestFit="1" customWidth="1"/>
    <col min="4" max="4" width="18.6328125" style="34" hidden="1" customWidth="1"/>
    <col min="5" max="5" width="7.81640625" style="34" bestFit="1" customWidth="1"/>
    <col min="6" max="6" width="12.453125" style="34" bestFit="1" customWidth="1"/>
    <col min="7" max="7" width="10.453125" style="34" bestFit="1" customWidth="1"/>
    <col min="8" max="8" width="23.1796875" style="34" bestFit="1" customWidth="1"/>
    <col min="9" max="9" width="9.453125" style="34" bestFit="1" customWidth="1"/>
    <col min="10" max="10" width="8.7265625" style="34"/>
    <col min="11" max="11" width="11.453125" style="34" bestFit="1" customWidth="1"/>
    <col min="12" max="12" width="21.26953125" style="34" bestFit="1" customWidth="1"/>
    <col min="13" max="14" width="11.453125" style="34" bestFit="1" customWidth="1"/>
    <col min="15" max="16384" width="8.7265625" style="34"/>
  </cols>
  <sheetData>
    <row r="1" spans="1:14" ht="15" thickBot="1" x14ac:dyDescent="0.4">
      <c r="A1" s="34" t="s">
        <v>2187</v>
      </c>
      <c r="E1" s="34">
        <v>9</v>
      </c>
      <c r="G1" s="34" t="s">
        <v>2224</v>
      </c>
      <c r="H1" s="47" t="s">
        <v>2268</v>
      </c>
      <c r="I1" s="47">
        <f>VLOOKUP($H$1,DATA!$I:$K,3,0)</f>
        <v>10011305</v>
      </c>
    </row>
    <row r="3" spans="1:14" x14ac:dyDescent="0.35">
      <c r="A3" s="34" t="s">
        <v>2200</v>
      </c>
      <c r="C3" s="34">
        <v>2021</v>
      </c>
      <c r="G3" s="34" t="s">
        <v>107</v>
      </c>
      <c r="H3" s="37">
        <f>SUM(G7:G37)</f>
        <v>0</v>
      </c>
      <c r="J3" s="34" t="s">
        <v>2205</v>
      </c>
      <c r="K3" s="41">
        <v>20000</v>
      </c>
    </row>
    <row r="6" spans="1:14" ht="15.5" x14ac:dyDescent="0.35">
      <c r="A6" s="31" t="s">
        <v>2201</v>
      </c>
      <c r="B6" s="31"/>
      <c r="C6" s="31" t="s">
        <v>2202</v>
      </c>
      <c r="E6" s="31" t="s">
        <v>10</v>
      </c>
      <c r="F6" s="31" t="s">
        <v>11</v>
      </c>
      <c r="G6" s="32" t="s">
        <v>12</v>
      </c>
      <c r="H6" s="32" t="s">
        <v>2206</v>
      </c>
      <c r="I6" s="32" t="s">
        <v>2207</v>
      </c>
      <c r="J6" s="32" t="s">
        <v>2208</v>
      </c>
      <c r="K6" s="32" t="s">
        <v>2210</v>
      </c>
      <c r="L6" s="32" t="s">
        <v>2211</v>
      </c>
    </row>
    <row r="7" spans="1:14" x14ac:dyDescent="0.35">
      <c r="A7" s="34">
        <v>1</v>
      </c>
      <c r="B7" s="36">
        <f t="shared" ref="B7:B35" si="0">DATE(AnneeCalendrier,NumMOIS,A7)</f>
        <v>44440</v>
      </c>
      <c r="C7" s="35">
        <f t="shared" ref="C7:C35" si="1">DATE($C$3,$E$1,A7)</f>
        <v>44440</v>
      </c>
      <c r="D7" s="36" t="str">
        <f>$I$1&amp;TEXT(B7,"jj/mm/aaaa")</f>
        <v>1001130501/09/2021</v>
      </c>
      <c r="E7" s="34">
        <f>IFERROR(_xlfn.XLOOKUP($D7,DATA_BRAND!$H:$H,DATA_BRAND!$D:$D,,0),0)</f>
        <v>0</v>
      </c>
      <c r="F7" s="34">
        <f>IFERROR(_xlfn.XLOOKUP($D7,DATA_BRAND!$H:$H,DATA_BRAND!$E:$E,,0),0)</f>
        <v>0</v>
      </c>
      <c r="G7" s="37">
        <f>IFERROR(_xlfn.XLOOKUP($D7,DATA_BRAND!$H:$H,DATA_BRAND!$F:$F,,0),0)</f>
        <v>0</v>
      </c>
      <c r="H7" s="42">
        <f>G7</f>
        <v>0</v>
      </c>
      <c r="I7" s="42">
        <f>$K$3-H7</f>
        <v>20000</v>
      </c>
      <c r="J7" s="39">
        <f>H7/$K$3</f>
        <v>0</v>
      </c>
      <c r="K7" s="41">
        <f>($I7/($A$36-A7))</f>
        <v>689.65517241379314</v>
      </c>
      <c r="L7" s="37">
        <f>G7*(IF(OR(NumMOIS=1,NumMOIS=3,NumMOIS=5,NumMOIS=7,NumMOIS=8,NumMOIS=10,NumMOIS=12),31,30))</f>
        <v>0</v>
      </c>
    </row>
    <row r="8" spans="1:14" x14ac:dyDescent="0.35">
      <c r="A8" s="34">
        <v>2</v>
      </c>
      <c r="B8" s="36">
        <f t="shared" si="0"/>
        <v>44441</v>
      </c>
      <c r="C8" s="35">
        <f t="shared" si="1"/>
        <v>44441</v>
      </c>
      <c r="D8" s="36" t="str">
        <f t="shared" ref="D8:D37" si="2">$I$1&amp;TEXT(B8,"jj/mm/aaaa")</f>
        <v>1001130502/09/2021</v>
      </c>
      <c r="E8" s="34">
        <f>IFERROR(_xlfn.XLOOKUP($D8,DATA_BRAND!$H:$H,DATA_BRAND!$D:$D,,0),0)</f>
        <v>0</v>
      </c>
      <c r="F8" s="34">
        <f>IFERROR(_xlfn.XLOOKUP($D8,DATA_BRAND!$H:$H,DATA_BRAND!$E:$E,,0),0)</f>
        <v>0</v>
      </c>
      <c r="G8" s="37">
        <f>IFERROR(_xlfn.XLOOKUP($D8,DATA_BRAND!$H:$H,DATA_BRAND!$F:$F,,0),0)</f>
        <v>0</v>
      </c>
      <c r="H8" s="42">
        <f>H7+G8</f>
        <v>0</v>
      </c>
      <c r="I8" s="42">
        <f t="shared" ref="I8:I36" si="3">$K$3-H8</f>
        <v>20000</v>
      </c>
      <c r="J8" s="39">
        <f t="shared" ref="J8:J36" si="4">H8/$K$3</f>
        <v>0</v>
      </c>
      <c r="K8" s="41">
        <f t="shared" ref="K8:K36" si="5">($I8/($A$36-A8))</f>
        <v>714.28571428571433</v>
      </c>
      <c r="L8" s="37">
        <f>AVERAGE($G$7:$G8)*(IF(OR(NumMOIS=1,NumMOIS=3,NumMOIS=5,NumMOIS=7,NumMOIS=8,NumMOIS=10,NumMOIS=12),31,30))</f>
        <v>0</v>
      </c>
      <c r="M8" s="41"/>
      <c r="N8" s="41"/>
    </row>
    <row r="9" spans="1:14" x14ac:dyDescent="0.35">
      <c r="A9" s="34">
        <v>3</v>
      </c>
      <c r="B9" s="36">
        <f t="shared" si="0"/>
        <v>44442</v>
      </c>
      <c r="C9" s="35">
        <f t="shared" si="1"/>
        <v>44442</v>
      </c>
      <c r="D9" s="36" t="str">
        <f t="shared" si="2"/>
        <v>1001130503/09/2021</v>
      </c>
      <c r="E9" s="34">
        <f>IFERROR(_xlfn.XLOOKUP($D9,DATA_BRAND!$H:$H,DATA_BRAND!$D:$D,,0),0)</f>
        <v>0</v>
      </c>
      <c r="F9" s="34">
        <f>IFERROR(_xlfn.XLOOKUP($D9,DATA_BRAND!$H:$H,DATA_BRAND!$E:$E,,0),0)</f>
        <v>0</v>
      </c>
      <c r="G9" s="37">
        <f>IFERROR(_xlfn.XLOOKUP($D9,DATA_BRAND!$H:$H,DATA_BRAND!$F:$F,,0),0)</f>
        <v>0</v>
      </c>
      <c r="H9" s="42">
        <f>H8+G9</f>
        <v>0</v>
      </c>
      <c r="I9" s="42">
        <f t="shared" si="3"/>
        <v>20000</v>
      </c>
      <c r="J9" s="39">
        <f t="shared" si="4"/>
        <v>0</v>
      </c>
      <c r="K9" s="41">
        <f t="shared" si="5"/>
        <v>740.74074074074076</v>
      </c>
      <c r="L9" s="37">
        <f>AVERAGE($G$7:$G9)*(IF(OR(NumMOIS=1,NumMOIS=3,NumMOIS=5,NumMOIS=7,NumMOIS=8,NumMOIS=10,NumMOIS=12),31,30))</f>
        <v>0</v>
      </c>
    </row>
    <row r="10" spans="1:14" x14ac:dyDescent="0.35">
      <c r="A10" s="34">
        <v>4</v>
      </c>
      <c r="B10" s="36">
        <f t="shared" si="0"/>
        <v>44443</v>
      </c>
      <c r="C10" s="35">
        <f t="shared" si="1"/>
        <v>44443</v>
      </c>
      <c r="D10" s="36" t="str">
        <f t="shared" si="2"/>
        <v>1001130504/09/2021</v>
      </c>
      <c r="E10" s="34">
        <f>IFERROR(_xlfn.XLOOKUP($D10,DATA_BRAND!$H:$H,DATA_BRAND!$D:$D,,0),0)</f>
        <v>0</v>
      </c>
      <c r="F10" s="34">
        <f>IFERROR(_xlfn.XLOOKUP($D10,DATA_BRAND!$H:$H,DATA_BRAND!$E:$E,,0),0)</f>
        <v>0</v>
      </c>
      <c r="G10" s="37">
        <f>IFERROR(_xlfn.XLOOKUP($D10,DATA_BRAND!$H:$H,DATA_BRAND!$F:$F,,0),0)</f>
        <v>0</v>
      </c>
      <c r="H10" s="42">
        <f t="shared" ref="H10:H36" si="6">H9+G10</f>
        <v>0</v>
      </c>
      <c r="I10" s="42">
        <f t="shared" si="3"/>
        <v>20000</v>
      </c>
      <c r="J10" s="39">
        <f t="shared" si="4"/>
        <v>0</v>
      </c>
      <c r="K10" s="41">
        <f t="shared" si="5"/>
        <v>769.23076923076928</v>
      </c>
      <c r="L10" s="37">
        <f>AVERAGE($G$7:$G10)*(IF(OR(NumMOIS=1,NumMOIS=3,NumMOIS=5,NumMOIS=7,NumMOIS=8,NumMOIS=10,NumMOIS=12),31,30))</f>
        <v>0</v>
      </c>
    </row>
    <row r="11" spans="1:14" x14ac:dyDescent="0.35">
      <c r="A11" s="34">
        <v>5</v>
      </c>
      <c r="B11" s="36">
        <f t="shared" si="0"/>
        <v>44444</v>
      </c>
      <c r="C11" s="35">
        <f t="shared" si="1"/>
        <v>44444</v>
      </c>
      <c r="D11" s="36" t="str">
        <f t="shared" si="2"/>
        <v>1001130505/09/2021</v>
      </c>
      <c r="E11" s="34">
        <f>IFERROR(_xlfn.XLOOKUP($D11,DATA_BRAND!$H:$H,DATA_BRAND!$D:$D,,0),0)</f>
        <v>0</v>
      </c>
      <c r="F11" s="34">
        <f>IFERROR(_xlfn.XLOOKUP($D11,DATA_BRAND!$H:$H,DATA_BRAND!$E:$E,,0),0)</f>
        <v>0</v>
      </c>
      <c r="G11" s="37">
        <f>IFERROR(_xlfn.XLOOKUP($D11,DATA_BRAND!$H:$H,DATA_BRAND!$F:$F,,0),0)</f>
        <v>0</v>
      </c>
      <c r="H11" s="42">
        <f t="shared" si="6"/>
        <v>0</v>
      </c>
      <c r="I11" s="42">
        <f t="shared" si="3"/>
        <v>20000</v>
      </c>
      <c r="J11" s="39">
        <f t="shared" si="4"/>
        <v>0</v>
      </c>
      <c r="K11" s="41">
        <f t="shared" si="5"/>
        <v>800</v>
      </c>
      <c r="L11" s="37">
        <f>AVERAGE($G$7:$G11)*(IF(OR(NumMOIS=1,NumMOIS=3,NumMOIS=5,NumMOIS=7,NumMOIS=8,NumMOIS=10,NumMOIS=12),31,30))</f>
        <v>0</v>
      </c>
    </row>
    <row r="12" spans="1:14" x14ac:dyDescent="0.35">
      <c r="A12" s="34">
        <v>6</v>
      </c>
      <c r="B12" s="36">
        <f t="shared" si="0"/>
        <v>44445</v>
      </c>
      <c r="C12" s="35">
        <f t="shared" si="1"/>
        <v>44445</v>
      </c>
      <c r="D12" s="36" t="str">
        <f t="shared" si="2"/>
        <v>1001130506/09/2021</v>
      </c>
      <c r="E12" s="34">
        <f>IFERROR(_xlfn.XLOOKUP($D12,DATA_BRAND!$H:$H,DATA_BRAND!$D:$D,,0),0)</f>
        <v>0</v>
      </c>
      <c r="F12" s="34">
        <f>IFERROR(_xlfn.XLOOKUP($D12,DATA_BRAND!$H:$H,DATA_BRAND!$E:$E,,0),0)</f>
        <v>0</v>
      </c>
      <c r="G12" s="37">
        <f>IFERROR(_xlfn.XLOOKUP($D12,DATA_BRAND!$H:$H,DATA_BRAND!$F:$F,,0),0)</f>
        <v>0</v>
      </c>
      <c r="H12" s="42">
        <f t="shared" si="6"/>
        <v>0</v>
      </c>
      <c r="I12" s="42">
        <f t="shared" si="3"/>
        <v>20000</v>
      </c>
      <c r="J12" s="39">
        <f t="shared" si="4"/>
        <v>0</v>
      </c>
      <c r="K12" s="41">
        <f t="shared" si="5"/>
        <v>833.33333333333337</v>
      </c>
      <c r="L12" s="37">
        <f>AVERAGE($G$7:$G12)*(IF(OR(NumMOIS=1,NumMOIS=3,NumMOIS=5,NumMOIS=7,NumMOIS=8,NumMOIS=10,NumMOIS=12),31,30))</f>
        <v>0</v>
      </c>
    </row>
    <row r="13" spans="1:14" x14ac:dyDescent="0.35">
      <c r="A13" s="34">
        <v>7</v>
      </c>
      <c r="B13" s="36">
        <f t="shared" si="0"/>
        <v>44446</v>
      </c>
      <c r="C13" s="35">
        <f t="shared" si="1"/>
        <v>44446</v>
      </c>
      <c r="D13" s="36" t="str">
        <f t="shared" si="2"/>
        <v>1001130507/09/2021</v>
      </c>
      <c r="E13" s="34">
        <f>IFERROR(_xlfn.XLOOKUP($D13,DATA_BRAND!$H:$H,DATA_BRAND!$D:$D,,0),0)</f>
        <v>0</v>
      </c>
      <c r="F13" s="34">
        <f>IFERROR(_xlfn.XLOOKUP($D13,DATA_BRAND!$H:$H,DATA_BRAND!$E:$E,,0),0)</f>
        <v>0</v>
      </c>
      <c r="G13" s="37">
        <f>IFERROR(_xlfn.XLOOKUP($D13,DATA_BRAND!$H:$H,DATA_BRAND!$F:$F,,0),0)</f>
        <v>0</v>
      </c>
      <c r="H13" s="42">
        <f t="shared" si="6"/>
        <v>0</v>
      </c>
      <c r="I13" s="42">
        <f t="shared" si="3"/>
        <v>20000</v>
      </c>
      <c r="J13" s="39">
        <f t="shared" si="4"/>
        <v>0</v>
      </c>
      <c r="K13" s="41">
        <f t="shared" si="5"/>
        <v>869.56521739130437</v>
      </c>
      <c r="L13" s="37">
        <f>AVERAGE($G$7:$G13)*(IF(OR(NumMOIS=1,NumMOIS=3,NumMOIS=5,NumMOIS=7,NumMOIS=8,NumMOIS=10,NumMOIS=12),31,30))</f>
        <v>0</v>
      </c>
    </row>
    <row r="14" spans="1:14" x14ac:dyDescent="0.35">
      <c r="A14" s="34">
        <v>8</v>
      </c>
      <c r="B14" s="36">
        <f t="shared" si="0"/>
        <v>44447</v>
      </c>
      <c r="C14" s="35">
        <f t="shared" si="1"/>
        <v>44447</v>
      </c>
      <c r="D14" s="36" t="str">
        <f t="shared" si="2"/>
        <v>1001130508/09/2021</v>
      </c>
      <c r="E14" s="34">
        <f>IFERROR(_xlfn.XLOOKUP($D14,DATA_BRAND!$H:$H,DATA_BRAND!$D:$D,,0),0)</f>
        <v>0</v>
      </c>
      <c r="F14" s="34">
        <f>IFERROR(_xlfn.XLOOKUP($D14,DATA_BRAND!$H:$H,DATA_BRAND!$E:$E,,0),0)</f>
        <v>0</v>
      </c>
      <c r="G14" s="37">
        <f>IFERROR(_xlfn.XLOOKUP($D14,DATA_BRAND!$H:$H,DATA_BRAND!$F:$F,,0),0)</f>
        <v>0</v>
      </c>
      <c r="H14" s="42">
        <f t="shared" si="6"/>
        <v>0</v>
      </c>
      <c r="I14" s="42">
        <f t="shared" si="3"/>
        <v>20000</v>
      </c>
      <c r="J14" s="39">
        <f t="shared" si="4"/>
        <v>0</v>
      </c>
      <c r="K14" s="41">
        <f t="shared" si="5"/>
        <v>909.09090909090912</v>
      </c>
      <c r="L14" s="37">
        <f>AVERAGE($G$7:$G14)*(IF(OR(NumMOIS=1,NumMOIS=3,NumMOIS=5,NumMOIS=7,NumMOIS=8,NumMOIS=10,NumMOIS=12),31,30))</f>
        <v>0</v>
      </c>
    </row>
    <row r="15" spans="1:14" x14ac:dyDescent="0.35">
      <c r="A15" s="34">
        <v>9</v>
      </c>
      <c r="B15" s="36">
        <f t="shared" si="0"/>
        <v>44448</v>
      </c>
      <c r="C15" s="35">
        <f t="shared" si="1"/>
        <v>44448</v>
      </c>
      <c r="D15" s="36" t="str">
        <f t="shared" si="2"/>
        <v>1001130509/09/2021</v>
      </c>
      <c r="E15" s="34">
        <f>IFERROR(_xlfn.XLOOKUP($D15,DATA_BRAND!$H:$H,DATA_BRAND!$D:$D,,0),0)</f>
        <v>0</v>
      </c>
      <c r="F15" s="34">
        <f>IFERROR(_xlfn.XLOOKUP($D15,DATA_BRAND!$H:$H,DATA_BRAND!$E:$E,,0),0)</f>
        <v>0</v>
      </c>
      <c r="G15" s="37">
        <f>IFERROR(_xlfn.XLOOKUP($D15,DATA_BRAND!$H:$H,DATA_BRAND!$F:$F,,0),0)</f>
        <v>0</v>
      </c>
      <c r="H15" s="42">
        <f t="shared" si="6"/>
        <v>0</v>
      </c>
      <c r="I15" s="42">
        <f t="shared" si="3"/>
        <v>20000</v>
      </c>
      <c r="J15" s="39">
        <f t="shared" si="4"/>
        <v>0</v>
      </c>
      <c r="K15" s="41">
        <f t="shared" si="5"/>
        <v>952.38095238095241</v>
      </c>
      <c r="L15" s="37">
        <f>AVERAGE($G$7:$G15)*(IF(OR(NumMOIS=1,NumMOIS=3,NumMOIS=5,NumMOIS=7,NumMOIS=8,NumMOIS=10,NumMOIS=12),31,30))</f>
        <v>0</v>
      </c>
    </row>
    <row r="16" spans="1:14" x14ac:dyDescent="0.35">
      <c r="A16" s="34">
        <v>10</v>
      </c>
      <c r="B16" s="36">
        <f t="shared" si="0"/>
        <v>44449</v>
      </c>
      <c r="C16" s="35">
        <f t="shared" si="1"/>
        <v>44449</v>
      </c>
      <c r="D16" s="36" t="str">
        <f t="shared" si="2"/>
        <v>1001130510/09/2021</v>
      </c>
      <c r="E16" s="34">
        <f>IFERROR(_xlfn.XLOOKUP($D16,DATA_BRAND!$H:$H,DATA_BRAND!$D:$D,,0),0)</f>
        <v>0</v>
      </c>
      <c r="F16" s="34">
        <f>IFERROR(_xlfn.XLOOKUP($D16,DATA_BRAND!$H:$H,DATA_BRAND!$E:$E,,0),0)</f>
        <v>0</v>
      </c>
      <c r="G16" s="37">
        <f>IFERROR(_xlfn.XLOOKUP($D16,DATA_BRAND!$H:$H,DATA_BRAND!$F:$F,,0),0)</f>
        <v>0</v>
      </c>
      <c r="H16" s="42">
        <f t="shared" si="6"/>
        <v>0</v>
      </c>
      <c r="I16" s="42">
        <f t="shared" si="3"/>
        <v>20000</v>
      </c>
      <c r="J16" s="39">
        <f t="shared" si="4"/>
        <v>0</v>
      </c>
      <c r="K16" s="41">
        <f t="shared" si="5"/>
        <v>1000</v>
      </c>
      <c r="L16" s="37">
        <f>AVERAGE($G$7:$G16)*(IF(OR(NumMOIS=1,NumMOIS=3,NumMOIS=5,NumMOIS=7,NumMOIS=8,NumMOIS=10,NumMOIS=12),31,30))</f>
        <v>0</v>
      </c>
    </row>
    <row r="17" spans="1:12" x14ac:dyDescent="0.35">
      <c r="A17" s="34">
        <v>11</v>
      </c>
      <c r="B17" s="36">
        <f t="shared" si="0"/>
        <v>44450</v>
      </c>
      <c r="C17" s="35">
        <f t="shared" si="1"/>
        <v>44450</v>
      </c>
      <c r="D17" s="36" t="str">
        <f t="shared" si="2"/>
        <v>1001130511/09/2021</v>
      </c>
      <c r="E17" s="34">
        <f>IFERROR(_xlfn.XLOOKUP($D17,DATA_BRAND!$H:$H,DATA_BRAND!$D:$D,,0),0)</f>
        <v>0</v>
      </c>
      <c r="F17" s="34">
        <f>IFERROR(_xlfn.XLOOKUP($D17,DATA_BRAND!$H:$H,DATA_BRAND!$E:$E,,0),0)</f>
        <v>0</v>
      </c>
      <c r="G17" s="37">
        <f>IFERROR(_xlfn.XLOOKUP($D17,DATA_BRAND!$H:$H,DATA_BRAND!$F:$F,,0),0)</f>
        <v>0</v>
      </c>
      <c r="H17" s="42">
        <f t="shared" si="6"/>
        <v>0</v>
      </c>
      <c r="I17" s="42">
        <f t="shared" si="3"/>
        <v>20000</v>
      </c>
      <c r="J17" s="39">
        <f t="shared" si="4"/>
        <v>0</v>
      </c>
      <c r="K17" s="41">
        <f t="shared" si="5"/>
        <v>1052.6315789473683</v>
      </c>
      <c r="L17" s="37">
        <f>AVERAGE($G$7:$G17)*(IF(OR(NumMOIS=1,NumMOIS=3,NumMOIS=5,NumMOIS=7,NumMOIS=8,NumMOIS=10,NumMOIS=12),31,30))</f>
        <v>0</v>
      </c>
    </row>
    <row r="18" spans="1:12" x14ac:dyDescent="0.35">
      <c r="A18" s="34">
        <v>12</v>
      </c>
      <c r="B18" s="36">
        <f t="shared" si="0"/>
        <v>44451</v>
      </c>
      <c r="C18" s="35">
        <f t="shared" si="1"/>
        <v>44451</v>
      </c>
      <c r="D18" s="36" t="str">
        <f t="shared" si="2"/>
        <v>1001130512/09/2021</v>
      </c>
      <c r="E18" s="34">
        <f>IFERROR(_xlfn.XLOOKUP($D18,DATA_BRAND!$H:$H,DATA_BRAND!$D:$D,,0),0)</f>
        <v>0</v>
      </c>
      <c r="F18" s="34">
        <f>IFERROR(_xlfn.XLOOKUP($D18,DATA_BRAND!$H:$H,DATA_BRAND!$E:$E,,0),0)</f>
        <v>0</v>
      </c>
      <c r="G18" s="37">
        <f>IFERROR(_xlfn.XLOOKUP($D18,DATA_BRAND!$H:$H,DATA_BRAND!$F:$F,,0),0)</f>
        <v>0</v>
      </c>
      <c r="H18" s="42">
        <f t="shared" si="6"/>
        <v>0</v>
      </c>
      <c r="I18" s="42">
        <f t="shared" si="3"/>
        <v>20000</v>
      </c>
      <c r="J18" s="39">
        <f t="shared" si="4"/>
        <v>0</v>
      </c>
      <c r="K18" s="41">
        <f t="shared" si="5"/>
        <v>1111.1111111111111</v>
      </c>
      <c r="L18" s="37">
        <f>AVERAGE($G$7:$G18)*(IF(OR(NumMOIS=1,NumMOIS=3,NumMOIS=5,NumMOIS=7,NumMOIS=8,NumMOIS=10,NumMOIS=12),31,30))</f>
        <v>0</v>
      </c>
    </row>
    <row r="19" spans="1:12" x14ac:dyDescent="0.35">
      <c r="A19" s="34">
        <v>13</v>
      </c>
      <c r="B19" s="36">
        <f t="shared" si="0"/>
        <v>44452</v>
      </c>
      <c r="C19" s="35">
        <f t="shared" si="1"/>
        <v>44452</v>
      </c>
      <c r="D19" s="36" t="str">
        <f t="shared" si="2"/>
        <v>1001130513/09/2021</v>
      </c>
      <c r="E19" s="34">
        <f>IFERROR(_xlfn.XLOOKUP($D19,DATA_BRAND!$H:$H,DATA_BRAND!$D:$D,,0),0)</f>
        <v>0</v>
      </c>
      <c r="F19" s="34">
        <f>IFERROR(_xlfn.XLOOKUP($D19,DATA_BRAND!$H:$H,DATA_BRAND!$E:$E,,0),0)</f>
        <v>0</v>
      </c>
      <c r="G19" s="37">
        <f>IFERROR(_xlfn.XLOOKUP($D19,DATA_BRAND!$H:$H,DATA_BRAND!$F:$F,,0),0)</f>
        <v>0</v>
      </c>
      <c r="H19" s="42">
        <f t="shared" si="6"/>
        <v>0</v>
      </c>
      <c r="I19" s="42">
        <f t="shared" si="3"/>
        <v>20000</v>
      </c>
      <c r="J19" s="39">
        <f t="shared" si="4"/>
        <v>0</v>
      </c>
      <c r="K19" s="41">
        <f t="shared" si="5"/>
        <v>1176.4705882352941</v>
      </c>
      <c r="L19" s="37">
        <f>AVERAGE($G$7:$G19)*(IF(OR(NumMOIS=1,NumMOIS=3,NumMOIS=5,NumMOIS=7,NumMOIS=8,NumMOIS=10,NumMOIS=12),31,30))</f>
        <v>0</v>
      </c>
    </row>
    <row r="20" spans="1:12" x14ac:dyDescent="0.35">
      <c r="A20" s="34">
        <v>14</v>
      </c>
      <c r="B20" s="36">
        <f t="shared" si="0"/>
        <v>44453</v>
      </c>
      <c r="C20" s="35">
        <f t="shared" si="1"/>
        <v>44453</v>
      </c>
      <c r="D20" s="36" t="str">
        <f t="shared" si="2"/>
        <v>1001130514/09/2021</v>
      </c>
      <c r="E20" s="34">
        <f>IFERROR(_xlfn.XLOOKUP($D20,DATA_BRAND!$H:$H,DATA_BRAND!$D:$D,,0),0)</f>
        <v>0</v>
      </c>
      <c r="F20" s="34">
        <f>IFERROR(_xlfn.XLOOKUP($D20,DATA_BRAND!$H:$H,DATA_BRAND!$E:$E,,0),0)</f>
        <v>0</v>
      </c>
      <c r="G20" s="37">
        <f>IFERROR(_xlfn.XLOOKUP($D20,DATA_BRAND!$H:$H,DATA_BRAND!$F:$F,,0),0)</f>
        <v>0</v>
      </c>
      <c r="H20" s="42">
        <f t="shared" si="6"/>
        <v>0</v>
      </c>
      <c r="I20" s="42">
        <f t="shared" si="3"/>
        <v>20000</v>
      </c>
      <c r="J20" s="39">
        <f t="shared" si="4"/>
        <v>0</v>
      </c>
      <c r="K20" s="41">
        <f t="shared" si="5"/>
        <v>1250</v>
      </c>
      <c r="L20" s="37">
        <f>AVERAGE($G$7:$G20)*(IF(OR(NumMOIS=1,NumMOIS=3,NumMOIS=5,NumMOIS=7,NumMOIS=8,NumMOIS=10,NumMOIS=12),31,30))</f>
        <v>0</v>
      </c>
    </row>
    <row r="21" spans="1:12" x14ac:dyDescent="0.35">
      <c r="A21" s="34">
        <v>15</v>
      </c>
      <c r="B21" s="36">
        <f t="shared" si="0"/>
        <v>44454</v>
      </c>
      <c r="C21" s="35">
        <f t="shared" si="1"/>
        <v>44454</v>
      </c>
      <c r="D21" s="36" t="str">
        <f t="shared" si="2"/>
        <v>1001130515/09/2021</v>
      </c>
      <c r="E21" s="34">
        <f>IFERROR(_xlfn.XLOOKUP($D21,DATA_BRAND!$H:$H,DATA_BRAND!$D:$D,,0),0)</f>
        <v>0</v>
      </c>
      <c r="F21" s="34">
        <f>IFERROR(_xlfn.XLOOKUP($D21,DATA_BRAND!$H:$H,DATA_BRAND!$E:$E,,0),0)</f>
        <v>0</v>
      </c>
      <c r="G21" s="37">
        <f>IFERROR(_xlfn.XLOOKUP($D21,DATA_BRAND!$H:$H,DATA_BRAND!$F:$F,,0),0)</f>
        <v>0</v>
      </c>
      <c r="H21" s="42">
        <f t="shared" si="6"/>
        <v>0</v>
      </c>
      <c r="I21" s="42">
        <f t="shared" si="3"/>
        <v>20000</v>
      </c>
      <c r="J21" s="39">
        <f t="shared" si="4"/>
        <v>0</v>
      </c>
      <c r="K21" s="41">
        <f t="shared" si="5"/>
        <v>1333.3333333333333</v>
      </c>
      <c r="L21" s="37">
        <f>AVERAGE($G$7:$G21)*(IF(OR(NumMOIS=1,NumMOIS=3,NumMOIS=5,NumMOIS=7,NumMOIS=8,NumMOIS=10,NumMOIS=12),31,30))</f>
        <v>0</v>
      </c>
    </row>
    <row r="22" spans="1:12" x14ac:dyDescent="0.35">
      <c r="A22" s="34">
        <v>16</v>
      </c>
      <c r="B22" s="36">
        <f t="shared" si="0"/>
        <v>44455</v>
      </c>
      <c r="C22" s="35">
        <f t="shared" si="1"/>
        <v>44455</v>
      </c>
      <c r="D22" s="36" t="str">
        <f t="shared" si="2"/>
        <v>1001130516/09/2021</v>
      </c>
      <c r="E22" s="34">
        <f>IFERROR(_xlfn.XLOOKUP($D22,DATA_BRAND!$H:$H,DATA_BRAND!$D:$D,,0),0)</f>
        <v>0</v>
      </c>
      <c r="F22" s="34">
        <f>IFERROR(_xlfn.XLOOKUP($D22,DATA_BRAND!$H:$H,DATA_BRAND!$E:$E,,0),0)</f>
        <v>0</v>
      </c>
      <c r="G22" s="37">
        <f>IFERROR(_xlfn.XLOOKUP($D22,DATA_BRAND!$H:$H,DATA_BRAND!$F:$F,,0),0)</f>
        <v>0</v>
      </c>
      <c r="H22" s="42">
        <f t="shared" si="6"/>
        <v>0</v>
      </c>
      <c r="I22" s="42">
        <f t="shared" si="3"/>
        <v>20000</v>
      </c>
      <c r="J22" s="39">
        <f t="shared" si="4"/>
        <v>0</v>
      </c>
      <c r="K22" s="41">
        <f t="shared" si="5"/>
        <v>1428.5714285714287</v>
      </c>
      <c r="L22" s="37">
        <f>AVERAGE($G$7:$G22)*(IF(OR(NumMOIS=1,NumMOIS=3,NumMOIS=5,NumMOIS=7,NumMOIS=8,NumMOIS=10,NumMOIS=12),31,30))</f>
        <v>0</v>
      </c>
    </row>
    <row r="23" spans="1:12" x14ac:dyDescent="0.35">
      <c r="A23" s="34">
        <v>17</v>
      </c>
      <c r="B23" s="36">
        <f t="shared" si="0"/>
        <v>44456</v>
      </c>
      <c r="C23" s="35">
        <f t="shared" si="1"/>
        <v>44456</v>
      </c>
      <c r="D23" s="36" t="str">
        <f t="shared" si="2"/>
        <v>1001130517/09/2021</v>
      </c>
      <c r="E23" s="34">
        <f>IFERROR(_xlfn.XLOOKUP($D23,DATA_BRAND!$H:$H,DATA_BRAND!$D:$D,,0),0)</f>
        <v>0</v>
      </c>
      <c r="F23" s="34">
        <f>IFERROR(_xlfn.XLOOKUP($D23,DATA_BRAND!$H:$H,DATA_BRAND!$E:$E,,0),0)</f>
        <v>0</v>
      </c>
      <c r="G23" s="37">
        <f>IFERROR(_xlfn.XLOOKUP($D23,DATA_BRAND!$H:$H,DATA_BRAND!$F:$F,,0),0)</f>
        <v>0</v>
      </c>
      <c r="H23" s="42">
        <f t="shared" si="6"/>
        <v>0</v>
      </c>
      <c r="I23" s="42">
        <f t="shared" si="3"/>
        <v>20000</v>
      </c>
      <c r="J23" s="39">
        <f t="shared" si="4"/>
        <v>0</v>
      </c>
      <c r="K23" s="41">
        <f t="shared" si="5"/>
        <v>1538.4615384615386</v>
      </c>
      <c r="L23" s="37">
        <f>AVERAGE($G$7:$G23)*(IF(OR(NumMOIS=1,NumMOIS=3,NumMOIS=5,NumMOIS=7,NumMOIS=8,NumMOIS=10,NumMOIS=12),31,30))</f>
        <v>0</v>
      </c>
    </row>
    <row r="24" spans="1:12" x14ac:dyDescent="0.35">
      <c r="A24" s="34">
        <v>18</v>
      </c>
      <c r="B24" s="36">
        <f t="shared" si="0"/>
        <v>44457</v>
      </c>
      <c r="C24" s="35">
        <f t="shared" si="1"/>
        <v>44457</v>
      </c>
      <c r="D24" s="36" t="str">
        <f t="shared" si="2"/>
        <v>1001130518/09/2021</v>
      </c>
      <c r="E24" s="34">
        <f>IFERROR(_xlfn.XLOOKUP($D24,DATA_BRAND!$H:$H,DATA_BRAND!$D:$D,,0),0)</f>
        <v>0</v>
      </c>
      <c r="F24" s="34">
        <f>IFERROR(_xlfn.XLOOKUP($D24,DATA_BRAND!$H:$H,DATA_BRAND!$E:$E,,0),0)</f>
        <v>0</v>
      </c>
      <c r="G24" s="37">
        <f>IFERROR(_xlfn.XLOOKUP($D24,DATA_BRAND!$H:$H,DATA_BRAND!$F:$F,,0),0)</f>
        <v>0</v>
      </c>
      <c r="H24" s="42">
        <f t="shared" si="6"/>
        <v>0</v>
      </c>
      <c r="I24" s="42">
        <f t="shared" si="3"/>
        <v>20000</v>
      </c>
      <c r="J24" s="39">
        <f t="shared" si="4"/>
        <v>0</v>
      </c>
      <c r="K24" s="41">
        <f t="shared" si="5"/>
        <v>1666.6666666666667</v>
      </c>
      <c r="L24" s="37">
        <f>AVERAGE($G$7:$G24)*(IF(OR(NumMOIS=1,NumMOIS=3,NumMOIS=5,NumMOIS=7,NumMOIS=8,NumMOIS=10,NumMOIS=12),31,30))</f>
        <v>0</v>
      </c>
    </row>
    <row r="25" spans="1:12" x14ac:dyDescent="0.35">
      <c r="A25" s="34">
        <v>19</v>
      </c>
      <c r="B25" s="36">
        <f t="shared" si="0"/>
        <v>44458</v>
      </c>
      <c r="C25" s="35">
        <f t="shared" si="1"/>
        <v>44458</v>
      </c>
      <c r="D25" s="36" t="str">
        <f t="shared" si="2"/>
        <v>1001130519/09/2021</v>
      </c>
      <c r="E25" s="34">
        <f>IFERROR(_xlfn.XLOOKUP($D25,DATA_BRAND!$H:$H,DATA_BRAND!$D:$D,,0),0)</f>
        <v>0</v>
      </c>
      <c r="F25" s="34">
        <f>IFERROR(_xlfn.XLOOKUP($D25,DATA_BRAND!$H:$H,DATA_BRAND!$E:$E,,0),0)</f>
        <v>0</v>
      </c>
      <c r="G25" s="37">
        <f>IFERROR(_xlfn.XLOOKUP($D25,DATA_BRAND!$H:$H,DATA_BRAND!$F:$F,,0),0)</f>
        <v>0</v>
      </c>
      <c r="H25" s="42">
        <f t="shared" si="6"/>
        <v>0</v>
      </c>
      <c r="I25" s="42">
        <f t="shared" si="3"/>
        <v>20000</v>
      </c>
      <c r="J25" s="39">
        <f t="shared" si="4"/>
        <v>0</v>
      </c>
      <c r="K25" s="41">
        <f t="shared" si="5"/>
        <v>1818.1818181818182</v>
      </c>
      <c r="L25" s="37">
        <f>AVERAGE($G$7:$G25)*(IF(OR(NumMOIS=1,NumMOIS=3,NumMOIS=5,NumMOIS=7,NumMOIS=8,NumMOIS=10,NumMOIS=12),31,30))</f>
        <v>0</v>
      </c>
    </row>
    <row r="26" spans="1:12" x14ac:dyDescent="0.35">
      <c r="A26" s="34">
        <v>20</v>
      </c>
      <c r="B26" s="36">
        <f t="shared" si="0"/>
        <v>44459</v>
      </c>
      <c r="C26" s="35">
        <f t="shared" si="1"/>
        <v>44459</v>
      </c>
      <c r="D26" s="36" t="str">
        <f t="shared" si="2"/>
        <v>1001130520/09/2021</v>
      </c>
      <c r="E26" s="34">
        <f>IFERROR(_xlfn.XLOOKUP($D26,DATA_BRAND!$H:$H,DATA_BRAND!$D:$D,,0),0)</f>
        <v>0</v>
      </c>
      <c r="F26" s="34">
        <f>IFERROR(_xlfn.XLOOKUP($D26,DATA_BRAND!$H:$H,DATA_BRAND!$E:$E,,0),0)</f>
        <v>0</v>
      </c>
      <c r="G26" s="37">
        <f>IFERROR(_xlfn.XLOOKUP($D26,DATA_BRAND!$H:$H,DATA_BRAND!$F:$F,,0),0)</f>
        <v>0</v>
      </c>
      <c r="H26" s="42">
        <f t="shared" si="6"/>
        <v>0</v>
      </c>
      <c r="I26" s="42">
        <f t="shared" si="3"/>
        <v>20000</v>
      </c>
      <c r="J26" s="39">
        <f t="shared" si="4"/>
        <v>0</v>
      </c>
      <c r="K26" s="41">
        <f t="shared" si="5"/>
        <v>2000</v>
      </c>
      <c r="L26" s="37">
        <f>AVERAGE($G$7:$G26)*(IF(OR(NumMOIS=1,NumMOIS=3,NumMOIS=5,NumMOIS=7,NumMOIS=8,NumMOIS=10,NumMOIS=12),31,30))</f>
        <v>0</v>
      </c>
    </row>
    <row r="27" spans="1:12" x14ac:dyDescent="0.35">
      <c r="A27" s="34">
        <v>21</v>
      </c>
      <c r="B27" s="36">
        <f t="shared" si="0"/>
        <v>44460</v>
      </c>
      <c r="C27" s="35">
        <f t="shared" si="1"/>
        <v>44460</v>
      </c>
      <c r="D27" s="36" t="str">
        <f t="shared" si="2"/>
        <v>1001130521/09/2021</v>
      </c>
      <c r="E27" s="34">
        <f>IFERROR(_xlfn.XLOOKUP($D27,DATA_BRAND!$H:$H,DATA_BRAND!$D:$D,,0),0)</f>
        <v>0</v>
      </c>
      <c r="F27" s="34">
        <f>IFERROR(_xlfn.XLOOKUP($D27,DATA_BRAND!$H:$H,DATA_BRAND!$E:$E,,0),0)</f>
        <v>0</v>
      </c>
      <c r="G27" s="37">
        <f>IFERROR(_xlfn.XLOOKUP($D27,DATA_BRAND!$H:$H,DATA_BRAND!$F:$F,,0),0)</f>
        <v>0</v>
      </c>
      <c r="H27" s="42">
        <f t="shared" si="6"/>
        <v>0</v>
      </c>
      <c r="I27" s="42">
        <f t="shared" si="3"/>
        <v>20000</v>
      </c>
      <c r="J27" s="39">
        <f t="shared" si="4"/>
        <v>0</v>
      </c>
      <c r="K27" s="41">
        <f t="shared" si="5"/>
        <v>2222.2222222222222</v>
      </c>
      <c r="L27" s="37">
        <f>AVERAGE($G$7:$G27)*(IF(OR(NumMOIS=1,NumMOIS=3,NumMOIS=5,NumMOIS=7,NumMOIS=8,NumMOIS=10,NumMOIS=12),31,30))</f>
        <v>0</v>
      </c>
    </row>
    <row r="28" spans="1:12" x14ac:dyDescent="0.35">
      <c r="A28" s="34">
        <v>22</v>
      </c>
      <c r="B28" s="36">
        <f t="shared" si="0"/>
        <v>44461</v>
      </c>
      <c r="C28" s="35">
        <f t="shared" si="1"/>
        <v>44461</v>
      </c>
      <c r="D28" s="36" t="str">
        <f t="shared" si="2"/>
        <v>1001130522/09/2021</v>
      </c>
      <c r="E28" s="34">
        <f>IFERROR(_xlfn.XLOOKUP($D28,DATA_BRAND!$H:$H,DATA_BRAND!$D:$D,,0),0)</f>
        <v>0</v>
      </c>
      <c r="F28" s="34">
        <f>IFERROR(_xlfn.XLOOKUP($D28,DATA_BRAND!$H:$H,DATA_BRAND!$E:$E,,0),0)</f>
        <v>0</v>
      </c>
      <c r="G28" s="37">
        <f>IFERROR(_xlfn.XLOOKUP($D28,DATA_BRAND!$H:$H,DATA_BRAND!$F:$F,,0),0)</f>
        <v>0</v>
      </c>
      <c r="H28" s="42">
        <f t="shared" si="6"/>
        <v>0</v>
      </c>
      <c r="I28" s="42">
        <f t="shared" si="3"/>
        <v>20000</v>
      </c>
      <c r="J28" s="39">
        <f t="shared" si="4"/>
        <v>0</v>
      </c>
      <c r="K28" s="41">
        <f t="shared" si="5"/>
        <v>2500</v>
      </c>
      <c r="L28" s="37">
        <f>AVERAGE($G$7:$G28)*(IF(OR(NumMOIS=1,NumMOIS=3,NumMOIS=5,NumMOIS=7,NumMOIS=8,NumMOIS=10,NumMOIS=12),31,30))</f>
        <v>0</v>
      </c>
    </row>
    <row r="29" spans="1:12" x14ac:dyDescent="0.35">
      <c r="A29" s="34">
        <v>23</v>
      </c>
      <c r="B29" s="36">
        <f t="shared" si="0"/>
        <v>44462</v>
      </c>
      <c r="C29" s="35">
        <f t="shared" si="1"/>
        <v>44462</v>
      </c>
      <c r="D29" s="36" t="str">
        <f t="shared" si="2"/>
        <v>1001130523/09/2021</v>
      </c>
      <c r="E29" s="34">
        <f>IFERROR(_xlfn.XLOOKUP($D29,DATA_BRAND!$H:$H,DATA_BRAND!$D:$D,,0),0)</f>
        <v>0</v>
      </c>
      <c r="F29" s="34">
        <f>IFERROR(_xlfn.XLOOKUP($D29,DATA_BRAND!$H:$H,DATA_BRAND!$E:$E,,0),0)</f>
        <v>0</v>
      </c>
      <c r="G29" s="37">
        <f>IFERROR(_xlfn.XLOOKUP($D29,DATA_BRAND!$H:$H,DATA_BRAND!$F:$F,,0),0)</f>
        <v>0</v>
      </c>
      <c r="H29" s="42">
        <f t="shared" si="6"/>
        <v>0</v>
      </c>
      <c r="I29" s="42">
        <f t="shared" si="3"/>
        <v>20000</v>
      </c>
      <c r="J29" s="39">
        <f t="shared" si="4"/>
        <v>0</v>
      </c>
      <c r="K29" s="41">
        <f t="shared" si="5"/>
        <v>2857.1428571428573</v>
      </c>
      <c r="L29" s="37">
        <f>AVERAGE($G$7:$G29)*(IF(OR(NumMOIS=1,NumMOIS=3,NumMOIS=5,NumMOIS=7,NumMOIS=8,NumMOIS=10,NumMOIS=12),31,30))</f>
        <v>0</v>
      </c>
    </row>
    <row r="30" spans="1:12" x14ac:dyDescent="0.35">
      <c r="A30" s="34">
        <v>24</v>
      </c>
      <c r="B30" s="36">
        <f t="shared" si="0"/>
        <v>44463</v>
      </c>
      <c r="C30" s="35">
        <f t="shared" si="1"/>
        <v>44463</v>
      </c>
      <c r="D30" s="36" t="str">
        <f t="shared" si="2"/>
        <v>1001130524/09/2021</v>
      </c>
      <c r="E30" s="34">
        <f>IFERROR(_xlfn.XLOOKUP($D30,DATA_BRAND!$H:$H,DATA_BRAND!$D:$D,,0),0)</f>
        <v>0</v>
      </c>
      <c r="F30" s="34">
        <f>IFERROR(_xlfn.XLOOKUP($D30,DATA_BRAND!$H:$H,DATA_BRAND!$E:$E,,0),0)</f>
        <v>0</v>
      </c>
      <c r="G30" s="37">
        <f>IFERROR(_xlfn.XLOOKUP($D30,DATA_BRAND!$H:$H,DATA_BRAND!$F:$F,,0),0)</f>
        <v>0</v>
      </c>
      <c r="H30" s="42">
        <f t="shared" si="6"/>
        <v>0</v>
      </c>
      <c r="I30" s="42">
        <f t="shared" si="3"/>
        <v>20000</v>
      </c>
      <c r="J30" s="39">
        <f t="shared" si="4"/>
        <v>0</v>
      </c>
      <c r="K30" s="41">
        <f t="shared" si="5"/>
        <v>3333.3333333333335</v>
      </c>
      <c r="L30" s="37">
        <f>AVERAGE($G$7:$G30)*(IF(OR(NumMOIS=1,NumMOIS=3,NumMOIS=5,NumMOIS=7,NumMOIS=8,NumMOIS=10,NumMOIS=12),31,30))</f>
        <v>0</v>
      </c>
    </row>
    <row r="31" spans="1:12" x14ac:dyDescent="0.35">
      <c r="A31" s="34">
        <v>25</v>
      </c>
      <c r="B31" s="36">
        <f t="shared" si="0"/>
        <v>44464</v>
      </c>
      <c r="C31" s="35">
        <f t="shared" si="1"/>
        <v>44464</v>
      </c>
      <c r="D31" s="36" t="str">
        <f t="shared" si="2"/>
        <v>1001130525/09/2021</v>
      </c>
      <c r="E31" s="34">
        <f>IFERROR(_xlfn.XLOOKUP($D31,DATA_BRAND!$H:$H,DATA_BRAND!$D:$D,,0),0)</f>
        <v>0</v>
      </c>
      <c r="F31" s="34">
        <f>IFERROR(_xlfn.XLOOKUP($D31,DATA_BRAND!$H:$H,DATA_BRAND!$E:$E,,0),0)</f>
        <v>0</v>
      </c>
      <c r="G31" s="37">
        <f>IFERROR(_xlfn.XLOOKUP($D31,DATA_BRAND!$H:$H,DATA_BRAND!$F:$F,,0),0)</f>
        <v>0</v>
      </c>
      <c r="H31" s="42">
        <f t="shared" si="6"/>
        <v>0</v>
      </c>
      <c r="I31" s="42">
        <f t="shared" si="3"/>
        <v>20000</v>
      </c>
      <c r="J31" s="39">
        <f t="shared" si="4"/>
        <v>0</v>
      </c>
      <c r="K31" s="41">
        <f t="shared" si="5"/>
        <v>4000</v>
      </c>
      <c r="L31" s="37">
        <f>AVERAGE($G$7:$G31)*(IF(OR(NumMOIS=1,NumMOIS=3,NumMOIS=5,NumMOIS=7,NumMOIS=8,NumMOIS=10,NumMOIS=12),31,30))</f>
        <v>0</v>
      </c>
    </row>
    <row r="32" spans="1:12" x14ac:dyDescent="0.35">
      <c r="A32" s="34">
        <v>26</v>
      </c>
      <c r="B32" s="36">
        <f t="shared" si="0"/>
        <v>44465</v>
      </c>
      <c r="C32" s="35">
        <f t="shared" si="1"/>
        <v>44465</v>
      </c>
      <c r="D32" s="36" t="str">
        <f t="shared" si="2"/>
        <v>1001130526/09/2021</v>
      </c>
      <c r="E32" s="34">
        <f>IFERROR(_xlfn.XLOOKUP($D32,DATA_BRAND!$H:$H,DATA_BRAND!$D:$D,,0),0)</f>
        <v>0</v>
      </c>
      <c r="F32" s="34">
        <f>IFERROR(_xlfn.XLOOKUP($D32,DATA_BRAND!$H:$H,DATA_BRAND!$E:$E,,0),0)</f>
        <v>0</v>
      </c>
      <c r="G32" s="37">
        <f>IFERROR(_xlfn.XLOOKUP($D32,DATA_BRAND!$H:$H,DATA_BRAND!$F:$F,,0),0)</f>
        <v>0</v>
      </c>
      <c r="H32" s="42">
        <f t="shared" si="6"/>
        <v>0</v>
      </c>
      <c r="I32" s="42">
        <f t="shared" si="3"/>
        <v>20000</v>
      </c>
      <c r="J32" s="39">
        <f t="shared" si="4"/>
        <v>0</v>
      </c>
      <c r="K32" s="41">
        <f t="shared" si="5"/>
        <v>5000</v>
      </c>
      <c r="L32" s="37">
        <f>AVERAGE($G$7:$G32)*(IF(OR(NumMOIS=1,NumMOIS=3,NumMOIS=5,NumMOIS=7,NumMOIS=8,NumMOIS=10,NumMOIS=12),31,30))</f>
        <v>0</v>
      </c>
    </row>
    <row r="33" spans="1:13" x14ac:dyDescent="0.35">
      <c r="A33" s="34">
        <v>27</v>
      </c>
      <c r="B33" s="36">
        <f t="shared" si="0"/>
        <v>44466</v>
      </c>
      <c r="C33" s="35">
        <f t="shared" si="1"/>
        <v>44466</v>
      </c>
      <c r="D33" s="36" t="str">
        <f t="shared" si="2"/>
        <v>1001130527/09/2021</v>
      </c>
      <c r="E33" s="34">
        <f>IFERROR(_xlfn.XLOOKUP($D33,DATA_BRAND!$H:$H,DATA_BRAND!$D:$D,,0),0)</f>
        <v>0</v>
      </c>
      <c r="F33" s="34">
        <f>IFERROR(_xlfn.XLOOKUP($D33,DATA_BRAND!$H:$H,DATA_BRAND!$E:$E,,0),0)</f>
        <v>0</v>
      </c>
      <c r="G33" s="37">
        <f>IFERROR(_xlfn.XLOOKUP($D33,DATA_BRAND!$H:$H,DATA_BRAND!$F:$F,,0),0)</f>
        <v>0</v>
      </c>
      <c r="H33" s="42">
        <f t="shared" si="6"/>
        <v>0</v>
      </c>
      <c r="I33" s="42">
        <f t="shared" si="3"/>
        <v>20000</v>
      </c>
      <c r="J33" s="39">
        <f t="shared" si="4"/>
        <v>0</v>
      </c>
      <c r="K33" s="41">
        <f t="shared" si="5"/>
        <v>6666.666666666667</v>
      </c>
      <c r="L33" s="37">
        <f>AVERAGE($G$7:$G33)*(IF(OR(NumMOIS=1,NumMOIS=3,NumMOIS=5,NumMOIS=7,NumMOIS=8,NumMOIS=10,NumMOIS=12),31,30))</f>
        <v>0</v>
      </c>
    </row>
    <row r="34" spans="1:13" x14ac:dyDescent="0.35">
      <c r="A34" s="34">
        <v>28</v>
      </c>
      <c r="B34" s="36">
        <f t="shared" si="0"/>
        <v>44467</v>
      </c>
      <c r="C34" s="35">
        <f t="shared" si="1"/>
        <v>44467</v>
      </c>
      <c r="D34" s="36" t="str">
        <f t="shared" si="2"/>
        <v>1001130528/09/2021</v>
      </c>
      <c r="E34" s="34">
        <f>IFERROR(_xlfn.XLOOKUP($D34,DATA_BRAND!$H:$H,DATA_BRAND!$D:$D,,0),0)</f>
        <v>0</v>
      </c>
      <c r="F34" s="34">
        <f>IFERROR(_xlfn.XLOOKUP($D34,DATA_BRAND!$H:$H,DATA_BRAND!$E:$E,,0),0)</f>
        <v>0</v>
      </c>
      <c r="G34" s="37">
        <f>IFERROR(_xlfn.XLOOKUP($D34,DATA_BRAND!$H:$H,DATA_BRAND!$F:$F,,0),0)</f>
        <v>0</v>
      </c>
      <c r="H34" s="42">
        <f t="shared" si="6"/>
        <v>0</v>
      </c>
      <c r="I34" s="42">
        <f t="shared" si="3"/>
        <v>20000</v>
      </c>
      <c r="J34" s="39">
        <f t="shared" si="4"/>
        <v>0</v>
      </c>
      <c r="K34" s="41">
        <f t="shared" si="5"/>
        <v>10000</v>
      </c>
      <c r="L34" s="37">
        <f>AVERAGE($G$7:$G34)*(IF(OR(NumMOIS=1,NumMOIS=3,NumMOIS=5,NumMOIS=7,NumMOIS=8,NumMOIS=10,NumMOIS=12),31,30))</f>
        <v>0</v>
      </c>
    </row>
    <row r="35" spans="1:13" x14ac:dyDescent="0.35">
      <c r="A35" s="34">
        <f>IF(NumMOIS&lt;&gt;2,A34+1,IF(OR(MOD(AnneeCalendrier,400)=0,AND(MOD(AnneeCalendrier,4)=0,MOD(AnneeCalendrier,100)&lt;&gt;0)),A34+1,""))</f>
        <v>29</v>
      </c>
      <c r="B35" s="36">
        <f t="shared" si="0"/>
        <v>44468</v>
      </c>
      <c r="C35" s="35">
        <f t="shared" si="1"/>
        <v>44468</v>
      </c>
      <c r="D35" s="36" t="str">
        <f t="shared" si="2"/>
        <v>1001130529/09/2021</v>
      </c>
      <c r="E35" s="34">
        <f>IFERROR(_xlfn.XLOOKUP($D35,DATA_BRAND!$H:$H,DATA_BRAND!$D:$D,,0),0)</f>
        <v>0</v>
      </c>
      <c r="F35" s="34">
        <f>IFERROR(_xlfn.XLOOKUP($D35,DATA_BRAND!$H:$H,DATA_BRAND!$E:$E,,0),0)</f>
        <v>0</v>
      </c>
      <c r="G35" s="37">
        <f>IFERROR(_xlfn.XLOOKUP($D35,DATA_BRAND!$H:$H,DATA_BRAND!$F:$F,,0),0)</f>
        <v>0</v>
      </c>
      <c r="H35" s="42">
        <f t="shared" si="6"/>
        <v>0</v>
      </c>
      <c r="I35" s="42">
        <f t="shared" si="3"/>
        <v>20000</v>
      </c>
      <c r="J35" s="39">
        <f t="shared" si="4"/>
        <v>0</v>
      </c>
      <c r="K35" s="41">
        <f t="shared" si="5"/>
        <v>20000</v>
      </c>
      <c r="L35" s="37">
        <f>AVERAGE($G$7:$G35)*(IF(OR(NumMOIS=1,NumMOIS=3,NumMOIS=5,NumMOIS=7,NumMOIS=8,NumMOIS=10,NumMOIS=12),31,30))</f>
        <v>0</v>
      </c>
    </row>
    <row r="36" spans="1:13" x14ac:dyDescent="0.35">
      <c r="A36" s="34">
        <f>IF(NumMOIS&lt;&gt;2,A34+2,"")</f>
        <v>30</v>
      </c>
      <c r="B36" s="36">
        <f>IF(NumMOIS&lt;&gt;2,B34+2,"")</f>
        <v>44469</v>
      </c>
      <c r="C36" s="34" t="str">
        <f>IF(NumMOIS&lt;&gt;2,TEXT(WEEKDAY(DATE(AnneeCalendrier,NumMOIS,A36),1),"jjjj"),"")</f>
        <v>jeudi</v>
      </c>
      <c r="D36" s="36" t="str">
        <f t="shared" si="2"/>
        <v>1001130530/09/2021</v>
      </c>
      <c r="E36" s="34">
        <f>IFERROR(_xlfn.XLOOKUP($D36,DATA_BRAND!$H:$H,DATA_BRAND!$D:$D,,0),0)</f>
        <v>0</v>
      </c>
      <c r="F36" s="34">
        <f>IFERROR(_xlfn.XLOOKUP($D36,DATA_BRAND!$H:$H,DATA_BRAND!$E:$E,,0),0)</f>
        <v>0</v>
      </c>
      <c r="G36" s="37">
        <f>IFERROR(_xlfn.XLOOKUP($D36,DATA_BRAND!$H:$H,DATA_BRAND!$F:$F,,0),0)</f>
        <v>0</v>
      </c>
      <c r="H36" s="42">
        <f t="shared" si="6"/>
        <v>0</v>
      </c>
      <c r="I36" s="42">
        <f t="shared" si="3"/>
        <v>20000</v>
      </c>
      <c r="J36" s="39">
        <f t="shared" si="4"/>
        <v>0</v>
      </c>
      <c r="K36" s="41" t="e">
        <f t="shared" si="5"/>
        <v>#DIV/0!</v>
      </c>
      <c r="L36" s="37">
        <f>AVERAGE($G$7:$G36)*(IF(OR(NumMOIS=1,NumMOIS=3,NumMOIS=5,NumMOIS=7,NumMOIS=8,NumMOIS=10,NumMOIS=12),31,30))</f>
        <v>0</v>
      </c>
    </row>
    <row r="37" spans="1:13" x14ac:dyDescent="0.35">
      <c r="A37" s="34" t="str">
        <f>IF(OR(NumMOIS=1,NumMOIS=3,NumMOIS=5,NumMOIS=7,NumMOIS=8,NumMOIS=10,NumMOIS=12),A34+3,"")</f>
        <v/>
      </c>
      <c r="B37" s="36" t="str">
        <f>IF(OR(NumMOIS=1,NumMOIS=3,NumMOIS=5,NumMOIS=7,NumMOIS=8,NumMOIS=10,NumMOIS=12),B34+3,"")</f>
        <v/>
      </c>
      <c r="C37" s="36" t="str">
        <f>IF(OR(NumMOIS=2,NumMOIS=4,NumMOIS=6,NumMOIS=9,NumMOIS=11),"",TEXT(WEEKDAY(DATE(AnneeCalendrier,NumMOIS,A37),1),"jjjj"))</f>
        <v/>
      </c>
      <c r="D37" s="36" t="str">
        <f t="shared" si="2"/>
        <v>10011305</v>
      </c>
      <c r="E37" s="34">
        <f>IFERROR(_xlfn.XLOOKUP($D37,DATA_BRAND!$H:$H,DATA_BRAND!$D:$D,,0),0)</f>
        <v>0</v>
      </c>
      <c r="F37" s="34">
        <f>IFERROR(_xlfn.XLOOKUP($D37,DATA_BRAND!$H:$H,DATA_BRAND!$E:$E,,0),0)</f>
        <v>0</v>
      </c>
      <c r="G37" s="37">
        <f>IFERROR(_xlfn.XLOOKUP($D37,DATA_BRAND!$H:$H,DATA_BRAND!$F:$F,,0),0)</f>
        <v>0</v>
      </c>
      <c r="H37" s="42" t="str">
        <f>IF(OR(NumMOIS=2,NumMOIS=4,NumMOIS=6,NumMOIS=9,NumMOIS=11),"",H36+G37)</f>
        <v/>
      </c>
      <c r="I37" s="42" t="str">
        <f>IF(OR(NumMOIS=2,NumMOIS=4,NumMOIS=6,NumMOIS=9,NumMOIS=11),"",$K$3-H37)</f>
        <v/>
      </c>
      <c r="J37" s="39" t="str">
        <f>IF(OR(NumMOIS=2,NumMOIS=4,NumMOIS=6,NumMOIS=9,NumMOIS=11),"",H37/$K$3)</f>
        <v/>
      </c>
      <c r="K37" s="41" t="str">
        <f>IF(OR(NumMOIS=2,NumMOIS=4,NumMOIS=6,NumMOIS=9,NumMOIS=11),"",$I37/($A$37-A37))</f>
        <v/>
      </c>
      <c r="L37" s="37" t="str">
        <f>IF(OR(NumMOIS=2,NumMOIS=4,NumMOIS=6,NumMOIS=9,NumMOIS=11),"",AVERAGE($G$7:$G37)*(IF(OR(NumMOIS=1,NumMOIS=3,NumMOIS=5,NumMOIS=7,NumMOIS=8,NumMOIS=10,NumMOIS=12),31,30)))</f>
        <v/>
      </c>
      <c r="M37" s="41"/>
    </row>
  </sheetData>
  <conditionalFormatting sqref="B35:C35">
    <cfRule type="containsErrors" dxfId="16" priority="1">
      <formula>ISERROR(B35)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Drop Down 1">
              <controlPr defaultSize="0" autoLine="0" autoPict="0">
                <anchor moveWithCells="1">
                  <from>
                    <xdr:col>2</xdr:col>
                    <xdr:colOff>50800</xdr:colOff>
                    <xdr:row>0</xdr:row>
                    <xdr:rowOff>0</xdr:rowOff>
                  </from>
                  <to>
                    <xdr:col>4</xdr:col>
                    <xdr:colOff>469900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28D0E72-6699-4564-85D1-7A8DD3D773B8}">
          <x14:formula1>
            <xm:f>DATA!$I$2:$I$37</xm:f>
          </x14:formula1>
          <xm:sqref>H1</xm:sqref>
        </x14:dataValidation>
        <x14:dataValidation type="list" allowBlank="1" showInputMessage="1" showErrorMessage="1" xr:uid="{BE680521-3148-4B63-9549-DA4FEA815353}">
          <x14:formula1>
            <xm:f>DATA!$C$2:$C$5</xm:f>
          </x14:formula1>
          <xm:sqref>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179C9-211B-4A63-86B6-84DDACF1A41D}">
  <dimension ref="A1:Q37"/>
  <sheetViews>
    <sheetView topLeftCell="C1" workbookViewId="0">
      <selection activeCell="J39" sqref="J39"/>
    </sheetView>
  </sheetViews>
  <sheetFormatPr defaultRowHeight="14.5" x14ac:dyDescent="0.35"/>
  <cols>
    <col min="1" max="1" width="9.90625" bestFit="1" customWidth="1"/>
    <col min="6" max="6" width="19.54296875" bestFit="1" customWidth="1"/>
    <col min="9" max="9" width="26.08984375" bestFit="1" customWidth="1"/>
    <col min="10" max="10" width="26.08984375" customWidth="1"/>
    <col min="11" max="11" width="9.54296875" style="34" bestFit="1" customWidth="1"/>
    <col min="12" max="12" width="10.6328125" style="34" bestFit="1" customWidth="1"/>
    <col min="16" max="16" width="10.6328125" bestFit="1" customWidth="1"/>
  </cols>
  <sheetData>
    <row r="1" spans="1:17" x14ac:dyDescent="0.35">
      <c r="I1" s="34" t="s">
        <v>2224</v>
      </c>
      <c r="J1" s="34"/>
      <c r="K1" s="34" t="s">
        <v>2225</v>
      </c>
      <c r="L1" s="34" t="s">
        <v>2233</v>
      </c>
      <c r="P1" t="s">
        <v>2234</v>
      </c>
      <c r="Q1" t="s">
        <v>2241</v>
      </c>
    </row>
    <row r="2" spans="1:17" ht="15.5" x14ac:dyDescent="0.35">
      <c r="A2" t="s">
        <v>2188</v>
      </c>
      <c r="C2">
        <v>2021</v>
      </c>
      <c r="H2" s="43"/>
      <c r="I2" s="43" t="s">
        <v>2248</v>
      </c>
      <c r="J2" s="43" t="str">
        <f>K2&amp;L2</f>
        <v>10012003jeudi</v>
      </c>
      <c r="K2" s="43">
        <v>10012003</v>
      </c>
      <c r="L2" s="48" t="s">
        <v>2244</v>
      </c>
      <c r="P2" t="s">
        <v>2235</v>
      </c>
      <c r="Q2" t="s">
        <v>2242</v>
      </c>
    </row>
    <row r="3" spans="1:17" ht="15.5" x14ac:dyDescent="0.35">
      <c r="A3" t="s">
        <v>2189</v>
      </c>
      <c r="C3">
        <v>2022</v>
      </c>
      <c r="F3" s="5" t="s">
        <v>25</v>
      </c>
      <c r="G3" s="66">
        <v>1.6E-2</v>
      </c>
      <c r="H3" s="43"/>
      <c r="I3" s="43" t="s">
        <v>2249</v>
      </c>
      <c r="J3" s="43" t="str">
        <f t="shared" ref="J3:J37" si="0">K3&amp;L3</f>
        <v>10011223mercredi</v>
      </c>
      <c r="K3" s="43">
        <v>10011223</v>
      </c>
      <c r="L3" s="48" t="s">
        <v>2243</v>
      </c>
      <c r="P3" t="s">
        <v>2236</v>
      </c>
      <c r="Q3" t="s">
        <v>2243</v>
      </c>
    </row>
    <row r="4" spans="1:17" ht="15.5" x14ac:dyDescent="0.35">
      <c r="A4" t="s">
        <v>2190</v>
      </c>
      <c r="C4">
        <v>2023</v>
      </c>
      <c r="F4" s="5" t="s">
        <v>31</v>
      </c>
      <c r="G4" s="66">
        <v>1.6E-2</v>
      </c>
      <c r="H4" s="43"/>
      <c r="I4" s="43" t="s">
        <v>2250</v>
      </c>
      <c r="J4" s="43" t="str">
        <f t="shared" si="0"/>
        <v>10011155lundi</v>
      </c>
      <c r="K4" s="43">
        <v>10011155</v>
      </c>
      <c r="L4" s="48" t="s">
        <v>2241</v>
      </c>
      <c r="P4" t="s">
        <v>2237</v>
      </c>
      <c r="Q4" t="s">
        <v>2244</v>
      </c>
    </row>
    <row r="5" spans="1:17" ht="15.5" x14ac:dyDescent="0.35">
      <c r="A5" t="s">
        <v>2191</v>
      </c>
      <c r="C5">
        <v>2024</v>
      </c>
      <c r="F5" s="5" t="s">
        <v>29</v>
      </c>
      <c r="G5" s="66">
        <v>1.6E-2</v>
      </c>
      <c r="H5" s="43"/>
      <c r="I5" s="43" t="s">
        <v>2252</v>
      </c>
      <c r="J5" s="43" t="str">
        <f t="shared" si="0"/>
        <v>10011448jeudi</v>
      </c>
      <c r="K5" s="43">
        <v>10011448</v>
      </c>
      <c r="L5" s="48" t="s">
        <v>2244</v>
      </c>
      <c r="P5" t="s">
        <v>2238</v>
      </c>
      <c r="Q5" t="s">
        <v>2245</v>
      </c>
    </row>
    <row r="6" spans="1:17" ht="15.5" x14ac:dyDescent="0.35">
      <c r="A6" t="s">
        <v>2192</v>
      </c>
      <c r="F6" s="5" t="s">
        <v>16</v>
      </c>
      <c r="G6" s="66">
        <v>1.0999999999999999E-2</v>
      </c>
      <c r="H6" s="43"/>
      <c r="I6" s="43" t="s">
        <v>2251</v>
      </c>
      <c r="J6" s="43" t="str">
        <f t="shared" si="0"/>
        <v>10010985mardi</v>
      </c>
      <c r="K6" s="43">
        <v>10010985</v>
      </c>
      <c r="L6" s="48" t="s">
        <v>2242</v>
      </c>
      <c r="P6" t="s">
        <v>2239</v>
      </c>
      <c r="Q6" t="s">
        <v>2246</v>
      </c>
    </row>
    <row r="7" spans="1:17" ht="15.5" x14ac:dyDescent="0.35">
      <c r="A7" t="s">
        <v>2193</v>
      </c>
      <c r="F7" s="5" t="s">
        <v>33</v>
      </c>
      <c r="G7" s="66">
        <v>1.6E-2</v>
      </c>
      <c r="H7" s="43"/>
      <c r="I7" s="43" t="s">
        <v>2253</v>
      </c>
      <c r="J7" s="43" t="str">
        <f t="shared" si="0"/>
        <v>10011216jeudi</v>
      </c>
      <c r="K7" s="43">
        <v>10011216</v>
      </c>
      <c r="L7" s="48" t="s">
        <v>2244</v>
      </c>
      <c r="P7" t="s">
        <v>2240</v>
      </c>
      <c r="Q7" t="s">
        <v>2247</v>
      </c>
    </row>
    <row r="8" spans="1:17" ht="15.5" x14ac:dyDescent="0.35">
      <c r="A8" t="s">
        <v>2194</v>
      </c>
      <c r="F8" s="5" t="s">
        <v>27</v>
      </c>
      <c r="G8" s="66">
        <v>1.6E-2</v>
      </c>
      <c r="H8" s="43"/>
      <c r="I8" s="43" t="s">
        <v>2254</v>
      </c>
      <c r="J8" s="43" t="str">
        <f t="shared" si="0"/>
        <v>10011236mercredi</v>
      </c>
      <c r="K8" s="43">
        <v>10011236</v>
      </c>
      <c r="L8" s="48" t="s">
        <v>2243</v>
      </c>
    </row>
    <row r="9" spans="1:17" ht="15.5" x14ac:dyDescent="0.35">
      <c r="A9" t="s">
        <v>2195</v>
      </c>
      <c r="F9" s="5" t="s">
        <v>30</v>
      </c>
      <c r="G9" s="66">
        <v>1.6E-2</v>
      </c>
      <c r="H9" s="43"/>
      <c r="I9" s="43" t="s">
        <v>2255</v>
      </c>
      <c r="J9" s="43" t="str">
        <f t="shared" si="0"/>
        <v>10011594mercredi</v>
      </c>
      <c r="K9" s="43">
        <v>10011594</v>
      </c>
      <c r="L9" s="48" t="s">
        <v>2243</v>
      </c>
    </row>
    <row r="10" spans="1:17" ht="15.5" x14ac:dyDescent="0.35">
      <c r="A10" t="s">
        <v>2196</v>
      </c>
      <c r="F10" s="5" t="s">
        <v>28</v>
      </c>
      <c r="G10" s="66">
        <v>1.6E-2</v>
      </c>
      <c r="H10" s="43"/>
      <c r="I10" s="43" t="s">
        <v>2258</v>
      </c>
      <c r="J10" s="43" t="str">
        <f t="shared" si="0"/>
        <v>10012051mardi</v>
      </c>
      <c r="K10" s="43">
        <v>10012051</v>
      </c>
      <c r="L10" s="48" t="s">
        <v>2242</v>
      </c>
    </row>
    <row r="11" spans="1:17" ht="15.5" x14ac:dyDescent="0.35">
      <c r="A11" t="s">
        <v>2197</v>
      </c>
      <c r="F11" s="5" t="s">
        <v>18</v>
      </c>
      <c r="G11" s="66">
        <v>1.6E-2</v>
      </c>
      <c r="H11" s="43"/>
      <c r="I11" s="43" t="s">
        <v>2256</v>
      </c>
      <c r="J11" s="43" t="str">
        <f t="shared" si="0"/>
        <v>10011268lundi</v>
      </c>
      <c r="K11" s="43">
        <v>10011268</v>
      </c>
      <c r="L11" s="48" t="s">
        <v>2241</v>
      </c>
    </row>
    <row r="12" spans="1:17" ht="15.5" x14ac:dyDescent="0.35">
      <c r="A12" t="s">
        <v>2198</v>
      </c>
      <c r="F12" s="5" t="s">
        <v>21</v>
      </c>
      <c r="G12" s="66">
        <v>1.6E-2</v>
      </c>
      <c r="H12" s="43"/>
      <c r="I12" s="43" t="s">
        <v>2259</v>
      </c>
      <c r="J12" s="43" t="str">
        <f t="shared" si="0"/>
        <v>10011211lundi</v>
      </c>
      <c r="K12" s="43">
        <v>10011211</v>
      </c>
      <c r="L12" s="48" t="s">
        <v>2241</v>
      </c>
    </row>
    <row r="13" spans="1:17" ht="15.5" x14ac:dyDescent="0.35">
      <c r="A13" t="s">
        <v>2199</v>
      </c>
      <c r="F13" s="5" t="s">
        <v>20</v>
      </c>
      <c r="G13" s="66">
        <v>1.1000000000000001E-2</v>
      </c>
      <c r="H13" s="43"/>
      <c r="I13" s="43" t="s">
        <v>2260</v>
      </c>
      <c r="J13" s="43" t="str">
        <f t="shared" si="0"/>
        <v>10012017mercredi</v>
      </c>
      <c r="K13" s="43">
        <v>10012017</v>
      </c>
      <c r="L13" s="48" t="s">
        <v>2243</v>
      </c>
    </row>
    <row r="14" spans="1:17" ht="15.5" x14ac:dyDescent="0.35">
      <c r="F14" s="5" t="s">
        <v>23</v>
      </c>
      <c r="G14" s="66">
        <v>1.6E-2</v>
      </c>
      <c r="H14" s="43"/>
      <c r="I14" s="43" t="s">
        <v>2261</v>
      </c>
      <c r="J14" s="43" t="str">
        <f t="shared" si="0"/>
        <v>10011248jeudi</v>
      </c>
      <c r="K14" s="43">
        <v>10011248</v>
      </c>
      <c r="L14" s="48" t="s">
        <v>2244</v>
      </c>
    </row>
    <row r="15" spans="1:17" ht="15.5" x14ac:dyDescent="0.35">
      <c r="F15" s="5" t="s">
        <v>24</v>
      </c>
      <c r="G15" s="66">
        <v>1.6E-2</v>
      </c>
      <c r="H15" s="43"/>
      <c r="I15" s="43" t="s">
        <v>2262</v>
      </c>
      <c r="J15" s="43" t="str">
        <f t="shared" si="0"/>
        <v>10012157lundi</v>
      </c>
      <c r="K15" s="43">
        <v>10012157</v>
      </c>
      <c r="L15" s="48" t="s">
        <v>2241</v>
      </c>
    </row>
    <row r="16" spans="1:17" ht="15.5" x14ac:dyDescent="0.35">
      <c r="F16" s="5" t="s">
        <v>13</v>
      </c>
      <c r="G16" s="66">
        <v>1.1000000000000001E-2</v>
      </c>
      <c r="H16" s="43"/>
      <c r="I16" s="43" t="s">
        <v>2263</v>
      </c>
      <c r="J16" s="43" t="str">
        <f t="shared" si="0"/>
        <v>10012042mardi</v>
      </c>
      <c r="K16" s="43">
        <v>10012042</v>
      </c>
      <c r="L16" s="48" t="s">
        <v>2242</v>
      </c>
    </row>
    <row r="17" spans="6:12" ht="15.5" x14ac:dyDescent="0.35">
      <c r="F17" s="5" t="s">
        <v>9</v>
      </c>
      <c r="G17" s="66">
        <v>1.6E-2</v>
      </c>
      <c r="H17" s="43"/>
      <c r="I17" s="5" t="s">
        <v>2264</v>
      </c>
      <c r="J17" s="43" t="str">
        <f t="shared" si="0"/>
        <v>10012266mercredi</v>
      </c>
      <c r="K17" s="44">
        <v>10012266</v>
      </c>
      <c r="L17" s="48" t="s">
        <v>2243</v>
      </c>
    </row>
    <row r="18" spans="6:12" ht="15.5" x14ac:dyDescent="0.35">
      <c r="F18" s="5" t="s">
        <v>14</v>
      </c>
      <c r="G18" s="66">
        <v>1.6E-2</v>
      </c>
      <c r="H18" s="43"/>
      <c r="I18" s="43" t="s">
        <v>2265</v>
      </c>
      <c r="J18" s="43" t="str">
        <f t="shared" si="0"/>
        <v>10012024lundi</v>
      </c>
      <c r="K18" s="43">
        <v>10012024</v>
      </c>
      <c r="L18" s="48" t="s">
        <v>2241</v>
      </c>
    </row>
    <row r="19" spans="6:12" ht="15.5" x14ac:dyDescent="0.35">
      <c r="F19" s="5" t="s">
        <v>22</v>
      </c>
      <c r="G19" s="66">
        <v>1.1000000000000001E-2</v>
      </c>
      <c r="H19" s="43"/>
      <c r="I19" s="43" t="s">
        <v>2269</v>
      </c>
      <c r="J19" s="43" t="str">
        <f t="shared" si="0"/>
        <v>10011490mercredi</v>
      </c>
      <c r="K19" s="43">
        <v>10011490</v>
      </c>
      <c r="L19" s="48" t="s">
        <v>2243</v>
      </c>
    </row>
    <row r="20" spans="6:12" ht="15.5" x14ac:dyDescent="0.35">
      <c r="F20" s="5" t="s">
        <v>32</v>
      </c>
      <c r="G20" s="66">
        <v>1.6E-2</v>
      </c>
      <c r="H20" s="43"/>
      <c r="I20" s="43" t="s">
        <v>2266</v>
      </c>
      <c r="J20" s="43" t="str">
        <f t="shared" si="0"/>
        <v>10011589mercredi</v>
      </c>
      <c r="K20" s="43">
        <v>10011589</v>
      </c>
      <c r="L20" s="48" t="s">
        <v>2243</v>
      </c>
    </row>
    <row r="21" spans="6:12" ht="15.5" x14ac:dyDescent="0.35">
      <c r="F21" s="5" t="s">
        <v>17</v>
      </c>
      <c r="G21" s="66">
        <v>1.6E-2</v>
      </c>
      <c r="H21" s="43"/>
      <c r="I21" s="43" t="s">
        <v>2267</v>
      </c>
      <c r="J21" s="43" t="str">
        <f t="shared" si="0"/>
        <v>10011453jeudi</v>
      </c>
      <c r="K21" s="43">
        <v>10011453</v>
      </c>
      <c r="L21" s="48" t="s">
        <v>2244</v>
      </c>
    </row>
    <row r="22" spans="6:12" ht="15.5" x14ac:dyDescent="0.35">
      <c r="F22" s="5" t="s">
        <v>19</v>
      </c>
      <c r="G22" s="66">
        <v>1.6E-2</v>
      </c>
      <c r="H22" s="43"/>
      <c r="I22" s="43" t="s">
        <v>2268</v>
      </c>
      <c r="J22" s="43" t="str">
        <f t="shared" si="0"/>
        <v>10011305lundi</v>
      </c>
      <c r="K22" s="43">
        <v>10011305</v>
      </c>
      <c r="L22" s="48" t="s">
        <v>2241</v>
      </c>
    </row>
    <row r="23" spans="6:12" ht="15.5" x14ac:dyDescent="0.35">
      <c r="F23" s="5" t="s">
        <v>26</v>
      </c>
      <c r="G23" s="66">
        <v>1.1000000000000001E-2</v>
      </c>
      <c r="H23" s="43"/>
      <c r="I23" s="43" t="s">
        <v>2270</v>
      </c>
      <c r="J23" s="43" t="str">
        <f t="shared" si="0"/>
        <v>10011423lundi</v>
      </c>
      <c r="K23" s="43">
        <v>10011423</v>
      </c>
      <c r="L23" s="48" t="s">
        <v>2241</v>
      </c>
    </row>
    <row r="24" spans="6:12" ht="15.5" x14ac:dyDescent="0.35">
      <c r="F24" s="5" t="s">
        <v>15</v>
      </c>
      <c r="G24" s="66">
        <v>1.1000000000000001E-2</v>
      </c>
      <c r="H24" s="43"/>
      <c r="I24" s="43" t="s">
        <v>2271</v>
      </c>
      <c r="J24" s="43" t="str">
        <f t="shared" si="0"/>
        <v>10011187jeudi</v>
      </c>
      <c r="K24" s="43">
        <v>10011187</v>
      </c>
      <c r="L24" s="48" t="s">
        <v>2244</v>
      </c>
    </row>
    <row r="25" spans="6:12" ht="15.5" x14ac:dyDescent="0.35">
      <c r="H25" s="43"/>
      <c r="I25" s="43" t="s">
        <v>2272</v>
      </c>
      <c r="J25" s="43" t="str">
        <f t="shared" si="0"/>
        <v>10011226lundi</v>
      </c>
      <c r="K25" s="43">
        <v>10011226</v>
      </c>
      <c r="L25" s="48" t="s">
        <v>2241</v>
      </c>
    </row>
    <row r="26" spans="6:12" ht="15.5" x14ac:dyDescent="0.35">
      <c r="H26" s="43"/>
      <c r="I26" s="43" t="s">
        <v>2274</v>
      </c>
      <c r="J26" s="43" t="str">
        <f t="shared" si="0"/>
        <v>10012040lundi</v>
      </c>
      <c r="K26" s="43">
        <v>10012040</v>
      </c>
      <c r="L26" s="48" t="s">
        <v>2241</v>
      </c>
    </row>
    <row r="27" spans="6:12" ht="15.5" x14ac:dyDescent="0.35">
      <c r="H27" s="43"/>
      <c r="I27" s="43" t="s">
        <v>2273</v>
      </c>
      <c r="J27" s="43" t="str">
        <f t="shared" si="0"/>
        <v>10011370jeudi</v>
      </c>
      <c r="K27" s="43">
        <v>10011370</v>
      </c>
      <c r="L27" s="48" t="s">
        <v>2244</v>
      </c>
    </row>
    <row r="28" spans="6:12" ht="15.5" x14ac:dyDescent="0.35">
      <c r="H28" s="43"/>
      <c r="I28" s="43" t="s">
        <v>2275</v>
      </c>
      <c r="J28" s="43" t="str">
        <f t="shared" si="0"/>
        <v>10011166jeudi</v>
      </c>
      <c r="K28" s="43">
        <v>10011166</v>
      </c>
      <c r="L28" s="48" t="s">
        <v>2244</v>
      </c>
    </row>
    <row r="29" spans="6:12" ht="15.5" x14ac:dyDescent="0.35">
      <c r="H29" s="43"/>
      <c r="I29" s="43" t="s">
        <v>2276</v>
      </c>
      <c r="J29" s="43" t="str">
        <f t="shared" si="0"/>
        <v>10010959mardi</v>
      </c>
      <c r="K29" s="43">
        <v>10010959</v>
      </c>
      <c r="L29" s="48" t="s">
        <v>2242</v>
      </c>
    </row>
    <row r="30" spans="6:12" ht="15.5" x14ac:dyDescent="0.35">
      <c r="H30" s="43"/>
      <c r="I30" s="43" t="s">
        <v>2277</v>
      </c>
      <c r="J30" s="43" t="str">
        <f t="shared" si="0"/>
        <v>10011567mardi</v>
      </c>
      <c r="K30" s="43">
        <v>10011567</v>
      </c>
      <c r="L30" s="48" t="s">
        <v>2242</v>
      </c>
    </row>
    <row r="31" spans="6:12" ht="15.5" x14ac:dyDescent="0.35">
      <c r="H31" s="43"/>
      <c r="I31" s="43" t="s">
        <v>2278</v>
      </c>
      <c r="J31" s="43" t="str">
        <f t="shared" si="0"/>
        <v>10011380mercredi</v>
      </c>
      <c r="K31" s="43">
        <v>10011380</v>
      </c>
      <c r="L31" s="48" t="s">
        <v>2243</v>
      </c>
    </row>
    <row r="32" spans="6:12" ht="15.5" x14ac:dyDescent="0.35">
      <c r="H32" s="43"/>
      <c r="I32" s="43" t="s">
        <v>2279</v>
      </c>
      <c r="J32" s="43" t="str">
        <f t="shared" si="0"/>
        <v>10011481mercredi</v>
      </c>
      <c r="K32" s="43">
        <v>10011481</v>
      </c>
      <c r="L32" s="48" t="s">
        <v>2243</v>
      </c>
    </row>
    <row r="33" spans="8:12" ht="15.5" x14ac:dyDescent="0.35">
      <c r="H33" s="43"/>
      <c r="I33" s="43" t="s">
        <v>2280</v>
      </c>
      <c r="J33" s="43" t="str">
        <f t="shared" si="0"/>
        <v>10011262lundi</v>
      </c>
      <c r="K33" s="43">
        <v>10011262</v>
      </c>
      <c r="L33" s="48" t="s">
        <v>2241</v>
      </c>
    </row>
    <row r="34" spans="8:12" ht="15.5" x14ac:dyDescent="0.35">
      <c r="H34" s="43"/>
      <c r="I34" s="43" t="s">
        <v>2281</v>
      </c>
      <c r="J34" s="43" t="str">
        <f t="shared" si="0"/>
        <v>10011415lundi</v>
      </c>
      <c r="K34" s="43">
        <v>10011415</v>
      </c>
      <c r="L34" s="48" t="s">
        <v>2241</v>
      </c>
    </row>
    <row r="35" spans="8:12" ht="15.5" x14ac:dyDescent="0.35">
      <c r="H35" s="43"/>
      <c r="I35" s="43" t="s">
        <v>2282</v>
      </c>
      <c r="J35" s="43" t="str">
        <f t="shared" si="0"/>
        <v>10011319jeudi</v>
      </c>
      <c r="K35" s="43">
        <v>10011319</v>
      </c>
      <c r="L35" s="48" t="s">
        <v>2244</v>
      </c>
    </row>
    <row r="36" spans="8:12" ht="15.5" x14ac:dyDescent="0.35">
      <c r="H36" s="43"/>
      <c r="I36" s="43" t="s">
        <v>2283</v>
      </c>
      <c r="J36" s="43" t="str">
        <f t="shared" si="0"/>
        <v>10011270mardi</v>
      </c>
      <c r="K36" s="43">
        <v>10011270</v>
      </c>
      <c r="L36" s="48" t="s">
        <v>2242</v>
      </c>
    </row>
    <row r="37" spans="8:12" ht="15.5" x14ac:dyDescent="0.35">
      <c r="I37" s="43" t="s">
        <v>2257</v>
      </c>
      <c r="J37" s="43" t="str">
        <f t="shared" si="0"/>
        <v>10011411jeudi</v>
      </c>
      <c r="K37" s="43">
        <v>10011411</v>
      </c>
      <c r="L37" s="48" t="s">
        <v>2244</v>
      </c>
    </row>
  </sheetData>
  <autoFilter ref="I1:L37" xr:uid="{64E76CEA-9F79-499C-9AEF-9719A9941A1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HR DATABASE</vt:lpstr>
      <vt:lpstr>Juillet</vt:lpstr>
      <vt:lpstr>DATA_BRAND</vt:lpstr>
      <vt:lpstr>Mois en cours</vt:lpstr>
      <vt:lpstr>Comparatif</vt:lpstr>
      <vt:lpstr>Mois suivant</vt:lpstr>
      <vt:lpstr>DATA</vt:lpstr>
      <vt:lpstr>'Mois en cours'!AnneeCalendrier</vt:lpstr>
      <vt:lpstr>'Mois suivant'!AnneeCalendrier</vt:lpstr>
      <vt:lpstr>AnneeCalendrier</vt:lpstr>
      <vt:lpstr>'Mois en cours'!NumMOIS</vt:lpstr>
      <vt:lpstr>'Mois suivant'!NumMOIS</vt:lpstr>
      <vt:lpstr>NumMOIS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YILDIZ</dc:creator>
  <cp:lastModifiedBy>David YILDIZ</cp:lastModifiedBy>
  <dcterms:created xsi:type="dcterms:W3CDTF">2021-08-09T12:04:09Z</dcterms:created>
  <dcterms:modified xsi:type="dcterms:W3CDTF">2021-08-13T20:48:40Z</dcterms:modified>
</cp:coreProperties>
</file>