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Y10011128\Documents\"/>
    </mc:Choice>
  </mc:AlternateContent>
  <xr:revisionPtr revIDLastSave="0" documentId="13_ncr:1_{72F797E3-97D6-45B4-8C12-6C0CDD0F5C72}" xr6:coauthVersionLast="45" xr6:coauthVersionMax="45" xr10:uidLastSave="{00000000-0000-0000-0000-000000000000}"/>
  <bookViews>
    <workbookView xWindow="-110" yWindow="-110" windowWidth="19420" windowHeight="10420" firstSheet="2" activeTab="2" xr2:uid="{00000000-000D-0000-FFFF-FFFF00000000}"/>
  </bookViews>
  <sheets>
    <sheet name="Jours fériés" sheetId="3" state="hidden" r:id="rId1"/>
    <sheet name="Années" sheetId="2" state="hidden" r:id="rId2"/>
    <sheet name="Souhait" sheetId="4" r:id="rId3"/>
    <sheet name="Planning" sheetId="1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2" i="1" l="1"/>
  <c r="G10" i="1"/>
  <c r="F10" i="1"/>
  <c r="F12" i="1"/>
  <c r="AI29" i="1" l="1"/>
  <c r="AG29" i="1"/>
  <c r="AF29" i="1"/>
  <c r="AH29" i="1" s="1"/>
  <c r="AI28" i="1"/>
  <c r="AG28" i="1"/>
  <c r="AF28" i="1"/>
  <c r="AH28" i="1" s="1"/>
  <c r="AI27" i="1"/>
  <c r="AH27" i="1"/>
  <c r="AG27" i="1"/>
  <c r="AF27" i="1"/>
  <c r="AI26" i="1"/>
  <c r="AG26" i="1"/>
  <c r="AF26" i="1"/>
  <c r="AI25" i="1"/>
  <c r="AG25" i="1"/>
  <c r="AF25" i="1"/>
  <c r="AH25" i="1" s="1"/>
  <c r="AI24" i="1"/>
  <c r="AG24" i="1"/>
  <c r="AF24" i="1"/>
  <c r="AI23" i="1"/>
  <c r="AG23" i="1"/>
  <c r="AF23" i="1"/>
  <c r="AH23" i="1" s="1"/>
  <c r="AI22" i="1"/>
  <c r="AJ22" i="1" s="1"/>
  <c r="AG22" i="1"/>
  <c r="AF22" i="1"/>
  <c r="AH22" i="1" s="1"/>
  <c r="AI21" i="1"/>
  <c r="AG21" i="1"/>
  <c r="AF21" i="1"/>
  <c r="AI20" i="1"/>
  <c r="AG20" i="1"/>
  <c r="AF20" i="1"/>
  <c r="AH20" i="1" s="1"/>
  <c r="AI19" i="1"/>
  <c r="AG19" i="1"/>
  <c r="AH19" i="1" s="1"/>
  <c r="AF19" i="1"/>
  <c r="AF42" i="1"/>
  <c r="AH42" i="1" s="1"/>
  <c r="AJ42" i="1" s="1"/>
  <c r="AG42" i="1"/>
  <c r="AI42" i="1"/>
  <c r="AF43" i="1"/>
  <c r="AG43" i="1"/>
  <c r="AI43" i="1"/>
  <c r="B46" i="1"/>
  <c r="C46" i="1"/>
  <c r="D46" i="1"/>
  <c r="E46" i="1"/>
  <c r="F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B47" i="1"/>
  <c r="C47" i="1"/>
  <c r="D47" i="1"/>
  <c r="E47" i="1"/>
  <c r="F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J29" i="1" l="1"/>
  <c r="AJ27" i="1"/>
  <c r="AJ20" i="1"/>
  <c r="AH21" i="1"/>
  <c r="AJ21" i="1" s="1"/>
  <c r="AH26" i="1"/>
  <c r="AJ26" i="1" s="1"/>
  <c r="AJ23" i="1"/>
  <c r="AJ28" i="1"/>
  <c r="AJ19" i="1"/>
  <c r="AH24" i="1"/>
  <c r="AJ24" i="1" s="1"/>
  <c r="AH43" i="1"/>
  <c r="AJ43" i="1" s="1"/>
  <c r="AJ25" i="1"/>
  <c r="AI39" i="1"/>
  <c r="AI13" i="1"/>
  <c r="AI14" i="1"/>
  <c r="AI15" i="1"/>
  <c r="AI16" i="1"/>
  <c r="AI17" i="1"/>
  <c r="AI18" i="1"/>
  <c r="AI30" i="1"/>
  <c r="AI31" i="1"/>
  <c r="AI32" i="1"/>
  <c r="AI33" i="1"/>
  <c r="AI34" i="1"/>
  <c r="AI35" i="1"/>
  <c r="AI36" i="1"/>
  <c r="AI37" i="1"/>
  <c r="AI38" i="1"/>
  <c r="AI40" i="1"/>
  <c r="AI41" i="1"/>
  <c r="AG13" i="1" l="1"/>
  <c r="AG14" i="1"/>
  <c r="AG15" i="1"/>
  <c r="AG16" i="1"/>
  <c r="AG17" i="1"/>
  <c r="AG18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F14" i="1"/>
  <c r="AF15" i="1"/>
  <c r="AF16" i="1"/>
  <c r="AF17" i="1"/>
  <c r="AF18" i="1"/>
  <c r="AH18" i="1" s="1"/>
  <c r="AF30" i="1"/>
  <c r="AF31" i="1"/>
  <c r="AF32" i="1"/>
  <c r="AF33" i="1"/>
  <c r="AF34" i="1"/>
  <c r="AF35" i="1"/>
  <c r="AF36" i="1"/>
  <c r="AF37" i="1"/>
  <c r="AH37" i="1" s="1"/>
  <c r="AJ37" i="1" s="1"/>
  <c r="AF38" i="1"/>
  <c r="AF39" i="1"/>
  <c r="AH39" i="1" s="1"/>
  <c r="AJ39" i="1" s="1"/>
  <c r="AF40" i="1"/>
  <c r="AH40" i="1" s="1"/>
  <c r="AF41" i="1"/>
  <c r="AF13" i="1"/>
  <c r="B1" i="3"/>
  <c r="B6" i="3" s="1"/>
  <c r="B10" i="1"/>
  <c r="C10" i="1" s="1"/>
  <c r="D10" i="1" s="1"/>
  <c r="E10" i="1" s="1"/>
  <c r="B11" i="1"/>
  <c r="C11" i="1" s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H38" i="1" l="1"/>
  <c r="AJ38" i="1" s="1"/>
  <c r="H10" i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H34" i="1"/>
  <c r="AJ34" i="1" s="1"/>
  <c r="AH35" i="1"/>
  <c r="AJ35" i="1" s="1"/>
  <c r="AH41" i="1"/>
  <c r="AJ41" i="1" s="1"/>
  <c r="AH33" i="1"/>
  <c r="AJ33" i="1" s="1"/>
  <c r="AH36" i="1"/>
  <c r="AJ36" i="1" s="1"/>
  <c r="AJ40" i="1"/>
  <c r="AH15" i="1"/>
  <c r="AJ15" i="1" s="1"/>
  <c r="B7" i="3"/>
  <c r="B13" i="3"/>
  <c r="B11" i="3"/>
  <c r="B12" i="3"/>
  <c r="B14" i="3"/>
  <c r="B15" i="3"/>
  <c r="B3" i="3"/>
  <c r="B4" i="3"/>
  <c r="B5" i="3" s="1"/>
  <c r="AH13" i="1"/>
  <c r="AJ13" i="1" s="1"/>
  <c r="AH17" i="1"/>
  <c r="AJ17" i="1" s="1"/>
  <c r="AH31" i="1"/>
  <c r="AJ31" i="1" s="1"/>
  <c r="AH32" i="1"/>
  <c r="AJ32" i="1" s="1"/>
  <c r="AH14" i="1"/>
  <c r="AJ14" i="1" s="1"/>
  <c r="AH16" i="1"/>
  <c r="AJ16" i="1" s="1"/>
  <c r="AH30" i="1"/>
  <c r="AJ30" i="1" s="1"/>
  <c r="AJ18" i="1"/>
  <c r="G46" i="1" l="1"/>
  <c r="AF46" i="1" s="1"/>
  <c r="B10" i="3"/>
  <c r="B9" i="3"/>
  <c r="B8" i="3"/>
  <c r="G47" i="1" l="1"/>
  <c r="AF47" i="1" s="1"/>
  <c r="AF12" i="1"/>
  <c r="AG12" i="1"/>
  <c r="AG44" i="1" s="1"/>
  <c r="AI12" i="1"/>
  <c r="AH12" i="1" l="1"/>
  <c r="AJ12" i="1" s="1"/>
  <c r="AF44" i="1"/>
</calcChain>
</file>

<file path=xl/sharedStrings.xml><?xml version="1.0" encoding="utf-8"?>
<sst xmlns="http://schemas.openxmlformats.org/spreadsheetml/2006/main" count="114" uniqueCount="65">
  <si>
    <t>Légende</t>
  </si>
  <si>
    <t>Ouverture</t>
  </si>
  <si>
    <t>O</t>
  </si>
  <si>
    <t>Middle</t>
  </si>
  <si>
    <t>M</t>
  </si>
  <si>
    <t>Fermeture</t>
  </si>
  <si>
    <t>F</t>
  </si>
  <si>
    <t>OFF</t>
  </si>
  <si>
    <t>Jour de repos</t>
  </si>
  <si>
    <t>Ouvertures</t>
  </si>
  <si>
    <t>Fermetures</t>
  </si>
  <si>
    <t>Total</t>
  </si>
  <si>
    <t>Off</t>
  </si>
  <si>
    <t>Nb O</t>
  </si>
  <si>
    <t>Nb F</t>
  </si>
  <si>
    <t>1er Mai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</si>
  <si>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</si>
  <si>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</si>
  <si>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</si>
  <si>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</si>
  <si>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</si>
  <si>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</si>
  <si>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</si>
  <si>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</si>
  <si>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</si>
  <si>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</si>
  <si>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</si>
  <si>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</si>
  <si>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</si>
  <si>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</si>
  <si>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</si>
  <si>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</si>
  <si>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</si>
  <si>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</si>
  <si>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</si>
  <si>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</si>
  <si>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</si>
  <si>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Mercredi</t>
  </si>
  <si>
    <t>Jeudi</t>
  </si>
  <si>
    <t>Mardi</t>
  </si>
  <si>
    <t>Dimanche</t>
  </si>
  <si>
    <t>Lundi</t>
  </si>
  <si>
    <t>Vendredi</t>
  </si>
  <si>
    <t>Ptnzapvf ZEBVA</t>
  </si>
  <si>
    <t>Ppo RKL</t>
  </si>
  <si>
    <t>Gjdnhiw-Cfzpt GBMMTVIDA</t>
  </si>
  <si>
    <t>Gegbc AHWFMTWWDI</t>
  </si>
  <si>
    <t>Znwl JZUMKGX</t>
  </si>
  <si>
    <t>Sbpuiow OIQOUVX</t>
  </si>
  <si>
    <t>Zduoeh ASRVDSI</t>
  </si>
  <si>
    <t>Qovjhbfi TJBZQLICRYT</t>
  </si>
  <si>
    <t>Seworq AABKMJ</t>
  </si>
  <si>
    <t>Qoyxeb BPW</t>
  </si>
  <si>
    <t>Vvky MZS</t>
  </si>
  <si>
    <t>Nclsh XFIDUFZ</t>
  </si>
  <si>
    <t>Nbmy QASGZZ</t>
  </si>
  <si>
    <t>Sjfoklvq Lsg DYRM</t>
  </si>
  <si>
    <t>Mnllkm EBZYU</t>
  </si>
  <si>
    <t>Gzrzdj TSFERNGVV</t>
  </si>
  <si>
    <t>Upzoty WWEMNC</t>
  </si>
  <si>
    <t>Intq XOAV</t>
  </si>
  <si>
    <t>Fhcwj PFHXA</t>
  </si>
  <si>
    <t>DAY OFF 2</t>
  </si>
  <si>
    <t>DAY OFF 1</t>
  </si>
  <si>
    <t>EMPLOYE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</si>
</sst>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8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b/>
      <sz val="10"/>
      <color rgb="FF000000"/>
      <name val="Calibri"/>
      <family val="2"/>
    </font>
    <font>
      <sz val="10"/>
      <name val="Arial"/>
      <family val="2"/>
    </font>
    <font>
      <b/>
      <sz val="11"/>
      <color rgb="FFFFFFFF"/>
      <name val="Calibri"/>
      <family val="2"/>
    </font>
    <font>
      <sz val="11"/>
      <color rgb="FF203764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BF8F00"/>
        <bgColor rgb="FFBF8F00"/>
      </patternFill>
    </fill>
    <fill>
      <patternFill patternType="solid">
        <fgColor rgb="FFFFFFFF"/>
        <bgColor rgb="FFFFFFFF"/>
      </patternFill>
    </fill>
    <fill>
      <patternFill patternType="solid">
        <fgColor rgb="FFDDEBF7"/>
        <bgColor rgb="FFDDEBF7"/>
      </patternFill>
    </fill>
    <fill>
      <patternFill patternType="solid">
        <fgColor rgb="FFC6E0B4"/>
        <bgColor rgb="FFC6E0B4"/>
      </patternFill>
    </fill>
    <fill>
      <patternFill patternType="solid">
        <fgColor rgb="FFE2EFDA"/>
        <bgColor rgb="FFE2EFDA"/>
      </patternFill>
    </fill>
    <fill>
      <patternFill patternType="solid">
        <fgColor rgb="FFF8CBAD"/>
        <bgColor rgb="FFF8CBAD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203764"/>
        <bgColor rgb="FF000000"/>
      </patternFill>
    </fill>
  </fills>
  <borders count="2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Fill="1" applyAlignment="1">
      <alignment vertical="center" textRotation="90" wrapText="1"/>
    </xf>
    <xf numFmtId="0" fontId="0" fillId="0" borderId="11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3" fillId="8" borderId="12" xfId="0" applyNumberFormat="1" applyFont="1" applyFill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2" xfId="0" applyBorder="1"/>
    <xf numFmtId="0" fontId="5" fillId="0" borderId="0" xfId="0" applyFont="1"/>
    <xf numFmtId="0" fontId="5" fillId="0" borderId="12" xfId="0" applyFont="1" applyBorder="1"/>
    <xf numFmtId="14" fontId="5" fillId="0" borderId="12" xfId="0" applyNumberFormat="1" applyFont="1" applyBorder="1"/>
    <xf numFmtId="16" fontId="5" fillId="0" borderId="12" xfId="0" applyNumberFormat="1" applyFont="1" applyBorder="1" applyAlignment="1">
      <alignment horizontal="left"/>
    </xf>
    <xf numFmtId="0" fontId="5" fillId="0" borderId="12" xfId="0" applyFont="1" applyBorder="1" applyAlignment="1">
      <alignment horizontal="left"/>
    </xf>
    <xf numFmtId="0" fontId="0" fillId="0" borderId="17" xfId="0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4" fillId="0" borderId="12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0" borderId="21" xfId="0" applyFont="1" applyBorder="1" applyAlignment="1">
      <alignment horizontal="center" vertical="center" wrapText="1"/>
    </xf>
    <xf numFmtId="0" fontId="6" fillId="9" borderId="21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4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6" xfId="0" applyFill="1" applyBorder="1"/>
    <xf numFmtId="0" fontId="0" fillId="0" borderId="11" xfId="0" applyFill="1" applyBorder="1"/>
  </cellXfs>
  <cellStyles count="1">
    <cellStyle name="Normal" xfId="0" builtinId="0" customBuiltin="1"/>
  </cellStyles>
  <dxfs count="5"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Lines="12" dropStyle="combo" dx="31" fmlaLink="B4" fmlaRange="Années!$A$1:$A$12" noThreeD="1" sel="4" val="0"/>
</file>

<file path=xl/ctrlProps/ctrlProp2.xml><?xml version="1.0" encoding="utf-8"?>
<formControlPr xmlns="http://schemas.microsoft.com/office/spreadsheetml/2009/9/main" objectType="Drop" dropLines="10" dropStyle="combo" dx="31" fmlaLink="B5" fmlaRange="Années!$B$1:$B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</xdr:row>
          <xdr:rowOff>19050</xdr:rowOff>
        </xdr:from>
        <xdr:to>
          <xdr:col>1</xdr:col>
          <xdr:colOff>774700</xdr:colOff>
          <xdr:row>3</xdr:row>
          <xdr:rowOff>177800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3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</xdr:row>
          <xdr:rowOff>19050</xdr:rowOff>
        </xdr:from>
        <xdr:to>
          <xdr:col>1</xdr:col>
          <xdr:colOff>774700</xdr:colOff>
          <xdr:row>4</xdr:row>
          <xdr:rowOff>177800</xdr:rowOff>
        </xdr:to>
        <xdr:sp macro="" textlink="">
          <xdr:nvSpPr>
            <xdr:cNvPr id="1215" name="Drop Down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3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5"/>
  <sheetViews>
    <sheetView workbookViewId="0">
      <selection activeCell="B21" sqref="B21"/>
    </sheetView>
  </sheetViews>
  <sheetFormatPr defaultRowHeight="14.5" x14ac:dyDescent="0.35"/>
  <cols>
    <col min="1" max="1" width="18.26953125" bestFit="1" customWidth="1"/>
    <col min="2" max="2" width="9.90625" bestFit="1" customWidth="1"/>
  </cols>
  <sheetData>
    <row r="1" spans="1:2" ht="15" thickBot="1" x14ac:dyDescent="0.4">
      <c r="A1" s="29" t="s">
        <v>29</v>
      </c>
      <c r="B1" s="29">
        <f>Planning!B5</f>
        <v>1</v>
      </c>
    </row>
    <row r="2" spans="1:2" ht="15" thickBot="1" x14ac:dyDescent="0.4">
      <c r="A2" s="28"/>
      <c r="B2" s="28"/>
    </row>
    <row r="3" spans="1:2" ht="15" thickBot="1" x14ac:dyDescent="0.4">
      <c r="A3" s="29" t="s">
        <v>30</v>
      </c>
      <c r="B3" s="30">
        <f>DATE(B1+120,1,1)</f>
        <v>44197</v>
      </c>
    </row>
    <row r="4" spans="1:2" ht="15" thickBot="1" x14ac:dyDescent="0.4">
      <c r="A4" s="29" t="s">
        <v>31</v>
      </c>
      <c r="B4" s="30">
        <f>ROUND(DATE(B1+120,4,MOD(234-11*MOD(B1+120,19),30))/7,)*7-6</f>
        <v>44290</v>
      </c>
    </row>
    <row r="5" spans="1:2" ht="15" thickBot="1" x14ac:dyDescent="0.4">
      <c r="A5" s="29" t="s">
        <v>32</v>
      </c>
      <c r="B5" s="30">
        <f>B4+1</f>
        <v>44291</v>
      </c>
    </row>
    <row r="6" spans="1:2" ht="15" thickBot="1" x14ac:dyDescent="0.4">
      <c r="A6" s="29" t="s">
        <v>15</v>
      </c>
      <c r="B6" s="30">
        <f>DATE(B1+120,5,1)</f>
        <v>44317</v>
      </c>
    </row>
    <row r="7" spans="1:2" ht="15" thickBot="1" x14ac:dyDescent="0.4">
      <c r="A7" s="31">
        <v>43959</v>
      </c>
      <c r="B7" s="30">
        <f>DATE(B1+120,5,8)</f>
        <v>44324</v>
      </c>
    </row>
    <row r="8" spans="1:2" ht="15" thickBot="1" x14ac:dyDescent="0.4">
      <c r="A8" s="29" t="s">
        <v>33</v>
      </c>
      <c r="B8" s="30">
        <f>B4+39</f>
        <v>44329</v>
      </c>
    </row>
    <row r="9" spans="1:2" ht="15" thickBot="1" x14ac:dyDescent="0.4">
      <c r="A9" s="29" t="s">
        <v>34</v>
      </c>
      <c r="B9" s="30">
        <f>B4+49</f>
        <v>44339</v>
      </c>
    </row>
    <row r="10" spans="1:2" ht="15" thickBot="1" x14ac:dyDescent="0.4">
      <c r="A10" s="29" t="s">
        <v>35</v>
      </c>
      <c r="B10" s="30">
        <f>B4+50</f>
        <v>44340</v>
      </c>
    </row>
    <row r="11" spans="1:2" ht="15" thickBot="1" x14ac:dyDescent="0.4">
      <c r="A11" s="31">
        <v>44026</v>
      </c>
      <c r="B11" s="30">
        <f>DATE(B1+120,7,14)</f>
        <v>44391</v>
      </c>
    </row>
    <row r="12" spans="1:2" ht="15" thickBot="1" x14ac:dyDescent="0.4">
      <c r="A12" s="31">
        <v>44058</v>
      </c>
      <c r="B12" s="30">
        <f>DATE(B1+120,8,15)</f>
        <v>44423</v>
      </c>
    </row>
    <row r="13" spans="1:2" ht="15" thickBot="1" x14ac:dyDescent="0.4">
      <c r="A13" s="32" t="s">
        <v>36</v>
      </c>
      <c r="B13" s="30">
        <f>DATE(B1+120,11,1)</f>
        <v>44501</v>
      </c>
    </row>
    <row r="14" spans="1:2" ht="15" thickBot="1" x14ac:dyDescent="0.4">
      <c r="A14" s="31">
        <v>44146</v>
      </c>
      <c r="B14" s="30">
        <f>DATE(B1+120,11,11)</f>
        <v>44511</v>
      </c>
    </row>
    <row r="15" spans="1:2" ht="15" thickBot="1" x14ac:dyDescent="0.4">
      <c r="A15" s="31">
        <v>44190</v>
      </c>
      <c r="B15" s="30">
        <f>DATE(B1+120,12,25)</f>
        <v>44555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12"/>
  <sheetViews>
    <sheetView workbookViewId="0">
      <selection activeCell="I7" sqref="I7"/>
    </sheetView>
  </sheetViews>
  <sheetFormatPr defaultRowHeight="14.5" x14ac:dyDescent="0.35"/>
  <cols>
    <col min="1" max="1" width="9.90625" bestFit="1" customWidth="1"/>
    <col min="5" max="5" width="18.26953125" bestFit="1" customWidth="1"/>
    <col min="6" max="6" width="9.90625" bestFit="1" customWidth="1"/>
    <col min="7" max="7" width="56.81640625" bestFit="1" customWidth="1"/>
  </cols>
  <sheetData>
    <row r="1" spans="1:2" ht="15" thickBot="1" x14ac:dyDescent="0.4">
      <c r="A1" s="27" t="s">
        <v>17</v>
      </c>
      <c r="B1" s="27">
        <v>2021</v>
      </c>
    </row>
    <row r="2" spans="1:2" ht="15" thickBot="1" x14ac:dyDescent="0.4">
      <c r="A2" s="27" t="s">
        <v>18</v>
      </c>
      <c r="B2" s="27">
        <v>2022</v>
      </c>
    </row>
    <row r="3" spans="1:2" ht="15" thickBot="1" x14ac:dyDescent="0.4">
      <c r="A3" s="27" t="s">
        <v>19</v>
      </c>
      <c r="B3" s="27">
        <v>2023</v>
      </c>
    </row>
    <row r="4" spans="1:2" ht="15" thickBot="1" x14ac:dyDescent="0.4">
      <c r="A4" s="27" t="s">
        <v>16</v>
      </c>
      <c r="B4" s="27">
        <v>2024</v>
      </c>
    </row>
    <row r="5" spans="1:2" ht="15" thickBot="1" x14ac:dyDescent="0.4">
      <c r="A5" s="27" t="s">
        <v>20</v>
      </c>
      <c r="B5" s="27">
        <v>2025</v>
      </c>
    </row>
    <row r="6" spans="1:2" ht="15" thickBot="1" x14ac:dyDescent="0.4">
      <c r="A6" s="27" t="s">
        <v>21</v>
      </c>
      <c r="B6" s="27">
        <v>2026</v>
      </c>
    </row>
    <row r="7" spans="1:2" ht="15" thickBot="1" x14ac:dyDescent="0.4">
      <c r="A7" s="27" t="s">
        <v>22</v>
      </c>
      <c r="B7" s="27">
        <v>2027</v>
      </c>
    </row>
    <row r="8" spans="1:2" ht="15" thickBot="1" x14ac:dyDescent="0.4">
      <c r="A8" s="27" t="s">
        <v>23</v>
      </c>
      <c r="B8" s="27">
        <v>2028</v>
      </c>
    </row>
    <row r="9" spans="1:2" ht="15" thickBot="1" x14ac:dyDescent="0.4">
      <c r="A9" s="27" t="s">
        <v>24</v>
      </c>
      <c r="B9" s="27">
        <v>2029</v>
      </c>
    </row>
    <row r="10" spans="1:2" ht="15" thickBot="1" x14ac:dyDescent="0.4">
      <c r="A10" s="27" t="s">
        <v>25</v>
      </c>
      <c r="B10" s="27">
        <v>2030</v>
      </c>
    </row>
    <row r="11" spans="1:2" ht="15" thickBot="1" x14ac:dyDescent="0.4">
      <c r="A11" s="27" t="s">
        <v>26</v>
      </c>
      <c r="B11" s="27">
        <v>2031</v>
      </c>
    </row>
    <row r="12" spans="1:2" ht="15" thickBot="1" x14ac:dyDescent="0.4">
      <c r="A12" s="27" t="s">
        <v>27</v>
      </c>
      <c r="B12" s="27">
        <v>2032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FD414-D11C-4CF4-BECB-CD6DE540C762}">
  <dimension ref="A1:C20"/>
  <sheetViews>
    <sheetView tabSelected="1" workbookViewId="0">
      <selection activeCell="J6" sqref="J6"/>
    </sheetView>
  </sheetViews>
  <sheetFormatPr defaultRowHeight="14.5" x14ac:dyDescent="0.35"/>
  <cols>
    <col min="1" max="1" width="22" bestFit="1" customWidth="1"/>
    <col min="2" max="2" width="10.6328125" bestFit="1" customWidth="1"/>
    <col min="3" max="3" width="16.08984375" bestFit="1" customWidth="1"/>
  </cols>
  <sheetData>
    <row r="1" spans="1:3" x14ac:dyDescent="0.35">
      <c r="A1" s="41" t="s">
        <v>64</v>
      </c>
      <c r="B1" s="42" t="s">
        <v>63</v>
      </c>
      <c r="C1" s="42" t="s">
        <v>62</v>
      </c>
    </row>
    <row r="2" spans="1:3" x14ac:dyDescent="0.35">
      <c r="A2" s="45" t="s">
        <v>43</v>
      </c>
      <c r="B2" s="43" t="s">
        <v>41</v>
      </c>
      <c r="C2" s="43" t="s">
        <v>39</v>
      </c>
    </row>
    <row r="3" spans="1:3" x14ac:dyDescent="0.35">
      <c r="A3" s="45" t="s">
        <v>44</v>
      </c>
      <c r="B3" s="43" t="s">
        <v>37</v>
      </c>
      <c r="C3" s="43" t="s">
        <v>41</v>
      </c>
    </row>
    <row r="4" spans="1:3" ht="29" x14ac:dyDescent="0.35">
      <c r="A4" s="45" t="s">
        <v>45</v>
      </c>
      <c r="B4" s="44" t="s">
        <v>41</v>
      </c>
      <c r="C4" s="44" t="s">
        <v>38</v>
      </c>
    </row>
    <row r="5" spans="1:3" x14ac:dyDescent="0.35">
      <c r="A5" s="45" t="s">
        <v>46</v>
      </c>
      <c r="B5" s="43" t="s">
        <v>37</v>
      </c>
      <c r="C5" s="43" t="s">
        <v>42</v>
      </c>
    </row>
    <row r="6" spans="1:3" x14ac:dyDescent="0.35">
      <c r="A6" s="45" t="s">
        <v>47</v>
      </c>
      <c r="B6" s="43" t="s">
        <v>41</v>
      </c>
      <c r="C6" s="43" t="s">
        <v>42</v>
      </c>
    </row>
    <row r="7" spans="1:3" x14ac:dyDescent="0.35">
      <c r="A7" s="45" t="s">
        <v>48</v>
      </c>
      <c r="B7" s="44"/>
      <c r="C7" s="44"/>
    </row>
    <row r="8" spans="1:3" x14ac:dyDescent="0.35">
      <c r="A8" s="45" t="s">
        <v>49</v>
      </c>
      <c r="B8" s="43" t="s">
        <v>41</v>
      </c>
      <c r="C8" s="43" t="s">
        <v>42</v>
      </c>
    </row>
    <row r="9" spans="1:3" x14ac:dyDescent="0.35">
      <c r="A9" s="45" t="s">
        <v>50</v>
      </c>
      <c r="B9" s="44"/>
      <c r="C9" s="44"/>
    </row>
    <row r="10" spans="1:3" x14ac:dyDescent="0.35">
      <c r="A10" s="45" t="s">
        <v>51</v>
      </c>
      <c r="B10" s="43" t="s">
        <v>41</v>
      </c>
      <c r="C10" s="43" t="s">
        <v>42</v>
      </c>
    </row>
    <row r="11" spans="1:3" x14ac:dyDescent="0.35">
      <c r="A11" s="45" t="s">
        <v>52</v>
      </c>
      <c r="B11" s="43" t="s">
        <v>41</v>
      </c>
      <c r="C11" s="43" t="s">
        <v>39</v>
      </c>
    </row>
    <row r="12" spans="1:3" x14ac:dyDescent="0.35">
      <c r="A12" s="45" t="s">
        <v>53</v>
      </c>
      <c r="B12" s="43" t="s">
        <v>38</v>
      </c>
      <c r="C12" s="43" t="s">
        <v>42</v>
      </c>
    </row>
    <row r="13" spans="1:3" x14ac:dyDescent="0.35">
      <c r="A13" s="45" t="s">
        <v>54</v>
      </c>
      <c r="B13" s="46" t="s">
        <v>42</v>
      </c>
      <c r="C13" s="46" t="s">
        <v>38</v>
      </c>
    </row>
    <row r="14" spans="1:3" x14ac:dyDescent="0.35">
      <c r="A14" s="45" t="s">
        <v>55</v>
      </c>
      <c r="B14" s="43" t="s">
        <v>41</v>
      </c>
      <c r="C14" s="43" t="s">
        <v>39</v>
      </c>
    </row>
    <row r="15" spans="1:3" x14ac:dyDescent="0.35">
      <c r="A15" s="45" t="s">
        <v>56</v>
      </c>
      <c r="B15" s="46" t="s">
        <v>37</v>
      </c>
      <c r="C15" s="47"/>
    </row>
    <row r="16" spans="1:3" x14ac:dyDescent="0.35">
      <c r="A16" s="45" t="s">
        <v>57</v>
      </c>
      <c r="B16" s="43" t="s">
        <v>41</v>
      </c>
      <c r="C16" s="43" t="s">
        <v>42</v>
      </c>
    </row>
    <row r="17" spans="1:3" x14ac:dyDescent="0.35">
      <c r="A17" s="45" t="s">
        <v>58</v>
      </c>
      <c r="B17" s="43" t="s">
        <v>41</v>
      </c>
      <c r="C17" s="43" t="s">
        <v>39</v>
      </c>
    </row>
    <row r="18" spans="1:3" x14ac:dyDescent="0.35">
      <c r="A18" s="45" t="s">
        <v>59</v>
      </c>
      <c r="B18" s="43" t="s">
        <v>41</v>
      </c>
      <c r="C18" s="43" t="s">
        <v>42</v>
      </c>
    </row>
    <row r="19" spans="1:3" x14ac:dyDescent="0.35">
      <c r="A19" s="45" t="s">
        <v>60</v>
      </c>
      <c r="B19" s="43" t="s">
        <v>40</v>
      </c>
      <c r="C19" s="43" t="s">
        <v>41</v>
      </c>
    </row>
    <row r="20" spans="1:3" x14ac:dyDescent="0.35">
      <c r="A20" s="45" t="s">
        <v>61</v>
      </c>
      <c r="B20" s="43" t="s">
        <v>37</v>
      </c>
      <c r="C20" s="43" t="s">
        <v>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AM74"/>
  <sheetViews>
    <sheetView topLeftCell="A17" workbookViewId="0">
      <selection activeCell="B12" sqref="B12"/>
    </sheetView>
  </sheetViews>
  <sheetFormatPr defaultRowHeight="14.5" x14ac:dyDescent="0.35"/>
  <cols>
    <col min="1" max="1" width="24.26953125" style="1" bestFit="1" customWidth="1"/>
    <col min="2" max="2" width="11.54296875" style="1" customWidth="1"/>
    <col min="3" max="3" width="7.7265625" style="1" customWidth="1"/>
    <col min="4" max="4" width="7.6328125" style="1" customWidth="1"/>
    <col min="5" max="5" width="9" style="1" bestFit="1" customWidth="1"/>
    <col min="6" max="6" width="13.36328125" style="1" bestFit="1" customWidth="1"/>
    <col min="7" max="7" width="7.6328125" style="1" customWidth="1"/>
    <col min="8" max="8" width="9.54296875" style="1" bestFit="1" customWidth="1"/>
    <col min="9" max="31" width="7.6328125" style="1" customWidth="1"/>
    <col min="32" max="32" width="9.36328125" style="1" bestFit="1" customWidth="1"/>
    <col min="33" max="33" width="9.453125" style="1" bestFit="1" customWidth="1"/>
    <col min="34" max="37" width="8.7265625" style="1" customWidth="1"/>
    <col min="38" max="38" width="0.6328125" style="1" customWidth="1"/>
    <col min="39" max="39" width="8.7265625" style="1" customWidth="1"/>
    <col min="40" max="16384" width="8.7265625" style="1"/>
  </cols>
  <sheetData>
    <row r="1" spans="1:39" ht="2" customHeight="1" thickBot="1" x14ac:dyDescent="0.4"/>
    <row r="2" spans="1:39" ht="15" thickBot="1" x14ac:dyDescent="0.4"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</row>
    <row r="3" spans="1:39" s="2" customFormat="1" ht="4.75" customHeight="1" thickBot="1" x14ac:dyDescent="0.4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9" ht="15" thickBot="1" x14ac:dyDescent="0.4">
      <c r="A4" s="1" t="s">
        <v>28</v>
      </c>
      <c r="B4" s="1">
        <v>4</v>
      </c>
      <c r="H4" s="51" t="s">
        <v>0</v>
      </c>
      <c r="I4" s="51"/>
      <c r="J4" s="51"/>
      <c r="K4" s="51"/>
      <c r="L4" s="51"/>
      <c r="M4" s="51"/>
      <c r="N4" s="51"/>
    </row>
    <row r="5" spans="1:39" customFormat="1" x14ac:dyDescent="0.35">
      <c r="A5" s="1" t="s">
        <v>29</v>
      </c>
      <c r="B5" s="1">
        <v>1</v>
      </c>
      <c r="C5" s="1"/>
      <c r="D5" s="1"/>
      <c r="E5" s="1"/>
      <c r="F5" s="1"/>
      <c r="G5" s="1"/>
      <c r="H5" s="3" t="s">
        <v>1</v>
      </c>
      <c r="I5" s="4" t="s">
        <v>2</v>
      </c>
      <c r="J5" s="52"/>
      <c r="K5" s="52"/>
      <c r="L5" s="53"/>
      <c r="M5" s="53"/>
      <c r="N5" s="53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</row>
    <row r="6" spans="1:39" customFormat="1" x14ac:dyDescent="0.35">
      <c r="A6" s="1"/>
      <c r="B6" s="1"/>
      <c r="C6" s="1"/>
      <c r="D6" s="1"/>
      <c r="E6" s="1"/>
      <c r="F6" s="1"/>
      <c r="G6" s="1"/>
      <c r="H6" s="5" t="s">
        <v>3</v>
      </c>
      <c r="I6" s="6" t="s">
        <v>4</v>
      </c>
      <c r="J6" s="54"/>
      <c r="K6" s="54"/>
      <c r="L6" s="7"/>
      <c r="M6" s="7"/>
      <c r="N6" s="18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</row>
    <row r="7" spans="1:39" customFormat="1" ht="15" thickBot="1" x14ac:dyDescent="0.4">
      <c r="A7" s="1"/>
      <c r="B7" s="1"/>
      <c r="C7" s="1"/>
      <c r="D7" s="1"/>
      <c r="E7" s="1"/>
      <c r="F7" s="1"/>
      <c r="G7" s="1"/>
      <c r="H7" s="5" t="s">
        <v>5</v>
      </c>
      <c r="I7" s="6" t="s">
        <v>6</v>
      </c>
      <c r="J7" s="55"/>
      <c r="K7" s="55"/>
      <c r="L7" s="56"/>
      <c r="M7" s="56"/>
      <c r="N7" s="57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</row>
    <row r="8" spans="1:39" customFormat="1" ht="14.4" customHeight="1" thickBot="1" x14ac:dyDescent="0.4">
      <c r="A8" s="1"/>
      <c r="B8" s="1"/>
      <c r="C8" s="1"/>
      <c r="D8" s="1"/>
      <c r="E8" s="1"/>
      <c r="F8" s="1"/>
      <c r="G8" s="1"/>
      <c r="H8" s="8"/>
      <c r="I8" s="9" t="s">
        <v>7</v>
      </c>
      <c r="J8" s="48" t="s">
        <v>8</v>
      </c>
      <c r="K8" s="49"/>
      <c r="L8" s="10"/>
      <c r="M8" s="10"/>
      <c r="N8" s="1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</row>
    <row r="9" spans="1:39" customFormat="1" ht="15" thickBot="1" x14ac:dyDescent="0.4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</row>
    <row r="10" spans="1:39" customFormat="1" ht="15" thickBot="1" x14ac:dyDescent="0.4">
      <c r="A10" s="35"/>
      <c r="B10" s="21">
        <f>DATE(B5+120,B4,1)</f>
        <v>44287</v>
      </c>
      <c r="C10" s="21">
        <f>B10+1</f>
        <v>44288</v>
      </c>
      <c r="D10" s="21">
        <f t="shared" ref="D10:AE10" si="0">C10+1</f>
        <v>44289</v>
      </c>
      <c r="E10" s="21">
        <f t="shared" si="0"/>
        <v>44290</v>
      </c>
      <c r="F10" s="21">
        <f t="shared" si="0"/>
        <v>44291</v>
      </c>
      <c r="G10" s="21">
        <f t="shared" si="0"/>
        <v>44292</v>
      </c>
      <c r="H10" s="21">
        <f t="shared" si="0"/>
        <v>44293</v>
      </c>
      <c r="I10" s="21">
        <f t="shared" si="0"/>
        <v>44294</v>
      </c>
      <c r="J10" s="21">
        <f t="shared" si="0"/>
        <v>44295</v>
      </c>
      <c r="K10" s="21">
        <f t="shared" si="0"/>
        <v>44296</v>
      </c>
      <c r="L10" s="21">
        <f t="shared" si="0"/>
        <v>44297</v>
      </c>
      <c r="M10" s="21">
        <f t="shared" si="0"/>
        <v>44298</v>
      </c>
      <c r="N10" s="21">
        <f t="shared" si="0"/>
        <v>44299</v>
      </c>
      <c r="O10" s="21">
        <f t="shared" si="0"/>
        <v>44300</v>
      </c>
      <c r="P10" s="21">
        <f t="shared" si="0"/>
        <v>44301</v>
      </c>
      <c r="Q10" s="21">
        <f t="shared" si="0"/>
        <v>44302</v>
      </c>
      <c r="R10" s="21">
        <f t="shared" si="0"/>
        <v>44303</v>
      </c>
      <c r="S10" s="21">
        <f t="shared" si="0"/>
        <v>44304</v>
      </c>
      <c r="T10" s="21">
        <f t="shared" si="0"/>
        <v>44305</v>
      </c>
      <c r="U10" s="21">
        <f t="shared" si="0"/>
        <v>44306</v>
      </c>
      <c r="V10" s="21">
        <f t="shared" si="0"/>
        <v>44307</v>
      </c>
      <c r="W10" s="21">
        <f t="shared" si="0"/>
        <v>44308</v>
      </c>
      <c r="X10" s="21">
        <f t="shared" si="0"/>
        <v>44309</v>
      </c>
      <c r="Y10" s="21">
        <f t="shared" si="0"/>
        <v>44310</v>
      </c>
      <c r="Z10" s="21">
        <f t="shared" si="0"/>
        <v>44311</v>
      </c>
      <c r="AA10" s="21">
        <f t="shared" si="0"/>
        <v>44312</v>
      </c>
      <c r="AB10" s="21">
        <f t="shared" si="0"/>
        <v>44313</v>
      </c>
      <c r="AC10" s="21">
        <f t="shared" si="0"/>
        <v>44314</v>
      </c>
      <c r="AD10" s="21">
        <f t="shared" si="0"/>
        <v>44315</v>
      </c>
      <c r="AE10" s="21">
        <f t="shared" si="0"/>
        <v>44316</v>
      </c>
      <c r="AF10" s="1"/>
      <c r="AG10" s="1"/>
      <c r="AH10" s="1"/>
      <c r="AI10" s="1"/>
      <c r="AJ10" s="1"/>
      <c r="AK10" s="1"/>
      <c r="AL10" s="1"/>
      <c r="AM10" s="1"/>
    </row>
    <row r="11" spans="1:39" customFormat="1" ht="15" thickBot="1" x14ac:dyDescent="0.4">
      <c r="A11" s="34" t="s">
        <v>64</v>
      </c>
      <c r="B11" s="22">
        <f>DATE($B$5+120,B4,1)</f>
        <v>44287</v>
      </c>
      <c r="C11" s="22">
        <f>B11+1</f>
        <v>44288</v>
      </c>
      <c r="D11" s="22">
        <f t="shared" ref="D11:AE11" si="1">C11+1</f>
        <v>44289</v>
      </c>
      <c r="E11" s="22">
        <f t="shared" si="1"/>
        <v>44290</v>
      </c>
      <c r="F11" s="22">
        <f t="shared" si="1"/>
        <v>44291</v>
      </c>
      <c r="G11" s="22">
        <f t="shared" si="1"/>
        <v>44292</v>
      </c>
      <c r="H11" s="22">
        <f t="shared" si="1"/>
        <v>44293</v>
      </c>
      <c r="I11" s="22">
        <f t="shared" si="1"/>
        <v>44294</v>
      </c>
      <c r="J11" s="22">
        <f t="shared" si="1"/>
        <v>44295</v>
      </c>
      <c r="K11" s="22">
        <f t="shared" si="1"/>
        <v>44296</v>
      </c>
      <c r="L11" s="22">
        <f t="shared" si="1"/>
        <v>44297</v>
      </c>
      <c r="M11" s="22">
        <f t="shared" si="1"/>
        <v>44298</v>
      </c>
      <c r="N11" s="22">
        <f t="shared" si="1"/>
        <v>44299</v>
      </c>
      <c r="O11" s="22">
        <f t="shared" si="1"/>
        <v>44300</v>
      </c>
      <c r="P11" s="22">
        <f t="shared" si="1"/>
        <v>44301</v>
      </c>
      <c r="Q11" s="22">
        <f t="shared" si="1"/>
        <v>44302</v>
      </c>
      <c r="R11" s="22">
        <f t="shared" si="1"/>
        <v>44303</v>
      </c>
      <c r="S11" s="22">
        <f t="shared" si="1"/>
        <v>44304</v>
      </c>
      <c r="T11" s="22">
        <f t="shared" si="1"/>
        <v>44305</v>
      </c>
      <c r="U11" s="22">
        <f t="shared" si="1"/>
        <v>44306</v>
      </c>
      <c r="V11" s="22">
        <f t="shared" si="1"/>
        <v>44307</v>
      </c>
      <c r="W11" s="22">
        <f t="shared" si="1"/>
        <v>44308</v>
      </c>
      <c r="X11" s="22">
        <f t="shared" si="1"/>
        <v>44309</v>
      </c>
      <c r="Y11" s="22">
        <f t="shared" si="1"/>
        <v>44310</v>
      </c>
      <c r="Z11" s="22">
        <f t="shared" si="1"/>
        <v>44311</v>
      </c>
      <c r="AA11" s="22">
        <f t="shared" si="1"/>
        <v>44312</v>
      </c>
      <c r="AB11" s="22">
        <f t="shared" si="1"/>
        <v>44313</v>
      </c>
      <c r="AC11" s="22">
        <f t="shared" si="1"/>
        <v>44314</v>
      </c>
      <c r="AD11" s="22">
        <f t="shared" si="1"/>
        <v>44315</v>
      </c>
      <c r="AE11" s="22">
        <f t="shared" si="1"/>
        <v>44316</v>
      </c>
      <c r="AF11" s="36" t="s">
        <v>9</v>
      </c>
      <c r="AG11" s="36" t="s">
        <v>10</v>
      </c>
      <c r="AH11" s="36" t="s">
        <v>11</v>
      </c>
      <c r="AI11" s="36" t="s">
        <v>12</v>
      </c>
      <c r="AJ11" s="36" t="s">
        <v>11</v>
      </c>
      <c r="AK11" s="1"/>
      <c r="AL11" s="1"/>
      <c r="AM11" s="1"/>
    </row>
    <row r="12" spans="1:39" customFormat="1" x14ac:dyDescent="0.35">
      <c r="A12" s="33" t="s">
        <v>43</v>
      </c>
      <c r="B12" s="23" t="str">
        <f>IF(AND($A12=Souhait!$A$2,Planning!B$10=Souhait!$B$2),"OFF","")</f>
        <v/>
      </c>
      <c r="C12" s="23"/>
      <c r="D12" s="23"/>
      <c r="E12" s="23"/>
      <c r="F12" s="23" t="str">
        <f>IF(VLOOKUP(A12,Souhait!A1:C20,2,TRUE)=Planning!F10,"OFF","")</f>
        <v/>
      </c>
      <c r="G12" s="23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6"/>
      <c r="AF12" s="37">
        <f>COUNTIF(B12:AE12,"O")</f>
        <v>0</v>
      </c>
      <c r="AG12" s="37">
        <f>COUNTIF(B12:AE12,"F")</f>
        <v>0</v>
      </c>
      <c r="AH12" s="37">
        <f>AF12+AG12</f>
        <v>0</v>
      </c>
      <c r="AI12" s="37">
        <f>COUNTIF(B12:AE12,"OFF")</f>
        <v>0</v>
      </c>
      <c r="AJ12" s="37">
        <f t="shared" ref="AJ12:AJ43" si="2">AI12+AH12</f>
        <v>0</v>
      </c>
      <c r="AK12" s="1"/>
      <c r="AL12" s="1"/>
      <c r="AM12" s="1"/>
    </row>
    <row r="13" spans="1:39" customFormat="1" x14ac:dyDescent="0.35">
      <c r="A13" s="13" t="s">
        <v>44</v>
      </c>
      <c r="B13" s="19"/>
      <c r="C13" s="20"/>
      <c r="D13" s="20"/>
      <c r="E13" s="20"/>
      <c r="F13" s="20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37">
        <f>COUNTIF(B13:AE13,"O")</f>
        <v>0</v>
      </c>
      <c r="AG13" s="37">
        <f t="shared" ref="AG13:AG43" si="3">COUNTIF(B13:AE13,"F")</f>
        <v>0</v>
      </c>
      <c r="AH13" s="37">
        <f t="shared" ref="AH13:AH43" si="4">AF13+AG13</f>
        <v>0</v>
      </c>
      <c r="AI13" s="37">
        <f t="shared" ref="AI13:AI43" si="5">COUNTIF(B13:AE13,"OFF")</f>
        <v>0</v>
      </c>
      <c r="AJ13" s="37">
        <f t="shared" si="2"/>
        <v>0</v>
      </c>
      <c r="AK13" s="1"/>
      <c r="AL13" s="1"/>
      <c r="AM13" s="1"/>
    </row>
    <row r="14" spans="1:39" customFormat="1" x14ac:dyDescent="0.35">
      <c r="A14" s="13" t="s">
        <v>45</v>
      </c>
      <c r="B14" s="13"/>
      <c r="C14" s="12"/>
      <c r="D14" s="12"/>
      <c r="E14" s="12"/>
      <c r="F14" s="12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37">
        <f t="shared" ref="AF14:AF43" si="6">COUNTIF(B14:AE14,"O")</f>
        <v>0</v>
      </c>
      <c r="AG14" s="37">
        <f t="shared" si="3"/>
        <v>0</v>
      </c>
      <c r="AH14" s="37">
        <f t="shared" si="4"/>
        <v>0</v>
      </c>
      <c r="AI14" s="37">
        <f t="shared" si="5"/>
        <v>0</v>
      </c>
      <c r="AJ14" s="37">
        <f t="shared" si="2"/>
        <v>0</v>
      </c>
      <c r="AK14" s="1"/>
      <c r="AL14" s="1"/>
      <c r="AM14" s="1"/>
    </row>
    <row r="15" spans="1:39" customFormat="1" x14ac:dyDescent="0.35">
      <c r="A15" s="13" t="s">
        <v>46</v>
      </c>
      <c r="B15" s="13"/>
      <c r="C15" s="12"/>
      <c r="D15" s="12"/>
      <c r="E15" s="12"/>
      <c r="F15" s="12"/>
      <c r="G15" s="13"/>
      <c r="H15" s="13"/>
      <c r="I15" s="13"/>
      <c r="J15" s="13"/>
      <c r="K15" s="13"/>
      <c r="L15" s="13"/>
      <c r="M15" s="13"/>
      <c r="N15" s="13"/>
      <c r="O15" s="13"/>
      <c r="P15" s="14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37">
        <f t="shared" si="6"/>
        <v>0</v>
      </c>
      <c r="AG15" s="37">
        <f t="shared" si="3"/>
        <v>0</v>
      </c>
      <c r="AH15" s="37">
        <f t="shared" si="4"/>
        <v>0</v>
      </c>
      <c r="AI15" s="37">
        <f t="shared" si="5"/>
        <v>0</v>
      </c>
      <c r="AJ15" s="37">
        <f t="shared" si="2"/>
        <v>0</v>
      </c>
      <c r="AK15" s="1"/>
      <c r="AL15" s="1"/>
      <c r="AM15" s="1"/>
    </row>
    <row r="16" spans="1:39" customFormat="1" x14ac:dyDescent="0.35">
      <c r="A16" s="13" t="s">
        <v>47</v>
      </c>
      <c r="B16" s="13"/>
      <c r="C16" s="12"/>
      <c r="D16" s="12"/>
      <c r="E16" s="12"/>
      <c r="F16" s="12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37">
        <f t="shared" si="6"/>
        <v>0</v>
      </c>
      <c r="AG16" s="37">
        <f t="shared" si="3"/>
        <v>0</v>
      </c>
      <c r="AH16" s="37">
        <f t="shared" si="4"/>
        <v>0</v>
      </c>
      <c r="AI16" s="37">
        <f t="shared" si="5"/>
        <v>0</v>
      </c>
      <c r="AJ16" s="37">
        <f t="shared" si="2"/>
        <v>0</v>
      </c>
      <c r="AK16" s="1"/>
      <c r="AL16" s="1"/>
      <c r="AM16" s="1"/>
    </row>
    <row r="17" spans="1:39" customFormat="1" x14ac:dyDescent="0.35">
      <c r="A17" s="13" t="s">
        <v>48</v>
      </c>
      <c r="B17" s="13"/>
      <c r="C17" s="12"/>
      <c r="D17" s="12"/>
      <c r="E17" s="12"/>
      <c r="F17" s="12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37">
        <f t="shared" si="6"/>
        <v>0</v>
      </c>
      <c r="AG17" s="37">
        <f t="shared" si="3"/>
        <v>0</v>
      </c>
      <c r="AH17" s="37">
        <f t="shared" si="4"/>
        <v>0</v>
      </c>
      <c r="AI17" s="37">
        <f t="shared" si="5"/>
        <v>0</v>
      </c>
      <c r="AJ17" s="37">
        <f t="shared" si="2"/>
        <v>0</v>
      </c>
      <c r="AK17" s="1"/>
      <c r="AL17" s="1"/>
      <c r="AM17" s="1"/>
    </row>
    <row r="18" spans="1:39" customFormat="1" x14ac:dyDescent="0.35">
      <c r="A18" s="13" t="s">
        <v>49</v>
      </c>
      <c r="B18" s="13"/>
      <c r="C18" s="12"/>
      <c r="D18" s="12"/>
      <c r="E18" s="12"/>
      <c r="F18" s="12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37">
        <f t="shared" si="6"/>
        <v>0</v>
      </c>
      <c r="AG18" s="37">
        <f t="shared" si="3"/>
        <v>0</v>
      </c>
      <c r="AH18" s="37">
        <f t="shared" si="4"/>
        <v>0</v>
      </c>
      <c r="AI18" s="37">
        <f t="shared" si="5"/>
        <v>0</v>
      </c>
      <c r="AJ18" s="37">
        <f t="shared" si="2"/>
        <v>0</v>
      </c>
      <c r="AK18" s="1"/>
      <c r="AL18" s="1"/>
      <c r="AM18" s="1"/>
    </row>
    <row r="19" spans="1:39" customFormat="1" ht="15" customHeight="1" x14ac:dyDescent="0.35">
      <c r="A19" s="13" t="s">
        <v>50</v>
      </c>
      <c r="B19" s="13"/>
      <c r="C19" s="12"/>
      <c r="D19" s="12"/>
      <c r="E19" s="12"/>
      <c r="F19" s="12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37">
        <f t="shared" ref="AF19:AF29" si="7">COUNTIF(B19:AE19,"O")</f>
        <v>0</v>
      </c>
      <c r="AG19" s="37">
        <f t="shared" ref="AG19:AG29" si="8">COUNTIF(B19:AE19,"F")</f>
        <v>0</v>
      </c>
      <c r="AH19" s="37">
        <f t="shared" ref="AH19:AH29" si="9">AF19+AG19</f>
        <v>0</v>
      </c>
      <c r="AI19" s="37">
        <f t="shared" ref="AI19:AI26" si="10">COUNTIF(B19:AE19,"OFF")</f>
        <v>0</v>
      </c>
      <c r="AJ19" s="37">
        <f t="shared" ref="AJ19:AJ29" si="11">AI19+AH19</f>
        <v>0</v>
      </c>
      <c r="AK19" s="1"/>
      <c r="AL19" s="1"/>
      <c r="AM19" s="1"/>
    </row>
    <row r="20" spans="1:39" customFormat="1" x14ac:dyDescent="0.35">
      <c r="A20" s="13" t="s">
        <v>51</v>
      </c>
      <c r="B20" s="13"/>
      <c r="C20" s="12"/>
      <c r="D20" s="12"/>
      <c r="E20" s="12"/>
      <c r="F20" s="12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37">
        <f t="shared" si="7"/>
        <v>0</v>
      </c>
      <c r="AG20" s="37">
        <f t="shared" si="8"/>
        <v>0</v>
      </c>
      <c r="AH20" s="37">
        <f t="shared" si="9"/>
        <v>0</v>
      </c>
      <c r="AI20" s="37">
        <f t="shared" si="10"/>
        <v>0</v>
      </c>
      <c r="AJ20" s="37">
        <f t="shared" si="11"/>
        <v>0</v>
      </c>
      <c r="AK20" s="1"/>
      <c r="AL20" s="1"/>
      <c r="AM20" s="1"/>
    </row>
    <row r="21" spans="1:39" customFormat="1" x14ac:dyDescent="0.35">
      <c r="A21" s="33" t="s">
        <v>52</v>
      </c>
      <c r="B21" s="23"/>
      <c r="C21" s="24"/>
      <c r="D21" s="24"/>
      <c r="E21" s="24"/>
      <c r="F21" s="24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6"/>
      <c r="AF21" s="37">
        <f t="shared" si="7"/>
        <v>0</v>
      </c>
      <c r="AG21" s="37">
        <f t="shared" si="8"/>
        <v>0</v>
      </c>
      <c r="AH21" s="37">
        <f t="shared" si="9"/>
        <v>0</v>
      </c>
      <c r="AI21" s="37">
        <f t="shared" si="10"/>
        <v>0</v>
      </c>
      <c r="AJ21" s="37">
        <f t="shared" si="11"/>
        <v>0</v>
      </c>
      <c r="AK21" s="1"/>
      <c r="AL21" s="1"/>
      <c r="AM21" s="1"/>
    </row>
    <row r="22" spans="1:39" customFormat="1" x14ac:dyDescent="0.35">
      <c r="A22" s="13" t="s">
        <v>53</v>
      </c>
      <c r="B22" s="19"/>
      <c r="C22" s="20"/>
      <c r="D22" s="20"/>
      <c r="E22" s="20"/>
      <c r="F22" s="20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37">
        <f t="shared" si="7"/>
        <v>0</v>
      </c>
      <c r="AG22" s="37">
        <f t="shared" si="8"/>
        <v>0</v>
      </c>
      <c r="AH22" s="37">
        <f t="shared" si="9"/>
        <v>0</v>
      </c>
      <c r="AI22" s="37">
        <f t="shared" si="10"/>
        <v>0</v>
      </c>
      <c r="AJ22" s="37">
        <f t="shared" si="11"/>
        <v>0</v>
      </c>
      <c r="AK22" s="1"/>
      <c r="AL22" s="1"/>
      <c r="AM22" s="1"/>
    </row>
    <row r="23" spans="1:39" customFormat="1" x14ac:dyDescent="0.35">
      <c r="A23" s="13" t="s">
        <v>54</v>
      </c>
      <c r="B23" s="13"/>
      <c r="C23" s="12"/>
      <c r="D23" s="12"/>
      <c r="E23" s="12"/>
      <c r="F23" s="12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37">
        <f t="shared" si="7"/>
        <v>0</v>
      </c>
      <c r="AG23" s="37">
        <f t="shared" si="8"/>
        <v>0</v>
      </c>
      <c r="AH23" s="37">
        <f t="shared" si="9"/>
        <v>0</v>
      </c>
      <c r="AI23" s="37">
        <f t="shared" si="10"/>
        <v>0</v>
      </c>
      <c r="AJ23" s="37">
        <f t="shared" si="11"/>
        <v>0</v>
      </c>
      <c r="AK23" s="1"/>
      <c r="AL23" s="1"/>
      <c r="AM23" s="1"/>
    </row>
    <row r="24" spans="1:39" customFormat="1" x14ac:dyDescent="0.35">
      <c r="A24" s="13" t="s">
        <v>55</v>
      </c>
      <c r="B24" s="13"/>
      <c r="C24" s="12"/>
      <c r="D24" s="12"/>
      <c r="E24" s="12"/>
      <c r="F24" s="12"/>
      <c r="G24" s="13"/>
      <c r="H24" s="13"/>
      <c r="I24" s="13"/>
      <c r="J24" s="13"/>
      <c r="K24" s="13"/>
      <c r="L24" s="13"/>
      <c r="M24" s="13"/>
      <c r="N24" s="13"/>
      <c r="O24" s="13"/>
      <c r="P24" s="14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37">
        <f t="shared" si="7"/>
        <v>0</v>
      </c>
      <c r="AG24" s="37">
        <f t="shared" si="8"/>
        <v>0</v>
      </c>
      <c r="AH24" s="37">
        <f t="shared" si="9"/>
        <v>0</v>
      </c>
      <c r="AI24" s="37">
        <f t="shared" si="10"/>
        <v>0</v>
      </c>
      <c r="AJ24" s="37">
        <f t="shared" si="11"/>
        <v>0</v>
      </c>
      <c r="AK24" s="1"/>
      <c r="AL24" s="1"/>
      <c r="AM24" s="1"/>
    </row>
    <row r="25" spans="1:39" customFormat="1" x14ac:dyDescent="0.35">
      <c r="A25" s="13" t="s">
        <v>56</v>
      </c>
      <c r="B25" s="13"/>
      <c r="C25" s="12"/>
      <c r="D25" s="12"/>
      <c r="E25" s="12"/>
      <c r="F25" s="12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37">
        <f t="shared" si="7"/>
        <v>0</v>
      </c>
      <c r="AG25" s="37">
        <f t="shared" si="8"/>
        <v>0</v>
      </c>
      <c r="AH25" s="37">
        <f t="shared" si="9"/>
        <v>0</v>
      </c>
      <c r="AI25" s="37">
        <f t="shared" si="10"/>
        <v>0</v>
      </c>
      <c r="AJ25" s="37">
        <f t="shared" si="11"/>
        <v>0</v>
      </c>
      <c r="AK25" s="1"/>
      <c r="AL25" s="1"/>
      <c r="AM25" s="1"/>
    </row>
    <row r="26" spans="1:39" customFormat="1" x14ac:dyDescent="0.35">
      <c r="A26" s="13" t="s">
        <v>57</v>
      </c>
      <c r="B26" s="13"/>
      <c r="C26" s="12"/>
      <c r="D26" s="12"/>
      <c r="E26" s="12"/>
      <c r="F26" s="12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37">
        <f t="shared" si="7"/>
        <v>0</v>
      </c>
      <c r="AG26" s="37">
        <f t="shared" si="8"/>
        <v>0</v>
      </c>
      <c r="AH26" s="37">
        <f t="shared" si="9"/>
        <v>0</v>
      </c>
      <c r="AI26" s="37">
        <f t="shared" si="10"/>
        <v>0</v>
      </c>
      <c r="AJ26" s="37">
        <f t="shared" si="11"/>
        <v>0</v>
      </c>
      <c r="AK26" s="1"/>
      <c r="AL26" s="1"/>
      <c r="AM26" s="1"/>
    </row>
    <row r="27" spans="1:39" customFormat="1" x14ac:dyDescent="0.35">
      <c r="A27" s="13" t="s">
        <v>58</v>
      </c>
      <c r="B27" s="13"/>
      <c r="C27" s="12"/>
      <c r="D27" s="12"/>
      <c r="E27" s="12"/>
      <c r="F27" s="12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37">
        <f t="shared" si="7"/>
        <v>0</v>
      </c>
      <c r="AG27" s="37">
        <f t="shared" si="8"/>
        <v>0</v>
      </c>
      <c r="AH27" s="37">
        <f t="shared" si="9"/>
        <v>0</v>
      </c>
      <c r="AI27" s="37">
        <f>COUNTIF(B27:AE27,"OFF")</f>
        <v>0</v>
      </c>
      <c r="AJ27" s="37">
        <f t="shared" si="11"/>
        <v>0</v>
      </c>
      <c r="AK27" s="1"/>
      <c r="AL27" s="1"/>
      <c r="AM27" s="1"/>
    </row>
    <row r="28" spans="1:39" customFormat="1" x14ac:dyDescent="0.35">
      <c r="A28" s="13" t="s">
        <v>59</v>
      </c>
      <c r="B28" s="13"/>
      <c r="C28" s="12"/>
      <c r="D28" s="12"/>
      <c r="E28" s="12"/>
      <c r="F28" s="12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37">
        <f t="shared" si="7"/>
        <v>0</v>
      </c>
      <c r="AG28" s="37">
        <f t="shared" si="8"/>
        <v>0</v>
      </c>
      <c r="AH28" s="37">
        <f t="shared" si="9"/>
        <v>0</v>
      </c>
      <c r="AI28" s="37">
        <f t="shared" ref="AI28:AI29" si="12">COUNTIF(B28:AE28,"OFF")</f>
        <v>0</v>
      </c>
      <c r="AJ28" s="37">
        <f t="shared" si="11"/>
        <v>0</v>
      </c>
      <c r="AK28" s="1"/>
      <c r="AL28" s="1"/>
      <c r="AM28" s="1"/>
    </row>
    <row r="29" spans="1:39" customFormat="1" ht="15" customHeight="1" x14ac:dyDescent="0.35">
      <c r="A29" s="13" t="s">
        <v>60</v>
      </c>
      <c r="B29" s="13"/>
      <c r="C29" s="12"/>
      <c r="D29" s="12"/>
      <c r="E29" s="12"/>
      <c r="F29" s="12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37">
        <f t="shared" si="7"/>
        <v>0</v>
      </c>
      <c r="AG29" s="37">
        <f t="shared" si="8"/>
        <v>0</v>
      </c>
      <c r="AH29" s="37">
        <f t="shared" si="9"/>
        <v>0</v>
      </c>
      <c r="AI29" s="37">
        <f t="shared" si="12"/>
        <v>0</v>
      </c>
      <c r="AJ29" s="37">
        <f t="shared" si="11"/>
        <v>0</v>
      </c>
      <c r="AK29" s="1"/>
      <c r="AL29" s="1"/>
      <c r="AM29" s="1"/>
    </row>
    <row r="30" spans="1:39" customFormat="1" x14ac:dyDescent="0.35">
      <c r="A30" s="13" t="s">
        <v>61</v>
      </c>
      <c r="B30" s="13"/>
      <c r="C30" s="12"/>
      <c r="D30" s="12"/>
      <c r="E30" s="12"/>
      <c r="F30" s="12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37">
        <f t="shared" si="6"/>
        <v>0</v>
      </c>
      <c r="AG30" s="37">
        <f t="shared" si="3"/>
        <v>0</v>
      </c>
      <c r="AH30" s="37">
        <f t="shared" si="4"/>
        <v>0</v>
      </c>
      <c r="AI30" s="37">
        <f t="shared" si="5"/>
        <v>0</v>
      </c>
      <c r="AJ30" s="37">
        <f t="shared" si="2"/>
        <v>0</v>
      </c>
      <c r="AK30" s="1"/>
      <c r="AL30" s="1"/>
      <c r="AM30" s="1"/>
    </row>
    <row r="31" spans="1:39" customFormat="1" ht="15" customHeight="1" x14ac:dyDescent="0.35">
      <c r="A31" s="13"/>
      <c r="B31" s="13"/>
      <c r="C31" s="12"/>
      <c r="D31" s="12"/>
      <c r="E31" s="12"/>
      <c r="F31" s="12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37">
        <f t="shared" si="6"/>
        <v>0</v>
      </c>
      <c r="AG31" s="37">
        <f t="shared" si="3"/>
        <v>0</v>
      </c>
      <c r="AH31" s="37">
        <f t="shared" si="4"/>
        <v>0</v>
      </c>
      <c r="AI31" s="37">
        <f t="shared" si="5"/>
        <v>0</v>
      </c>
      <c r="AJ31" s="37">
        <f t="shared" si="2"/>
        <v>0</v>
      </c>
      <c r="AK31" s="1"/>
      <c r="AL31" s="1"/>
      <c r="AM31" s="1"/>
    </row>
    <row r="32" spans="1:39" customFormat="1" x14ac:dyDescent="0.35">
      <c r="A32" s="13"/>
      <c r="B32" s="13"/>
      <c r="C32" s="12"/>
      <c r="D32" s="12"/>
      <c r="E32" s="12"/>
      <c r="F32" s="12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37">
        <f t="shared" si="6"/>
        <v>0</v>
      </c>
      <c r="AG32" s="37">
        <f t="shared" si="3"/>
        <v>0</v>
      </c>
      <c r="AH32" s="37">
        <f t="shared" si="4"/>
        <v>0</v>
      </c>
      <c r="AI32" s="37">
        <f t="shared" si="5"/>
        <v>0</v>
      </c>
      <c r="AJ32" s="37">
        <f t="shared" si="2"/>
        <v>0</v>
      </c>
      <c r="AK32" s="1"/>
      <c r="AL32" s="1"/>
      <c r="AM32" s="1"/>
    </row>
    <row r="33" spans="1:39" customFormat="1" x14ac:dyDescent="0.35">
      <c r="A33" s="33"/>
      <c r="B33" s="23"/>
      <c r="C33" s="24"/>
      <c r="D33" s="24"/>
      <c r="E33" s="24"/>
      <c r="F33" s="24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6"/>
      <c r="AF33" s="37">
        <f t="shared" si="6"/>
        <v>0</v>
      </c>
      <c r="AG33" s="37">
        <f t="shared" si="3"/>
        <v>0</v>
      </c>
      <c r="AH33" s="37">
        <f t="shared" ref="AH33:AH42" si="13">AF33+AG33</f>
        <v>0</v>
      </c>
      <c r="AI33" s="37">
        <f t="shared" si="5"/>
        <v>0</v>
      </c>
      <c r="AJ33" s="37">
        <f t="shared" ref="AJ33:AJ42" si="14">AI33+AH33</f>
        <v>0</v>
      </c>
      <c r="AK33" s="1"/>
      <c r="AL33" s="1"/>
      <c r="AM33" s="1"/>
    </row>
    <row r="34" spans="1:39" customFormat="1" x14ac:dyDescent="0.35">
      <c r="A34" s="13"/>
      <c r="B34" s="19"/>
      <c r="C34" s="20"/>
      <c r="D34" s="20"/>
      <c r="E34" s="20"/>
      <c r="F34" s="20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37">
        <f t="shared" si="6"/>
        <v>0</v>
      </c>
      <c r="AG34" s="37">
        <f t="shared" si="3"/>
        <v>0</v>
      </c>
      <c r="AH34" s="37">
        <f t="shared" si="13"/>
        <v>0</v>
      </c>
      <c r="AI34" s="37">
        <f t="shared" si="5"/>
        <v>0</v>
      </c>
      <c r="AJ34" s="37">
        <f t="shared" si="14"/>
        <v>0</v>
      </c>
      <c r="AK34" s="1"/>
      <c r="AL34" s="1"/>
      <c r="AM34" s="1"/>
    </row>
    <row r="35" spans="1:39" customFormat="1" x14ac:dyDescent="0.35">
      <c r="A35" s="13"/>
      <c r="B35" s="13"/>
      <c r="C35" s="12"/>
      <c r="D35" s="12"/>
      <c r="E35" s="12"/>
      <c r="F35" s="12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37">
        <f t="shared" si="6"/>
        <v>0</v>
      </c>
      <c r="AG35" s="37">
        <f t="shared" si="3"/>
        <v>0</v>
      </c>
      <c r="AH35" s="37">
        <f t="shared" si="13"/>
        <v>0</v>
      </c>
      <c r="AI35" s="37">
        <f t="shared" si="5"/>
        <v>0</v>
      </c>
      <c r="AJ35" s="37">
        <f t="shared" si="14"/>
        <v>0</v>
      </c>
      <c r="AK35" s="1"/>
      <c r="AL35" s="1"/>
      <c r="AM35" s="1"/>
    </row>
    <row r="36" spans="1:39" customFormat="1" x14ac:dyDescent="0.35">
      <c r="A36" s="13"/>
      <c r="B36" s="13"/>
      <c r="C36" s="12"/>
      <c r="D36" s="12"/>
      <c r="E36" s="12"/>
      <c r="F36" s="12"/>
      <c r="G36" s="13"/>
      <c r="H36" s="13"/>
      <c r="I36" s="13"/>
      <c r="J36" s="13"/>
      <c r="K36" s="13"/>
      <c r="L36" s="13"/>
      <c r="M36" s="13"/>
      <c r="N36" s="13"/>
      <c r="O36" s="13"/>
      <c r="P36" s="14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37">
        <f t="shared" si="6"/>
        <v>0</v>
      </c>
      <c r="AG36" s="37">
        <f t="shared" si="3"/>
        <v>0</v>
      </c>
      <c r="AH36" s="37">
        <f t="shared" si="13"/>
        <v>0</v>
      </c>
      <c r="AI36" s="37">
        <f t="shared" si="5"/>
        <v>0</v>
      </c>
      <c r="AJ36" s="37">
        <f t="shared" si="14"/>
        <v>0</v>
      </c>
      <c r="AK36" s="1"/>
      <c r="AL36" s="1"/>
      <c r="AM36" s="1"/>
    </row>
    <row r="37" spans="1:39" customFormat="1" x14ac:dyDescent="0.35">
      <c r="A37" s="13"/>
      <c r="B37" s="13"/>
      <c r="C37" s="12"/>
      <c r="D37" s="12"/>
      <c r="E37" s="12"/>
      <c r="F37" s="12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37">
        <f t="shared" si="6"/>
        <v>0</v>
      </c>
      <c r="AG37" s="37">
        <f t="shared" si="3"/>
        <v>0</v>
      </c>
      <c r="AH37" s="37">
        <f t="shared" si="13"/>
        <v>0</v>
      </c>
      <c r="AI37" s="37">
        <f t="shared" si="5"/>
        <v>0</v>
      </c>
      <c r="AJ37" s="37">
        <f t="shared" si="14"/>
        <v>0</v>
      </c>
      <c r="AK37" s="1"/>
      <c r="AL37" s="1"/>
      <c r="AM37" s="1"/>
    </row>
    <row r="38" spans="1:39" customFormat="1" x14ac:dyDescent="0.35">
      <c r="A38" s="13"/>
      <c r="B38" s="13"/>
      <c r="C38" s="12"/>
      <c r="D38" s="12"/>
      <c r="E38" s="12"/>
      <c r="F38" s="12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37">
        <f t="shared" si="6"/>
        <v>0</v>
      </c>
      <c r="AG38" s="37">
        <f t="shared" si="3"/>
        <v>0</v>
      </c>
      <c r="AH38" s="37">
        <f t="shared" si="13"/>
        <v>0</v>
      </c>
      <c r="AI38" s="37">
        <f t="shared" si="5"/>
        <v>0</v>
      </c>
      <c r="AJ38" s="37">
        <f t="shared" si="14"/>
        <v>0</v>
      </c>
      <c r="AK38" s="1"/>
      <c r="AL38" s="1"/>
      <c r="AM38" s="1"/>
    </row>
    <row r="39" spans="1:39" customFormat="1" x14ac:dyDescent="0.35">
      <c r="A39" s="13"/>
      <c r="B39" s="13"/>
      <c r="C39" s="12"/>
      <c r="D39" s="12"/>
      <c r="E39" s="12"/>
      <c r="F39" s="12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37">
        <f t="shared" si="6"/>
        <v>0</v>
      </c>
      <c r="AG39" s="37">
        <f t="shared" si="3"/>
        <v>0</v>
      </c>
      <c r="AH39" s="37">
        <f t="shared" si="13"/>
        <v>0</v>
      </c>
      <c r="AI39" s="37">
        <f>COUNTIF(B39:AE39,"OFF")</f>
        <v>0</v>
      </c>
      <c r="AJ39" s="37">
        <f t="shared" si="14"/>
        <v>0</v>
      </c>
      <c r="AK39" s="1"/>
      <c r="AL39" s="1"/>
      <c r="AM39" s="1"/>
    </row>
    <row r="40" spans="1:39" customFormat="1" x14ac:dyDescent="0.35">
      <c r="A40" s="13"/>
      <c r="B40" s="13"/>
      <c r="C40" s="12"/>
      <c r="D40" s="12"/>
      <c r="E40" s="12"/>
      <c r="F40" s="12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37">
        <f t="shared" si="6"/>
        <v>0</v>
      </c>
      <c r="AG40" s="37">
        <f t="shared" si="3"/>
        <v>0</v>
      </c>
      <c r="AH40" s="37">
        <f t="shared" si="13"/>
        <v>0</v>
      </c>
      <c r="AI40" s="37">
        <f t="shared" si="5"/>
        <v>0</v>
      </c>
      <c r="AJ40" s="37">
        <f t="shared" si="14"/>
        <v>0</v>
      </c>
      <c r="AK40" s="1"/>
      <c r="AL40" s="1"/>
      <c r="AM40" s="1"/>
    </row>
    <row r="41" spans="1:39" customFormat="1" ht="15" customHeight="1" x14ac:dyDescent="0.35">
      <c r="A41" s="13"/>
      <c r="B41" s="13"/>
      <c r="C41" s="12"/>
      <c r="D41" s="12"/>
      <c r="E41" s="12"/>
      <c r="F41" s="12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37">
        <f t="shared" si="6"/>
        <v>0</v>
      </c>
      <c r="AG41" s="37">
        <f t="shared" si="3"/>
        <v>0</v>
      </c>
      <c r="AH41" s="37">
        <f t="shared" si="13"/>
        <v>0</v>
      </c>
      <c r="AI41" s="37">
        <f t="shared" si="5"/>
        <v>0</v>
      </c>
      <c r="AJ41" s="37">
        <f t="shared" si="14"/>
        <v>0</v>
      </c>
      <c r="AK41" s="1"/>
      <c r="AL41" s="1"/>
      <c r="AM41" s="1"/>
    </row>
    <row r="42" spans="1:39" customFormat="1" x14ac:dyDescent="0.35">
      <c r="A42" s="13"/>
      <c r="B42" s="13"/>
      <c r="C42" s="12"/>
      <c r="D42" s="12"/>
      <c r="E42" s="12"/>
      <c r="F42" s="12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37">
        <f t="shared" si="6"/>
        <v>0</v>
      </c>
      <c r="AG42" s="37">
        <f t="shared" si="3"/>
        <v>0</v>
      </c>
      <c r="AH42" s="37">
        <f t="shared" si="13"/>
        <v>0</v>
      </c>
      <c r="AI42" s="37">
        <f t="shared" si="5"/>
        <v>0</v>
      </c>
      <c r="AJ42" s="37">
        <f t="shared" si="14"/>
        <v>0</v>
      </c>
      <c r="AK42" s="1"/>
      <c r="AL42" s="1"/>
      <c r="AM42" s="1"/>
    </row>
    <row r="43" spans="1:39" customFormat="1" ht="15" thickBot="1" x14ac:dyDescent="0.4">
      <c r="A43" s="13"/>
      <c r="B43" s="13"/>
      <c r="C43" s="12"/>
      <c r="D43" s="12"/>
      <c r="E43" s="12"/>
      <c r="F43" s="12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38">
        <f t="shared" si="6"/>
        <v>0</v>
      </c>
      <c r="AG43" s="38">
        <f t="shared" si="3"/>
        <v>0</v>
      </c>
      <c r="AH43" s="38">
        <f t="shared" si="4"/>
        <v>0</v>
      </c>
      <c r="AI43" s="38">
        <f t="shared" si="5"/>
        <v>0</v>
      </c>
      <c r="AJ43" s="38">
        <f t="shared" si="2"/>
        <v>0</v>
      </c>
      <c r="AK43" s="1"/>
      <c r="AL43" s="1"/>
      <c r="AM43" s="1"/>
    </row>
    <row r="44" spans="1:39" customFormat="1" x14ac:dyDescent="0.3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7">
        <f>SUM(AF12:AF43)</f>
        <v>0</v>
      </c>
      <c r="AG44" s="7">
        <f>SUM(AG12:AG43)</f>
        <v>0</v>
      </c>
      <c r="AH44" s="1"/>
      <c r="AI44" s="1"/>
      <c r="AJ44" s="1"/>
      <c r="AK44" s="1"/>
      <c r="AL44" s="1"/>
      <c r="AM44" s="1"/>
    </row>
    <row r="45" spans="1:39" customFormat="1" ht="14" customHeight="1" thickBot="1" x14ac:dyDescent="0.4">
      <c r="A45" s="1"/>
      <c r="B45" s="1"/>
      <c r="C45" s="1"/>
      <c r="D45" s="1"/>
      <c r="E45" s="1"/>
      <c r="F45" s="1"/>
      <c r="G45" s="15"/>
      <c r="H45" s="15"/>
      <c r="I45" s="15"/>
      <c r="J45" s="15"/>
      <c r="K45" s="15"/>
      <c r="L45" s="15"/>
      <c r="M45" s="15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7"/>
      <c r="AG45" s="7"/>
      <c r="AH45" s="7"/>
      <c r="AI45" s="7"/>
      <c r="AJ45" s="7"/>
      <c r="AK45" s="1"/>
      <c r="AL45" s="1"/>
      <c r="AM45" s="1"/>
    </row>
    <row r="46" spans="1:39" customFormat="1" x14ac:dyDescent="0.35">
      <c r="A46" s="1" t="s">
        <v>13</v>
      </c>
      <c r="B46" s="16">
        <f t="shared" ref="B46:F46" si="15">COUNTIF(B12:B43,"O")</f>
        <v>0</v>
      </c>
      <c r="C46" s="16">
        <f t="shared" si="15"/>
        <v>0</v>
      </c>
      <c r="D46" s="16">
        <f t="shared" si="15"/>
        <v>0</v>
      </c>
      <c r="E46" s="16">
        <f t="shared" si="15"/>
        <v>0</v>
      </c>
      <c r="F46" s="16">
        <f t="shared" si="15"/>
        <v>0</v>
      </c>
      <c r="G46" s="16">
        <f t="shared" ref="G46:AE46" si="16">COUNTIF(G12:G43,"O")</f>
        <v>0</v>
      </c>
      <c r="H46" s="16">
        <f t="shared" si="16"/>
        <v>0</v>
      </c>
      <c r="I46" s="16">
        <f t="shared" si="16"/>
        <v>0</v>
      </c>
      <c r="J46" s="16">
        <f t="shared" si="16"/>
        <v>0</v>
      </c>
      <c r="K46" s="16">
        <f t="shared" si="16"/>
        <v>0</v>
      </c>
      <c r="L46" s="16">
        <f t="shared" si="16"/>
        <v>0</v>
      </c>
      <c r="M46" s="16">
        <f t="shared" si="16"/>
        <v>0</v>
      </c>
      <c r="N46" s="16">
        <f t="shared" si="16"/>
        <v>0</v>
      </c>
      <c r="O46" s="16">
        <f t="shared" si="16"/>
        <v>0</v>
      </c>
      <c r="P46" s="16">
        <f t="shared" si="16"/>
        <v>0</v>
      </c>
      <c r="Q46" s="16">
        <f t="shared" si="16"/>
        <v>0</v>
      </c>
      <c r="R46" s="16">
        <f t="shared" si="16"/>
        <v>0</v>
      </c>
      <c r="S46" s="16">
        <f t="shared" si="16"/>
        <v>0</v>
      </c>
      <c r="T46" s="16">
        <f t="shared" si="16"/>
        <v>0</v>
      </c>
      <c r="U46" s="16">
        <f t="shared" si="16"/>
        <v>0</v>
      </c>
      <c r="V46" s="16">
        <f t="shared" si="16"/>
        <v>0</v>
      </c>
      <c r="W46" s="16">
        <f t="shared" si="16"/>
        <v>0</v>
      </c>
      <c r="X46" s="16">
        <f t="shared" si="16"/>
        <v>0</v>
      </c>
      <c r="Y46" s="16">
        <f t="shared" si="16"/>
        <v>0</v>
      </c>
      <c r="Z46" s="16">
        <f t="shared" si="16"/>
        <v>0</v>
      </c>
      <c r="AA46" s="16">
        <f t="shared" si="16"/>
        <v>0</v>
      </c>
      <c r="AB46" s="16">
        <f t="shared" si="16"/>
        <v>0</v>
      </c>
      <c r="AC46" s="16">
        <f t="shared" si="16"/>
        <v>0</v>
      </c>
      <c r="AD46" s="16">
        <f t="shared" si="16"/>
        <v>0</v>
      </c>
      <c r="AE46" s="39">
        <f t="shared" si="16"/>
        <v>0</v>
      </c>
      <c r="AF46" s="7">
        <f>SUM(B46:AE46)</f>
        <v>0</v>
      </c>
      <c r="AG46" s="1"/>
      <c r="AH46" s="7"/>
      <c r="AI46" s="7"/>
      <c r="AJ46" s="7"/>
      <c r="AK46" s="1"/>
      <c r="AL46" s="1"/>
      <c r="AM46" s="1"/>
    </row>
    <row r="47" spans="1:39" customFormat="1" ht="15" thickBot="1" x14ac:dyDescent="0.4">
      <c r="A47" s="1" t="s">
        <v>14</v>
      </c>
      <c r="B47" s="8">
        <f t="shared" ref="B47:F47" si="17">COUNTIF(B12:B43,"F")</f>
        <v>0</v>
      </c>
      <c r="C47" s="8">
        <f t="shared" si="17"/>
        <v>0</v>
      </c>
      <c r="D47" s="8">
        <f t="shared" si="17"/>
        <v>0</v>
      </c>
      <c r="E47" s="8">
        <f t="shared" si="17"/>
        <v>0</v>
      </c>
      <c r="F47" s="8">
        <f t="shared" si="17"/>
        <v>0</v>
      </c>
      <c r="G47" s="8">
        <f t="shared" ref="G47:AE47" si="18">COUNTIF(G12:G43,"F")</f>
        <v>0</v>
      </c>
      <c r="H47" s="8">
        <f t="shared" si="18"/>
        <v>0</v>
      </c>
      <c r="I47" s="8">
        <f t="shared" si="18"/>
        <v>0</v>
      </c>
      <c r="J47" s="8">
        <f t="shared" si="18"/>
        <v>0</v>
      </c>
      <c r="K47" s="8">
        <f t="shared" si="18"/>
        <v>0</v>
      </c>
      <c r="L47" s="8">
        <f t="shared" si="18"/>
        <v>0</v>
      </c>
      <c r="M47" s="8">
        <f t="shared" si="18"/>
        <v>0</v>
      </c>
      <c r="N47" s="8">
        <f t="shared" si="18"/>
        <v>0</v>
      </c>
      <c r="O47" s="8">
        <f t="shared" si="18"/>
        <v>0</v>
      </c>
      <c r="P47" s="8">
        <f t="shared" si="18"/>
        <v>0</v>
      </c>
      <c r="Q47" s="8">
        <f t="shared" si="18"/>
        <v>0</v>
      </c>
      <c r="R47" s="8">
        <f t="shared" si="18"/>
        <v>0</v>
      </c>
      <c r="S47" s="8">
        <f t="shared" si="18"/>
        <v>0</v>
      </c>
      <c r="T47" s="8">
        <f t="shared" si="18"/>
        <v>0</v>
      </c>
      <c r="U47" s="8">
        <f t="shared" si="18"/>
        <v>0</v>
      </c>
      <c r="V47" s="8">
        <f t="shared" si="18"/>
        <v>0</v>
      </c>
      <c r="W47" s="8">
        <f t="shared" si="18"/>
        <v>0</v>
      </c>
      <c r="X47" s="8">
        <f t="shared" si="18"/>
        <v>0</v>
      </c>
      <c r="Y47" s="8">
        <f t="shared" si="18"/>
        <v>0</v>
      </c>
      <c r="Z47" s="8">
        <f t="shared" si="18"/>
        <v>0</v>
      </c>
      <c r="AA47" s="8">
        <f t="shared" si="18"/>
        <v>0</v>
      </c>
      <c r="AB47" s="8">
        <f t="shared" si="18"/>
        <v>0</v>
      </c>
      <c r="AC47" s="8">
        <f t="shared" si="18"/>
        <v>0</v>
      </c>
      <c r="AD47" s="8">
        <f t="shared" si="18"/>
        <v>0</v>
      </c>
      <c r="AE47" s="40">
        <f t="shared" si="18"/>
        <v>0</v>
      </c>
      <c r="AF47" s="7">
        <f>SUM(B47:AE47)</f>
        <v>0</v>
      </c>
      <c r="AG47" s="7"/>
      <c r="AH47" s="7"/>
      <c r="AI47" s="7"/>
      <c r="AJ47" s="7"/>
      <c r="AK47" s="1"/>
      <c r="AL47" s="1"/>
      <c r="AM47" s="1"/>
    </row>
    <row r="48" spans="1:39" customFormat="1" x14ac:dyDescent="0.3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7"/>
      <c r="AG48" s="7"/>
      <c r="AH48" s="7"/>
      <c r="AI48" s="7"/>
      <c r="AJ48" s="7"/>
      <c r="AK48" s="1"/>
      <c r="AL48" s="1"/>
      <c r="AM48" s="1"/>
    </row>
    <row r="49" spans="1:39" customFormat="1" x14ac:dyDescent="0.3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7"/>
      <c r="AG49" s="7"/>
      <c r="AH49" s="7"/>
      <c r="AI49" s="7"/>
      <c r="AJ49" s="7"/>
      <c r="AK49" s="1"/>
      <c r="AL49" s="1"/>
      <c r="AM49" s="1"/>
    </row>
    <row r="50" spans="1:39" customFormat="1" x14ac:dyDescent="0.35"/>
    <row r="51" spans="1:39" customFormat="1" x14ac:dyDescent="0.35"/>
    <row r="52" spans="1:39" customFormat="1" x14ac:dyDescent="0.35"/>
    <row r="53" spans="1:39" customFormat="1" ht="15" customHeight="1" x14ac:dyDescent="0.35"/>
    <row r="54" spans="1:39" customFormat="1" x14ac:dyDescent="0.35"/>
    <row r="55" spans="1:39" customFormat="1" x14ac:dyDescent="0.35"/>
    <row r="56" spans="1:39" customFormat="1" x14ac:dyDescent="0.35"/>
    <row r="57" spans="1:39" customFormat="1" x14ac:dyDescent="0.35"/>
    <row r="58" spans="1:39" customFormat="1" x14ac:dyDescent="0.35"/>
    <row r="59" spans="1:39" customFormat="1" x14ac:dyDescent="0.35"/>
    <row r="60" spans="1:39" customFormat="1" x14ac:dyDescent="0.35"/>
    <row r="61" spans="1:39" customFormat="1" ht="15" customHeight="1" x14ac:dyDescent="0.35"/>
    <row r="62" spans="1:39" customFormat="1" x14ac:dyDescent="0.35"/>
    <row r="63" spans="1:39" customFormat="1" x14ac:dyDescent="0.35"/>
    <row r="64" spans="1:39" customFormat="1" x14ac:dyDescent="0.35"/>
    <row r="65" spans="1:39" customFormat="1" x14ac:dyDescent="0.35"/>
    <row r="66" spans="1:39" customFormat="1" x14ac:dyDescent="0.35"/>
    <row r="67" spans="1:39" customFormat="1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customFormat="1" x14ac:dyDescent="0.35">
      <c r="A68" s="1"/>
      <c r="B68" s="17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customFormat="1" x14ac:dyDescent="0.35">
      <c r="A69" s="1"/>
      <c r="B69" s="17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customFormat="1" x14ac:dyDescent="0.35">
      <c r="A70" s="1"/>
      <c r="B70" s="17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customFormat="1" x14ac:dyDescent="0.35">
      <c r="A71" s="1"/>
      <c r="B71" s="17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customFormat="1" x14ac:dyDescent="0.35">
      <c r="A72" s="1"/>
      <c r="B72" s="17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customFormat="1" x14ac:dyDescent="0.35">
      <c r="A73" s="1"/>
      <c r="B73" s="17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customFormat="1" x14ac:dyDescent="0.35">
      <c r="A74" s="1"/>
      <c r="B74" s="17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</sheetData>
  <mergeCells count="8">
    <mergeCell ref="J8:K8"/>
    <mergeCell ref="B2:AE2"/>
    <mergeCell ref="H4:N4"/>
    <mergeCell ref="J5:K5"/>
    <mergeCell ref="L5:N5"/>
    <mergeCell ref="J6:K6"/>
    <mergeCell ref="J7:K7"/>
    <mergeCell ref="L7:N7"/>
  </mergeCells>
  <pageMargins left="0.70000000000000007" right="0.70000000000000007" top="0.75" bottom="0.75" header="0.30000000000000004" footer="0.30000000000000004"/>
  <pageSetup paperSize="9" scale="62" fitToWidth="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64" r:id="rId4" name="Drop Down 140">
              <controlPr defaultSize="0" autoLine="0" autoPict="0">
                <anchor moveWithCells="1">
                  <from>
                    <xdr:col>1</xdr:col>
                    <xdr:colOff>19050</xdr:colOff>
                    <xdr:row>3</xdr:row>
                    <xdr:rowOff>19050</xdr:rowOff>
                  </from>
                  <to>
                    <xdr:col>1</xdr:col>
                    <xdr:colOff>774700</xdr:colOff>
                    <xdr:row>3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5" name="Drop Down 191">
              <controlPr defaultSize="0" autoLine="0" autoPict="0">
                <anchor moveWithCells="1">
                  <from>
                    <xdr:col>1</xdr:col>
                    <xdr:colOff>19050</xdr:colOff>
                    <xdr:row>4</xdr:row>
                    <xdr:rowOff>19050</xdr:rowOff>
                  </from>
                  <to>
                    <xdr:col>1</xdr:col>
                    <xdr:colOff>774700</xdr:colOff>
                    <xdr:row>4</xdr:row>
                    <xdr:rowOff>177800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417A747E-C575-459E-B3F2-64B5E713432F}">
            <xm:f>COUNTIF('Jours fériés'!$B$3:$B$15,B$11)&gt;0</xm:f>
            <x14:dxf>
              <fill>
                <patternFill>
                  <bgColor rgb="FFFF0000"/>
                </patternFill>
              </fill>
            </x14:dxf>
          </x14:cfRule>
          <xm:sqref>B43:AE43 B30:AE32 B12:AE18</xm:sqref>
        </x14:conditionalFormatting>
        <x14:conditionalFormatting xmlns:xm="http://schemas.microsoft.com/office/excel/2006/main">
          <x14:cfRule type="expression" priority="4" id="{6C518ABB-2519-495A-809E-A4023DEDF8B6}">
            <xm:f>COUNTIF('Jours fériés'!$B$3:$B$15,B$11)&gt;0</xm:f>
            <x14:dxf>
              <fill>
                <patternFill>
                  <bgColor rgb="FFFF0000"/>
                </patternFill>
              </fill>
            </x14:dxf>
          </x14:cfRule>
          <xm:sqref>B33:AE42</xm:sqref>
        </x14:conditionalFormatting>
        <x14:conditionalFormatting xmlns:xm="http://schemas.microsoft.com/office/excel/2006/main">
          <x14:cfRule type="expression" priority="3" id="{0C4E05AF-70DC-461E-B8E3-ACF438EA7156}">
            <xm:f>COUNTIF('Jours fériés'!$B$3:$B$15,B$11)&gt;0</xm:f>
            <x14:dxf>
              <fill>
                <patternFill>
                  <bgColor rgb="FFFF0000"/>
                </patternFill>
              </fill>
            </x14:dxf>
          </x14:cfRule>
          <xm:sqref>B19:AE20</xm:sqref>
        </x14:conditionalFormatting>
        <x14:conditionalFormatting xmlns:xm="http://schemas.microsoft.com/office/excel/2006/main">
          <x14:cfRule type="expression" priority="2" id="{F508F0B8-DF80-49C9-AAEB-6D17AD75C482}">
            <xm:f>COUNTIF('Jours fériés'!$B$3:$B$15,B$11)&gt;0</xm:f>
            <x14:dxf>
              <fill>
                <patternFill>
                  <bgColor rgb="FFFF0000"/>
                </patternFill>
              </fill>
            </x14:dxf>
          </x14:cfRule>
          <xm:sqref>B21:AE29</xm:sqref>
        </x14:conditionalFormatting>
        <x14:conditionalFormatting xmlns:xm="http://schemas.microsoft.com/office/excel/2006/main">
          <x14:cfRule type="expression" priority="1" id="{D03B0C53-E808-4A4B-8E55-1C1261023D45}">
            <xm:f>COUNTIFS(Souhait!XFD2:B20,A12,Souhait!A2:A20,B10)&gt;0</xm:f>
            <x14:dxf>
              <fill>
                <patternFill>
                  <bgColor theme="9" tint="0.59996337778862885"/>
                </patternFill>
              </fill>
            </x14:dxf>
          </x14:cfRule>
          <xm:sqref>B12:AE43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Jours fériés</vt:lpstr>
      <vt:lpstr>Années</vt:lpstr>
      <vt:lpstr>Souhait</vt:lpstr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Bouguet, Loic</dc:creator>
  <cp:lastModifiedBy>David YILDIZ</cp:lastModifiedBy>
  <cp:lastPrinted>2019-12-06T15:13:03Z</cp:lastPrinted>
  <dcterms:created xsi:type="dcterms:W3CDTF">2019-12-06T09:38:39Z</dcterms:created>
  <dcterms:modified xsi:type="dcterms:W3CDTF">2020-12-04T18:42:35Z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0x010100ABF1BD126EEE264CBBDABAC743A0C4AD</vt:lpwstr>
  </property>
</Properties>
</file>