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i\Desktop\Test courbe adhérence\"/>
    </mc:Choice>
  </mc:AlternateContent>
  <xr:revisionPtr revIDLastSave="0" documentId="8_{DE46A221-DD52-4A8E-93E0-437C36BE2D26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% Avancement Délai" sheetId="14" r:id="rId1"/>
  </sheets>
  <definedNames>
    <definedName name="_lot1">#REF!</definedName>
    <definedName name="_lot10">#REF!</definedName>
    <definedName name="_lot2">#REF!</definedName>
    <definedName name="_lot3">#REF!</definedName>
    <definedName name="_lot4">#REF!</definedName>
    <definedName name="_lot5">#REF!</definedName>
    <definedName name="_lot6">#REF!</definedName>
    <definedName name="_lot7">#REF!</definedName>
    <definedName name="_lot8">#REF!</definedName>
    <definedName name="_lot9">#REF!</definedName>
    <definedName name="APPR_quantité">#REF!</definedName>
    <definedName name="ETUDES_quantités">#REF!</definedName>
    <definedName name="lot3.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8" i="14" l="1"/>
  <c r="B31" i="14"/>
  <c r="E25" i="14" l="1"/>
  <c r="E23" i="14"/>
  <c r="E21" i="14"/>
  <c r="E19" i="14"/>
  <c r="E17" i="14"/>
  <c r="E15" i="14"/>
  <c r="E13" i="14"/>
  <c r="E11" i="14"/>
  <c r="E9" i="14"/>
  <c r="E7" i="14"/>
  <c r="L31" i="14"/>
  <c r="F7" i="14" l="1"/>
  <c r="F25" i="14" l="1"/>
  <c r="F23" i="14"/>
  <c r="F21" i="14"/>
  <c r="F19" i="14"/>
  <c r="F17" i="14"/>
  <c r="F15" i="14"/>
  <c r="F13" i="14"/>
  <c r="F11" i="14"/>
  <c r="F9" i="14"/>
  <c r="F31" i="14"/>
  <c r="G6" i="14"/>
  <c r="G7" i="14" s="1"/>
  <c r="F27" i="14" l="1"/>
  <c r="F29" i="14" s="1"/>
  <c r="F32" i="14"/>
  <c r="G23" i="14"/>
  <c r="G19" i="14"/>
  <c r="G15" i="14"/>
  <c r="G11" i="14"/>
  <c r="G25" i="14"/>
  <c r="G21" i="14"/>
  <c r="G17" i="14"/>
  <c r="G13" i="14"/>
  <c r="G9" i="14"/>
  <c r="H6" i="14"/>
  <c r="H7" i="14" s="1"/>
  <c r="G27" i="14" l="1"/>
  <c r="G32" i="14"/>
  <c r="H23" i="14"/>
  <c r="H19" i="14"/>
  <c r="H15" i="14"/>
  <c r="H11" i="14"/>
  <c r="H25" i="14"/>
  <c r="H21" i="14"/>
  <c r="H17" i="14"/>
  <c r="H13" i="14"/>
  <c r="H9" i="14"/>
  <c r="G31" i="14"/>
  <c r="G29" i="14"/>
  <c r="I6" i="14"/>
  <c r="I7" i="14" s="1"/>
  <c r="H27" i="14" l="1"/>
  <c r="H32" i="14"/>
  <c r="H31" i="14"/>
  <c r="H29" i="14"/>
  <c r="I25" i="14"/>
  <c r="I21" i="14"/>
  <c r="I17" i="14"/>
  <c r="I13" i="14"/>
  <c r="I9" i="14"/>
  <c r="I23" i="14"/>
  <c r="I19" i="14"/>
  <c r="I15" i="14"/>
  <c r="I11" i="14"/>
  <c r="J6" i="14"/>
  <c r="J7" i="14" s="1"/>
  <c r="I27" i="14" l="1"/>
  <c r="I32" i="14"/>
  <c r="I31" i="14"/>
  <c r="I29" i="14"/>
  <c r="J25" i="14"/>
  <c r="J21" i="14"/>
  <c r="J17" i="14"/>
  <c r="J13" i="14"/>
  <c r="J9" i="14"/>
  <c r="J23" i="14"/>
  <c r="J19" i="14"/>
  <c r="J15" i="14"/>
  <c r="J11" i="14"/>
  <c r="K6" i="14"/>
  <c r="J27" i="14" l="1"/>
  <c r="K7" i="14"/>
  <c r="L6" i="14"/>
  <c r="J32" i="14"/>
  <c r="J29" i="14"/>
  <c r="J31" i="14"/>
  <c r="K23" i="14"/>
  <c r="K19" i="14"/>
  <c r="K15" i="14"/>
  <c r="K11" i="14"/>
  <c r="K25" i="14"/>
  <c r="K21" i="14"/>
  <c r="K17" i="14"/>
  <c r="K13" i="14"/>
  <c r="K9" i="14"/>
  <c r="L7" i="14" l="1"/>
  <c r="L11" i="14"/>
  <c r="L25" i="14"/>
  <c r="L21" i="14"/>
  <c r="L17" i="14"/>
  <c r="L13" i="14"/>
  <c r="L9" i="14"/>
  <c r="L23" i="14"/>
  <c r="L19" i="14"/>
  <c r="L15" i="14"/>
  <c r="K27" i="14"/>
  <c r="K29" i="14" s="1"/>
  <c r="K32" i="14"/>
  <c r="K31" i="14"/>
  <c r="L27" i="14" l="1"/>
  <c r="L29" i="14" s="1"/>
  <c r="L32" i="14"/>
</calcChain>
</file>

<file path=xl/sharedStrings.xml><?xml version="1.0" encoding="utf-8"?>
<sst xmlns="http://schemas.openxmlformats.org/spreadsheetml/2006/main" count="30" uniqueCount="21">
  <si>
    <t>Taux d'adhérence</t>
  </si>
  <si>
    <t>Sem 01</t>
  </si>
  <si>
    <t>Tâche</t>
  </si>
  <si>
    <t>Acteur</t>
  </si>
  <si>
    <t>Date début</t>
  </si>
  <si>
    <t>Date fin</t>
  </si>
  <si>
    <t>Nombre de jours</t>
  </si>
  <si>
    <t>Sem 02</t>
  </si>
  <si>
    <t>Sem 03</t>
  </si>
  <si>
    <t>Sem 04</t>
  </si>
  <si>
    <t>Sem 05</t>
  </si>
  <si>
    <t>Sem 06</t>
  </si>
  <si>
    <t>Sem 07</t>
  </si>
  <si>
    <t>Nombre de tâches:</t>
  </si>
  <si>
    <t>Tâches réalisées prévues</t>
  </si>
  <si>
    <t>Tâches réalisées</t>
  </si>
  <si>
    <t>Méthode 2: Avancement Délai avec saisie automatique</t>
  </si>
  <si>
    <t>Avancement MSP</t>
  </si>
  <si>
    <t>Date MSP</t>
  </si>
  <si>
    <t>Avancement prev excel</t>
  </si>
  <si>
    <t>Avancement prev MSP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</si>
</sst>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0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0" fillId="0" borderId="0"/>
    <xf numFmtId="9" fontId="10" fillId="0" borderId="0" applyFont="0" applyFill="0" applyBorder="0" applyAlignment="0" applyProtection="0"/>
  </cellStyleXfs>
  <cellXfs count="58">
    <xf numFmtId="0" fontId="0" fillId="0" borderId="0" xfId="0"/>
    <xf numFmtId="0" fontId="7" fillId="2" borderId="1" xfId="0" applyFont="1" applyFill="1" applyBorder="1" applyAlignment="1">
      <alignment horizontal="center" vertical="center"/>
    </xf>
    <xf numFmtId="14" fontId="8" fillId="2" borderId="1" xfId="0" applyNumberFormat="1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0" fontId="2" fillId="0" borderId="0" xfId="0" applyFont="1"/>
    <xf numFmtId="14" fontId="0" fillId="4" borderId="1" xfId="0" applyNumberFormat="1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 vertical="center"/>
    </xf>
    <xf numFmtId="14" fontId="0" fillId="5" borderId="1" xfId="0" applyNumberFormat="1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 vertical="top"/>
    </xf>
    <xf numFmtId="0" fontId="0" fillId="4" borderId="1" xfId="0" applyNumberFormat="1" applyFont="1" applyFill="1" applyBorder="1" applyAlignment="1">
      <alignment horizontal="center"/>
    </xf>
    <xf numFmtId="0" fontId="0" fillId="5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9" fontId="6" fillId="4" borderId="1" xfId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7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" xfId="0" applyBorder="1"/>
    <xf numFmtId="0" fontId="0" fillId="0" borderId="5" xfId="0" applyBorder="1" applyAlignment="1">
      <alignment horizontal="center"/>
    </xf>
    <xf numFmtId="0" fontId="0" fillId="0" borderId="5" xfId="0" applyNumberFormat="1" applyBorder="1" applyAlignment="1">
      <alignment horizontal="center"/>
    </xf>
    <xf numFmtId="9" fontId="0" fillId="0" borderId="5" xfId="1" applyFont="1" applyBorder="1" applyAlignment="1">
      <alignment horizontal="center"/>
    </xf>
    <xf numFmtId="0" fontId="0" fillId="6" borderId="1" xfId="0" applyFill="1" applyBorder="1"/>
    <xf numFmtId="0" fontId="0" fillId="0" borderId="0" xfId="0" applyBorder="1" applyAlignment="1">
      <alignment horizontal="center" vertical="top"/>
    </xf>
    <xf numFmtId="0" fontId="0" fillId="0" borderId="1" xfId="0" applyBorder="1" applyAlignment="1">
      <alignment horizontal="center"/>
    </xf>
    <xf numFmtId="9" fontId="0" fillId="0" borderId="5" xfId="1" applyFont="1" applyBorder="1" applyAlignment="1">
      <alignment horizontal="center"/>
    </xf>
    <xf numFmtId="9" fontId="13" fillId="0" borderId="1" xfId="1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9" fontId="4" fillId="2" borderId="1" xfId="1" applyFont="1" applyFill="1" applyBorder="1" applyAlignment="1">
      <alignment horizontal="center"/>
    </xf>
    <xf numFmtId="10" fontId="4" fillId="0" borderId="7" xfId="1" applyNumberFormat="1" applyFont="1" applyBorder="1" applyAlignment="1">
      <alignment horizontal="center"/>
    </xf>
    <xf numFmtId="10" fontId="4" fillId="3" borderId="1" xfId="1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left" wrapText="1"/>
    </xf>
    <xf numFmtId="0" fontId="0" fillId="0" borderId="1" xfId="0" applyBorder="1" applyAlignment="1">
      <alignment horizontal="center"/>
    </xf>
    <xf numFmtId="0" fontId="11" fillId="0" borderId="1" xfId="0" applyFont="1" applyFill="1" applyBorder="1" applyAlignment="1">
      <alignment horizontal="left" wrapText="1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9" fontId="0" fillId="0" borderId="0" xfId="1" applyFont="1"/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2" fillId="0" borderId="1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</cellXfs>
  <cellStyles count="4">
    <cellStyle name="Normal" xfId="0" builtinId="0"/>
    <cellStyle name="Normal 2" xfId="2" xr:uid="{00000000-0005-0000-0000-000001000000}"/>
    <cellStyle name="Pourcentage" xfId="1" builtinId="5"/>
    <cellStyle name="Pourcentage 2" xfId="3" xr:uid="{00000000-0005-0000-0000-000003000000}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0000"/>
  </sheetPr>
  <dimension ref="A2:L35"/>
  <sheetViews>
    <sheetView tabSelected="1" topLeftCell="A5" zoomScale="70" zoomScaleNormal="70" workbookViewId="0">
      <selection activeCell="C34" sqref="C34"/>
    </sheetView>
  </sheetViews>
  <sheetFormatPr baseColWidth="10" defaultRowHeight="14.4" x14ac:dyDescent="0.3"/>
  <cols>
    <col min="1" max="1" width="33.33203125" customWidth="1"/>
    <col min="3" max="3" width="16.109375" customWidth="1"/>
    <col min="4" max="4" width="16.6640625" customWidth="1"/>
    <col min="5" max="5" width="15.77734375" bestFit="1" customWidth="1"/>
    <col min="6" max="11" width="13.33203125" customWidth="1"/>
  </cols>
  <sheetData>
    <row r="2" spans="1:12" x14ac:dyDescent="0.3">
      <c r="A2" s="42"/>
      <c r="B2" s="41"/>
      <c r="C2" s="41"/>
      <c r="D2" s="41"/>
      <c r="E2" s="10"/>
      <c r="G2" s="5" t="s">
        <v>16</v>
      </c>
    </row>
    <row r="3" spans="1:12" x14ac:dyDescent="0.3">
      <c r="A3" s="42"/>
      <c r="B3" s="41"/>
      <c r="C3" s="41"/>
      <c r="D3" s="41"/>
      <c r="E3" s="30"/>
      <c r="G3" s="5"/>
    </row>
    <row r="4" spans="1:12" ht="17.100000000000001" customHeight="1" x14ac:dyDescent="0.3">
      <c r="A4" s="41"/>
      <c r="B4" s="41"/>
      <c r="C4" s="41"/>
      <c r="D4" s="41"/>
      <c r="E4" s="10"/>
      <c r="F4" s="48">
        <v>2021</v>
      </c>
      <c r="G4" s="49"/>
      <c r="H4" s="49"/>
      <c r="I4" s="49"/>
      <c r="J4" s="49"/>
      <c r="K4" s="49"/>
      <c r="L4" s="49"/>
    </row>
    <row r="5" spans="1:12" x14ac:dyDescent="0.3">
      <c r="A5" s="46"/>
      <c r="B5" s="46"/>
      <c r="C5" s="46"/>
      <c r="D5" s="47"/>
      <c r="E5" s="9"/>
      <c r="F5" s="7" t="s">
        <v>1</v>
      </c>
      <c r="G5" s="7" t="s">
        <v>7</v>
      </c>
      <c r="H5" s="7" t="s">
        <v>8</v>
      </c>
      <c r="I5" s="7" t="s">
        <v>9</v>
      </c>
      <c r="J5" s="7" t="s">
        <v>10</v>
      </c>
      <c r="K5" s="7" t="s">
        <v>11</v>
      </c>
      <c r="L5" s="7" t="s">
        <v>12</v>
      </c>
    </row>
    <row r="6" spans="1:12" ht="30" customHeight="1" x14ac:dyDescent="0.3">
      <c r="A6" s="1" t="s">
        <v>2</v>
      </c>
      <c r="B6" s="1" t="s">
        <v>3</v>
      </c>
      <c r="C6" s="1" t="s">
        <v>4</v>
      </c>
      <c r="D6" s="3" t="s">
        <v>5</v>
      </c>
      <c r="E6" s="3" t="s">
        <v>6</v>
      </c>
      <c r="F6" s="2">
        <v>44200</v>
      </c>
      <c r="G6" s="2">
        <f t="shared" ref="G6:L6" si="0">F6+7</f>
        <v>44207</v>
      </c>
      <c r="H6" s="2">
        <f t="shared" si="0"/>
        <v>44214</v>
      </c>
      <c r="I6" s="2">
        <f t="shared" si="0"/>
        <v>44221</v>
      </c>
      <c r="J6" s="2">
        <f t="shared" si="0"/>
        <v>44228</v>
      </c>
      <c r="K6" s="2">
        <f t="shared" si="0"/>
        <v>44235</v>
      </c>
      <c r="L6" s="2">
        <f t="shared" si="0"/>
        <v>44242</v>
      </c>
    </row>
    <row r="7" spans="1:12" x14ac:dyDescent="0.3">
      <c r="A7" s="38">
        <v>1</v>
      </c>
      <c r="B7" s="4"/>
      <c r="C7" s="6">
        <v>44200</v>
      </c>
      <c r="D7" s="6">
        <v>44204</v>
      </c>
      <c r="E7" s="11">
        <f>NETWORKDAYS(C7,D7)</f>
        <v>5</v>
      </c>
      <c r="F7" s="18">
        <f>IF((F6-$C$7)/$E$7&gt;1,1,IF((F6-$C$7)/$E$7&gt;0,(F6-$C$7)/$E$7,0))</f>
        <v>0</v>
      </c>
      <c r="G7" s="18">
        <f t="shared" ref="G7:L7" si="1">IF((G6-$C$7)/$E$7&gt;1,1,IF((G6-$C$7)/$E$7&gt;0,(G6-$C$7)/$E$7,0))</f>
        <v>1</v>
      </c>
      <c r="H7" s="18">
        <f t="shared" si="1"/>
        <v>1</v>
      </c>
      <c r="I7" s="18">
        <f t="shared" si="1"/>
        <v>1</v>
      </c>
      <c r="J7" s="18">
        <f t="shared" si="1"/>
        <v>1</v>
      </c>
      <c r="K7" s="18">
        <f t="shared" si="1"/>
        <v>1</v>
      </c>
      <c r="L7" s="18">
        <f t="shared" si="1"/>
        <v>1</v>
      </c>
    </row>
    <row r="8" spans="1:12" x14ac:dyDescent="0.3">
      <c r="A8" s="40" t="s">
        <v>18</v>
      </c>
      <c r="B8" s="17"/>
      <c r="C8" s="8"/>
      <c r="D8" s="8"/>
      <c r="E8" s="12"/>
      <c r="F8" s="33">
        <v>0.2</v>
      </c>
      <c r="G8" s="33">
        <v>1</v>
      </c>
      <c r="H8" s="33">
        <v>1</v>
      </c>
      <c r="I8" s="33">
        <v>1</v>
      </c>
      <c r="J8" s="33"/>
      <c r="K8" s="33"/>
      <c r="L8" s="33"/>
    </row>
    <row r="9" spans="1:12" x14ac:dyDescent="0.3">
      <c r="A9" s="38">
        <v>2</v>
      </c>
      <c r="B9" s="4"/>
      <c r="C9" s="6">
        <v>44207</v>
      </c>
      <c r="D9" s="6">
        <v>44218</v>
      </c>
      <c r="E9" s="11">
        <f>NETWORKDAYS(C9,D9)</f>
        <v>10</v>
      </c>
      <c r="F9" s="18">
        <f t="shared" ref="F9:L9" si="2">IF((F6-$C$9)/$E$9&gt;1,1,IF((F6-$C$9)/$E$9&gt;0,(F6-$C$9)/$E$9,0))</f>
        <v>0</v>
      </c>
      <c r="G9" s="18">
        <f t="shared" si="2"/>
        <v>0</v>
      </c>
      <c r="H9" s="18">
        <f t="shared" si="2"/>
        <v>0.7</v>
      </c>
      <c r="I9" s="18">
        <f t="shared" si="2"/>
        <v>1</v>
      </c>
      <c r="J9" s="18">
        <f t="shared" si="2"/>
        <v>1</v>
      </c>
      <c r="K9" s="18">
        <f t="shared" si="2"/>
        <v>1</v>
      </c>
      <c r="L9" s="18">
        <f t="shared" si="2"/>
        <v>1</v>
      </c>
    </row>
    <row r="10" spans="1:12" x14ac:dyDescent="0.3">
      <c r="A10" s="40" t="s">
        <v>18</v>
      </c>
      <c r="B10" s="17"/>
      <c r="C10" s="8"/>
      <c r="D10" s="8"/>
      <c r="E10" s="12"/>
      <c r="F10" s="33">
        <v>0</v>
      </c>
      <c r="G10" s="33">
        <v>0.1</v>
      </c>
      <c r="H10" s="33">
        <v>0.6</v>
      </c>
      <c r="I10" s="33">
        <v>1</v>
      </c>
      <c r="J10" s="33"/>
      <c r="K10" s="33"/>
      <c r="L10" s="33"/>
    </row>
    <row r="11" spans="1:12" x14ac:dyDescent="0.3">
      <c r="A11" s="38">
        <v>3</v>
      </c>
      <c r="B11" s="4"/>
      <c r="C11" s="6">
        <v>44221</v>
      </c>
      <c r="D11" s="6">
        <v>44225</v>
      </c>
      <c r="E11" s="11">
        <f>NETWORKDAYS(C11,D11)</f>
        <v>5</v>
      </c>
      <c r="F11" s="18">
        <f t="shared" ref="F11:L11" si="3">IF((F6-$C$11)/$E$11&gt;1,1,IF((F6-$C$11)/$E$11&gt;0,(F6-$C$11)/$E$11,0))</f>
        <v>0</v>
      </c>
      <c r="G11" s="18">
        <f t="shared" si="3"/>
        <v>0</v>
      </c>
      <c r="H11" s="18">
        <f t="shared" si="3"/>
        <v>0</v>
      </c>
      <c r="I11" s="18">
        <f t="shared" si="3"/>
        <v>0</v>
      </c>
      <c r="J11" s="18">
        <f t="shared" si="3"/>
        <v>1</v>
      </c>
      <c r="K11" s="18">
        <f t="shared" si="3"/>
        <v>1</v>
      </c>
      <c r="L11" s="18">
        <f t="shared" si="3"/>
        <v>1</v>
      </c>
    </row>
    <row r="12" spans="1:12" x14ac:dyDescent="0.3">
      <c r="A12" s="40" t="s">
        <v>18</v>
      </c>
      <c r="B12" s="17"/>
      <c r="C12" s="8"/>
      <c r="D12" s="8"/>
      <c r="E12" s="12"/>
      <c r="F12" s="33">
        <v>0</v>
      </c>
      <c r="G12" s="33">
        <v>0</v>
      </c>
      <c r="H12" s="33">
        <v>0</v>
      </c>
      <c r="I12" s="33">
        <v>0.2</v>
      </c>
      <c r="J12" s="33"/>
      <c r="K12" s="33"/>
      <c r="L12" s="33"/>
    </row>
    <row r="13" spans="1:12" x14ac:dyDescent="0.3">
      <c r="A13" s="38">
        <v>4</v>
      </c>
      <c r="B13" s="4"/>
      <c r="C13" s="6">
        <v>44228</v>
      </c>
      <c r="D13" s="6">
        <v>44229</v>
      </c>
      <c r="E13" s="11">
        <f>NETWORKDAYS(C13,D13)</f>
        <v>2</v>
      </c>
      <c r="F13" s="18">
        <f t="shared" ref="F13:L13" si="4">IF((F6-$C$13)/$E$13&gt;1,1,IF((F6-$C$13)/$E$13&gt;0,(F6-$C$13)/$E$13,0))</f>
        <v>0</v>
      </c>
      <c r="G13" s="18">
        <f t="shared" si="4"/>
        <v>0</v>
      </c>
      <c r="H13" s="18">
        <f t="shared" si="4"/>
        <v>0</v>
      </c>
      <c r="I13" s="18">
        <f t="shared" si="4"/>
        <v>0</v>
      </c>
      <c r="J13" s="18">
        <f t="shared" si="4"/>
        <v>0</v>
      </c>
      <c r="K13" s="18">
        <f t="shared" si="4"/>
        <v>1</v>
      </c>
      <c r="L13" s="18">
        <f t="shared" si="4"/>
        <v>1</v>
      </c>
    </row>
    <row r="14" spans="1:12" x14ac:dyDescent="0.3">
      <c r="A14" s="40" t="s">
        <v>18</v>
      </c>
      <c r="B14" s="17"/>
      <c r="C14" s="8"/>
      <c r="D14" s="8"/>
      <c r="E14" s="12"/>
      <c r="F14" s="33">
        <v>0</v>
      </c>
      <c r="G14" s="33">
        <v>0</v>
      </c>
      <c r="H14" s="33">
        <v>0</v>
      </c>
      <c r="I14" s="33">
        <v>0</v>
      </c>
      <c r="J14" s="33"/>
      <c r="K14" s="33"/>
      <c r="L14" s="33"/>
    </row>
    <row r="15" spans="1:12" x14ac:dyDescent="0.3">
      <c r="A15" s="38">
        <v>5</v>
      </c>
      <c r="B15" s="4"/>
      <c r="C15" s="6">
        <v>44230</v>
      </c>
      <c r="D15" s="6">
        <v>44232</v>
      </c>
      <c r="E15" s="11">
        <f>NETWORKDAYS(C15,D15)</f>
        <v>3</v>
      </c>
      <c r="F15" s="18">
        <f t="shared" ref="F15:L15" si="5">IF((F6-$C$15)/$E$15&gt;1,1,IF((F6-$C$15)/$E$15&gt;0,(F6-$C$15)/$E$15,0))</f>
        <v>0</v>
      </c>
      <c r="G15" s="18">
        <f t="shared" si="5"/>
        <v>0</v>
      </c>
      <c r="H15" s="18">
        <f t="shared" si="5"/>
        <v>0</v>
      </c>
      <c r="I15" s="18">
        <f t="shared" si="5"/>
        <v>0</v>
      </c>
      <c r="J15" s="18">
        <f t="shared" si="5"/>
        <v>0</v>
      </c>
      <c r="K15" s="18">
        <f t="shared" si="5"/>
        <v>1</v>
      </c>
      <c r="L15" s="18">
        <f t="shared" si="5"/>
        <v>1</v>
      </c>
    </row>
    <row r="16" spans="1:12" x14ac:dyDescent="0.3">
      <c r="A16" s="40" t="s">
        <v>18</v>
      </c>
      <c r="B16" s="17"/>
      <c r="C16" s="8"/>
      <c r="D16" s="8"/>
      <c r="E16" s="12"/>
      <c r="F16" s="33">
        <v>0</v>
      </c>
      <c r="G16" s="33">
        <v>0</v>
      </c>
      <c r="H16" s="33">
        <v>0</v>
      </c>
      <c r="I16" s="33">
        <v>0</v>
      </c>
      <c r="J16" s="33"/>
      <c r="K16" s="33"/>
      <c r="L16" s="33"/>
    </row>
    <row r="17" spans="1:12" ht="15.6" customHeight="1" x14ac:dyDescent="0.3">
      <c r="A17" s="38">
        <v>6</v>
      </c>
      <c r="B17" s="4"/>
      <c r="C17" s="6">
        <v>44207</v>
      </c>
      <c r="D17" s="6">
        <v>44211</v>
      </c>
      <c r="E17" s="11">
        <f>NETWORKDAYS(C17,D17)</f>
        <v>5</v>
      </c>
      <c r="F17" s="18">
        <f t="shared" ref="F17:L17" si="6">IF((F6-$C$17)/$E$17&gt;1,1,IF((F6-$C$17)/$E$17&gt;0,(F6-$C$17)/$E$17,0))</f>
        <v>0</v>
      </c>
      <c r="G17" s="18">
        <f t="shared" si="6"/>
        <v>0</v>
      </c>
      <c r="H17" s="18">
        <f t="shared" si="6"/>
        <v>1</v>
      </c>
      <c r="I17" s="18">
        <f t="shared" si="6"/>
        <v>1</v>
      </c>
      <c r="J17" s="18">
        <f t="shared" si="6"/>
        <v>1</v>
      </c>
      <c r="K17" s="18">
        <f t="shared" si="6"/>
        <v>1</v>
      </c>
      <c r="L17" s="18">
        <f t="shared" si="6"/>
        <v>1</v>
      </c>
    </row>
    <row r="18" spans="1:12" x14ac:dyDescent="0.3">
      <c r="A18" s="40" t="s">
        <v>18</v>
      </c>
      <c r="B18" s="17"/>
      <c r="C18" s="8"/>
      <c r="D18" s="8"/>
      <c r="E18" s="12"/>
      <c r="F18" s="33">
        <v>0</v>
      </c>
      <c r="G18" s="33">
        <v>0</v>
      </c>
      <c r="H18" s="33">
        <v>1</v>
      </c>
      <c r="I18" s="33">
        <v>1</v>
      </c>
      <c r="J18" s="33"/>
      <c r="K18" s="33"/>
      <c r="L18" s="33"/>
    </row>
    <row r="19" spans="1:12" x14ac:dyDescent="0.3">
      <c r="A19" s="38">
        <v>7</v>
      </c>
      <c r="B19" s="4"/>
      <c r="C19" s="6">
        <v>44214</v>
      </c>
      <c r="D19" s="6">
        <v>44225</v>
      </c>
      <c r="E19" s="11">
        <f>NETWORKDAYS(C19,D19)</f>
        <v>10</v>
      </c>
      <c r="F19" s="18">
        <f t="shared" ref="F19:L19" si="7">IF((F6-$C$19)/$E$19&gt;1,1,IF((F6-$C$19)/$E$19&gt;0,(F6-$C$19)/$E$19,0))</f>
        <v>0</v>
      </c>
      <c r="G19" s="18">
        <f t="shared" si="7"/>
        <v>0</v>
      </c>
      <c r="H19" s="18">
        <f t="shared" si="7"/>
        <v>0</v>
      </c>
      <c r="I19" s="18">
        <f t="shared" si="7"/>
        <v>0.7</v>
      </c>
      <c r="J19" s="18">
        <f t="shared" si="7"/>
        <v>1</v>
      </c>
      <c r="K19" s="18">
        <f t="shared" si="7"/>
        <v>1</v>
      </c>
      <c r="L19" s="18">
        <f t="shared" si="7"/>
        <v>1</v>
      </c>
    </row>
    <row r="20" spans="1:12" x14ac:dyDescent="0.3">
      <c r="A20" s="40" t="s">
        <v>18</v>
      </c>
      <c r="B20" s="17"/>
      <c r="C20" s="8"/>
      <c r="D20" s="8"/>
      <c r="E20" s="12"/>
      <c r="F20" s="33">
        <v>0</v>
      </c>
      <c r="G20" s="33">
        <v>0</v>
      </c>
      <c r="H20" s="33">
        <v>1</v>
      </c>
      <c r="I20" s="33">
        <v>0.6</v>
      </c>
      <c r="J20" s="33"/>
      <c r="K20" s="33"/>
      <c r="L20" s="33"/>
    </row>
    <row r="21" spans="1:12" x14ac:dyDescent="0.3">
      <c r="A21" s="38">
        <v>8</v>
      </c>
      <c r="B21" s="4"/>
      <c r="C21" s="6">
        <v>44235</v>
      </c>
      <c r="D21" s="6">
        <v>44236</v>
      </c>
      <c r="E21" s="11">
        <f>NETWORKDAYS(C21,D21)</f>
        <v>2</v>
      </c>
      <c r="F21" s="18">
        <f t="shared" ref="F21:L21" si="8">IF((F6-$C$21)/$E$21&gt;1,1,IF((F6-$C$21)/$E$21&gt;0,(F6-$C$21)/$E$21,0))</f>
        <v>0</v>
      </c>
      <c r="G21" s="18">
        <f t="shared" si="8"/>
        <v>0</v>
      </c>
      <c r="H21" s="18">
        <f t="shared" si="8"/>
        <v>0</v>
      </c>
      <c r="I21" s="18">
        <f t="shared" si="8"/>
        <v>0</v>
      </c>
      <c r="J21" s="18">
        <f t="shared" si="8"/>
        <v>0</v>
      </c>
      <c r="K21" s="18">
        <f t="shared" si="8"/>
        <v>0</v>
      </c>
      <c r="L21" s="18">
        <f t="shared" si="8"/>
        <v>1</v>
      </c>
    </row>
    <row r="22" spans="1:12" x14ac:dyDescent="0.3">
      <c r="A22" s="40" t="s">
        <v>18</v>
      </c>
      <c r="B22" s="17"/>
      <c r="C22" s="8"/>
      <c r="D22" s="8"/>
      <c r="E22" s="12"/>
      <c r="F22" s="33">
        <v>0</v>
      </c>
      <c r="G22" s="33">
        <v>0</v>
      </c>
      <c r="H22" s="33">
        <v>0.1</v>
      </c>
      <c r="I22" s="33">
        <v>0</v>
      </c>
      <c r="J22" s="33"/>
      <c r="K22" s="33"/>
      <c r="L22" s="33"/>
    </row>
    <row r="23" spans="1:12" ht="14.4" customHeight="1" x14ac:dyDescent="0.3">
      <c r="A23" s="38">
        <v>9</v>
      </c>
      <c r="B23" s="4"/>
      <c r="C23" s="6">
        <v>44237</v>
      </c>
      <c r="D23" s="6">
        <v>44238</v>
      </c>
      <c r="E23" s="11">
        <f>NETWORKDAYS(C23,D23)</f>
        <v>2</v>
      </c>
      <c r="F23" s="18">
        <f t="shared" ref="F23:L23" si="9">IF((F6-$C$23)/$E$23&gt;1,1,IF((F6-$C$23)/$E$23&gt;0,(F6-$C$23)/$E$23,0))</f>
        <v>0</v>
      </c>
      <c r="G23" s="18">
        <f t="shared" si="9"/>
        <v>0</v>
      </c>
      <c r="H23" s="18">
        <f t="shared" si="9"/>
        <v>0</v>
      </c>
      <c r="I23" s="18">
        <f t="shared" si="9"/>
        <v>0</v>
      </c>
      <c r="J23" s="18">
        <f t="shared" si="9"/>
        <v>0</v>
      </c>
      <c r="K23" s="18">
        <f t="shared" si="9"/>
        <v>0</v>
      </c>
      <c r="L23" s="18">
        <f t="shared" si="9"/>
        <v>1</v>
      </c>
    </row>
    <row r="24" spans="1:12" x14ac:dyDescent="0.3">
      <c r="A24" s="40" t="s">
        <v>18</v>
      </c>
      <c r="B24" s="17"/>
      <c r="C24" s="8"/>
      <c r="D24" s="8"/>
      <c r="E24" s="12"/>
      <c r="F24" s="33">
        <v>0</v>
      </c>
      <c r="G24" s="33">
        <v>0</v>
      </c>
      <c r="H24" s="33">
        <v>0</v>
      </c>
      <c r="I24" s="33">
        <v>0</v>
      </c>
      <c r="J24" s="33"/>
      <c r="K24" s="33"/>
      <c r="L24" s="33"/>
    </row>
    <row r="25" spans="1:12" x14ac:dyDescent="0.3">
      <c r="A25" s="38">
        <v>10</v>
      </c>
      <c r="B25" s="4"/>
      <c r="C25" s="6">
        <v>44239</v>
      </c>
      <c r="D25" s="6">
        <v>44239</v>
      </c>
      <c r="E25" s="11">
        <f>NETWORKDAYS(C25,D25)</f>
        <v>1</v>
      </c>
      <c r="F25" s="18">
        <f t="shared" ref="F25:L25" si="10">IF((F6-$C$25)/$E$25&gt;1,1,IF((F6-$C$25)/$E$25&gt;0,(F6-$C$25)/$E$25,0))</f>
        <v>0</v>
      </c>
      <c r="G25" s="18">
        <f t="shared" si="10"/>
        <v>0</v>
      </c>
      <c r="H25" s="18">
        <f t="shared" si="10"/>
        <v>0</v>
      </c>
      <c r="I25" s="18">
        <f t="shared" si="10"/>
        <v>0</v>
      </c>
      <c r="J25" s="18">
        <f t="shared" si="10"/>
        <v>0</v>
      </c>
      <c r="K25" s="18">
        <f t="shared" si="10"/>
        <v>0</v>
      </c>
      <c r="L25" s="18">
        <f t="shared" si="10"/>
        <v>1</v>
      </c>
    </row>
    <row r="26" spans="1:12" ht="15" thickBot="1" x14ac:dyDescent="0.35">
      <c r="A26" s="40" t="s">
        <v>18</v>
      </c>
      <c r="B26" s="17"/>
      <c r="C26" s="8"/>
      <c r="D26" s="8"/>
      <c r="E26" s="12"/>
      <c r="F26" s="33">
        <v>0</v>
      </c>
      <c r="G26" s="33">
        <v>0</v>
      </c>
      <c r="H26" s="33">
        <v>0</v>
      </c>
      <c r="I26" s="33">
        <v>0</v>
      </c>
      <c r="J26" s="33"/>
      <c r="K26" s="33"/>
      <c r="L26" s="33"/>
    </row>
    <row r="27" spans="1:12" x14ac:dyDescent="0.3">
      <c r="A27" s="44" t="s">
        <v>19</v>
      </c>
      <c r="B27" s="45"/>
      <c r="C27" s="21"/>
      <c r="D27" s="22"/>
      <c r="E27" s="23"/>
      <c r="F27" s="36">
        <f>ROUND(AVERAGE(F7,F9,F11,F13,F15,F17,F19,F21,F23,F25),2)</f>
        <v>0</v>
      </c>
      <c r="G27" s="36">
        <f t="shared" ref="G27:L27" si="11">ROUND(AVERAGE(G7,G9,G11,G13,G15,G17,G19,G21,G23,G25),2)</f>
        <v>0.1</v>
      </c>
      <c r="H27" s="36">
        <f t="shared" si="11"/>
        <v>0.27</v>
      </c>
      <c r="I27" s="36">
        <f t="shared" si="11"/>
        <v>0.37</v>
      </c>
      <c r="J27" s="36">
        <f t="shared" si="11"/>
        <v>0.5</v>
      </c>
      <c r="K27" s="36">
        <f t="shared" si="11"/>
        <v>0.7</v>
      </c>
      <c r="L27" s="36">
        <f t="shared" si="11"/>
        <v>1</v>
      </c>
    </row>
    <row r="28" spans="1:12" x14ac:dyDescent="0.3">
      <c r="A28" s="56" t="s">
        <v>20</v>
      </c>
      <c r="B28" s="57"/>
      <c r="C28" s="19"/>
      <c r="D28" s="13"/>
      <c r="E28" s="14"/>
      <c r="F28" s="37"/>
      <c r="G28" s="37">
        <v>0.16</v>
      </c>
      <c r="H28" s="37">
        <v>0.38</v>
      </c>
      <c r="I28" s="37">
        <f>0.6</f>
        <v>0.6</v>
      </c>
      <c r="J28" s="37"/>
      <c r="K28" s="37"/>
      <c r="L28" s="37"/>
    </row>
    <row r="29" spans="1:12" x14ac:dyDescent="0.3">
      <c r="A29" s="54" t="s">
        <v>0</v>
      </c>
      <c r="B29" s="55"/>
      <c r="C29" s="20"/>
      <c r="D29" s="15"/>
      <c r="E29" s="16"/>
      <c r="F29" s="35" t="e">
        <f>F28/F27</f>
        <v>#DIV/0!</v>
      </c>
      <c r="G29" s="35">
        <f t="shared" ref="G29:K29" si="12">G28/G27</f>
        <v>1.5999999999999999</v>
      </c>
      <c r="H29" s="35">
        <f t="shared" si="12"/>
        <v>1.4074074074074074</v>
      </c>
      <c r="I29" s="35">
        <f t="shared" si="12"/>
        <v>1.6216216216216215</v>
      </c>
      <c r="J29" s="35">
        <f t="shared" si="12"/>
        <v>0</v>
      </c>
      <c r="K29" s="35">
        <f t="shared" si="12"/>
        <v>0</v>
      </c>
      <c r="L29" s="35">
        <f t="shared" ref="L29" si="13">L28/L27</f>
        <v>0</v>
      </c>
    </row>
    <row r="30" spans="1:12" ht="15" thickBot="1" x14ac:dyDescent="0.35">
      <c r="A30" s="52"/>
      <c r="B30" s="53"/>
      <c r="C30" s="24"/>
      <c r="D30" s="26"/>
      <c r="E30" s="27"/>
      <c r="F30" s="28"/>
      <c r="G30" s="28"/>
      <c r="H30" s="28"/>
      <c r="I30" s="28"/>
      <c r="J30" s="28"/>
      <c r="K30" s="28"/>
      <c r="L30" s="32"/>
    </row>
    <row r="31" spans="1:12" x14ac:dyDescent="0.3">
      <c r="A31" s="29" t="s">
        <v>13</v>
      </c>
      <c r="B31" s="25">
        <f>COUNTIF(A7:A26,"Réalisé:")</f>
        <v>0</v>
      </c>
      <c r="D31" s="50" t="s">
        <v>14</v>
      </c>
      <c r="E31" s="50"/>
      <c r="F31" s="34">
        <f t="shared" ref="F31:L31" si="14">COUNTIFS($B$7:$B$26,"&lt;&gt;",F7:F26,1)</f>
        <v>0</v>
      </c>
      <c r="G31" s="34">
        <f t="shared" si="14"/>
        <v>0</v>
      </c>
      <c r="H31" s="34">
        <f t="shared" si="14"/>
        <v>0</v>
      </c>
      <c r="I31" s="34">
        <f t="shared" si="14"/>
        <v>0</v>
      </c>
      <c r="J31" s="34">
        <f t="shared" si="14"/>
        <v>0</v>
      </c>
      <c r="K31" s="34">
        <f t="shared" si="14"/>
        <v>0</v>
      </c>
      <c r="L31" s="34">
        <f t="shared" si="14"/>
        <v>0</v>
      </c>
    </row>
    <row r="32" spans="1:12" x14ac:dyDescent="0.3">
      <c r="D32" s="51" t="s">
        <v>15</v>
      </c>
      <c r="E32" s="51"/>
      <c r="F32" s="31">
        <f t="shared" ref="F32:L32" si="15">COUNTIFS($B$7:$B$26,"",F7:F26,1)</f>
        <v>0</v>
      </c>
      <c r="G32" s="31">
        <f t="shared" si="15"/>
        <v>2</v>
      </c>
      <c r="H32" s="31">
        <f t="shared" si="15"/>
        <v>5</v>
      </c>
      <c r="I32" s="31">
        <f t="shared" si="15"/>
        <v>6</v>
      </c>
      <c r="J32" s="31">
        <f t="shared" si="15"/>
        <v>5</v>
      </c>
      <c r="K32" s="31">
        <f t="shared" si="15"/>
        <v>7</v>
      </c>
      <c r="L32" s="39">
        <f t="shared" si="15"/>
        <v>10</v>
      </c>
    </row>
    <row r="34" spans="5:12" x14ac:dyDescent="0.3">
      <c r="F34" s="43"/>
      <c r="G34" s="43"/>
      <c r="H34" s="43"/>
      <c r="I34" s="43"/>
      <c r="J34" s="43"/>
      <c r="K34" s="43"/>
      <c r="L34" s="43"/>
    </row>
    <row r="35" spans="5:12" x14ac:dyDescent="0.3">
      <c r="E35" t="s">
        <v>17</v>
      </c>
      <c r="F35" s="43"/>
      <c r="G35" s="43"/>
      <c r="H35" s="43"/>
      <c r="I35" s="43"/>
      <c r="J35" s="43"/>
      <c r="K35" s="43"/>
      <c r="L35" s="43"/>
    </row>
  </sheetData>
  <mergeCells count="8">
    <mergeCell ref="A27:B27"/>
    <mergeCell ref="A5:D5"/>
    <mergeCell ref="F4:L4"/>
    <mergeCell ref="D31:E31"/>
    <mergeCell ref="D32:E32"/>
    <mergeCell ref="A30:B30"/>
    <mergeCell ref="A29:B29"/>
    <mergeCell ref="A28:B2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% Avancement Délai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Nosta</dc:creator>
  <cp:lastModifiedBy>Florian TAVERNE</cp:lastModifiedBy>
  <dcterms:created xsi:type="dcterms:W3CDTF">2018-12-07T13:27:45Z</dcterms:created>
  <dcterms:modified xsi:type="dcterms:W3CDTF">2021-01-07T20:48:08Z</dcterms:modified>
</cp:coreProperties>
</file>